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36" yWindow="105" windowWidth="14806" windowHeight="8012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24519"/>
</workbook>
</file>

<file path=xl/calcChain.xml><?xml version="1.0" encoding="utf-8"?>
<calcChain xmlns="http://schemas.openxmlformats.org/spreadsheetml/2006/main">
  <c r="D9" i="7"/>
  <c r="B9"/>
  <c r="A9"/>
  <c r="B10" i="1"/>
  <c r="E18" i="6"/>
  <c r="D42"/>
  <c r="H39"/>
  <c r="H38"/>
  <c r="H37"/>
  <c r="G38"/>
  <c r="G37"/>
  <c r="F38"/>
  <c r="F37"/>
  <c r="E37"/>
  <c r="B45"/>
  <c r="B44"/>
  <c r="B43"/>
  <c r="D38"/>
  <c r="D37"/>
  <c r="F37" i="5"/>
  <c r="H35"/>
  <c r="H34"/>
  <c r="H33"/>
  <c r="G34"/>
  <c r="G33"/>
  <c r="F34"/>
  <c r="F33"/>
  <c r="E33"/>
  <c r="B41"/>
  <c r="B40"/>
  <c r="B39"/>
  <c r="D34"/>
  <c r="D33"/>
  <c r="G37" i="4"/>
  <c r="H35"/>
  <c r="H34"/>
  <c r="H33"/>
  <c r="G34"/>
  <c r="G33"/>
  <c r="F34"/>
  <c r="F33"/>
  <c r="E34"/>
  <c r="E33"/>
  <c r="B41"/>
  <c r="B40"/>
  <c r="B39"/>
  <c r="D34"/>
  <c r="D33"/>
  <c r="F37" i="3"/>
  <c r="H35"/>
  <c r="H34"/>
  <c r="H33"/>
  <c r="G34"/>
  <c r="G33"/>
  <c r="F34"/>
  <c r="F33"/>
  <c r="E34"/>
  <c r="E33"/>
  <c r="B41"/>
  <c r="B40"/>
  <c r="B39"/>
  <c r="D34"/>
  <c r="D33"/>
  <c r="G38" i="2"/>
  <c r="H36"/>
  <c r="H35"/>
  <c r="H34"/>
  <c r="G35"/>
  <c r="G34"/>
  <c r="F35"/>
  <c r="F34"/>
  <c r="E35"/>
  <c r="E34"/>
  <c r="B42"/>
  <c r="B41"/>
  <c r="B40"/>
  <c r="D35"/>
  <c r="D34"/>
  <c r="F35" i="1"/>
  <c r="H33"/>
  <c r="H32"/>
  <c r="H31"/>
  <c r="G32"/>
  <c r="G31"/>
  <c r="F32"/>
  <c r="F31"/>
  <c r="E32"/>
  <c r="E31"/>
  <c r="B39"/>
  <c r="B38"/>
  <c r="B37"/>
  <c r="D33"/>
  <c r="D32"/>
  <c r="D31"/>
  <c r="D14" i="6" l="1"/>
  <c r="D15"/>
  <c r="D13"/>
  <c r="D9"/>
  <c r="B9"/>
  <c r="F16" i="5"/>
  <c r="H15"/>
  <c r="H13"/>
  <c r="H14"/>
  <c r="H12"/>
  <c r="G13"/>
  <c r="G14"/>
  <c r="G12"/>
  <c r="F13"/>
  <c r="F14"/>
  <c r="F12"/>
  <c r="E13"/>
  <c r="E14"/>
  <c r="E12"/>
  <c r="G21"/>
  <c r="G20"/>
  <c r="G19"/>
  <c r="G18"/>
  <c r="D23"/>
  <c r="D20"/>
  <c r="D19"/>
  <c r="B23"/>
  <c r="B21"/>
  <c r="B20"/>
  <c r="B18"/>
  <c r="D15"/>
  <c r="D13"/>
  <c r="D14"/>
  <c r="D12"/>
  <c r="D9"/>
  <c r="B9"/>
  <c r="F16" i="4"/>
  <c r="H15"/>
  <c r="H13"/>
  <c r="H14"/>
  <c r="H12"/>
  <c r="G13"/>
  <c r="G14"/>
  <c r="G12"/>
  <c r="F14"/>
  <c r="F13"/>
  <c r="F12"/>
  <c r="E13"/>
  <c r="E14"/>
  <c r="E12"/>
  <c r="D13"/>
  <c r="D14"/>
  <c r="B21" s="1"/>
  <c r="D12"/>
  <c r="B18" s="1"/>
  <c r="B20" s="1"/>
  <c r="D9"/>
  <c r="B9"/>
  <c r="E17" i="3"/>
  <c r="H16"/>
  <c r="H14"/>
  <c r="H15"/>
  <c r="H13"/>
  <c r="G14"/>
  <c r="G15"/>
  <c r="G13"/>
  <c r="F14"/>
  <c r="F15"/>
  <c r="F13"/>
  <c r="E14"/>
  <c r="E15"/>
  <c r="E13"/>
  <c r="F21"/>
  <c r="F20"/>
  <c r="F19"/>
  <c r="F18"/>
  <c r="D22"/>
  <c r="D20"/>
  <c r="D19"/>
  <c r="B22"/>
  <c r="B21"/>
  <c r="B20"/>
  <c r="B18"/>
  <c r="D16"/>
  <c r="D14"/>
  <c r="D15"/>
  <c r="D13"/>
  <c r="D9"/>
  <c r="B9"/>
  <c r="D18" i="2"/>
  <c r="H17"/>
  <c r="H15"/>
  <c r="H16"/>
  <c r="H14"/>
  <c r="G15"/>
  <c r="G16"/>
  <c r="G14"/>
  <c r="F15"/>
  <c r="F16"/>
  <c r="F14"/>
  <c r="E15"/>
  <c r="E16"/>
  <c r="E14"/>
  <c r="F23"/>
  <c r="F22"/>
  <c r="F21"/>
  <c r="F20"/>
  <c r="D24"/>
  <c r="D22"/>
  <c r="B24"/>
  <c r="B23"/>
  <c r="B22"/>
  <c r="B20"/>
  <c r="D17"/>
  <c r="D15"/>
  <c r="D16"/>
  <c r="D14"/>
  <c r="D8"/>
  <c r="B8"/>
  <c r="D20" i="1"/>
  <c r="B20"/>
  <c r="D14"/>
  <c r="D15"/>
  <c r="D13"/>
  <c r="B24" i="6" l="1"/>
  <c r="D22"/>
  <c r="D23" s="1"/>
  <c r="D26" s="1"/>
  <c r="G23" s="1"/>
  <c r="E15" s="1"/>
  <c r="F15" s="1"/>
  <c r="G15" s="1"/>
  <c r="H15" s="1"/>
  <c r="D16"/>
  <c r="B21"/>
  <c r="B23" s="1"/>
  <c r="B23" i="4"/>
  <c r="D19"/>
  <c r="D20" s="1"/>
  <c r="D23" s="1"/>
  <c r="F20" s="1"/>
  <c r="D15"/>
  <c r="B21" i="1"/>
  <c r="B22" s="1"/>
  <c r="D21"/>
  <c r="D22" s="1"/>
  <c r="G20" s="1"/>
  <c r="E15" s="1"/>
  <c r="F15" s="1"/>
  <c r="G15" s="1"/>
  <c r="H15" s="1"/>
  <c r="D16"/>
  <c r="G19"/>
  <c r="G18"/>
  <c r="E13" s="1"/>
  <c r="F13" s="1"/>
  <c r="G13" s="1"/>
  <c r="H13" s="1"/>
  <c r="D10"/>
  <c r="B26" i="6" l="1"/>
  <c r="G21" s="1"/>
  <c r="F18" i="4"/>
  <c r="F21" s="1"/>
  <c r="F19"/>
  <c r="D17" i="1"/>
  <c r="G21"/>
  <c r="E14"/>
  <c r="F14" s="1"/>
  <c r="G14" s="1"/>
  <c r="H14" s="1"/>
  <c r="H16" s="1"/>
  <c r="G22" i="6" l="1"/>
  <c r="E14" s="1"/>
  <c r="F14" s="1"/>
  <c r="G14" s="1"/>
  <c r="H14" s="1"/>
  <c r="E13"/>
  <c r="G24" l="1"/>
  <c r="F13"/>
  <c r="G13" s="1"/>
  <c r="H13" s="1"/>
  <c r="H16" s="1"/>
</calcChain>
</file>

<file path=xl/sharedStrings.xml><?xml version="1.0" encoding="utf-8"?>
<sst xmlns="http://schemas.openxmlformats.org/spreadsheetml/2006/main" count="332" uniqueCount="54">
  <si>
    <t>AA</t>
  </si>
  <si>
    <t>Diseased</t>
  </si>
  <si>
    <t>Control</t>
  </si>
  <si>
    <t>No,s</t>
  </si>
  <si>
    <t>AG</t>
  </si>
  <si>
    <t>GG</t>
  </si>
  <si>
    <t>Total</t>
  </si>
  <si>
    <t>Question.1</t>
  </si>
  <si>
    <t>G= Deasesd=q</t>
  </si>
  <si>
    <t>A= Healthy/Normal=p</t>
  </si>
  <si>
    <t>Traits</t>
  </si>
  <si>
    <t>Obs</t>
  </si>
  <si>
    <t>Exp</t>
  </si>
  <si>
    <t>(O - E)</t>
  </si>
  <si>
    <t>(O - E)²</t>
  </si>
  <si>
    <t>(O - E)²/E</t>
  </si>
  <si>
    <t>Dis.</t>
  </si>
  <si>
    <t>Con.</t>
  </si>
  <si>
    <t>p</t>
  </si>
  <si>
    <t>p2</t>
  </si>
  <si>
    <t>2pq</t>
  </si>
  <si>
    <t>q2</t>
  </si>
  <si>
    <t>Chi,value</t>
  </si>
  <si>
    <t>P,value</t>
  </si>
  <si>
    <t>Question.2</t>
  </si>
  <si>
    <t>CC</t>
  </si>
  <si>
    <t>AC</t>
  </si>
  <si>
    <t>C= Deasesd=q</t>
  </si>
  <si>
    <t>q</t>
  </si>
  <si>
    <t>p,value</t>
  </si>
  <si>
    <t>Question.3</t>
  </si>
  <si>
    <t>Question.4</t>
  </si>
  <si>
    <t>Question.5</t>
  </si>
  <si>
    <t>Question.6</t>
  </si>
  <si>
    <t>GA</t>
  </si>
  <si>
    <t>G= Healthy/Normal=p</t>
  </si>
  <si>
    <t>A= Deasesd=q</t>
  </si>
  <si>
    <t>A</t>
  </si>
  <si>
    <t>G</t>
  </si>
  <si>
    <t>Allele frequency</t>
  </si>
  <si>
    <t>chivalue</t>
  </si>
  <si>
    <t>P value</t>
  </si>
  <si>
    <t>C</t>
  </si>
  <si>
    <t>Allele Frequency</t>
  </si>
  <si>
    <t>ChiS Value</t>
  </si>
  <si>
    <t>ChiS value</t>
  </si>
  <si>
    <t>P Value</t>
  </si>
  <si>
    <t>chi,s value</t>
  </si>
  <si>
    <t>p value</t>
  </si>
  <si>
    <t>chis value</t>
  </si>
  <si>
    <t>Cases Smaple</t>
  </si>
  <si>
    <t>Controls samples</t>
  </si>
  <si>
    <t>Totals</t>
  </si>
  <si>
    <t>total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</si>
</sst>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E+00"/>
  </numFmts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2" borderId="0" xfId="0" applyFill="1"/>
    <xf numFmtId="165" fontId="0" fillId="0" borderId="0" xfId="0" applyNumberFormat="1"/>
    <xf numFmtId="165" fontId="0" fillId="2" borderId="0" xfId="0" applyNumberFormat="1" applyFill="1"/>
    <xf numFmtId="165" fontId="0" fillId="0" borderId="0" xfId="0" applyNumberFormat="1" applyFill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3" borderId="0" xfId="0" applyFill="1"/>
    <xf numFmtId="2" fontId="0" fillId="2" borderId="0" xfId="0" applyNumberFormat="1" applyFill="1"/>
    <xf numFmtId="164" fontId="0" fillId="2" borderId="0" xfId="0" applyNumberFormat="1" applyFill="1"/>
    <xf numFmtId="2" fontId="0" fillId="0" borderId="0" xfId="0" applyNumberFormat="1" applyFill="1"/>
    <xf numFmtId="167" fontId="0" fillId="0" borderId="0" xfId="0" applyNumberForma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E10" sqref="E10"/>
    </sheetView>
  </sheetViews>
  <sheetFormatPr defaultRowHeight="15.05"/>
  <sheetData>
    <row r="1" spans="1:8">
      <c r="A1" t="s">
        <v>7</v>
      </c>
    </row>
    <row r="2" spans="1:8">
      <c r="A2" t="s">
        <v>9</v>
      </c>
    </row>
    <row r="3" spans="1:8">
      <c r="A3" t="s">
        <v>8</v>
      </c>
    </row>
    <row r="6" spans="1:8">
      <c r="A6" t="s">
        <v>1</v>
      </c>
      <c r="B6" t="s">
        <v>3</v>
      </c>
      <c r="C6" t="s">
        <v>2</v>
      </c>
      <c r="D6" t="s">
        <v>3</v>
      </c>
    </row>
    <row r="7" spans="1:8" ht="15.75">
      <c r="A7" s="1" t="s">
        <v>0</v>
      </c>
      <c r="B7" s="14">
        <v>21</v>
      </c>
      <c r="C7" s="1" t="s">
        <v>0</v>
      </c>
      <c r="D7" s="1">
        <v>17</v>
      </c>
    </row>
    <row r="8" spans="1:8" ht="15.75">
      <c r="A8" s="1" t="s">
        <v>4</v>
      </c>
      <c r="B8" s="14">
        <v>46</v>
      </c>
      <c r="C8" s="1" t="s">
        <v>4</v>
      </c>
      <c r="D8" s="1">
        <v>10</v>
      </c>
    </row>
    <row r="9" spans="1:8" ht="15.75">
      <c r="A9" s="1" t="s">
        <v>5</v>
      </c>
      <c r="B9" s="14">
        <v>18</v>
      </c>
      <c r="C9" s="1" t="s">
        <v>5</v>
      </c>
      <c r="D9" s="1">
        <v>13</v>
      </c>
    </row>
    <row r="10" spans="1:8">
      <c r="A10" s="2" t="s">
        <v>6</v>
      </c>
      <c r="B10" s="2">
        <f>SUM(B7:B9)</f>
        <v>85</v>
      </c>
      <c r="C10" s="2" t="s">
        <v>6</v>
      </c>
      <c r="D10" s="2">
        <f>SUM(D7:D9)</f>
        <v>40</v>
      </c>
    </row>
    <row r="12" spans="1:8">
      <c r="A12" t="s">
        <v>10</v>
      </c>
      <c r="B12" t="s">
        <v>16</v>
      </c>
      <c r="C12" t="s">
        <v>17</v>
      </c>
      <c r="D12" t="s">
        <v>11</v>
      </c>
      <c r="E12" t="s">
        <v>12</v>
      </c>
      <c r="F12" t="s">
        <v>13</v>
      </c>
      <c r="G12" t="s">
        <v>14</v>
      </c>
      <c r="H12" t="s">
        <v>15</v>
      </c>
    </row>
    <row r="13" spans="1:8">
      <c r="A13" s="1" t="s">
        <v>0</v>
      </c>
      <c r="B13" s="1">
        <v>21</v>
      </c>
      <c r="C13" s="1">
        <v>17</v>
      </c>
      <c r="D13">
        <f>SUM(B13:C13)</f>
        <v>38</v>
      </c>
      <c r="E13">
        <f>ROUND(G18*$D$16,0)</f>
        <v>35</v>
      </c>
      <c r="F13">
        <f>D13-E13</f>
        <v>3</v>
      </c>
      <c r="G13">
        <f>F13^2</f>
        <v>9</v>
      </c>
      <c r="H13" s="3">
        <f>G13/E13</f>
        <v>0.25714285714285712</v>
      </c>
    </row>
    <row r="14" spans="1:8">
      <c r="A14" s="1" t="s">
        <v>4</v>
      </c>
      <c r="B14" s="1">
        <v>46</v>
      </c>
      <c r="C14" s="1">
        <v>10</v>
      </c>
      <c r="D14">
        <f t="shared" ref="D14:D15" si="0">SUM(B14:C14)</f>
        <v>56</v>
      </c>
      <c r="E14">
        <f t="shared" ref="E14:E15" si="1">ROUND(G19*$D$16,0)</f>
        <v>62</v>
      </c>
      <c r="F14">
        <f t="shared" ref="F14:F15" si="2">D14-E14</f>
        <v>-6</v>
      </c>
      <c r="G14">
        <f t="shared" ref="G14:G15" si="3">F14^2</f>
        <v>36</v>
      </c>
      <c r="H14" s="3">
        <f t="shared" ref="H14:H15" si="4">G14/E14</f>
        <v>0.58064516129032262</v>
      </c>
    </row>
    <row r="15" spans="1:8">
      <c r="A15" s="1" t="s">
        <v>5</v>
      </c>
      <c r="B15" s="1">
        <v>18</v>
      </c>
      <c r="C15" s="1">
        <v>13</v>
      </c>
      <c r="D15">
        <f t="shared" si="0"/>
        <v>31</v>
      </c>
      <c r="E15">
        <f t="shared" si="1"/>
        <v>28</v>
      </c>
      <c r="F15">
        <f t="shared" si="2"/>
        <v>3</v>
      </c>
      <c r="G15">
        <f t="shared" si="3"/>
        <v>9</v>
      </c>
      <c r="H15" s="3">
        <f t="shared" si="4"/>
        <v>0.32142857142857145</v>
      </c>
    </row>
    <row r="16" spans="1:8">
      <c r="A16" s="1"/>
      <c r="B16" s="1"/>
      <c r="C16" s="1"/>
      <c r="D16">
        <f>SUM(D13:D15)</f>
        <v>125</v>
      </c>
      <c r="G16" s="9" t="s">
        <v>22</v>
      </c>
      <c r="H16" s="4">
        <f>SUM(H13:H15)</f>
        <v>1.1592165898617512</v>
      </c>
    </row>
    <row r="17" spans="1:8">
      <c r="C17" s="9" t="s">
        <v>23</v>
      </c>
      <c r="D17" s="4">
        <f>CHITEST(D13:D15,E13:E15)</f>
        <v>0.56011772523148795</v>
      </c>
    </row>
    <row r="18" spans="1:8">
      <c r="A18" s="2" t="s">
        <v>18</v>
      </c>
      <c r="B18">
        <v>76</v>
      </c>
      <c r="C18" s="2" t="s">
        <v>18</v>
      </c>
      <c r="D18">
        <v>56</v>
      </c>
      <c r="F18" s="9" t="s">
        <v>19</v>
      </c>
      <c r="G18" s="5">
        <f>B22^2</f>
        <v>0.27878400000000003</v>
      </c>
    </row>
    <row r="19" spans="1:8">
      <c r="B19">
        <v>56</v>
      </c>
      <c r="D19">
        <v>62</v>
      </c>
      <c r="F19" s="9" t="s">
        <v>20</v>
      </c>
      <c r="G19" s="3">
        <f>B22*D22*2</f>
        <v>0.49843199999999999</v>
      </c>
    </row>
    <row r="20" spans="1:8">
      <c r="B20">
        <f>SUM(B18:B19)</f>
        <v>132</v>
      </c>
      <c r="D20">
        <f>D19+D18</f>
        <v>118</v>
      </c>
      <c r="F20" s="9" t="s">
        <v>21</v>
      </c>
      <c r="G20" s="3">
        <f>D22^2</f>
        <v>0.22278399999999998</v>
      </c>
    </row>
    <row r="21" spans="1:8">
      <c r="B21">
        <f>($D15+$D14+$D13)*2</f>
        <v>250</v>
      </c>
      <c r="D21">
        <f>($D15+$D14+$D13)*2</f>
        <v>250</v>
      </c>
      <c r="G21" s="8">
        <f>G20+G19+G18</f>
        <v>1</v>
      </c>
    </row>
    <row r="22" spans="1:8">
      <c r="B22" s="4">
        <f>B20/B21</f>
        <v>0.52800000000000002</v>
      </c>
      <c r="D22" s="2">
        <f>D20/D21</f>
        <v>0.47199999999999998</v>
      </c>
    </row>
    <row r="25" spans="1:8">
      <c r="A25" s="9" t="s">
        <v>39</v>
      </c>
    </row>
    <row r="26" spans="1:8">
      <c r="A26" t="s">
        <v>1</v>
      </c>
      <c r="B26" t="s">
        <v>3</v>
      </c>
      <c r="C26" t="s">
        <v>2</v>
      </c>
      <c r="D26" t="s">
        <v>3</v>
      </c>
    </row>
    <row r="27" spans="1:8">
      <c r="A27" t="s">
        <v>37</v>
      </c>
      <c r="B27">
        <v>88</v>
      </c>
      <c r="C27" t="s">
        <v>37</v>
      </c>
      <c r="D27">
        <v>44</v>
      </c>
    </row>
    <row r="28" spans="1:8">
      <c r="A28" t="s">
        <v>38</v>
      </c>
      <c r="B28">
        <v>82</v>
      </c>
      <c r="C28" t="s">
        <v>38</v>
      </c>
      <c r="D28">
        <v>36</v>
      </c>
    </row>
    <row r="30" spans="1:8">
      <c r="A30" t="s">
        <v>10</v>
      </c>
      <c r="B30" t="s">
        <v>16</v>
      </c>
      <c r="C30" t="s">
        <v>17</v>
      </c>
      <c r="D30" t="s">
        <v>11</v>
      </c>
      <c r="E30" t="s">
        <v>12</v>
      </c>
      <c r="F30" t="s">
        <v>13</v>
      </c>
      <c r="G30" t="s">
        <v>14</v>
      </c>
      <c r="H30" t="s">
        <v>15</v>
      </c>
    </row>
    <row r="31" spans="1:8">
      <c r="A31" t="s">
        <v>37</v>
      </c>
      <c r="B31">
        <v>88</v>
      </c>
      <c r="C31">
        <v>44</v>
      </c>
      <c r="D31">
        <f>B31+C31</f>
        <v>132</v>
      </c>
      <c r="E31">
        <f>ROUND(B39*$D$33,0)</f>
        <v>125</v>
      </c>
      <c r="F31">
        <f>D31-E31</f>
        <v>7</v>
      </c>
      <c r="G31">
        <f>F31^2</f>
        <v>49</v>
      </c>
      <c r="H31">
        <f>G31/E31</f>
        <v>0.39200000000000002</v>
      </c>
    </row>
    <row r="32" spans="1:8">
      <c r="A32" t="s">
        <v>38</v>
      </c>
      <c r="B32">
        <v>82</v>
      </c>
      <c r="C32">
        <v>36</v>
      </c>
      <c r="D32">
        <f>B32+C32</f>
        <v>118</v>
      </c>
      <c r="E32">
        <f>ROUND(B39*$D$33,0)</f>
        <v>125</v>
      </c>
      <c r="F32">
        <f>D32-E32</f>
        <v>-7</v>
      </c>
      <c r="G32">
        <f>F32^2</f>
        <v>49</v>
      </c>
      <c r="H32">
        <f>G32/E32</f>
        <v>0.39200000000000002</v>
      </c>
    </row>
    <row r="33" spans="1:8">
      <c r="D33">
        <f>SUM(D31:D32)</f>
        <v>250</v>
      </c>
      <c r="G33" s="9" t="s">
        <v>40</v>
      </c>
      <c r="H33" s="2">
        <f>SUM(H31:H32)</f>
        <v>0.78400000000000003</v>
      </c>
    </row>
    <row r="35" spans="1:8">
      <c r="A35" t="s">
        <v>18</v>
      </c>
      <c r="B35">
        <v>132</v>
      </c>
      <c r="E35" s="9" t="s">
        <v>41</v>
      </c>
      <c r="F35" s="4">
        <f>CHITEST(D31:D32, E31:E32)</f>
        <v>0.37592058465061795</v>
      </c>
    </row>
    <row r="36" spans="1:8">
      <c r="B36">
        <v>118</v>
      </c>
    </row>
    <row r="37" spans="1:8">
      <c r="B37">
        <f>B36+B35</f>
        <v>250</v>
      </c>
    </row>
    <row r="38" spans="1:8">
      <c r="B38">
        <f>(D32+D31)*2</f>
        <v>500</v>
      </c>
    </row>
    <row r="39" spans="1:8">
      <c r="B39" s="2">
        <f>B37/B38</f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G40" sqref="G40"/>
    </sheetView>
  </sheetViews>
  <sheetFormatPr defaultRowHeight="15.05"/>
  <sheetData>
    <row r="1" spans="1:8">
      <c r="A1" t="s">
        <v>24</v>
      </c>
    </row>
    <row r="2" spans="1:8">
      <c r="A2" t="s">
        <v>9</v>
      </c>
    </row>
    <row r="3" spans="1:8">
      <c r="A3" t="s">
        <v>27</v>
      </c>
    </row>
    <row r="4" spans="1:8">
      <c r="A4" t="s">
        <v>1</v>
      </c>
      <c r="B4" t="s">
        <v>3</v>
      </c>
      <c r="C4" t="s">
        <v>2</v>
      </c>
      <c r="D4" t="s">
        <v>3</v>
      </c>
    </row>
    <row r="5" spans="1:8">
      <c r="A5" s="1" t="s">
        <v>0</v>
      </c>
      <c r="B5" s="1">
        <v>25</v>
      </c>
      <c r="C5" s="1" t="s">
        <v>0</v>
      </c>
      <c r="D5" s="1">
        <v>11</v>
      </c>
    </row>
    <row r="6" spans="1:8">
      <c r="A6" s="1" t="s">
        <v>26</v>
      </c>
      <c r="B6" s="1">
        <v>15</v>
      </c>
      <c r="C6" s="1" t="s">
        <v>26</v>
      </c>
      <c r="D6" s="1">
        <v>9</v>
      </c>
    </row>
    <row r="7" spans="1:8">
      <c r="A7" s="1" t="s">
        <v>25</v>
      </c>
      <c r="B7" s="1">
        <v>10</v>
      </c>
      <c r="C7" s="1" t="s">
        <v>25</v>
      </c>
      <c r="D7" s="1">
        <v>10</v>
      </c>
    </row>
    <row r="8" spans="1:8">
      <c r="A8" s="2" t="s">
        <v>6</v>
      </c>
      <c r="B8" s="2">
        <f>SUM(B5:B7)</f>
        <v>50</v>
      </c>
      <c r="C8" s="2" t="s">
        <v>6</v>
      </c>
      <c r="D8" s="2">
        <f>SUM(D5:D7)</f>
        <v>30</v>
      </c>
    </row>
    <row r="13" spans="1:8">
      <c r="A13" t="s">
        <v>10</v>
      </c>
      <c r="B13" t="s">
        <v>16</v>
      </c>
      <c r="C13" t="s">
        <v>17</v>
      </c>
      <c r="D13" t="s">
        <v>11</v>
      </c>
      <c r="E13" t="s">
        <v>12</v>
      </c>
      <c r="F13" t="s">
        <v>13</v>
      </c>
      <c r="G13" t="s">
        <v>14</v>
      </c>
      <c r="H13" t="s">
        <v>15</v>
      </c>
    </row>
    <row r="14" spans="1:8">
      <c r="A14" s="1" t="s">
        <v>0</v>
      </c>
      <c r="B14" s="1">
        <v>25</v>
      </c>
      <c r="C14" s="1">
        <v>11</v>
      </c>
      <c r="D14">
        <f>B14+C14</f>
        <v>36</v>
      </c>
      <c r="E14">
        <f>ROUND(F20*$D$17,0)</f>
        <v>29</v>
      </c>
      <c r="F14">
        <f>D14-E14</f>
        <v>7</v>
      </c>
      <c r="G14">
        <f>F14^2</f>
        <v>49</v>
      </c>
      <c r="H14" s="3">
        <f>G14/E14</f>
        <v>1.6896551724137931</v>
      </c>
    </row>
    <row r="15" spans="1:8">
      <c r="A15" s="1" t="s">
        <v>26</v>
      </c>
      <c r="B15" s="1">
        <v>15</v>
      </c>
      <c r="C15" s="1">
        <v>9</v>
      </c>
      <c r="D15">
        <f t="shared" ref="D15:D16" si="0">B15+C15</f>
        <v>24</v>
      </c>
      <c r="E15">
        <f t="shared" ref="E15:E16" si="1">ROUND(F21*$D$17,0)</f>
        <v>38</v>
      </c>
      <c r="F15">
        <f t="shared" ref="F15:F16" si="2">D15-E15</f>
        <v>-14</v>
      </c>
      <c r="G15">
        <f t="shared" ref="G15:G16" si="3">F15^2</f>
        <v>196</v>
      </c>
      <c r="H15" s="3">
        <f t="shared" ref="H15:H16" si="4">G15/E15</f>
        <v>5.1578947368421053</v>
      </c>
    </row>
    <row r="16" spans="1:8">
      <c r="A16" s="1" t="s">
        <v>25</v>
      </c>
      <c r="B16" s="1">
        <v>10</v>
      </c>
      <c r="C16" s="1">
        <v>10</v>
      </c>
      <c r="D16">
        <f t="shared" si="0"/>
        <v>20</v>
      </c>
      <c r="E16">
        <f t="shared" si="1"/>
        <v>13</v>
      </c>
      <c r="F16">
        <f t="shared" si="2"/>
        <v>7</v>
      </c>
      <c r="G16">
        <f t="shared" si="3"/>
        <v>49</v>
      </c>
      <c r="H16" s="3">
        <f t="shared" si="4"/>
        <v>3.7692307692307692</v>
      </c>
    </row>
    <row r="17" spans="1:8">
      <c r="D17" s="2">
        <f>SUM(D14:D16)</f>
        <v>80</v>
      </c>
      <c r="G17" s="9" t="s">
        <v>22</v>
      </c>
      <c r="H17" s="4">
        <f>SUM(H14:H16)</f>
        <v>10.616780678486666</v>
      </c>
    </row>
    <row r="18" spans="1:8">
      <c r="C18" s="9" t="s">
        <v>29</v>
      </c>
      <c r="D18" s="11">
        <f>CHITEST(D14:D16,E14:E16)</f>
        <v>4.9498879491078496E-3</v>
      </c>
      <c r="H18" s="3"/>
    </row>
    <row r="20" spans="1:8">
      <c r="A20" t="s">
        <v>18</v>
      </c>
      <c r="B20">
        <f>D14*2</f>
        <v>72</v>
      </c>
      <c r="C20" t="s">
        <v>28</v>
      </c>
      <c r="D20">
        <v>24</v>
      </c>
      <c r="E20" s="9" t="s">
        <v>19</v>
      </c>
      <c r="F20" s="6">
        <f>B24^2</f>
        <v>0.36</v>
      </c>
    </row>
    <row r="21" spans="1:8">
      <c r="B21">
        <v>24</v>
      </c>
      <c r="D21">
        <v>40</v>
      </c>
      <c r="E21" s="9" t="s">
        <v>20</v>
      </c>
      <c r="F21" s="6">
        <f>B24*D24*2</f>
        <v>0.48</v>
      </c>
    </row>
    <row r="22" spans="1:8">
      <c r="B22">
        <f>B21+B20</f>
        <v>96</v>
      </c>
      <c r="D22">
        <f>D21+D20</f>
        <v>64</v>
      </c>
      <c r="E22" s="9" t="s">
        <v>21</v>
      </c>
      <c r="F22" s="6">
        <f>D24^2</f>
        <v>0.16000000000000003</v>
      </c>
    </row>
    <row r="23" spans="1:8">
      <c r="B23">
        <f>(D16+D15+D14)*2</f>
        <v>160</v>
      </c>
      <c r="D23">
        <v>160</v>
      </c>
      <c r="F23" s="7">
        <f>SUM(F20:F22)</f>
        <v>1</v>
      </c>
    </row>
    <row r="24" spans="1:8">
      <c r="B24" s="10">
        <f>B22/B23</f>
        <v>0.6</v>
      </c>
      <c r="D24" s="10">
        <f>D22/D23</f>
        <v>0.4</v>
      </c>
    </row>
    <row r="27" spans="1:8">
      <c r="A27" t="s">
        <v>43</v>
      </c>
    </row>
    <row r="29" spans="1:8">
      <c r="A29" t="s">
        <v>1</v>
      </c>
      <c r="B29" t="s">
        <v>3</v>
      </c>
      <c r="C29" t="s">
        <v>2</v>
      </c>
      <c r="D29" t="s">
        <v>3</v>
      </c>
    </row>
    <row r="30" spans="1:8">
      <c r="A30" t="s">
        <v>37</v>
      </c>
      <c r="B30">
        <v>65</v>
      </c>
      <c r="C30" t="s">
        <v>37</v>
      </c>
      <c r="D30">
        <v>31</v>
      </c>
    </row>
    <row r="31" spans="1:8">
      <c r="A31" t="s">
        <v>42</v>
      </c>
      <c r="B31">
        <v>35</v>
      </c>
      <c r="C31" t="s">
        <v>42</v>
      </c>
      <c r="D31">
        <v>29</v>
      </c>
    </row>
    <row r="33" spans="1:8">
      <c r="A33" t="s">
        <v>10</v>
      </c>
      <c r="B33" t="s">
        <v>16</v>
      </c>
      <c r="C33" t="s">
        <v>17</v>
      </c>
      <c r="D33" t="s">
        <v>11</v>
      </c>
      <c r="E33" t="s">
        <v>12</v>
      </c>
      <c r="F33" t="s">
        <v>13</v>
      </c>
      <c r="G33" t="s">
        <v>14</v>
      </c>
      <c r="H33" t="s">
        <v>15</v>
      </c>
    </row>
    <row r="34" spans="1:8">
      <c r="A34" t="s">
        <v>37</v>
      </c>
      <c r="B34">
        <v>65</v>
      </c>
      <c r="C34">
        <v>31</v>
      </c>
      <c r="D34">
        <f>B34+C34</f>
        <v>96</v>
      </c>
      <c r="E34">
        <f>ROUND(B42*$B$40,0)</f>
        <v>80</v>
      </c>
      <c r="F34">
        <f>D34-E34</f>
        <v>16</v>
      </c>
      <c r="G34">
        <f>F34^2</f>
        <v>256</v>
      </c>
      <c r="H34">
        <f>G34/E34</f>
        <v>3.2</v>
      </c>
    </row>
    <row r="35" spans="1:8">
      <c r="A35" t="s">
        <v>42</v>
      </c>
      <c r="B35">
        <v>35</v>
      </c>
      <c r="C35">
        <v>29</v>
      </c>
      <c r="D35">
        <f>B35+C35</f>
        <v>64</v>
      </c>
      <c r="E35">
        <f>ROUND(B42*$B$40,0)</f>
        <v>80</v>
      </c>
      <c r="F35">
        <f>D35-E35</f>
        <v>-16</v>
      </c>
      <c r="G35">
        <f>F35^2</f>
        <v>256</v>
      </c>
      <c r="H35">
        <f>G35/E35</f>
        <v>3.2</v>
      </c>
    </row>
    <row r="36" spans="1:8">
      <c r="G36" s="9" t="s">
        <v>44</v>
      </c>
      <c r="H36" s="2">
        <f>SUM(H34:H35)</f>
        <v>6.4</v>
      </c>
    </row>
    <row r="38" spans="1:8">
      <c r="A38" t="s">
        <v>18</v>
      </c>
      <c r="B38">
        <v>96</v>
      </c>
      <c r="F38" s="9" t="s">
        <v>41</v>
      </c>
      <c r="G38" s="4">
        <f>CHITEST(D34:D35, E34:E35)</f>
        <v>1.1412037316087248E-2</v>
      </c>
    </row>
    <row r="39" spans="1:8">
      <c r="B39">
        <v>64</v>
      </c>
    </row>
    <row r="40" spans="1:8">
      <c r="B40">
        <f>B38+B39</f>
        <v>160</v>
      </c>
    </row>
    <row r="41" spans="1:8">
      <c r="B41">
        <f>(D35+D34)*2</f>
        <v>320</v>
      </c>
    </row>
    <row r="42" spans="1:8">
      <c r="B42" s="2">
        <f>B40/B41</f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H38" sqref="H38"/>
    </sheetView>
  </sheetViews>
  <sheetFormatPr defaultRowHeight="15.05"/>
  <sheetData>
    <row r="1" spans="1:8">
      <c r="A1" t="s">
        <v>30</v>
      </c>
    </row>
    <row r="2" spans="1:8">
      <c r="A2" t="s">
        <v>9</v>
      </c>
    </row>
    <row r="3" spans="1:8">
      <c r="A3" t="s">
        <v>8</v>
      </c>
    </row>
    <row r="5" spans="1:8">
      <c r="A5" t="s">
        <v>1</v>
      </c>
      <c r="B5" t="s">
        <v>3</v>
      </c>
      <c r="C5" t="s">
        <v>2</v>
      </c>
      <c r="D5" t="s">
        <v>3</v>
      </c>
    </row>
    <row r="6" spans="1:8">
      <c r="A6" s="1" t="s">
        <v>0</v>
      </c>
      <c r="B6" s="1">
        <v>32</v>
      </c>
      <c r="C6" s="1" t="s">
        <v>0</v>
      </c>
      <c r="D6" s="1">
        <v>23</v>
      </c>
    </row>
    <row r="7" spans="1:8">
      <c r="A7" s="1" t="s">
        <v>4</v>
      </c>
      <c r="B7" s="1">
        <v>26</v>
      </c>
      <c r="C7" s="1" t="s">
        <v>4</v>
      </c>
      <c r="D7" s="1">
        <v>12</v>
      </c>
    </row>
    <row r="8" spans="1:8">
      <c r="A8" s="1" t="s">
        <v>5</v>
      </c>
      <c r="B8" s="1">
        <v>17</v>
      </c>
      <c r="C8" s="1" t="s">
        <v>5</v>
      </c>
      <c r="D8" s="1">
        <v>15</v>
      </c>
    </row>
    <row r="9" spans="1:8">
      <c r="A9" s="2" t="s">
        <v>6</v>
      </c>
      <c r="B9" s="2">
        <f>SUM(B6:B8)</f>
        <v>75</v>
      </c>
      <c r="C9" s="2" t="s">
        <v>6</v>
      </c>
      <c r="D9" s="2">
        <f>SUM(D6:D8)</f>
        <v>50</v>
      </c>
    </row>
    <row r="12" spans="1:8">
      <c r="A12" t="s">
        <v>10</v>
      </c>
      <c r="B12" t="s">
        <v>16</v>
      </c>
      <c r="C12" t="s">
        <v>17</v>
      </c>
      <c r="D12" t="s">
        <v>11</v>
      </c>
      <c r="E12" t="s">
        <v>12</v>
      </c>
      <c r="F12" t="s">
        <v>13</v>
      </c>
      <c r="G12" t="s">
        <v>14</v>
      </c>
      <c r="H12" t="s">
        <v>15</v>
      </c>
    </row>
    <row r="13" spans="1:8">
      <c r="A13" s="1" t="s">
        <v>0</v>
      </c>
      <c r="B13" s="1">
        <v>32</v>
      </c>
      <c r="C13" s="1">
        <v>23</v>
      </c>
      <c r="D13">
        <f>B13+C13</f>
        <v>55</v>
      </c>
      <c r="E13">
        <f>ROUND(F18*$D$16,0)</f>
        <v>44</v>
      </c>
      <c r="F13">
        <f>D13-E13</f>
        <v>11</v>
      </c>
      <c r="G13">
        <f>F13^2</f>
        <v>121</v>
      </c>
      <c r="H13">
        <f>G13/E13</f>
        <v>2.75</v>
      </c>
    </row>
    <row r="14" spans="1:8">
      <c r="A14" s="1" t="s">
        <v>4</v>
      </c>
      <c r="B14" s="1">
        <v>26</v>
      </c>
      <c r="C14" s="1">
        <v>12</v>
      </c>
      <c r="D14">
        <f t="shared" ref="D14:D15" si="0">B14+C14</f>
        <v>38</v>
      </c>
      <c r="E14">
        <f t="shared" ref="E14:E15" si="1">ROUND(F19*$D$16,0)</f>
        <v>60</v>
      </c>
      <c r="F14">
        <f t="shared" ref="F14:F15" si="2">D14-E14</f>
        <v>-22</v>
      </c>
      <c r="G14">
        <f t="shared" ref="G14:G15" si="3">F14^2</f>
        <v>484</v>
      </c>
      <c r="H14" s="6">
        <f t="shared" ref="H14:H15" si="4">G14/E14</f>
        <v>8.0666666666666664</v>
      </c>
    </row>
    <row r="15" spans="1:8">
      <c r="A15" s="1" t="s">
        <v>5</v>
      </c>
      <c r="B15" s="1">
        <v>17</v>
      </c>
      <c r="C15" s="1">
        <v>15</v>
      </c>
      <c r="D15">
        <f t="shared" si="0"/>
        <v>32</v>
      </c>
      <c r="E15">
        <f t="shared" si="1"/>
        <v>21</v>
      </c>
      <c r="F15">
        <f t="shared" si="2"/>
        <v>11</v>
      </c>
      <c r="G15">
        <f t="shared" si="3"/>
        <v>121</v>
      </c>
      <c r="H15" s="6">
        <f t="shared" si="4"/>
        <v>5.7619047619047619</v>
      </c>
    </row>
    <row r="16" spans="1:8">
      <c r="D16" s="2">
        <f>SUM(D13:D15)</f>
        <v>125</v>
      </c>
      <c r="G16" s="9" t="s">
        <v>22</v>
      </c>
      <c r="H16" s="10">
        <f>SUM(H13:H15)</f>
        <v>16.578571428571429</v>
      </c>
    </row>
    <row r="17" spans="1:8">
      <c r="D17" s="9" t="s">
        <v>23</v>
      </c>
      <c r="E17" s="11">
        <f>CHITEST(D13:D15,E13:E15)</f>
        <v>2.5119382284846046E-4</v>
      </c>
    </row>
    <row r="18" spans="1:8">
      <c r="A18" t="s">
        <v>18</v>
      </c>
      <c r="B18">
        <f>D13*2</f>
        <v>110</v>
      </c>
      <c r="C18" t="s">
        <v>28</v>
      </c>
      <c r="D18">
        <v>38</v>
      </c>
      <c r="E18" s="9" t="s">
        <v>19</v>
      </c>
      <c r="F18" s="3">
        <f>B22^2</f>
        <v>0.35046399999999994</v>
      </c>
    </row>
    <row r="19" spans="1:8">
      <c r="B19">
        <v>38</v>
      </c>
      <c r="D19">
        <f>D15*2</f>
        <v>64</v>
      </c>
      <c r="E19" s="9" t="s">
        <v>20</v>
      </c>
      <c r="F19" s="3">
        <f>B22*D22*2</f>
        <v>0.48307199999999995</v>
      </c>
    </row>
    <row r="20" spans="1:8">
      <c r="B20">
        <f>B18+B19</f>
        <v>148</v>
      </c>
      <c r="D20">
        <f>D19+D18</f>
        <v>102</v>
      </c>
      <c r="E20" s="9" t="s">
        <v>21</v>
      </c>
      <c r="F20" s="3">
        <f>D22^2</f>
        <v>0.16646399999999997</v>
      </c>
    </row>
    <row r="21" spans="1:8">
      <c r="B21">
        <f>(D15+D14+D13)*2</f>
        <v>250</v>
      </c>
      <c r="D21">
        <v>250</v>
      </c>
      <c r="F21" s="7">
        <f>F18+F19+F20</f>
        <v>0.99999999999999978</v>
      </c>
    </row>
    <row r="22" spans="1:8">
      <c r="B22" s="2">
        <f>B20/B21</f>
        <v>0.59199999999999997</v>
      </c>
      <c r="D22" s="2">
        <f>D20/D21</f>
        <v>0.40799999999999997</v>
      </c>
    </row>
    <row r="26" spans="1:8">
      <c r="A26" t="s">
        <v>43</v>
      </c>
    </row>
    <row r="27" spans="1:8">
      <c r="A27" t="s">
        <v>1</v>
      </c>
      <c r="B27" t="s">
        <v>3</v>
      </c>
      <c r="C27" t="s">
        <v>2</v>
      </c>
      <c r="D27" t="s">
        <v>3</v>
      </c>
    </row>
    <row r="28" spans="1:8">
      <c r="A28" t="s">
        <v>37</v>
      </c>
      <c r="B28">
        <v>90</v>
      </c>
      <c r="C28" t="s">
        <v>37</v>
      </c>
      <c r="D28">
        <v>58</v>
      </c>
    </row>
    <row r="29" spans="1:8">
      <c r="A29" t="s">
        <v>38</v>
      </c>
      <c r="B29">
        <v>60</v>
      </c>
      <c r="C29" t="s">
        <v>38</v>
      </c>
      <c r="D29">
        <v>42</v>
      </c>
    </row>
    <row r="32" spans="1:8">
      <c r="A32" t="s">
        <v>10</v>
      </c>
      <c r="B32" t="s">
        <v>16</v>
      </c>
      <c r="C32" t="s">
        <v>17</v>
      </c>
      <c r="D32" t="s">
        <v>11</v>
      </c>
      <c r="E32" t="s">
        <v>12</v>
      </c>
      <c r="F32" t="s">
        <v>13</v>
      </c>
      <c r="G32" t="s">
        <v>14</v>
      </c>
      <c r="H32" t="s">
        <v>15</v>
      </c>
    </row>
    <row r="33" spans="1:8">
      <c r="A33" t="s">
        <v>37</v>
      </c>
      <c r="B33">
        <v>90</v>
      </c>
      <c r="C33">
        <v>58</v>
      </c>
      <c r="D33">
        <f>B33+C33</f>
        <v>148</v>
      </c>
      <c r="E33">
        <f>ROUND(B41*B39,0)</f>
        <v>125</v>
      </c>
      <c r="F33">
        <f>D33-E33</f>
        <v>23</v>
      </c>
      <c r="G33">
        <f>F33^2</f>
        <v>529</v>
      </c>
      <c r="H33">
        <f>G33/E33</f>
        <v>4.2320000000000002</v>
      </c>
    </row>
    <row r="34" spans="1:8">
      <c r="A34" t="s">
        <v>38</v>
      </c>
      <c r="B34">
        <v>60</v>
      </c>
      <c r="C34">
        <v>42</v>
      </c>
      <c r="D34">
        <f>B34+C34</f>
        <v>102</v>
      </c>
      <c r="E34">
        <f>ROUND(B41*B39,0)</f>
        <v>125</v>
      </c>
      <c r="F34">
        <f>D34-E34</f>
        <v>-23</v>
      </c>
      <c r="G34">
        <f>F34^2</f>
        <v>529</v>
      </c>
      <c r="H34">
        <f>G34/E34</f>
        <v>4.2320000000000002</v>
      </c>
    </row>
    <row r="35" spans="1:8">
      <c r="G35" s="9" t="s">
        <v>45</v>
      </c>
      <c r="H35">
        <f>SUM(H33:H34)</f>
        <v>8.4640000000000004</v>
      </c>
    </row>
    <row r="37" spans="1:8">
      <c r="A37" t="s">
        <v>18</v>
      </c>
      <c r="B37">
        <v>148</v>
      </c>
      <c r="E37" s="9" t="s">
        <v>46</v>
      </c>
      <c r="F37" s="3">
        <f>CHITEST(D33:D34, E33:E34)</f>
        <v>3.6224436391589536E-3</v>
      </c>
    </row>
    <row r="38" spans="1:8">
      <c r="B38">
        <v>102</v>
      </c>
    </row>
    <row r="39" spans="1:8">
      <c r="B39">
        <f>B37+B38</f>
        <v>250</v>
      </c>
    </row>
    <row r="40" spans="1:8">
      <c r="B40">
        <f>(D34+D33)*2</f>
        <v>500</v>
      </c>
    </row>
    <row r="41" spans="1:8">
      <c r="B41">
        <f>B39/B40</f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H40" sqref="H40"/>
    </sheetView>
  </sheetViews>
  <sheetFormatPr defaultRowHeight="15.05"/>
  <cols>
    <col min="6" max="6" width="13.21875" customWidth="1"/>
    <col min="7" max="7" width="13.6640625" customWidth="1"/>
  </cols>
  <sheetData>
    <row r="1" spans="1:8">
      <c r="A1" t="s">
        <v>31</v>
      </c>
    </row>
    <row r="2" spans="1:8">
      <c r="A2" t="s">
        <v>9</v>
      </c>
    </row>
    <row r="3" spans="1:8">
      <c r="A3" t="s">
        <v>8</v>
      </c>
    </row>
    <row r="5" spans="1:8">
      <c r="A5" t="s">
        <v>1</v>
      </c>
      <c r="B5" t="s">
        <v>3</v>
      </c>
      <c r="C5" t="s">
        <v>2</v>
      </c>
      <c r="D5" t="s">
        <v>3</v>
      </c>
    </row>
    <row r="6" spans="1:8">
      <c r="A6" s="1" t="s">
        <v>0</v>
      </c>
      <c r="B6" s="1">
        <v>25</v>
      </c>
      <c r="C6" s="1" t="s">
        <v>0</v>
      </c>
      <c r="D6" s="1">
        <v>13</v>
      </c>
    </row>
    <row r="7" spans="1:8">
      <c r="A7" s="1" t="s">
        <v>4</v>
      </c>
      <c r="B7" s="1">
        <v>12</v>
      </c>
      <c r="C7" s="1" t="s">
        <v>4</v>
      </c>
      <c r="D7" s="1">
        <v>11</v>
      </c>
    </row>
    <row r="8" spans="1:8">
      <c r="A8" s="1" t="s">
        <v>5</v>
      </c>
      <c r="B8" s="1">
        <v>13</v>
      </c>
      <c r="C8" s="1" t="s">
        <v>5</v>
      </c>
      <c r="D8" s="1">
        <v>8</v>
      </c>
    </row>
    <row r="9" spans="1:8">
      <c r="A9" s="2" t="s">
        <v>6</v>
      </c>
      <c r="B9" s="2">
        <f>SUM(B6:B8)</f>
        <v>50</v>
      </c>
      <c r="C9" s="2" t="s">
        <v>6</v>
      </c>
      <c r="D9" s="2">
        <f>SUM(D6:D8)</f>
        <v>32</v>
      </c>
    </row>
    <row r="11" spans="1:8">
      <c r="A11" t="s">
        <v>10</v>
      </c>
      <c r="B11" t="s">
        <v>16</v>
      </c>
      <c r="C11" t="s">
        <v>17</v>
      </c>
      <c r="D11" t="s">
        <v>11</v>
      </c>
      <c r="E11" t="s">
        <v>12</v>
      </c>
      <c r="F11" t="s">
        <v>13</v>
      </c>
      <c r="G11" t="s">
        <v>14</v>
      </c>
      <c r="H11" t="s">
        <v>15</v>
      </c>
    </row>
    <row r="12" spans="1:8">
      <c r="A12" s="1" t="s">
        <v>0</v>
      </c>
      <c r="B12" s="1">
        <v>25</v>
      </c>
      <c r="C12" s="1">
        <v>13</v>
      </c>
      <c r="D12">
        <f>B12+C12</f>
        <v>38</v>
      </c>
      <c r="E12">
        <f>ROUND(F18*$D$15,0)</f>
        <v>30</v>
      </c>
      <c r="F12">
        <f>D12-E12</f>
        <v>8</v>
      </c>
      <c r="G12">
        <f>F12^2</f>
        <v>64</v>
      </c>
      <c r="H12">
        <f>G12/E12</f>
        <v>2.1333333333333333</v>
      </c>
    </row>
    <row r="13" spans="1:8">
      <c r="A13" s="1" t="s">
        <v>4</v>
      </c>
      <c r="B13" s="1">
        <v>12</v>
      </c>
      <c r="C13" s="1">
        <v>11</v>
      </c>
      <c r="D13">
        <f t="shared" ref="D13:D14" si="0">B13+C13</f>
        <v>23</v>
      </c>
      <c r="E13">
        <f t="shared" ref="E13:E14" si="1">ROUND(F19*$D$15,0)</f>
        <v>39</v>
      </c>
      <c r="F13">
        <f>D13-E13</f>
        <v>-16</v>
      </c>
      <c r="G13">
        <f t="shared" ref="G13:G14" si="2">F13^2</f>
        <v>256</v>
      </c>
      <c r="H13">
        <f t="shared" ref="H13:H14" si="3">G13/E13</f>
        <v>6.5641025641025639</v>
      </c>
    </row>
    <row r="14" spans="1:8">
      <c r="A14" s="1" t="s">
        <v>5</v>
      </c>
      <c r="B14" s="1">
        <v>13</v>
      </c>
      <c r="C14" s="1">
        <v>8</v>
      </c>
      <c r="D14">
        <f t="shared" si="0"/>
        <v>21</v>
      </c>
      <c r="E14">
        <f t="shared" si="1"/>
        <v>13</v>
      </c>
      <c r="F14">
        <f>D14-E14</f>
        <v>8</v>
      </c>
      <c r="G14">
        <f t="shared" si="2"/>
        <v>64</v>
      </c>
      <c r="H14">
        <f t="shared" si="3"/>
        <v>4.9230769230769234</v>
      </c>
    </row>
    <row r="15" spans="1:8">
      <c r="D15" s="2">
        <f>SUM(D12:D14)</f>
        <v>82</v>
      </c>
      <c r="G15" s="9" t="s">
        <v>22</v>
      </c>
      <c r="H15" s="4">
        <f>SUM(H12:H14)</f>
        <v>13.62051282051282</v>
      </c>
    </row>
    <row r="16" spans="1:8">
      <c r="D16" s="1"/>
      <c r="E16" s="9" t="s">
        <v>23</v>
      </c>
      <c r="F16" s="4">
        <f>CHITEST(D12:D14,E12:E14)</f>
        <v>1.1024101944803173E-3</v>
      </c>
      <c r="G16" s="1"/>
      <c r="H16" s="5"/>
    </row>
    <row r="18" spans="1:8">
      <c r="A18" t="s">
        <v>18</v>
      </c>
      <c r="B18">
        <f>D12*2</f>
        <v>76</v>
      </c>
      <c r="C18" t="s">
        <v>28</v>
      </c>
      <c r="D18">
        <v>23</v>
      </c>
      <c r="E18" s="9" t="s">
        <v>19</v>
      </c>
      <c r="F18" s="3">
        <f>B23^2</f>
        <v>0.36440362879238547</v>
      </c>
    </row>
    <row r="19" spans="1:8">
      <c r="B19">
        <v>23</v>
      </c>
      <c r="D19">
        <f>D14*2</f>
        <v>42</v>
      </c>
      <c r="E19" s="9" t="s">
        <v>20</v>
      </c>
      <c r="F19" s="3">
        <f>B23*D23*2</f>
        <v>0.47850981558596073</v>
      </c>
    </row>
    <row r="20" spans="1:8">
      <c r="B20">
        <f>B19+B18</f>
        <v>99</v>
      </c>
      <c r="D20">
        <f>D19+D18</f>
        <v>65</v>
      </c>
      <c r="E20" s="9" t="s">
        <v>21</v>
      </c>
      <c r="F20" s="3">
        <f>D23^2</f>
        <v>0.1570865556216538</v>
      </c>
    </row>
    <row r="21" spans="1:8">
      <c r="B21">
        <f>($D14+$D13+$D12)*2</f>
        <v>164</v>
      </c>
      <c r="D21">
        <v>164</v>
      </c>
      <c r="F21" s="7">
        <f>SUM(F18:F20)</f>
        <v>1</v>
      </c>
    </row>
    <row r="22" spans="1:8">
      <c r="F22" s="7"/>
    </row>
    <row r="23" spans="1:8">
      <c r="B23" s="4">
        <f>B20/B21</f>
        <v>0.60365853658536583</v>
      </c>
      <c r="D23" s="4">
        <f>D20/D21</f>
        <v>0.39634146341463417</v>
      </c>
    </row>
    <row r="27" spans="1:8">
      <c r="A27" t="s">
        <v>39</v>
      </c>
    </row>
    <row r="28" spans="1:8">
      <c r="A28" t="s">
        <v>1</v>
      </c>
      <c r="B28" t="s">
        <v>3</v>
      </c>
      <c r="C28" t="s">
        <v>2</v>
      </c>
      <c r="D28" t="s">
        <v>3</v>
      </c>
    </row>
    <row r="29" spans="1:8">
      <c r="A29" t="s">
        <v>37</v>
      </c>
      <c r="B29">
        <v>62</v>
      </c>
      <c r="C29" t="s">
        <v>37</v>
      </c>
      <c r="D29">
        <v>37</v>
      </c>
    </row>
    <row r="30" spans="1:8">
      <c r="A30" t="s">
        <v>38</v>
      </c>
      <c r="B30">
        <v>38</v>
      </c>
      <c r="C30" t="s">
        <v>38</v>
      </c>
      <c r="D30">
        <v>27</v>
      </c>
    </row>
    <row r="32" spans="1:8">
      <c r="A32" t="s">
        <v>10</v>
      </c>
      <c r="B32" t="s">
        <v>16</v>
      </c>
      <c r="C32" t="s">
        <v>17</v>
      </c>
      <c r="D32" t="s">
        <v>11</v>
      </c>
      <c r="E32" t="s">
        <v>12</v>
      </c>
      <c r="F32" t="s">
        <v>13</v>
      </c>
      <c r="G32" t="s">
        <v>14</v>
      </c>
      <c r="H32" t="s">
        <v>15</v>
      </c>
    </row>
    <row r="33" spans="1:8">
      <c r="A33" t="s">
        <v>37</v>
      </c>
      <c r="B33">
        <v>62</v>
      </c>
      <c r="C33">
        <v>37</v>
      </c>
      <c r="D33">
        <f>B33+C33</f>
        <v>99</v>
      </c>
      <c r="E33">
        <f>ROUND(B41*B39,0)</f>
        <v>82</v>
      </c>
      <c r="F33">
        <f>D33-E33</f>
        <v>17</v>
      </c>
      <c r="G33">
        <f>F33^2</f>
        <v>289</v>
      </c>
      <c r="H33">
        <f>G33/E33</f>
        <v>3.524390243902439</v>
      </c>
    </row>
    <row r="34" spans="1:8">
      <c r="A34" t="s">
        <v>38</v>
      </c>
      <c r="B34">
        <v>38</v>
      </c>
      <c r="C34">
        <v>27</v>
      </c>
      <c r="D34">
        <f>B34+C34</f>
        <v>65</v>
      </c>
      <c r="E34">
        <f>ROUND(B41*B39,0)</f>
        <v>82</v>
      </c>
      <c r="F34">
        <f>D34-E34</f>
        <v>-17</v>
      </c>
      <c r="G34">
        <f>F34^2</f>
        <v>289</v>
      </c>
      <c r="H34">
        <f>G34/E34</f>
        <v>3.524390243902439</v>
      </c>
    </row>
    <row r="35" spans="1:8">
      <c r="G35" t="s">
        <v>47</v>
      </c>
      <c r="H35" s="4">
        <f>SUM(H33:H34)</f>
        <v>7.0487804878048781</v>
      </c>
    </row>
    <row r="37" spans="1:8">
      <c r="A37" t="s">
        <v>18</v>
      </c>
      <c r="B37">
        <v>99</v>
      </c>
      <c r="F37" t="s">
        <v>48</v>
      </c>
      <c r="G37" s="4">
        <f>CHITEST(D33:D34, E33:E34)</f>
        <v>7.9319238433096136E-3</v>
      </c>
    </row>
    <row r="38" spans="1:8">
      <c r="B38">
        <v>65</v>
      </c>
    </row>
    <row r="39" spans="1:8">
      <c r="B39">
        <f>B37+B38</f>
        <v>164</v>
      </c>
    </row>
    <row r="40" spans="1:8">
      <c r="B40">
        <f>(D34+D33)*2</f>
        <v>328</v>
      </c>
    </row>
    <row r="41" spans="1:8">
      <c r="B41" s="2">
        <f>B39/B40</f>
        <v>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J36" sqref="J36"/>
    </sheetView>
  </sheetViews>
  <sheetFormatPr defaultRowHeight="15.05"/>
  <cols>
    <col min="7" max="7" width="12.44140625" bestFit="1" customWidth="1"/>
  </cols>
  <sheetData>
    <row r="1" spans="1:8">
      <c r="A1" t="s">
        <v>32</v>
      </c>
    </row>
    <row r="2" spans="1:8">
      <c r="A2" t="s">
        <v>9</v>
      </c>
    </row>
    <row r="3" spans="1:8">
      <c r="A3" t="s">
        <v>8</v>
      </c>
    </row>
    <row r="5" spans="1:8">
      <c r="A5" t="s">
        <v>1</v>
      </c>
      <c r="B5" t="s">
        <v>3</v>
      </c>
      <c r="C5" t="s">
        <v>2</v>
      </c>
      <c r="D5" t="s">
        <v>3</v>
      </c>
    </row>
    <row r="6" spans="1:8">
      <c r="A6" s="1" t="s">
        <v>0</v>
      </c>
      <c r="B6" s="1">
        <v>22</v>
      </c>
      <c r="C6" s="1" t="s">
        <v>0</v>
      </c>
      <c r="D6" s="1">
        <v>15</v>
      </c>
    </row>
    <row r="7" spans="1:8">
      <c r="A7" s="1" t="s">
        <v>4</v>
      </c>
      <c r="B7" s="1">
        <v>15</v>
      </c>
      <c r="C7" s="1" t="s">
        <v>4</v>
      </c>
      <c r="D7" s="1">
        <v>8</v>
      </c>
    </row>
    <row r="8" spans="1:8">
      <c r="A8" s="1" t="s">
        <v>5</v>
      </c>
      <c r="B8" s="1">
        <v>13</v>
      </c>
      <c r="C8" s="1" t="s">
        <v>5</v>
      </c>
      <c r="D8" s="1">
        <v>7</v>
      </c>
    </row>
    <row r="9" spans="1:8">
      <c r="A9" s="2" t="s">
        <v>6</v>
      </c>
      <c r="B9" s="2">
        <f>SUM(B6:B8)</f>
        <v>50</v>
      </c>
      <c r="C9" s="2" t="s">
        <v>6</v>
      </c>
      <c r="D9" s="2">
        <f>SUM(D6:D8)</f>
        <v>30</v>
      </c>
    </row>
    <row r="11" spans="1:8">
      <c r="A11" t="s">
        <v>10</v>
      </c>
      <c r="B11" t="s">
        <v>16</v>
      </c>
      <c r="C11" t="s">
        <v>17</v>
      </c>
      <c r="D11" t="s">
        <v>11</v>
      </c>
      <c r="E11" t="s">
        <v>12</v>
      </c>
      <c r="F11" t="s">
        <v>13</v>
      </c>
      <c r="G11" t="s">
        <v>14</v>
      </c>
      <c r="H11" t="s">
        <v>15</v>
      </c>
    </row>
    <row r="12" spans="1:8">
      <c r="A12" s="1" t="s">
        <v>0</v>
      </c>
      <c r="B12" s="1">
        <v>22</v>
      </c>
      <c r="C12" s="1">
        <v>15</v>
      </c>
      <c r="D12">
        <f>B12+C12</f>
        <v>37</v>
      </c>
      <c r="E12">
        <f>ROUND(G18*$D$15,0)</f>
        <v>29</v>
      </c>
      <c r="F12">
        <f>D12-E12</f>
        <v>8</v>
      </c>
      <c r="G12">
        <f>F12^2</f>
        <v>64</v>
      </c>
      <c r="H12">
        <f>G12/E12</f>
        <v>2.2068965517241379</v>
      </c>
    </row>
    <row r="13" spans="1:8">
      <c r="A13" s="1" t="s">
        <v>4</v>
      </c>
      <c r="B13" s="1">
        <v>15</v>
      </c>
      <c r="C13" s="1">
        <v>8</v>
      </c>
      <c r="D13">
        <f t="shared" ref="D13:D14" si="0">B13+C13</f>
        <v>23</v>
      </c>
      <c r="E13">
        <f t="shared" ref="E13:E14" si="1">ROUND(G19*$D$15,0)</f>
        <v>38</v>
      </c>
      <c r="F13">
        <f t="shared" ref="F13:F14" si="2">D13-E13</f>
        <v>-15</v>
      </c>
      <c r="G13">
        <f t="shared" ref="G13:G14" si="3">F13^2</f>
        <v>225</v>
      </c>
      <c r="H13">
        <f t="shared" ref="H13:H14" si="4">G13/E13</f>
        <v>5.9210526315789478</v>
      </c>
    </row>
    <row r="14" spans="1:8">
      <c r="A14" s="1" t="s">
        <v>5</v>
      </c>
      <c r="B14" s="1">
        <v>13</v>
      </c>
      <c r="C14" s="1">
        <v>7</v>
      </c>
      <c r="D14">
        <f t="shared" si="0"/>
        <v>20</v>
      </c>
      <c r="E14">
        <f t="shared" si="1"/>
        <v>12</v>
      </c>
      <c r="F14">
        <f t="shared" si="2"/>
        <v>8</v>
      </c>
      <c r="G14">
        <f t="shared" si="3"/>
        <v>64</v>
      </c>
      <c r="H14">
        <f t="shared" si="4"/>
        <v>5.333333333333333</v>
      </c>
    </row>
    <row r="15" spans="1:8">
      <c r="D15" s="2">
        <f>SUM(D12:D14)</f>
        <v>80</v>
      </c>
      <c r="G15" s="9" t="s">
        <v>22</v>
      </c>
      <c r="H15" s="2">
        <f>SUM(H12:H14)</f>
        <v>13.46128251663642</v>
      </c>
    </row>
    <row r="16" spans="1:8">
      <c r="E16" s="9" t="s">
        <v>23</v>
      </c>
      <c r="F16" s="4">
        <f>CHITEST(D12:D14,E12:E14)</f>
        <v>1.1937671995459827E-3</v>
      </c>
    </row>
    <row r="18" spans="1:8">
      <c r="A18" t="s">
        <v>18</v>
      </c>
      <c r="B18">
        <f>D12*2</f>
        <v>74</v>
      </c>
      <c r="C18" t="s">
        <v>28</v>
      </c>
      <c r="D18">
        <v>23</v>
      </c>
      <c r="F18" s="9" t="s">
        <v>19</v>
      </c>
      <c r="G18" s="6">
        <f>B23^2</f>
        <v>0.36753906249999996</v>
      </c>
    </row>
    <row r="19" spans="1:8">
      <c r="B19">
        <v>23</v>
      </c>
      <c r="D19">
        <f>D14*2</f>
        <v>40</v>
      </c>
      <c r="F19" s="9" t="s">
        <v>20</v>
      </c>
      <c r="G19" s="6">
        <f>B23*D23*2</f>
        <v>0.47742187499999994</v>
      </c>
    </row>
    <row r="20" spans="1:8">
      <c r="B20">
        <f>B18+B19</f>
        <v>97</v>
      </c>
      <c r="D20">
        <f>D19+D18</f>
        <v>63</v>
      </c>
      <c r="F20" s="9" t="s">
        <v>21</v>
      </c>
      <c r="G20" s="6">
        <f>D23^2</f>
        <v>0.15503906249999999</v>
      </c>
    </row>
    <row r="21" spans="1:8">
      <c r="B21">
        <f>($D14+$D13+$D12)*2</f>
        <v>160</v>
      </c>
      <c r="D21">
        <v>160</v>
      </c>
      <c r="G21" s="6">
        <f>SUM(G18:G20)</f>
        <v>0.99999999999999989</v>
      </c>
    </row>
    <row r="23" spans="1:8">
      <c r="B23" s="4">
        <f>B20/B21</f>
        <v>0.60624999999999996</v>
      </c>
      <c r="D23" s="3">
        <f>D20/D21</f>
        <v>0.39374999999999999</v>
      </c>
    </row>
    <row r="27" spans="1:8">
      <c r="A27" t="s">
        <v>39</v>
      </c>
    </row>
    <row r="28" spans="1:8">
      <c r="A28" t="s">
        <v>1</v>
      </c>
      <c r="B28" t="s">
        <v>3</v>
      </c>
      <c r="C28" t="s">
        <v>2</v>
      </c>
      <c r="D28" t="s">
        <v>3</v>
      </c>
    </row>
    <row r="29" spans="1:8">
      <c r="A29" t="s">
        <v>37</v>
      </c>
      <c r="B29">
        <v>59</v>
      </c>
      <c r="C29" t="s">
        <v>37</v>
      </c>
      <c r="D29">
        <v>38</v>
      </c>
    </row>
    <row r="30" spans="1:8">
      <c r="A30" t="s">
        <v>38</v>
      </c>
      <c r="B30">
        <v>41</v>
      </c>
      <c r="C30" t="s">
        <v>38</v>
      </c>
      <c r="D30">
        <v>22</v>
      </c>
    </row>
    <row r="32" spans="1:8">
      <c r="A32" t="s">
        <v>10</v>
      </c>
      <c r="B32" t="s">
        <v>16</v>
      </c>
      <c r="C32" t="s">
        <v>17</v>
      </c>
      <c r="D32" t="s">
        <v>11</v>
      </c>
      <c r="E32" t="s">
        <v>12</v>
      </c>
      <c r="F32" t="s">
        <v>13</v>
      </c>
      <c r="G32" t="s">
        <v>14</v>
      </c>
      <c r="H32" t="s">
        <v>15</v>
      </c>
    </row>
    <row r="33" spans="1:8">
      <c r="A33" t="s">
        <v>37</v>
      </c>
      <c r="B33">
        <v>59</v>
      </c>
      <c r="C33">
        <v>38</v>
      </c>
      <c r="D33">
        <f>B33+C33</f>
        <v>97</v>
      </c>
      <c r="E33">
        <f>ROUND(B41*B39,0)</f>
        <v>80</v>
      </c>
      <c r="F33">
        <f>D33-E33</f>
        <v>17</v>
      </c>
      <c r="G33">
        <f>F33^2</f>
        <v>289</v>
      </c>
      <c r="H33">
        <f>G33/E33</f>
        <v>3.6124999999999998</v>
      </c>
    </row>
    <row r="34" spans="1:8">
      <c r="A34" t="s">
        <v>38</v>
      </c>
      <c r="B34">
        <v>41</v>
      </c>
      <c r="C34">
        <v>22</v>
      </c>
      <c r="D34">
        <f>B34+C34</f>
        <v>63</v>
      </c>
      <c r="E34">
        <v>80</v>
      </c>
      <c r="F34">
        <f>D34-E34</f>
        <v>-17</v>
      </c>
      <c r="G34">
        <f>F34^2</f>
        <v>289</v>
      </c>
      <c r="H34">
        <f>G34/E34</f>
        <v>3.6124999999999998</v>
      </c>
    </row>
    <row r="35" spans="1:8">
      <c r="G35" t="s">
        <v>49</v>
      </c>
      <c r="H35" s="2">
        <f>SUM(H33:H34)</f>
        <v>7.2249999999999996</v>
      </c>
    </row>
    <row r="37" spans="1:8">
      <c r="A37" t="s">
        <v>18</v>
      </c>
      <c r="B37">
        <v>97</v>
      </c>
      <c r="E37" t="s">
        <v>41</v>
      </c>
      <c r="F37" s="4">
        <f>CHITEST(D33:D34, E33:E34)</f>
        <v>7.1895174824976029E-3</v>
      </c>
    </row>
    <row r="38" spans="1:8">
      <c r="B38">
        <v>63</v>
      </c>
    </row>
    <row r="39" spans="1:8">
      <c r="B39">
        <f>B37+B38</f>
        <v>160</v>
      </c>
    </row>
    <row r="40" spans="1:8">
      <c r="B40">
        <f>(D34+D33)*2</f>
        <v>320</v>
      </c>
    </row>
    <row r="41" spans="1:8">
      <c r="B41" s="2">
        <f>B39/B40</f>
        <v>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E19" sqref="E19"/>
    </sheetView>
  </sheetViews>
  <sheetFormatPr defaultRowHeight="15.05"/>
  <cols>
    <col min="4" max="6" width="11.77734375" bestFit="1" customWidth="1"/>
    <col min="7" max="7" width="18.6640625" bestFit="1" customWidth="1"/>
    <col min="8" max="8" width="11.77734375" bestFit="1" customWidth="1"/>
  </cols>
  <sheetData>
    <row r="1" spans="1:8">
      <c r="A1" t="s">
        <v>33</v>
      </c>
    </row>
    <row r="2" spans="1:8">
      <c r="A2" t="s">
        <v>35</v>
      </c>
    </row>
    <row r="3" spans="1:8">
      <c r="A3" t="s">
        <v>36</v>
      </c>
    </row>
    <row r="5" spans="1:8">
      <c r="A5" t="s">
        <v>1</v>
      </c>
      <c r="B5" t="s">
        <v>3</v>
      </c>
      <c r="C5" t="s">
        <v>2</v>
      </c>
      <c r="D5" t="s">
        <v>3</v>
      </c>
    </row>
    <row r="6" spans="1:8">
      <c r="A6" s="1" t="s">
        <v>5</v>
      </c>
      <c r="B6" s="1">
        <v>53</v>
      </c>
      <c r="C6" s="1" t="s">
        <v>5</v>
      </c>
      <c r="D6" s="1">
        <v>25</v>
      </c>
    </row>
    <row r="7" spans="1:8">
      <c r="A7" s="1" t="s">
        <v>34</v>
      </c>
      <c r="B7" s="1">
        <v>22</v>
      </c>
      <c r="C7" s="1" t="s">
        <v>34</v>
      </c>
      <c r="D7" s="1">
        <v>15</v>
      </c>
    </row>
    <row r="8" spans="1:8">
      <c r="A8" s="1" t="s">
        <v>0</v>
      </c>
      <c r="B8" s="1">
        <v>15</v>
      </c>
      <c r="C8" s="1" t="s">
        <v>0</v>
      </c>
      <c r="D8" s="1">
        <v>10</v>
      </c>
    </row>
    <row r="9" spans="1:8">
      <c r="A9" s="1" t="s">
        <v>6</v>
      </c>
      <c r="B9">
        <f>SUM(B6:B8)</f>
        <v>90</v>
      </c>
      <c r="C9" s="1" t="s">
        <v>6</v>
      </c>
      <c r="D9">
        <f>SUM(D6:D8)</f>
        <v>50</v>
      </c>
    </row>
    <row r="12" spans="1:8">
      <c r="A12" t="s">
        <v>10</v>
      </c>
      <c r="B12" t="s">
        <v>16</v>
      </c>
      <c r="C12" t="s">
        <v>17</v>
      </c>
      <c r="D12" t="s">
        <v>11</v>
      </c>
      <c r="E12" t="s">
        <v>12</v>
      </c>
      <c r="F12" t="s">
        <v>13</v>
      </c>
      <c r="G12" t="s">
        <v>14</v>
      </c>
      <c r="H12" t="s">
        <v>15</v>
      </c>
    </row>
    <row r="13" spans="1:8">
      <c r="A13" s="1" t="s">
        <v>5</v>
      </c>
      <c r="B13" s="1">
        <v>53</v>
      </c>
      <c r="C13" s="1">
        <v>25</v>
      </c>
      <c r="D13">
        <f>B13+C13</f>
        <v>78</v>
      </c>
      <c r="E13">
        <f>ROUND(G21*$D$16,0)</f>
        <v>67</v>
      </c>
      <c r="F13">
        <f>D13-E13</f>
        <v>11</v>
      </c>
      <c r="G13">
        <f>F13^2</f>
        <v>121</v>
      </c>
      <c r="H13" s="3">
        <f>G13/E13</f>
        <v>1.8059701492537314</v>
      </c>
    </row>
    <row r="14" spans="1:8">
      <c r="A14" s="1" t="s">
        <v>34</v>
      </c>
      <c r="B14" s="1">
        <v>22</v>
      </c>
      <c r="C14" s="1">
        <v>15</v>
      </c>
      <c r="D14">
        <f t="shared" ref="D14:D15" si="0">B14+C14</f>
        <v>37</v>
      </c>
      <c r="E14">
        <f t="shared" ref="E14:E15" si="1">ROUND(G22*$D$16,0)</f>
        <v>60</v>
      </c>
      <c r="F14">
        <f t="shared" ref="F14:F15" si="2">D14-E14</f>
        <v>-23</v>
      </c>
      <c r="G14">
        <f t="shared" ref="G14:G15" si="3">F14^2</f>
        <v>529</v>
      </c>
      <c r="H14" s="3">
        <f t="shared" ref="H14:H15" si="4">G14/E14</f>
        <v>8.8166666666666664</v>
      </c>
    </row>
    <row r="15" spans="1:8">
      <c r="A15" s="1" t="s">
        <v>0</v>
      </c>
      <c r="B15" s="1">
        <v>15</v>
      </c>
      <c r="C15" s="1">
        <v>10</v>
      </c>
      <c r="D15">
        <f t="shared" si="0"/>
        <v>25</v>
      </c>
      <c r="E15">
        <f t="shared" si="1"/>
        <v>14</v>
      </c>
      <c r="F15">
        <f t="shared" si="2"/>
        <v>11</v>
      </c>
      <c r="G15">
        <f t="shared" si="3"/>
        <v>121</v>
      </c>
      <c r="H15" s="3">
        <f t="shared" si="4"/>
        <v>8.6428571428571423</v>
      </c>
    </row>
    <row r="16" spans="1:8">
      <c r="D16" s="2">
        <f>SUM(D13:D15)</f>
        <v>140</v>
      </c>
      <c r="G16" s="9" t="s">
        <v>22</v>
      </c>
      <c r="H16" s="10">
        <f>SUM(H13:H15)</f>
        <v>19.26549395877754</v>
      </c>
    </row>
    <row r="17" spans="1:8" s="1" customFormat="1">
      <c r="H17" s="12"/>
    </row>
    <row r="18" spans="1:8" s="1" customFormat="1">
      <c r="E18" s="1">
        <f>CHITEST(D13:D15, E13:E15)</f>
        <v>6.5546746729845491E-5</v>
      </c>
      <c r="H18" s="12"/>
    </row>
    <row r="19" spans="1:8" s="1" customFormat="1">
      <c r="D19"/>
      <c r="F19" s="12"/>
    </row>
    <row r="21" spans="1:8">
      <c r="A21" t="s">
        <v>18</v>
      </c>
      <c r="B21">
        <f>D13*2</f>
        <v>156</v>
      </c>
      <c r="C21" t="s">
        <v>28</v>
      </c>
      <c r="D21">
        <v>37</v>
      </c>
      <c r="F21" s="9" t="s">
        <v>19</v>
      </c>
      <c r="G21" s="3">
        <f>B26^2</f>
        <v>0.47511479591836736</v>
      </c>
    </row>
    <row r="22" spans="1:8">
      <c r="B22">
        <v>37</v>
      </c>
      <c r="D22">
        <f>D15*2</f>
        <v>50</v>
      </c>
      <c r="F22" s="9" t="s">
        <v>20</v>
      </c>
      <c r="G22" s="3">
        <f>B26*D26*2</f>
        <v>0.42834183673469389</v>
      </c>
    </row>
    <row r="23" spans="1:8">
      <c r="B23">
        <f>B21+B22</f>
        <v>193</v>
      </c>
      <c r="D23">
        <f>D22+D21</f>
        <v>87</v>
      </c>
      <c r="F23" s="9" t="s">
        <v>21</v>
      </c>
      <c r="G23" s="3">
        <f>D26^2</f>
        <v>9.6543367346938774E-2</v>
      </c>
    </row>
    <row r="24" spans="1:8">
      <c r="B24">
        <f>($D15+$D14+$D13)*2</f>
        <v>280</v>
      </c>
      <c r="D24">
        <v>280</v>
      </c>
      <c r="G24" s="6">
        <f>SUM(G21:G23)</f>
        <v>1</v>
      </c>
    </row>
    <row r="26" spans="1:8">
      <c r="B26" s="4">
        <f>B23/B24</f>
        <v>0.68928571428571428</v>
      </c>
      <c r="D26" s="4">
        <f>D23/D24</f>
        <v>0.31071428571428572</v>
      </c>
    </row>
    <row r="31" spans="1:8">
      <c r="A31" t="s">
        <v>39</v>
      </c>
    </row>
    <row r="32" spans="1:8">
      <c r="A32" t="s">
        <v>1</v>
      </c>
      <c r="B32" t="s">
        <v>3</v>
      </c>
      <c r="C32" t="s">
        <v>2</v>
      </c>
      <c r="D32" t="s">
        <v>3</v>
      </c>
    </row>
    <row r="33" spans="1:8">
      <c r="A33" t="s">
        <v>38</v>
      </c>
      <c r="B33">
        <v>128</v>
      </c>
      <c r="C33" t="s">
        <v>38</v>
      </c>
      <c r="D33">
        <v>65</v>
      </c>
    </row>
    <row r="34" spans="1:8">
      <c r="A34" t="s">
        <v>37</v>
      </c>
      <c r="B34">
        <v>52</v>
      </c>
      <c r="C34" t="s">
        <v>37</v>
      </c>
      <c r="D34">
        <v>35</v>
      </c>
    </row>
    <row r="36" spans="1:8">
      <c r="A36" t="s">
        <v>10</v>
      </c>
      <c r="B36" t="s">
        <v>16</v>
      </c>
      <c r="C36" t="s">
        <v>17</v>
      </c>
      <c r="D36" t="s">
        <v>11</v>
      </c>
      <c r="E36" t="s">
        <v>12</v>
      </c>
      <c r="F36" t="s">
        <v>13</v>
      </c>
      <c r="G36" t="s">
        <v>14</v>
      </c>
      <c r="H36" t="s">
        <v>15</v>
      </c>
    </row>
    <row r="37" spans="1:8">
      <c r="A37" t="s">
        <v>38</v>
      </c>
      <c r="B37">
        <v>128</v>
      </c>
      <c r="C37">
        <v>65</v>
      </c>
      <c r="D37">
        <f>C37+B37</f>
        <v>193</v>
      </c>
      <c r="E37">
        <f>ROUND(B45*B43,0)</f>
        <v>140</v>
      </c>
      <c r="F37">
        <f>D37-E37</f>
        <v>53</v>
      </c>
      <c r="G37">
        <f>F37^2</f>
        <v>2809</v>
      </c>
      <c r="H37" s="6">
        <f>G37/E37</f>
        <v>20.064285714285713</v>
      </c>
    </row>
    <row r="38" spans="1:8">
      <c r="A38" t="s">
        <v>37</v>
      </c>
      <c r="B38">
        <v>52</v>
      </c>
      <c r="C38">
        <v>35</v>
      </c>
      <c r="D38">
        <f>C38+B38</f>
        <v>87</v>
      </c>
      <c r="E38">
        <v>140</v>
      </c>
      <c r="F38">
        <f>D38-E38</f>
        <v>-53</v>
      </c>
      <c r="G38">
        <f>F38^2</f>
        <v>2809</v>
      </c>
      <c r="H38" s="3">
        <f>G38/E38</f>
        <v>20.064285714285713</v>
      </c>
    </row>
    <row r="39" spans="1:8">
      <c r="G39" s="9" t="s">
        <v>49</v>
      </c>
      <c r="H39" s="4">
        <f>SUM(H37:H38)</f>
        <v>40.128571428571426</v>
      </c>
    </row>
    <row r="41" spans="1:8">
      <c r="A41" t="s">
        <v>18</v>
      </c>
      <c r="B41">
        <v>193</v>
      </c>
      <c r="G41" s="1"/>
      <c r="H41" s="13"/>
    </row>
    <row r="42" spans="1:8">
      <c r="B42">
        <v>87</v>
      </c>
      <c r="D42">
        <f>CHITEST(D37:D38, E37:E38)</f>
        <v>2.3778558345095116E-10</v>
      </c>
    </row>
    <row r="43" spans="1:8">
      <c r="B43">
        <f>B42+B41</f>
        <v>280</v>
      </c>
    </row>
    <row r="44" spans="1:8">
      <c r="B44">
        <f>(D38+D37)*2</f>
        <v>560</v>
      </c>
    </row>
    <row r="45" spans="1:8">
      <c r="B45" s="2">
        <f>B43/B44</f>
        <v>0.5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E9" sqref="E9"/>
    </sheetView>
  </sheetViews>
  <sheetFormatPr defaultRowHeight="15.05"/>
  <cols>
    <col min="1" max="1" width="15.6640625" customWidth="1"/>
  </cols>
  <sheetData>
    <row r="1" spans="1:4">
      <c r="A1" t="s">
        <v>50</v>
      </c>
      <c r="B1" t="s">
        <v>51</v>
      </c>
    </row>
    <row r="2" spans="1:4">
      <c r="A2">
        <v>85</v>
      </c>
      <c r="B2">
        <v>40</v>
      </c>
    </row>
    <row r="3" spans="1:4">
      <c r="A3">
        <v>50</v>
      </c>
      <c r="B3">
        <v>30</v>
      </c>
    </row>
    <row r="4" spans="1:4">
      <c r="A4">
        <v>75</v>
      </c>
      <c r="B4">
        <v>50</v>
      </c>
    </row>
    <row r="5" spans="1:4">
      <c r="A5">
        <v>50</v>
      </c>
      <c r="B5">
        <v>32</v>
      </c>
    </row>
    <row r="6" spans="1:4">
      <c r="A6">
        <v>50</v>
      </c>
      <c r="B6">
        <v>30</v>
      </c>
    </row>
    <row r="7" spans="1:4">
      <c r="A7">
        <v>90</v>
      </c>
      <c r="B7">
        <v>50</v>
      </c>
    </row>
    <row r="8" spans="1:4">
      <c r="A8" t="s">
        <v>52</v>
      </c>
    </row>
    <row r="9" spans="1:4">
      <c r="A9" s="2">
        <f>SUM(A2:A7)</f>
        <v>400</v>
      </c>
      <c r="B9" s="2">
        <f>SUM(B2:B7)</f>
        <v>232</v>
      </c>
      <c r="C9" t="s">
        <v>53</v>
      </c>
      <c r="D9" s="2">
        <f>A9+B9</f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2020-09-14T18:35:32Z</dcterms:modified>
</cp:coreProperties>
</file>