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/>
  <mc:AlternateContent xmlns:mc="http://schemas.openxmlformats.org/markup-compatibility/2006">
    <mc:Choice Requires="x15">
      <x15ac:absPath xmlns:x15ac="http://schemas.microsoft.com/office/spreadsheetml/2010/11/ac" url="/Users/Krista/Desktop/Research Projects/Complement /"/>
    </mc:Choice>
  </mc:AlternateContent>
  <bookViews>
    <workbookView xWindow="6200" yWindow="460" windowWidth="22660" windowHeight="15660"/>
  </bookViews>
  <sheets>
    <sheet name="Summar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" l="1"/>
  <c r="N9" i="1"/>
  <c r="N11" i="1"/>
  <c r="J2" i="1"/>
  <c r="F76" i="1"/>
  <c r="F75" i="1"/>
  <c r="G75" i="1"/>
  <c r="F74" i="1"/>
  <c r="F73" i="1"/>
  <c r="G73" i="1"/>
  <c r="F72" i="1"/>
  <c r="F71" i="1"/>
  <c r="G71" i="1"/>
  <c r="F70" i="1"/>
  <c r="F69" i="1"/>
  <c r="G69" i="1"/>
  <c r="F68" i="1"/>
  <c r="F67" i="1"/>
  <c r="G67" i="1"/>
  <c r="F66" i="1"/>
  <c r="F65" i="1"/>
  <c r="G65" i="1"/>
  <c r="F64" i="1"/>
  <c r="F63" i="1"/>
  <c r="G63" i="1"/>
  <c r="F62" i="1"/>
  <c r="F61" i="1"/>
  <c r="G61" i="1"/>
  <c r="F60" i="1"/>
  <c r="F59" i="1"/>
  <c r="G59" i="1"/>
  <c r="F58" i="1"/>
  <c r="F57" i="1"/>
  <c r="G57" i="1"/>
  <c r="F56" i="1"/>
  <c r="F55" i="1"/>
  <c r="G55" i="1"/>
  <c r="F54" i="1"/>
  <c r="F53" i="1"/>
  <c r="G53" i="1"/>
  <c r="F52" i="1"/>
  <c r="F51" i="1"/>
  <c r="G51" i="1"/>
  <c r="F50" i="1"/>
  <c r="F49" i="1"/>
  <c r="G49" i="1"/>
  <c r="F48" i="1"/>
  <c r="F45" i="1"/>
  <c r="F46" i="1"/>
  <c r="G45" i="1"/>
  <c r="F47" i="1"/>
  <c r="G47" i="1"/>
  <c r="I47" i="1"/>
  <c r="J46" i="1"/>
  <c r="I46" i="1"/>
  <c r="J45" i="1"/>
  <c r="I45" i="1"/>
  <c r="I18" i="1"/>
  <c r="J18" i="1"/>
  <c r="I19" i="1"/>
  <c r="J19" i="1"/>
  <c r="K19" i="1"/>
  <c r="I20" i="1"/>
  <c r="J20" i="1"/>
  <c r="I21" i="1"/>
  <c r="J21" i="1"/>
  <c r="K21" i="1"/>
  <c r="I22" i="1"/>
  <c r="J22" i="1"/>
  <c r="I23" i="1"/>
  <c r="J23" i="1"/>
  <c r="K23" i="1"/>
  <c r="I24" i="1"/>
  <c r="J24" i="1"/>
  <c r="I25" i="1"/>
  <c r="J25" i="1"/>
  <c r="K25" i="1"/>
  <c r="I26" i="1"/>
  <c r="J26" i="1"/>
  <c r="I27" i="1"/>
  <c r="J27" i="1"/>
  <c r="K27" i="1"/>
  <c r="I28" i="1"/>
  <c r="J28" i="1"/>
  <c r="I29" i="1"/>
  <c r="J29" i="1"/>
  <c r="K29" i="1"/>
  <c r="I30" i="1"/>
  <c r="J30" i="1"/>
  <c r="I31" i="1"/>
  <c r="J31" i="1"/>
  <c r="K31" i="1"/>
  <c r="I32" i="1"/>
  <c r="J32" i="1"/>
  <c r="I33" i="1"/>
  <c r="J33" i="1"/>
  <c r="K33" i="1"/>
  <c r="O4" i="1"/>
  <c r="I2" i="1"/>
  <c r="I3" i="1"/>
  <c r="J3" i="1"/>
  <c r="K3" i="1"/>
  <c r="I4" i="1"/>
  <c r="J4" i="1"/>
  <c r="I5" i="1"/>
  <c r="J5" i="1"/>
  <c r="K5" i="1"/>
  <c r="I6" i="1"/>
  <c r="J6" i="1"/>
  <c r="I7" i="1"/>
  <c r="J7" i="1"/>
  <c r="K7" i="1"/>
  <c r="I8" i="1"/>
  <c r="J8" i="1"/>
  <c r="I9" i="1"/>
  <c r="J9" i="1"/>
  <c r="K9" i="1"/>
  <c r="I10" i="1"/>
  <c r="J10" i="1"/>
  <c r="I11" i="1"/>
  <c r="J11" i="1"/>
  <c r="K11" i="1"/>
  <c r="I12" i="1"/>
  <c r="J12" i="1"/>
  <c r="I13" i="1"/>
  <c r="J13" i="1"/>
  <c r="K13" i="1"/>
  <c r="I14" i="1"/>
  <c r="J14" i="1"/>
  <c r="I15" i="1"/>
  <c r="J15" i="1"/>
  <c r="K15" i="1"/>
  <c r="I16" i="1"/>
  <c r="J16" i="1"/>
  <c r="I17" i="1"/>
  <c r="J17" i="1"/>
  <c r="K17" i="1"/>
  <c r="N4" i="1"/>
  <c r="O3" i="1"/>
  <c r="O6" i="1"/>
  <c r="N3" i="1"/>
</calcChain>
</file>

<file path=xl/sharedStrings.xml><?xml version="1.0" encoding="utf-8"?>
<sst xmlns="http://schemas.openxmlformats.org/spreadsheetml/2006/main" count="90" uniqueCount="53">
  <si>
    <t>Slice</t>
  </si>
  <si>
    <t>Count</t>
  </si>
  <si>
    <t>Total Area</t>
  </si>
  <si>
    <t>Average Size</t>
  </si>
  <si>
    <t>%Area</t>
  </si>
  <si>
    <t>IntDen</t>
  </si>
  <si>
    <t>AP FILTER NO 11 L CC Iba1.tif</t>
  </si>
  <si>
    <t>AP FILTER NO 11 R CC Iba1.tif</t>
  </si>
  <si>
    <t>AP FILTER NO 12 L CC Iba1.tif</t>
  </si>
  <si>
    <t>AP FILTER NO 12 R CC Iba1.tif</t>
  </si>
  <si>
    <t>AP FILTER NO 13 L CC Iba1.tif</t>
  </si>
  <si>
    <t>AP FILTER NO 13 R CC Iba1.tif</t>
  </si>
  <si>
    <t>AP FILTER NO 14 L CC  Iba1.tif</t>
  </si>
  <si>
    <t>AP FILTER NO 14 R CC  Iba1.tif</t>
  </si>
  <si>
    <t>AP FILTER NO 15 L CC  Iba1.tif</t>
  </si>
  <si>
    <t>AP FILTER NO 15 R CC  Iba1.tif</t>
  </si>
  <si>
    <t>AP FILTER NO 16 L CC  Iba1.tif</t>
  </si>
  <si>
    <t>AP FILTER NO 16 R CC  Iba1.tif</t>
  </si>
  <si>
    <t>AP FILTER NO 17 L CC  Iba1.tif</t>
  </si>
  <si>
    <t>AP FILTER NO 17 R CC  Iba1.tif</t>
  </si>
  <si>
    <t>AP FILTER NO 18 L CC  Iba1.tif</t>
  </si>
  <si>
    <t>AP FILTER NO 18 R CC  Iba1.tif</t>
  </si>
  <si>
    <t>AP nPM NO 29 L CC Iba1.tif</t>
  </si>
  <si>
    <t>AP nPM NO 29 R CC Iba1.tif</t>
  </si>
  <si>
    <t>AP nPM NO 30 L CC Iba1.tif</t>
  </si>
  <si>
    <t>AP nPM NO 30 R CC Iba1.tif</t>
  </si>
  <si>
    <t>AP nPM NO 31 L CC Iba1.tif</t>
  </si>
  <si>
    <t>AP nPM NO 31 R CC Iba1.tif</t>
  </si>
  <si>
    <t>AP nPM NO 32 L CC Iba1.tif</t>
  </si>
  <si>
    <t>AP nPM NO 32 R CC Iba1.tif</t>
  </si>
  <si>
    <t>AP nPM NO 33 L CC Iba1.tif</t>
  </si>
  <si>
    <t>AP nPM NO 33 R CC Iba1.tif</t>
  </si>
  <si>
    <t>AP nPM NO 34 L CC Iba1.tif</t>
  </si>
  <si>
    <t>AP nPM NO 34 R CC Iba1.tif</t>
  </si>
  <si>
    <t>AP nPM NO 35 L CC Iba1.tif</t>
  </si>
  <si>
    <t>AP nPM NO 35 R CC Iba1.tif</t>
  </si>
  <si>
    <t>AP nPM NO 36 L CC Iba1.tif</t>
  </si>
  <si>
    <t>AP nPM NO 36 R CC Iba1.tif</t>
  </si>
  <si>
    <t>AREA</t>
  </si>
  <si>
    <t>0.1mm^2 COUNTING</t>
  </si>
  <si>
    <t>filter</t>
  </si>
  <si>
    <t>nPM</t>
  </si>
  <si>
    <t>filter VS nPM</t>
  </si>
  <si>
    <t xml:space="preserve">IBA-1 Density </t>
  </si>
  <si>
    <t xml:space="preserve"> </t>
  </si>
  <si>
    <t>Area</t>
  </si>
  <si>
    <t>RawIntDen</t>
  </si>
  <si>
    <t>average IntDen</t>
  </si>
  <si>
    <t>average</t>
  </si>
  <si>
    <t>mean</t>
  </si>
  <si>
    <t>std</t>
  </si>
  <si>
    <t>t test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</si>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</sst>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">
    <xf numFmtId="0" fontId="0" fillId="0" borderId="0" xfId="0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>
      <selection activeCell="K18" sqref="K18:K33"/>
    </sheetView>
  </sheetViews>
  <sheetFormatPr baseColWidth="10" defaultColWidth="8.83203125" defaultRowHeight="15" x14ac:dyDescent="0.2"/>
  <cols>
    <col min="1" max="1" width="33.6640625" customWidth="1"/>
    <col min="14" max="14" width="22.83203125" customWidth="1"/>
    <col min="15" max="15" width="13.5" customWidth="1"/>
    <col min="16" max="16" width="10.83203125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38</v>
      </c>
      <c r="J1" t="s">
        <v>39</v>
      </c>
    </row>
    <row r="2" spans="1:15" x14ac:dyDescent="0.2">
      <c r="A2" t="s">
        <v>6</v>
      </c>
      <c r="B2">
        <v>23</v>
      </c>
      <c r="C2">
        <v>656.16600000000005</v>
      </c>
      <c r="D2">
        <v>28.529</v>
      </c>
      <c r="E2">
        <v>1.472</v>
      </c>
      <c r="F2">
        <v>3238.7779999999998</v>
      </c>
      <c r="I2">
        <f t="shared" ref="I2:I36" si="0">C2/E2*100</f>
        <v>44576.494565217392</v>
      </c>
      <c r="J2">
        <f>B2/I2*100000</f>
        <v>51.596699615646038</v>
      </c>
      <c r="N2" t="s">
        <v>40</v>
      </c>
      <c r="O2" t="s">
        <v>41</v>
      </c>
    </row>
    <row r="3" spans="1:15" x14ac:dyDescent="0.2">
      <c r="A3" t="s">
        <v>7</v>
      </c>
      <c r="B3">
        <v>18</v>
      </c>
      <c r="C3">
        <v>604.32500000000005</v>
      </c>
      <c r="D3">
        <v>33.573999999999998</v>
      </c>
      <c r="E3">
        <v>1.361</v>
      </c>
      <c r="F3">
        <v>3669.183</v>
      </c>
      <c r="I3">
        <f t="shared" si="0"/>
        <v>44403.012490815585</v>
      </c>
      <c r="J3">
        <f t="shared" ref="J3:J36" si="1">B3/I3*100000</f>
        <v>40.537790096388527</v>
      </c>
      <c r="K3">
        <f>(J2+J3)/2</f>
        <v>46.067244856017282</v>
      </c>
      <c r="N3">
        <f>AVERAGE(K3:K17)</f>
        <v>67.307474420679597</v>
      </c>
      <c r="O3">
        <f>AVERAGE(K19:K33)</f>
        <v>86.862212754407224</v>
      </c>
    </row>
    <row r="4" spans="1:15" x14ac:dyDescent="0.2">
      <c r="A4" t="s">
        <v>8</v>
      </c>
      <c r="B4">
        <v>16</v>
      </c>
      <c r="C4">
        <v>606.85500000000002</v>
      </c>
      <c r="D4">
        <v>37.927999999999997</v>
      </c>
      <c r="E4">
        <v>1.446</v>
      </c>
      <c r="F4">
        <v>4753.6450000000004</v>
      </c>
      <c r="I4">
        <f t="shared" si="0"/>
        <v>41967.842323651457</v>
      </c>
      <c r="J4">
        <f t="shared" si="1"/>
        <v>38.124428405467526</v>
      </c>
      <c r="N4">
        <f>STDEV(K3:K17)</f>
        <v>23.574299742466621</v>
      </c>
      <c r="O4">
        <f>STDEV(K19:K33)</f>
        <v>9.424835888550664</v>
      </c>
    </row>
    <row r="5" spans="1:15" x14ac:dyDescent="0.2">
      <c r="A5" t="s">
        <v>9</v>
      </c>
      <c r="B5">
        <v>24</v>
      </c>
      <c r="C5">
        <v>891.09100000000001</v>
      </c>
      <c r="D5">
        <v>37.128999999999998</v>
      </c>
      <c r="E5">
        <v>2.2269999999999999</v>
      </c>
      <c r="F5">
        <v>4609.0450000000001</v>
      </c>
      <c r="I5">
        <f t="shared" si="0"/>
        <v>40013.066906151776</v>
      </c>
      <c r="J5">
        <f t="shared" si="1"/>
        <v>59.980406041582732</v>
      </c>
      <c r="K5">
        <f>(J4+J5)/2</f>
        <v>49.052417223525126</v>
      </c>
      <c r="O5" t="s">
        <v>42</v>
      </c>
    </row>
    <row r="6" spans="1:15" x14ac:dyDescent="0.2">
      <c r="A6" t="s">
        <v>10</v>
      </c>
      <c r="B6">
        <v>20</v>
      </c>
      <c r="C6">
        <v>770.34500000000003</v>
      </c>
      <c r="D6">
        <v>38.517000000000003</v>
      </c>
      <c r="E6">
        <v>1.698</v>
      </c>
      <c r="F6">
        <v>4252.7520000000004</v>
      </c>
      <c r="I6">
        <f t="shared" si="0"/>
        <v>45367.785630153121</v>
      </c>
      <c r="J6">
        <f t="shared" si="1"/>
        <v>44.084144117246169</v>
      </c>
      <c r="O6">
        <f>_xlfn.T.TEST(K3:K17,K19:K33,2,2)</f>
        <v>4.69512621516599E-2</v>
      </c>
    </row>
    <row r="7" spans="1:15" x14ac:dyDescent="0.2">
      <c r="A7" t="s">
        <v>11</v>
      </c>
      <c r="B7">
        <v>33</v>
      </c>
      <c r="C7">
        <v>1363.1489999999999</v>
      </c>
      <c r="D7">
        <v>41.308</v>
      </c>
      <c r="E7">
        <v>2.8740000000000001</v>
      </c>
      <c r="F7">
        <v>4750.366</v>
      </c>
      <c r="I7">
        <f t="shared" si="0"/>
        <v>47430.375782880998</v>
      </c>
      <c r="J7">
        <f t="shared" si="1"/>
        <v>69.575666343151056</v>
      </c>
      <c r="K7">
        <f>(J6+J7)/2</f>
        <v>56.829905230198612</v>
      </c>
    </row>
    <row r="8" spans="1:15" x14ac:dyDescent="0.2">
      <c r="A8" t="s">
        <v>12</v>
      </c>
      <c r="B8">
        <v>19</v>
      </c>
      <c r="C8">
        <v>808.72699999999998</v>
      </c>
      <c r="D8">
        <v>42.564999999999998</v>
      </c>
      <c r="E8">
        <v>1.8089999999999999</v>
      </c>
      <c r="F8">
        <v>5695.2780000000002</v>
      </c>
      <c r="I8">
        <f t="shared" si="0"/>
        <v>44705.749032614702</v>
      </c>
      <c r="J8">
        <f t="shared" si="1"/>
        <v>42.500126742398862</v>
      </c>
      <c r="M8" t="s">
        <v>52</v>
      </c>
    </row>
    <row r="9" spans="1:15" x14ac:dyDescent="0.2">
      <c r="A9" t="s">
        <v>13</v>
      </c>
      <c r="B9">
        <v>16</v>
      </c>
      <c r="C9">
        <v>600.34100000000001</v>
      </c>
      <c r="D9">
        <v>37.521000000000001</v>
      </c>
      <c r="E9">
        <v>1.2370000000000001</v>
      </c>
      <c r="F9">
        <v>4852.8490000000002</v>
      </c>
      <c r="I9">
        <f t="shared" si="0"/>
        <v>48532.012934519</v>
      </c>
      <c r="J9">
        <f t="shared" si="1"/>
        <v>32.967929893177377</v>
      </c>
      <c r="K9">
        <f>(J8+J9)/2</f>
        <v>37.734028317788116</v>
      </c>
      <c r="M9" t="s">
        <v>41</v>
      </c>
      <c r="N9">
        <f>AVERAGE(D18:D33)</f>
        <v>43.763687499999996</v>
      </c>
    </row>
    <row r="10" spans="1:15" x14ac:dyDescent="0.2">
      <c r="A10" t="s">
        <v>14</v>
      </c>
      <c r="B10">
        <v>28</v>
      </c>
      <c r="C10">
        <v>1250.8009999999999</v>
      </c>
      <c r="D10">
        <v>44.670999999999999</v>
      </c>
      <c r="E10">
        <v>2.6389999999999998</v>
      </c>
      <c r="F10">
        <v>5880.8519999999999</v>
      </c>
      <c r="I10">
        <f t="shared" si="0"/>
        <v>47396.77908298598</v>
      </c>
      <c r="J10">
        <f t="shared" si="1"/>
        <v>59.075744263076217</v>
      </c>
      <c r="M10" t="s">
        <v>40</v>
      </c>
      <c r="N10">
        <f>AVERAGE(D2:D17)</f>
        <v>38.212812500000005</v>
      </c>
    </row>
    <row r="11" spans="1:15" x14ac:dyDescent="0.2">
      <c r="A11" t="s">
        <v>15</v>
      </c>
      <c r="B11">
        <v>44</v>
      </c>
      <c r="C11">
        <v>1731.5260000000001</v>
      </c>
      <c r="D11">
        <v>39.353000000000002</v>
      </c>
      <c r="E11">
        <v>4.3719999999999999</v>
      </c>
      <c r="F11">
        <v>5145.7309999999998</v>
      </c>
      <c r="I11">
        <f t="shared" si="0"/>
        <v>39604.894784995427</v>
      </c>
      <c r="J11">
        <f t="shared" si="1"/>
        <v>111.09737884386372</v>
      </c>
      <c r="K11">
        <f>(J10+J11)/2</f>
        <v>85.086561553469977</v>
      </c>
      <c r="N11">
        <f>_xlfn.T.TEST(D2:D17,D18:D33,2,2)</f>
        <v>1.1769536472780589E-4</v>
      </c>
    </row>
    <row r="12" spans="1:15" x14ac:dyDescent="0.2">
      <c r="A12" t="s">
        <v>16</v>
      </c>
      <c r="B12">
        <v>36</v>
      </c>
      <c r="C12">
        <v>1263.2360000000001</v>
      </c>
      <c r="D12">
        <v>35.090000000000003</v>
      </c>
      <c r="E12">
        <v>3.3660000000000001</v>
      </c>
      <c r="F12">
        <v>4676.4229999999998</v>
      </c>
      <c r="I12">
        <f t="shared" si="0"/>
        <v>37529.292929292933</v>
      </c>
      <c r="J12">
        <f t="shared" si="1"/>
        <v>95.925068633256174</v>
      </c>
    </row>
    <row r="13" spans="1:15" x14ac:dyDescent="0.2">
      <c r="A13" t="s">
        <v>17</v>
      </c>
      <c r="B13">
        <v>40</v>
      </c>
      <c r="C13">
        <v>2116.4290000000001</v>
      </c>
      <c r="D13">
        <v>35.274000000000001</v>
      </c>
      <c r="E13">
        <v>5.173</v>
      </c>
      <c r="F13">
        <v>4690.0280000000002</v>
      </c>
      <c r="I13">
        <f t="shared" si="0"/>
        <v>40912.990527740192</v>
      </c>
      <c r="J13">
        <f t="shared" si="1"/>
        <v>97.768458096161041</v>
      </c>
      <c r="K13">
        <f>(J12+J13)/2</f>
        <v>96.846763364708607</v>
      </c>
    </row>
    <row r="14" spans="1:15" x14ac:dyDescent="0.2">
      <c r="A14" t="s">
        <v>18</v>
      </c>
      <c r="B14">
        <v>37</v>
      </c>
      <c r="C14">
        <v>2087.413</v>
      </c>
      <c r="D14">
        <v>40.143000000000001</v>
      </c>
      <c r="E14">
        <v>4.7679999999999998</v>
      </c>
      <c r="F14">
        <v>5093.4260000000004</v>
      </c>
      <c r="I14">
        <f t="shared" si="0"/>
        <v>43779.635067114097</v>
      </c>
      <c r="J14">
        <f t="shared" si="1"/>
        <v>84.514180950295895</v>
      </c>
    </row>
    <row r="15" spans="1:15" x14ac:dyDescent="0.2">
      <c r="A15" t="s">
        <v>19</v>
      </c>
      <c r="B15">
        <v>22</v>
      </c>
      <c r="C15">
        <v>880.05600000000004</v>
      </c>
      <c r="D15">
        <v>40.003</v>
      </c>
      <c r="E15">
        <v>2.1429999999999998</v>
      </c>
      <c r="F15">
        <v>5138.3890000000001</v>
      </c>
      <c r="I15">
        <f t="shared" si="0"/>
        <v>41066.542230517975</v>
      </c>
      <c r="J15">
        <f t="shared" si="1"/>
        <v>53.571590898760974</v>
      </c>
      <c r="K15">
        <f>(J14+J15)/2</f>
        <v>69.042885924528434</v>
      </c>
    </row>
    <row r="16" spans="1:15" x14ac:dyDescent="0.2">
      <c r="A16" t="s">
        <v>20</v>
      </c>
      <c r="B16">
        <v>37</v>
      </c>
      <c r="C16">
        <v>1389.7429999999999</v>
      </c>
      <c r="D16">
        <v>37.561</v>
      </c>
      <c r="E16">
        <v>3.1789999999999998</v>
      </c>
      <c r="F16">
        <v>4691.07</v>
      </c>
      <c r="I16">
        <f t="shared" si="0"/>
        <v>43716.357345077071</v>
      </c>
      <c r="J16">
        <f t="shared" si="1"/>
        <v>84.636511930623143</v>
      </c>
    </row>
    <row r="17" spans="1:11" x14ac:dyDescent="0.2">
      <c r="A17" t="s">
        <v>21</v>
      </c>
      <c r="B17">
        <v>47</v>
      </c>
      <c r="C17">
        <v>1985.239</v>
      </c>
      <c r="D17">
        <v>42.238999999999997</v>
      </c>
      <c r="E17">
        <v>4.6870000000000003</v>
      </c>
      <c r="F17">
        <v>5304.1279999999997</v>
      </c>
      <c r="I17">
        <f t="shared" si="0"/>
        <v>42356.283336889268</v>
      </c>
      <c r="J17">
        <f t="shared" si="1"/>
        <v>110.96346585977808</v>
      </c>
      <c r="K17">
        <f>(J16+J17)/2</f>
        <v>97.799988895200613</v>
      </c>
    </row>
    <row r="18" spans="1:11" x14ac:dyDescent="0.2">
      <c r="A18" t="s">
        <v>22</v>
      </c>
      <c r="B18">
        <v>29</v>
      </c>
      <c r="C18">
        <v>1215.54</v>
      </c>
      <c r="D18">
        <v>41.914999999999999</v>
      </c>
      <c r="E18">
        <v>2.6629999999999998</v>
      </c>
      <c r="F18">
        <v>6701.6809999999996</v>
      </c>
      <c r="I18">
        <f t="shared" si="0"/>
        <v>45645.512579797221</v>
      </c>
      <c r="J18">
        <f t="shared" si="1"/>
        <v>63.533079948006652</v>
      </c>
    </row>
    <row r="19" spans="1:11" x14ac:dyDescent="0.2">
      <c r="A19" t="s">
        <v>23</v>
      </c>
      <c r="B19">
        <v>39</v>
      </c>
      <c r="C19">
        <v>1637.5340000000001</v>
      </c>
      <c r="D19">
        <v>41.988</v>
      </c>
      <c r="E19">
        <v>3.73</v>
      </c>
      <c r="F19">
        <v>6630.8490000000002</v>
      </c>
      <c r="I19">
        <f t="shared" si="0"/>
        <v>43901.71581769437</v>
      </c>
      <c r="J19">
        <f t="shared" si="1"/>
        <v>88.834796712617873</v>
      </c>
      <c r="K19">
        <f>(J18+J19)/2</f>
        <v>76.183938330312259</v>
      </c>
    </row>
    <row r="20" spans="1:11" x14ac:dyDescent="0.2">
      <c r="A20" t="s">
        <v>24</v>
      </c>
      <c r="B20">
        <v>34</v>
      </c>
      <c r="C20">
        <v>1545.6959999999999</v>
      </c>
      <c r="D20">
        <v>45.462000000000003</v>
      </c>
      <c r="E20">
        <v>3.62</v>
      </c>
      <c r="F20">
        <v>7005.1080000000002</v>
      </c>
      <c r="I20">
        <f t="shared" si="0"/>
        <v>42698.784530386736</v>
      </c>
      <c r="J20">
        <f t="shared" si="1"/>
        <v>79.627559364842767</v>
      </c>
    </row>
    <row r="21" spans="1:11" x14ac:dyDescent="0.2">
      <c r="A21" t="s">
        <v>25</v>
      </c>
      <c r="B21">
        <v>30</v>
      </c>
      <c r="C21">
        <v>1559.154</v>
      </c>
      <c r="D21">
        <v>51.972000000000001</v>
      </c>
      <c r="E21">
        <v>3.4590000000000001</v>
      </c>
      <c r="F21">
        <v>8256.8889999999992</v>
      </c>
      <c r="I21">
        <f t="shared" si="0"/>
        <v>45075.28187337381</v>
      </c>
      <c r="J21">
        <f t="shared" si="1"/>
        <v>66.555324233526633</v>
      </c>
      <c r="K21">
        <f>(J20+J21)/2</f>
        <v>73.091441799184707</v>
      </c>
    </row>
    <row r="22" spans="1:11" x14ac:dyDescent="0.2">
      <c r="A22" t="s">
        <v>26</v>
      </c>
      <c r="B22">
        <v>35</v>
      </c>
      <c r="C22">
        <v>1634.896</v>
      </c>
      <c r="D22">
        <v>46.710999999999999</v>
      </c>
      <c r="E22">
        <v>4.0640000000000001</v>
      </c>
      <c r="F22">
        <v>7458.75</v>
      </c>
      <c r="I22">
        <f t="shared" si="0"/>
        <v>40228.740157480315</v>
      </c>
      <c r="J22">
        <f t="shared" si="1"/>
        <v>87.002475998473301</v>
      </c>
    </row>
    <row r="23" spans="1:11" x14ac:dyDescent="0.2">
      <c r="A23" t="s">
        <v>27</v>
      </c>
      <c r="B23">
        <v>36</v>
      </c>
      <c r="C23">
        <v>1485.08</v>
      </c>
      <c r="D23">
        <v>41.252000000000002</v>
      </c>
      <c r="E23">
        <v>3.2839999999999998</v>
      </c>
      <c r="F23">
        <v>6626.2489999999998</v>
      </c>
      <c r="I23">
        <f t="shared" si="0"/>
        <v>45221.680876979291</v>
      </c>
      <c r="J23">
        <f t="shared" si="1"/>
        <v>79.60783257467611</v>
      </c>
      <c r="K23">
        <f>(J22+J23)/2</f>
        <v>83.305154286574705</v>
      </c>
    </row>
    <row r="24" spans="1:11" x14ac:dyDescent="0.2">
      <c r="A24" t="s">
        <v>28</v>
      </c>
      <c r="B24">
        <v>39</v>
      </c>
      <c r="C24">
        <v>1213.818</v>
      </c>
      <c r="D24">
        <v>41.856000000000002</v>
      </c>
      <c r="E24">
        <v>2.6309999999999998</v>
      </c>
      <c r="F24">
        <v>6671.8249999999998</v>
      </c>
      <c r="I24">
        <f t="shared" si="0"/>
        <v>46135.233751425316</v>
      </c>
      <c r="J24">
        <f t="shared" si="1"/>
        <v>84.534089954177645</v>
      </c>
    </row>
    <row r="25" spans="1:11" x14ac:dyDescent="0.2">
      <c r="A25" t="s">
        <v>29</v>
      </c>
      <c r="B25">
        <v>40</v>
      </c>
      <c r="C25">
        <v>1304.8489999999999</v>
      </c>
      <c r="D25">
        <v>43.494999999999997</v>
      </c>
      <c r="E25">
        <v>2.9649999999999999</v>
      </c>
      <c r="F25">
        <v>7113.09</v>
      </c>
      <c r="I25">
        <f t="shared" si="0"/>
        <v>44008.397976391228</v>
      </c>
      <c r="J25">
        <f t="shared" si="1"/>
        <v>90.89174302927006</v>
      </c>
      <c r="K25">
        <f>(J24+J25)/2</f>
        <v>87.71291649172386</v>
      </c>
    </row>
    <row r="26" spans="1:11" x14ac:dyDescent="0.2">
      <c r="A26" t="s">
        <v>30</v>
      </c>
      <c r="B26">
        <v>32</v>
      </c>
      <c r="C26">
        <v>909.93299999999999</v>
      </c>
      <c r="D26">
        <v>41.360999999999997</v>
      </c>
      <c r="E26">
        <v>2.16</v>
      </c>
      <c r="F26">
        <v>6547.4939999999997</v>
      </c>
      <c r="I26">
        <f t="shared" si="0"/>
        <v>42126.527777777774</v>
      </c>
      <c r="J26">
        <f t="shared" si="1"/>
        <v>75.961636735891545</v>
      </c>
    </row>
    <row r="27" spans="1:11" x14ac:dyDescent="0.2">
      <c r="A27" t="s">
        <v>31</v>
      </c>
      <c r="B27">
        <v>43</v>
      </c>
      <c r="C27">
        <v>1813.298</v>
      </c>
      <c r="D27">
        <v>42.17</v>
      </c>
      <c r="E27">
        <v>4.0869999999999997</v>
      </c>
      <c r="F27">
        <v>6813.7269999999999</v>
      </c>
      <c r="I27">
        <f t="shared" si="0"/>
        <v>44367.457793002206</v>
      </c>
      <c r="J27">
        <f t="shared" si="1"/>
        <v>96.917881120477702</v>
      </c>
      <c r="K27">
        <f>(J26+J27)/2</f>
        <v>86.439758928184631</v>
      </c>
    </row>
    <row r="28" spans="1:11" x14ac:dyDescent="0.2">
      <c r="A28" t="s">
        <v>32</v>
      </c>
      <c r="B28">
        <v>40</v>
      </c>
      <c r="C28">
        <v>1692.9280000000001</v>
      </c>
      <c r="D28">
        <v>42.323</v>
      </c>
      <c r="E28">
        <v>4.1790000000000003</v>
      </c>
      <c r="F28">
        <v>6457.57</v>
      </c>
      <c r="I28">
        <f t="shared" si="0"/>
        <v>40510.361330461834</v>
      </c>
      <c r="J28">
        <f t="shared" si="1"/>
        <v>98.740170875548159</v>
      </c>
    </row>
    <row r="29" spans="1:11" x14ac:dyDescent="0.2">
      <c r="A29" t="s">
        <v>33</v>
      </c>
      <c r="B29">
        <v>39</v>
      </c>
      <c r="C29">
        <v>1658.098</v>
      </c>
      <c r="D29">
        <v>42.515000000000001</v>
      </c>
      <c r="E29">
        <v>3.7989999999999999</v>
      </c>
      <c r="F29">
        <v>6783.3180000000002</v>
      </c>
      <c r="I29">
        <f t="shared" si="0"/>
        <v>43645.643590418527</v>
      </c>
      <c r="J29">
        <f t="shared" si="1"/>
        <v>89.355997052043975</v>
      </c>
      <c r="K29">
        <f>(J28+J29)/2</f>
        <v>94.048083963796074</v>
      </c>
    </row>
    <row r="30" spans="1:11" x14ac:dyDescent="0.2">
      <c r="A30" t="s">
        <v>34</v>
      </c>
      <c r="B30">
        <v>36</v>
      </c>
      <c r="C30">
        <v>1418.759</v>
      </c>
      <c r="D30">
        <v>39.409999999999997</v>
      </c>
      <c r="E30">
        <v>3.3610000000000002</v>
      </c>
      <c r="F30">
        <v>6180.8810000000003</v>
      </c>
      <c r="I30">
        <f t="shared" si="0"/>
        <v>42212.407021719722</v>
      </c>
      <c r="J30">
        <f t="shared" si="1"/>
        <v>85.282983226890551</v>
      </c>
    </row>
    <row r="31" spans="1:11" x14ac:dyDescent="0.2">
      <c r="A31" t="s">
        <v>35</v>
      </c>
      <c r="B31">
        <v>49</v>
      </c>
      <c r="C31">
        <v>2148.46</v>
      </c>
      <c r="D31">
        <v>43.845999999999997</v>
      </c>
      <c r="E31">
        <v>5.1879999999999997</v>
      </c>
      <c r="F31">
        <v>6929.0290000000005</v>
      </c>
      <c r="I31">
        <f t="shared" si="0"/>
        <v>41412.104857363149</v>
      </c>
      <c r="J31">
        <f t="shared" si="1"/>
        <v>118.32289174571554</v>
      </c>
      <c r="K31">
        <f>(J30+J31)/2</f>
        <v>101.80293748630305</v>
      </c>
    </row>
    <row r="32" spans="1:11" x14ac:dyDescent="0.2">
      <c r="A32" t="s">
        <v>36</v>
      </c>
      <c r="B32">
        <v>48</v>
      </c>
      <c r="C32">
        <v>2240.6210000000001</v>
      </c>
      <c r="D32">
        <v>46.68</v>
      </c>
      <c r="E32">
        <v>5.2850000000000001</v>
      </c>
      <c r="F32">
        <v>6966.7</v>
      </c>
      <c r="I32">
        <f t="shared" si="0"/>
        <v>42395.856196783345</v>
      </c>
      <c r="J32">
        <f t="shared" si="1"/>
        <v>113.21861216153914</v>
      </c>
    </row>
    <row r="33" spans="1:11" x14ac:dyDescent="0.2">
      <c r="A33" t="s">
        <v>37</v>
      </c>
      <c r="B33">
        <v>33</v>
      </c>
      <c r="C33">
        <v>1559.692</v>
      </c>
      <c r="D33">
        <v>47.262999999999998</v>
      </c>
      <c r="E33">
        <v>3.375</v>
      </c>
      <c r="F33">
        <v>7077.5330000000004</v>
      </c>
      <c r="I33">
        <f t="shared" si="0"/>
        <v>46213.096296296295</v>
      </c>
      <c r="J33">
        <f t="shared" si="1"/>
        <v>71.408329336817786</v>
      </c>
      <c r="K33">
        <f>(J32+J33)/2</f>
        <v>92.313470749178464</v>
      </c>
    </row>
    <row r="43" spans="1:11" x14ac:dyDescent="0.2">
      <c r="A43" t="s">
        <v>43</v>
      </c>
    </row>
    <row r="44" spans="1:11" x14ac:dyDescent="0.2">
      <c r="A44" t="s">
        <v>44</v>
      </c>
      <c r="B44" t="s">
        <v>45</v>
      </c>
      <c r="C44" t="s">
        <v>5</v>
      </c>
      <c r="D44" t="s">
        <v>46</v>
      </c>
      <c r="F44" t="s">
        <v>47</v>
      </c>
      <c r="G44" t="s">
        <v>48</v>
      </c>
      <c r="I44" t="s">
        <v>40</v>
      </c>
      <c r="J44" t="s">
        <v>41</v>
      </c>
    </row>
    <row r="45" spans="1:11" x14ac:dyDescent="0.2">
      <c r="A45" t="s">
        <v>6</v>
      </c>
      <c r="B45">
        <v>47982.137999999999</v>
      </c>
      <c r="C45">
        <v>6105048.3150000004</v>
      </c>
      <c r="D45">
        <v>113407988</v>
      </c>
      <c r="F45">
        <f>C45/B45</f>
        <v>127.23585420474595</v>
      </c>
      <c r="G45">
        <f>(F45+F46)/2</f>
        <v>126.63689233269332</v>
      </c>
      <c r="H45" t="s">
        <v>49</v>
      </c>
      <c r="I45">
        <f>AVERAGE(G45:G59)</f>
        <v>140.20052390428663</v>
      </c>
      <c r="J45">
        <f>AVERAGE(G61:G75)</f>
        <v>177.93055737054368</v>
      </c>
    </row>
    <row r="46" spans="1:11" x14ac:dyDescent="0.2">
      <c r="A46" t="s">
        <v>7</v>
      </c>
      <c r="B46">
        <v>47760.347999999998</v>
      </c>
      <c r="C46">
        <v>6019615.4199999999</v>
      </c>
      <c r="D46">
        <v>111820978</v>
      </c>
      <c r="F46">
        <f t="shared" ref="F46:F76" si="2">C46/B46</f>
        <v>126.03793046064069</v>
      </c>
      <c r="H46" t="s">
        <v>50</v>
      </c>
      <c r="I46">
        <f>STDEV(G45:G59)</f>
        <v>7.8954299646295034</v>
      </c>
      <c r="J46">
        <f>STDEV(G61:G75)</f>
        <v>4.2127903344617943</v>
      </c>
    </row>
    <row r="47" spans="1:11" x14ac:dyDescent="0.2">
      <c r="A47" t="s">
        <v>8</v>
      </c>
      <c r="B47">
        <v>43501.864999999998</v>
      </c>
      <c r="C47">
        <v>5987734.8849999998</v>
      </c>
      <c r="D47">
        <v>111228762</v>
      </c>
      <c r="F47">
        <f t="shared" si="2"/>
        <v>137.64317656266002</v>
      </c>
      <c r="G47">
        <f>(F47+F48)/2</f>
        <v>137.33710578848556</v>
      </c>
      <c r="H47" t="s">
        <v>51</v>
      </c>
      <c r="I47">
        <f>_xlfn.T.TEST(G45:G59,G61:G75,2,2)</f>
        <v>1.0137641087462271E-8</v>
      </c>
    </row>
    <row r="48" spans="1:11" x14ac:dyDescent="0.2">
      <c r="A48" t="s">
        <v>9</v>
      </c>
      <c r="B48">
        <v>42049.892</v>
      </c>
      <c r="C48">
        <v>5762140.2230000002</v>
      </c>
      <c r="D48">
        <v>107038093</v>
      </c>
      <c r="F48">
        <f t="shared" si="2"/>
        <v>137.0310350143111</v>
      </c>
    </row>
    <row r="49" spans="1:7" x14ac:dyDescent="0.2">
      <c r="A49" t="s">
        <v>10</v>
      </c>
      <c r="B49">
        <v>51282.078000000001</v>
      </c>
      <c r="C49">
        <v>6684372.7149999999</v>
      </c>
      <c r="D49">
        <v>124169576</v>
      </c>
      <c r="F49">
        <f t="shared" si="2"/>
        <v>130.34520003265078</v>
      </c>
      <c r="G49">
        <f>(F49+F50)/2</f>
        <v>130.76584146252486</v>
      </c>
    </row>
    <row r="50" spans="1:7" x14ac:dyDescent="0.2">
      <c r="A50" t="s">
        <v>11</v>
      </c>
      <c r="B50">
        <v>49741.603000000003</v>
      </c>
      <c r="C50">
        <v>6525425.9510000004</v>
      </c>
      <c r="D50">
        <v>121216965</v>
      </c>
      <c r="F50">
        <f t="shared" si="2"/>
        <v>131.18648289239894</v>
      </c>
    </row>
    <row r="51" spans="1:7" x14ac:dyDescent="0.2">
      <c r="A51" t="s">
        <v>12</v>
      </c>
      <c r="B51">
        <v>43292.995000000003</v>
      </c>
      <c r="C51">
        <v>6438576.2350000003</v>
      </c>
      <c r="D51">
        <v>119603636</v>
      </c>
      <c r="F51">
        <f t="shared" si="2"/>
        <v>148.72097056348261</v>
      </c>
      <c r="G51">
        <f>(F51+F52)/2</f>
        <v>148.37618240153222</v>
      </c>
    </row>
    <row r="52" spans="1:7" x14ac:dyDescent="0.2">
      <c r="A52" t="s">
        <v>13</v>
      </c>
      <c r="B52">
        <v>52656.315999999999</v>
      </c>
      <c r="C52">
        <v>7794787.8729999997</v>
      </c>
      <c r="D52">
        <v>144796759</v>
      </c>
      <c r="F52">
        <f t="shared" si="2"/>
        <v>148.03139423958183</v>
      </c>
    </row>
    <row r="53" spans="1:7" x14ac:dyDescent="0.2">
      <c r="A53" t="s">
        <v>14</v>
      </c>
      <c r="B53">
        <v>46461.097999999998</v>
      </c>
      <c r="C53">
        <v>6838842.5449999999</v>
      </c>
      <c r="D53">
        <v>127039023</v>
      </c>
      <c r="F53">
        <f t="shared" si="2"/>
        <v>147.19502636377644</v>
      </c>
      <c r="G53">
        <f>(F53+F54)/2</f>
        <v>145.7353759992105</v>
      </c>
    </row>
    <row r="54" spans="1:7" x14ac:dyDescent="0.2">
      <c r="A54" t="s">
        <v>15</v>
      </c>
      <c r="B54">
        <v>37893.690999999999</v>
      </c>
      <c r="C54">
        <v>5467139.7659999998</v>
      </c>
      <c r="D54">
        <v>101558135</v>
      </c>
      <c r="F54">
        <f t="shared" si="2"/>
        <v>144.27572563464457</v>
      </c>
    </row>
    <row r="55" spans="1:7" x14ac:dyDescent="0.2">
      <c r="A55" t="s">
        <v>16</v>
      </c>
      <c r="B55">
        <v>37439.667000000001</v>
      </c>
      <c r="C55">
        <v>5522148.5130000003</v>
      </c>
      <c r="D55">
        <v>102579983</v>
      </c>
      <c r="F55">
        <f t="shared" si="2"/>
        <v>147.49459478365554</v>
      </c>
      <c r="G55">
        <f>(F55+F56)/2</f>
        <v>146.59514588221961</v>
      </c>
    </row>
    <row r="56" spans="1:7" x14ac:dyDescent="0.2">
      <c r="A56" t="s">
        <v>17</v>
      </c>
      <c r="B56">
        <v>36806.273000000001</v>
      </c>
      <c r="C56">
        <v>5362515.5980000002</v>
      </c>
      <c r="D56">
        <v>99614626</v>
      </c>
      <c r="F56">
        <f t="shared" si="2"/>
        <v>145.69569698078368</v>
      </c>
    </row>
    <row r="57" spans="1:7" x14ac:dyDescent="0.2">
      <c r="A57" t="s">
        <v>18</v>
      </c>
      <c r="B57">
        <v>41692.874000000003</v>
      </c>
      <c r="C57">
        <v>5941660.79</v>
      </c>
      <c r="D57">
        <v>110372885</v>
      </c>
      <c r="F57">
        <f t="shared" si="2"/>
        <v>142.5102234496955</v>
      </c>
      <c r="G57">
        <f>(F57+F58)/2</f>
        <v>143.42797532228786</v>
      </c>
    </row>
    <row r="58" spans="1:7" x14ac:dyDescent="0.2">
      <c r="A58" t="s">
        <v>19</v>
      </c>
      <c r="B58">
        <v>38830.216999999997</v>
      </c>
      <c r="C58">
        <v>5604975.9100000001</v>
      </c>
      <c r="D58">
        <v>104118593</v>
      </c>
      <c r="F58">
        <f t="shared" si="2"/>
        <v>144.34572719488023</v>
      </c>
    </row>
    <row r="59" spans="1:7" x14ac:dyDescent="0.2">
      <c r="A59" t="s">
        <v>20</v>
      </c>
      <c r="B59">
        <v>40643.031000000003</v>
      </c>
      <c r="C59">
        <v>5766830.443</v>
      </c>
      <c r="D59">
        <v>107125219</v>
      </c>
      <c r="F59">
        <f t="shared" si="2"/>
        <v>141.88977300930139</v>
      </c>
      <c r="G59">
        <f>(F59+F60)/2</f>
        <v>142.72967204533904</v>
      </c>
    </row>
    <row r="60" spans="1:7" x14ac:dyDescent="0.2">
      <c r="A60" t="s">
        <v>21</v>
      </c>
      <c r="B60">
        <v>41453.481</v>
      </c>
      <c r="C60">
        <v>5951458.4869999997</v>
      </c>
      <c r="D60">
        <v>110554888</v>
      </c>
      <c r="F60">
        <f t="shared" si="2"/>
        <v>143.56957108137672</v>
      </c>
    </row>
    <row r="61" spans="1:7" x14ac:dyDescent="0.2">
      <c r="A61" t="s">
        <v>22</v>
      </c>
      <c r="B61">
        <v>45080.614000000001</v>
      </c>
      <c r="C61">
        <v>7933997.8789999997</v>
      </c>
      <c r="D61">
        <v>147382738</v>
      </c>
      <c r="F61">
        <f t="shared" si="2"/>
        <v>175.99578122427525</v>
      </c>
      <c r="G61">
        <f>(F61+F62)/2</f>
        <v>177.1007152232342</v>
      </c>
    </row>
    <row r="62" spans="1:7" x14ac:dyDescent="0.2">
      <c r="A62" t="s">
        <v>23</v>
      </c>
      <c r="B62">
        <v>45994.260999999999</v>
      </c>
      <c r="C62">
        <v>8196437.142</v>
      </c>
      <c r="D62">
        <v>152257836</v>
      </c>
      <c r="F62">
        <f t="shared" si="2"/>
        <v>178.20564922219319</v>
      </c>
    </row>
    <row r="63" spans="1:7" x14ac:dyDescent="0.2">
      <c r="A63" t="s">
        <v>24</v>
      </c>
      <c r="B63">
        <v>38798.993999999999</v>
      </c>
      <c r="C63">
        <v>6916437.0889999997</v>
      </c>
      <c r="D63">
        <v>128480427</v>
      </c>
      <c r="F63">
        <f t="shared" si="2"/>
        <v>178.26330984251808</v>
      </c>
      <c r="G63">
        <f>(F63+F64)/2</f>
        <v>179.49777087696589</v>
      </c>
    </row>
    <row r="64" spans="1:7" x14ac:dyDescent="0.2">
      <c r="A64" t="s">
        <v>25</v>
      </c>
      <c r="B64">
        <v>43001.868000000002</v>
      </c>
      <c r="C64">
        <v>7771823.5800000001</v>
      </c>
      <c r="D64">
        <v>144370172</v>
      </c>
      <c r="F64">
        <f t="shared" si="2"/>
        <v>180.73223191141369</v>
      </c>
    </row>
    <row r="65" spans="1:7" x14ac:dyDescent="0.2">
      <c r="A65" t="s">
        <v>26</v>
      </c>
      <c r="B65">
        <v>40305.339</v>
      </c>
      <c r="C65">
        <v>7225296.5369999995</v>
      </c>
      <c r="D65">
        <v>134217831</v>
      </c>
      <c r="F65">
        <f t="shared" si="2"/>
        <v>179.2640061159143</v>
      </c>
      <c r="G65">
        <f>(F65+F66)/2</f>
        <v>179.7404396481669</v>
      </c>
    </row>
    <row r="66" spans="1:7" x14ac:dyDescent="0.2">
      <c r="A66" t="s">
        <v>27</v>
      </c>
      <c r="B66">
        <v>41478.997000000003</v>
      </c>
      <c r="C66">
        <v>7475215.142</v>
      </c>
      <c r="D66">
        <v>138860344</v>
      </c>
      <c r="F66">
        <f t="shared" si="2"/>
        <v>180.21687318041947</v>
      </c>
    </row>
    <row r="67" spans="1:7" x14ac:dyDescent="0.2">
      <c r="A67" t="s">
        <v>28</v>
      </c>
      <c r="B67">
        <v>42335.313000000002</v>
      </c>
      <c r="C67">
        <v>7614204.4890000001</v>
      </c>
      <c r="D67">
        <v>141442224</v>
      </c>
      <c r="F67">
        <f t="shared" si="2"/>
        <v>179.85468748040199</v>
      </c>
      <c r="G67">
        <f>(F67+F68)/2</f>
        <v>181.16020966904856</v>
      </c>
    </row>
    <row r="68" spans="1:7" x14ac:dyDescent="0.2">
      <c r="A68" t="s">
        <v>29</v>
      </c>
      <c r="B68">
        <v>38416.190999999999</v>
      </c>
      <c r="C68">
        <v>7009638.4060000004</v>
      </c>
      <c r="D68">
        <v>130211744</v>
      </c>
      <c r="F68">
        <f t="shared" si="2"/>
        <v>182.46573185769512</v>
      </c>
    </row>
    <row r="69" spans="1:7" x14ac:dyDescent="0.2">
      <c r="A69" t="s">
        <v>30</v>
      </c>
      <c r="B69">
        <v>39636.576000000001</v>
      </c>
      <c r="C69">
        <v>7186065.4819999998</v>
      </c>
      <c r="D69">
        <v>133489071</v>
      </c>
      <c r="F69">
        <f t="shared" si="2"/>
        <v>181.2988458437984</v>
      </c>
      <c r="G69">
        <f>(F69+F70)/2</f>
        <v>181.84077758043935</v>
      </c>
    </row>
    <row r="70" spans="1:7" x14ac:dyDescent="0.2">
      <c r="A70" t="s">
        <v>31</v>
      </c>
      <c r="B70">
        <v>41229.267999999996</v>
      </c>
      <c r="C70">
        <v>7519505.6009999998</v>
      </c>
      <c r="D70">
        <v>139683088</v>
      </c>
      <c r="F70">
        <f t="shared" si="2"/>
        <v>182.3827093170803</v>
      </c>
    </row>
    <row r="71" spans="1:7" x14ac:dyDescent="0.2">
      <c r="A71" t="s">
        <v>32</v>
      </c>
      <c r="B71">
        <v>37484.186999999998</v>
      </c>
      <c r="C71">
        <v>6446726.1160000004</v>
      </c>
      <c r="D71">
        <v>119755029</v>
      </c>
      <c r="F71">
        <f t="shared" si="2"/>
        <v>171.98521915387948</v>
      </c>
      <c r="G71">
        <f>(F71+F72)/2</f>
        <v>175.16482295308683</v>
      </c>
    </row>
    <row r="72" spans="1:7" x14ac:dyDescent="0.2">
      <c r="A72" t="s">
        <v>33</v>
      </c>
      <c r="B72">
        <v>36983.758999999998</v>
      </c>
      <c r="C72">
        <v>6595847.2980000004</v>
      </c>
      <c r="D72">
        <v>122525119</v>
      </c>
      <c r="F72">
        <f t="shared" si="2"/>
        <v>178.34442675229417</v>
      </c>
    </row>
    <row r="73" spans="1:7" x14ac:dyDescent="0.2">
      <c r="A73" t="s">
        <v>34</v>
      </c>
      <c r="B73">
        <v>43549.991999999998</v>
      </c>
      <c r="C73">
        <v>7848746.1849999996</v>
      </c>
      <c r="D73">
        <v>145799094</v>
      </c>
      <c r="F73">
        <f t="shared" si="2"/>
        <v>180.22382610311385</v>
      </c>
      <c r="G73">
        <f>(F73+F74)/2</f>
        <v>179.96941385852793</v>
      </c>
    </row>
    <row r="74" spans="1:7" x14ac:dyDescent="0.2">
      <c r="A74" t="s">
        <v>35</v>
      </c>
      <c r="B74">
        <v>42526.311000000002</v>
      </c>
      <c r="C74">
        <v>7642616.0499999998</v>
      </c>
      <c r="D74">
        <v>141970000</v>
      </c>
      <c r="F74">
        <f t="shared" si="2"/>
        <v>179.71500161394201</v>
      </c>
    </row>
    <row r="75" spans="1:7" x14ac:dyDescent="0.2">
      <c r="A75" t="s">
        <v>36</v>
      </c>
      <c r="B75">
        <v>40722.917999999998</v>
      </c>
      <c r="C75">
        <v>6819705.3200000003</v>
      </c>
      <c r="D75">
        <v>126683528</v>
      </c>
      <c r="F75">
        <f t="shared" si="2"/>
        <v>167.4660278519334</v>
      </c>
      <c r="G75">
        <f>(F75+F76)/2</f>
        <v>168.97030915487969</v>
      </c>
    </row>
    <row r="76" spans="1:7" x14ac:dyDescent="0.2">
      <c r="A76" t="s">
        <v>37</v>
      </c>
      <c r="B76">
        <v>47441.39</v>
      </c>
      <c r="C76">
        <v>8087551.5310000004</v>
      </c>
      <c r="D76">
        <v>150235166</v>
      </c>
      <c r="F76">
        <f t="shared" si="2"/>
        <v>170.47459045782597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Mack</dc:creator>
  <cp:lastModifiedBy>Microsoft Office User</cp:lastModifiedBy>
  <dcterms:created xsi:type="dcterms:W3CDTF">2017-05-19T17:49:19Z</dcterms:created>
  <dcterms:modified xsi:type="dcterms:W3CDTF">2018-09-28T10:47:56Z</dcterms:modified>
</cp:coreProperties>
</file>