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 (Jonsson Laboratory)\manuscripts\MANUSCRIPTS 2017\Eastwood Community Ecology Revision\2018-7-1 Revised Submission\"/>
    </mc:Choice>
  </mc:AlternateContent>
  <bookViews>
    <workbookView xWindow="0" yWindow="0" windowWidth="19200" windowHeight="11385" activeTab="1"/>
  </bookViews>
  <sheets>
    <sheet name="Trap line descriptions" sheetId="3" r:id="rId1"/>
    <sheet name="Trapping plan" sheetId="4" r:id="rId2"/>
  </sheets>
  <calcPr calcId="171027"/>
</workbook>
</file>

<file path=xl/calcChain.xml><?xml version="1.0" encoding="utf-8"?>
<calcChain xmlns="http://schemas.openxmlformats.org/spreadsheetml/2006/main">
  <c r="C31" i="4" l="1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F25" i="3" l="1"/>
  <c r="F26" i="3" s="1"/>
  <c r="AA26" i="4"/>
  <c r="AA25" i="4"/>
  <c r="AA24" i="4"/>
  <c r="AA22" i="4"/>
  <c r="AA21" i="4"/>
  <c r="AA20" i="4"/>
  <c r="AA19" i="4"/>
  <c r="AA18" i="4"/>
  <c r="AA17" i="4"/>
  <c r="AA15" i="4"/>
  <c r="AA14" i="4"/>
  <c r="AA13" i="4"/>
  <c r="AA12" i="4"/>
  <c r="AA11" i="4"/>
  <c r="AA10" i="4"/>
  <c r="AA8" i="4"/>
  <c r="AA7" i="4"/>
  <c r="AA6" i="4"/>
  <c r="AA5" i="4"/>
  <c r="AA4" i="4"/>
  <c r="AC26" i="4"/>
  <c r="AC25" i="4"/>
  <c r="AC24" i="4"/>
  <c r="AC22" i="4"/>
  <c r="AC21" i="4"/>
  <c r="AC20" i="4"/>
  <c r="AC19" i="4"/>
  <c r="AC18" i="4"/>
  <c r="AC17" i="4"/>
  <c r="AC15" i="4"/>
  <c r="AC14" i="4"/>
  <c r="AC13" i="4"/>
  <c r="AC12" i="4"/>
  <c r="AC11" i="4"/>
  <c r="AC10" i="4"/>
  <c r="AC7" i="4"/>
  <c r="AC6" i="4"/>
  <c r="AC5" i="4"/>
  <c r="AC4" i="4"/>
  <c r="AC8" i="4"/>
  <c r="AB26" i="4"/>
  <c r="AB25" i="4"/>
  <c r="AD25" i="4" s="1"/>
  <c r="AB24" i="4"/>
  <c r="AB22" i="4"/>
  <c r="AD22" i="4" s="1"/>
  <c r="AB21" i="4"/>
  <c r="AB20" i="4"/>
  <c r="AD20" i="4" s="1"/>
  <c r="AB19" i="4"/>
  <c r="AB18" i="4"/>
  <c r="AB17" i="4"/>
  <c r="AB15" i="4"/>
  <c r="AD15" i="4" s="1"/>
  <c r="AB14" i="4"/>
  <c r="AB13" i="4"/>
  <c r="AB12" i="4"/>
  <c r="AD12" i="4" s="1"/>
  <c r="AB11" i="4"/>
  <c r="AD11" i="4" s="1"/>
  <c r="AB10" i="4"/>
  <c r="AB8" i="4"/>
  <c r="AD8" i="4" s="1"/>
  <c r="AB6" i="4"/>
  <c r="AD6" i="4" s="1"/>
  <c r="AB5" i="4"/>
  <c r="AD5" i="4" s="1"/>
  <c r="AB4" i="4"/>
  <c r="AB7" i="4"/>
  <c r="AD7" i="4" s="1"/>
  <c r="Y30" i="4"/>
  <c r="Y31" i="4" s="1"/>
  <c r="AD17" i="4" l="1"/>
  <c r="AD21" i="4"/>
  <c r="AD14" i="4"/>
  <c r="AD13" i="4"/>
  <c r="AD4" i="4"/>
  <c r="AD10" i="4"/>
  <c r="AD19" i="4"/>
  <c r="AD24" i="4"/>
  <c r="AD26" i="4"/>
  <c r="AD18" i="4"/>
</calcChain>
</file>

<file path=xl/sharedStrings.xml><?xml version="1.0" encoding="utf-8"?>
<sst xmlns="http://schemas.openxmlformats.org/spreadsheetml/2006/main" count="252" uniqueCount="89">
  <si>
    <t>Arrive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</si>
  <si>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</si>
  <si>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</si>
  <si>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</si>
  <si>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</si>
  <si>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</si>
  <si>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</si>
  <si>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</si>
  <si>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</si>
  <si>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</si>
  <si>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A</t>
  </si>
  <si>
    <t>Traps picked up</t>
  </si>
  <si>
    <t>Leave</t>
  </si>
  <si>
    <t># of line-nights</t>
  </si>
  <si>
    <t>Line #</t>
  </si>
  <si>
    <t>Beg_Lat*</t>
  </si>
  <si>
    <t>Beg_Long*</t>
  </si>
  <si>
    <t>Begin</t>
  </si>
  <si>
    <t>End</t>
  </si>
  <si>
    <t># of nights</t>
  </si>
  <si>
    <t>Capture</t>
  </si>
  <si>
    <t>totals</t>
  </si>
  <si>
    <t>Cumulative</t>
  </si>
  <si>
    <t>percent</t>
  </si>
  <si>
    <t>total</t>
  </si>
  <si>
    <t>trap nights</t>
  </si>
  <si>
    <t>24º 07.940'</t>
  </si>
  <si>
    <t>55º 31.753'</t>
  </si>
  <si>
    <t>24º 07.707</t>
  </si>
  <si>
    <t>55º 31.747'</t>
  </si>
  <si>
    <t>24º 08.089'</t>
  </si>
  <si>
    <t>55º 31.800'</t>
  </si>
  <si>
    <t>24º 07.840'</t>
  </si>
  <si>
    <t>55º 30.095'</t>
  </si>
  <si>
    <t>24º 07.688'</t>
  </si>
  <si>
    <t>55º 32.518'</t>
  </si>
  <si>
    <t>24º 07.339'</t>
  </si>
  <si>
    <t>55º 27.979'</t>
  </si>
  <si>
    <t>24º 07.915'</t>
  </si>
  <si>
    <t>55º 32.290'</t>
  </si>
  <si>
    <t>24º 07.925'</t>
  </si>
  <si>
    <t>55º 31.794'</t>
  </si>
  <si>
    <t>24º 07.628'</t>
  </si>
  <si>
    <t>55º 30.914'</t>
  </si>
  <si>
    <t>24º 07.433'</t>
  </si>
  <si>
    <t>55º 30.371'</t>
  </si>
  <si>
    <t>24º 07.884'</t>
  </si>
  <si>
    <t>55º 26.050'</t>
  </si>
  <si>
    <t>24º 08.509</t>
  </si>
  <si>
    <t>55º 25.949'</t>
  </si>
  <si>
    <t>24º 08.003'</t>
  </si>
  <si>
    <t>55º 23.477'</t>
  </si>
  <si>
    <t>24º 08.047'</t>
  </si>
  <si>
    <t>55º 23.157'</t>
  </si>
  <si>
    <t>24º 08.453'</t>
  </si>
  <si>
    <t>55º 21.980'</t>
  </si>
  <si>
    <t>24º 08.590'</t>
  </si>
  <si>
    <t>55º 21.536'</t>
  </si>
  <si>
    <t>24º 08.566'</t>
  </si>
  <si>
    <t>55º 20.649'</t>
  </si>
  <si>
    <t>24º 08.395'</t>
  </si>
  <si>
    <t>55º 20.202'</t>
  </si>
  <si>
    <t>Total line-nights</t>
  </si>
  <si>
    <t>24º 08.965'</t>
  </si>
  <si>
    <t>55º 18.596'</t>
  </si>
  <si>
    <t>24º 08.988'</t>
  </si>
  <si>
    <t>55º 18.059'</t>
  </si>
  <si>
    <t>24º 08.150'</t>
  </si>
  <si>
    <t>55º 19.442'</t>
  </si>
  <si>
    <t>24º 08.154'</t>
  </si>
  <si>
    <t>55º 19.361'</t>
  </si>
  <si>
    <t>Trap nights</t>
  </si>
  <si>
    <t>Traps checked</t>
  </si>
  <si>
    <t>Trap lines closed</t>
  </si>
  <si>
    <t>Total trap-nights</t>
  </si>
  <si>
    <t># of trap-nights</t>
  </si>
  <si>
    <t>Column Descriptions</t>
  </si>
  <si>
    <r>
      <rPr>
        <b/>
        <sz val="11"/>
        <color theme="1"/>
        <rFont val="Calibri"/>
        <family val="2"/>
        <scheme val="minor"/>
      </rPr>
      <t>Begin</t>
    </r>
    <r>
      <rPr>
        <sz val="11"/>
        <color theme="1"/>
        <rFont val="Calibri"/>
        <family val="2"/>
        <scheme val="minor"/>
      </rPr>
      <t>- This is the date that trapping began on the line; i.e. traps were opened.</t>
    </r>
  </si>
  <si>
    <r>
      <rPr>
        <b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>- This is the date that trapping ended on the line; i.e. traps were closed.</t>
    </r>
  </si>
  <si>
    <r>
      <rPr>
        <b/>
        <sz val="11"/>
        <color theme="1"/>
        <rFont val="Calibri"/>
        <family val="2"/>
        <scheme val="minor"/>
      </rPr>
      <t># of nights-</t>
    </r>
    <r>
      <rPr>
        <sz val="11"/>
        <color theme="1"/>
        <rFont val="Calibri"/>
        <family val="2"/>
        <scheme val="minor"/>
      </rPr>
      <t xml:space="preserve"> Total number of nights that traps were open</t>
    </r>
  </si>
  <si>
    <r>
      <rPr>
        <b/>
        <sz val="11"/>
        <color theme="1"/>
        <rFont val="Calibri"/>
        <family val="2"/>
        <scheme val="minor"/>
      </rPr>
      <t>Lat</t>
    </r>
    <r>
      <rPr>
        <sz val="11"/>
        <color theme="1"/>
        <rFont val="Calibri"/>
        <family val="2"/>
        <scheme val="minor"/>
      </rPr>
      <t>- Latitude</t>
    </r>
  </si>
  <si>
    <r>
      <rPr>
        <b/>
        <sz val="11"/>
        <color theme="1"/>
        <rFont val="Calibri"/>
        <family val="2"/>
        <scheme val="minor"/>
      </rPr>
      <t>Long</t>
    </r>
    <r>
      <rPr>
        <sz val="11"/>
        <color theme="1"/>
        <rFont val="Calibri"/>
        <family val="2"/>
        <scheme val="minor"/>
      </rPr>
      <t>- Longitude</t>
    </r>
  </si>
  <si>
    <r>
      <rPr>
        <b/>
        <sz val="11"/>
        <color theme="1"/>
        <rFont val="Calibri"/>
        <family val="2"/>
        <scheme val="minor"/>
      </rPr>
      <t>Line-</t>
    </r>
    <r>
      <rPr>
        <sz val="11"/>
        <color theme="1"/>
        <rFont val="Calibri"/>
        <family val="2"/>
        <scheme val="minor"/>
      </rPr>
      <t xml:space="preserve"> Traps were set along a line at approximately 10 m apart.</t>
    </r>
  </si>
  <si>
    <t>LINE NUMBER</t>
  </si>
  <si>
    <t>Day Traps set</t>
  </si>
  <si>
    <t>Additional Information</t>
  </si>
  <si>
    <r>
      <rPr>
        <b/>
        <sz val="12"/>
        <color theme="1"/>
        <rFont val="Calibri"/>
        <family val="2"/>
        <scheme val="minor"/>
      </rPr>
      <t xml:space="preserve">A, B, C, D, E, F, G, H </t>
    </r>
    <r>
      <rPr>
        <sz val="12"/>
        <color theme="1"/>
        <rFont val="Calibri"/>
        <family val="2"/>
        <scheme val="minor"/>
      </rPr>
      <t>- The letters stand for the traps used at that time such that we would have the same set of traps as part of the planning logistics.</t>
    </r>
  </si>
  <si>
    <r>
      <rPr>
        <b/>
        <sz val="12"/>
        <color theme="1"/>
        <rFont val="Calibri"/>
        <family val="2"/>
        <scheme val="minor"/>
      </rPr>
      <t>Days Trapped set</t>
    </r>
    <r>
      <rPr>
        <sz val="12"/>
        <color theme="1"/>
        <rFont val="Calibri"/>
        <family val="2"/>
        <scheme val="minor"/>
      </rPr>
      <t>- refers to the day of the month the line was placed and opened on the grid.</t>
    </r>
  </si>
  <si>
    <r>
      <rPr>
        <b/>
        <sz val="12"/>
        <color theme="1"/>
        <rFont val="Calibri"/>
        <family val="2"/>
        <scheme val="minor"/>
      </rPr>
      <t>Traps checked</t>
    </r>
    <r>
      <rPr>
        <sz val="12"/>
        <color theme="1"/>
        <rFont val="Calibri"/>
        <family val="2"/>
        <scheme val="minor"/>
      </rPr>
      <t>- Refers to the day of the month the line was checked for rodents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</si>
</sst>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1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4" fillId="0" borderId="0" xfId="0" applyFont="1"/>
    <xf numFmtId="1" fontId="4" fillId="0" borderId="0" xfId="0" applyNumberFormat="1" applyFont="1"/>
    <xf numFmtId="165" fontId="4" fillId="0" borderId="0" xfId="0" applyNumberFormat="1" applyFont="1"/>
    <xf numFmtId="1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4" workbookViewId="0">
      <selection activeCell="B34" sqref="B34"/>
    </sheetView>
  </sheetViews>
  <sheetFormatPr defaultRowHeight="15" x14ac:dyDescent="0.25"/>
  <cols>
    <col min="1" max="1" width="9.140625" style="17"/>
    <col min="2" max="2" width="10.5703125" style="1" customWidth="1"/>
    <col min="3" max="3" width="10.85546875" style="1" customWidth="1"/>
    <col min="4" max="5" width="9.140625" style="7"/>
    <col min="6" max="6" width="10.7109375" style="1" customWidth="1"/>
  </cols>
  <sheetData>
    <row r="1" spans="1:6" s="5" customFormat="1" x14ac:dyDescent="0.25">
      <c r="A1" s="15" t="s">
        <v>14</v>
      </c>
      <c r="B1" s="5" t="s">
        <v>15</v>
      </c>
      <c r="C1" s="5" t="s">
        <v>16</v>
      </c>
      <c r="D1" s="6" t="s">
        <v>17</v>
      </c>
      <c r="E1" s="6" t="s">
        <v>18</v>
      </c>
      <c r="F1" s="5" t="s">
        <v>19</v>
      </c>
    </row>
    <row r="2" spans="1:6" x14ac:dyDescent="0.25">
      <c r="A2" s="16">
        <v>1</v>
      </c>
      <c r="B2" s="1" t="s">
        <v>26</v>
      </c>
      <c r="C2" s="1" t="s">
        <v>27</v>
      </c>
      <c r="D2" s="7">
        <v>41857</v>
      </c>
      <c r="E2" s="7">
        <v>41860</v>
      </c>
      <c r="F2" s="1">
        <v>3</v>
      </c>
    </row>
    <row r="3" spans="1:6" x14ac:dyDescent="0.25">
      <c r="A3" s="16">
        <v>2</v>
      </c>
      <c r="B3" s="1" t="s">
        <v>28</v>
      </c>
      <c r="C3" s="1" t="s">
        <v>29</v>
      </c>
      <c r="D3" s="7">
        <v>41857</v>
      </c>
      <c r="E3" s="7">
        <v>41861</v>
      </c>
      <c r="F3" s="1">
        <v>4</v>
      </c>
    </row>
    <row r="4" spans="1:6" x14ac:dyDescent="0.25">
      <c r="A4" s="16">
        <v>3</v>
      </c>
      <c r="B4" s="1" t="s">
        <v>30</v>
      </c>
      <c r="C4" s="1" t="s">
        <v>31</v>
      </c>
      <c r="D4" s="7">
        <v>41857</v>
      </c>
      <c r="E4" s="7">
        <v>41864</v>
      </c>
      <c r="F4" s="1">
        <v>6</v>
      </c>
    </row>
    <row r="5" spans="1:6" x14ac:dyDescent="0.25">
      <c r="A5" s="16">
        <v>4</v>
      </c>
      <c r="B5" s="1" t="s">
        <v>32</v>
      </c>
      <c r="C5" s="1" t="s">
        <v>33</v>
      </c>
      <c r="D5" s="7">
        <v>41857</v>
      </c>
      <c r="E5" s="7">
        <v>41865</v>
      </c>
      <c r="F5" s="1">
        <v>7</v>
      </c>
    </row>
    <row r="6" spans="1:6" x14ac:dyDescent="0.25">
      <c r="A6" s="16">
        <v>5</v>
      </c>
      <c r="B6" s="1" t="s">
        <v>34</v>
      </c>
      <c r="C6" s="1" t="s">
        <v>35</v>
      </c>
      <c r="D6" s="7">
        <v>41858</v>
      </c>
      <c r="E6" s="7">
        <v>41866</v>
      </c>
      <c r="F6" s="1">
        <v>7</v>
      </c>
    </row>
    <row r="7" spans="1:6" x14ac:dyDescent="0.25">
      <c r="A7" s="16">
        <v>6</v>
      </c>
      <c r="B7" s="1" t="s">
        <v>36</v>
      </c>
      <c r="C7" s="1" t="s">
        <v>37</v>
      </c>
      <c r="D7" s="7">
        <v>41858</v>
      </c>
      <c r="E7" s="7">
        <v>41867</v>
      </c>
      <c r="F7" s="1">
        <v>8</v>
      </c>
    </row>
    <row r="8" spans="1:6" x14ac:dyDescent="0.25">
      <c r="A8" s="17">
        <v>7</v>
      </c>
      <c r="B8" s="1" t="s">
        <v>38</v>
      </c>
      <c r="C8" s="1" t="s">
        <v>39</v>
      </c>
      <c r="D8" s="7">
        <v>41859</v>
      </c>
      <c r="E8" s="7">
        <v>41868</v>
      </c>
      <c r="F8" s="1">
        <v>8</v>
      </c>
    </row>
    <row r="9" spans="1:6" x14ac:dyDescent="0.25">
      <c r="A9" s="17">
        <v>8</v>
      </c>
      <c r="B9" s="1" t="s">
        <v>40</v>
      </c>
      <c r="C9" s="1" t="s">
        <v>41</v>
      </c>
      <c r="D9" s="7">
        <v>41859</v>
      </c>
      <c r="E9" s="7">
        <v>41871</v>
      </c>
      <c r="F9" s="1">
        <v>10</v>
      </c>
    </row>
    <row r="10" spans="1:6" x14ac:dyDescent="0.25">
      <c r="A10" s="17">
        <v>9</v>
      </c>
      <c r="B10" s="1" t="s">
        <v>42</v>
      </c>
      <c r="C10" s="1" t="s">
        <v>43</v>
      </c>
      <c r="D10" s="7">
        <v>41860</v>
      </c>
      <c r="E10" s="7">
        <v>41872</v>
      </c>
      <c r="F10" s="1">
        <v>10</v>
      </c>
    </row>
    <row r="11" spans="1:6" x14ac:dyDescent="0.25">
      <c r="A11" s="17">
        <v>10</v>
      </c>
      <c r="B11" s="1" t="s">
        <v>44</v>
      </c>
      <c r="C11" s="1" t="s">
        <v>45</v>
      </c>
      <c r="D11" s="7">
        <v>41860</v>
      </c>
      <c r="E11" s="7">
        <v>41873</v>
      </c>
      <c r="F11" s="1">
        <v>11</v>
      </c>
    </row>
    <row r="12" spans="1:6" x14ac:dyDescent="0.25">
      <c r="A12" s="17">
        <v>11</v>
      </c>
      <c r="B12" s="1" t="s">
        <v>46</v>
      </c>
      <c r="C12" s="1" t="s">
        <v>47</v>
      </c>
      <c r="D12" s="7">
        <v>41861</v>
      </c>
      <c r="E12" s="7">
        <v>41874</v>
      </c>
      <c r="F12" s="1">
        <v>11</v>
      </c>
    </row>
    <row r="13" spans="1:6" x14ac:dyDescent="0.25">
      <c r="A13" s="17">
        <v>12</v>
      </c>
      <c r="B13" s="1" t="s">
        <v>48</v>
      </c>
      <c r="C13" s="1" t="s">
        <v>49</v>
      </c>
      <c r="D13" s="7">
        <v>41862</v>
      </c>
      <c r="E13" s="7">
        <v>41875</v>
      </c>
      <c r="F13" s="1">
        <v>10</v>
      </c>
    </row>
    <row r="14" spans="1:6" x14ac:dyDescent="0.25">
      <c r="A14" s="17">
        <v>13</v>
      </c>
      <c r="B14" s="1" t="s">
        <v>50</v>
      </c>
      <c r="C14" s="1" t="s">
        <v>51</v>
      </c>
      <c r="D14" s="7">
        <v>41865</v>
      </c>
      <c r="E14" s="7">
        <v>41878</v>
      </c>
      <c r="F14" s="1">
        <v>11</v>
      </c>
    </row>
    <row r="15" spans="1:6" x14ac:dyDescent="0.25">
      <c r="A15" s="17">
        <v>14</v>
      </c>
      <c r="B15" s="1" t="s">
        <v>52</v>
      </c>
      <c r="C15" s="1" t="s">
        <v>53</v>
      </c>
      <c r="D15" s="7">
        <v>41866</v>
      </c>
      <c r="E15" s="7">
        <v>41879</v>
      </c>
      <c r="F15" s="1">
        <v>11</v>
      </c>
    </row>
    <row r="16" spans="1:6" x14ac:dyDescent="0.25">
      <c r="A16" s="17">
        <v>15</v>
      </c>
      <c r="B16" s="1" t="s">
        <v>54</v>
      </c>
      <c r="C16" s="1" t="s">
        <v>55</v>
      </c>
      <c r="D16" s="7">
        <v>41867</v>
      </c>
      <c r="E16" s="7">
        <v>41879</v>
      </c>
      <c r="F16" s="1">
        <v>10</v>
      </c>
    </row>
    <row r="17" spans="1:6" x14ac:dyDescent="0.25">
      <c r="A17" s="17">
        <v>16</v>
      </c>
      <c r="B17" s="12" t="s">
        <v>56</v>
      </c>
      <c r="C17" s="12" t="s">
        <v>57</v>
      </c>
      <c r="D17" s="13">
        <v>41868</v>
      </c>
      <c r="E17" s="7">
        <v>41879</v>
      </c>
      <c r="F17" s="1">
        <v>9</v>
      </c>
    </row>
    <row r="18" spans="1:6" x14ac:dyDescent="0.25">
      <c r="A18" s="18">
        <v>17</v>
      </c>
      <c r="B18" s="12" t="s">
        <v>58</v>
      </c>
      <c r="C18" s="12" t="s">
        <v>59</v>
      </c>
      <c r="D18" s="13">
        <v>41871</v>
      </c>
      <c r="E18" s="7">
        <v>41880</v>
      </c>
      <c r="F18" s="1">
        <v>8</v>
      </c>
    </row>
    <row r="19" spans="1:6" x14ac:dyDescent="0.25">
      <c r="A19" s="18">
        <v>18</v>
      </c>
      <c r="B19" s="12" t="s">
        <v>60</v>
      </c>
      <c r="C19" s="12" t="s">
        <v>61</v>
      </c>
      <c r="D19" s="13">
        <v>41872</v>
      </c>
      <c r="E19" s="7">
        <v>41879</v>
      </c>
      <c r="F19" s="1">
        <v>6</v>
      </c>
    </row>
    <row r="20" spans="1:6" x14ac:dyDescent="0.25">
      <c r="A20" s="17">
        <v>19</v>
      </c>
      <c r="B20" s="12" t="s">
        <v>63</v>
      </c>
      <c r="C20" s="12" t="s">
        <v>64</v>
      </c>
      <c r="D20" s="7">
        <v>41873</v>
      </c>
      <c r="E20" s="7">
        <v>41880</v>
      </c>
      <c r="F20" s="1">
        <v>6</v>
      </c>
    </row>
    <row r="21" spans="1:6" x14ac:dyDescent="0.25">
      <c r="A21" s="17">
        <v>20</v>
      </c>
      <c r="B21" s="12" t="s">
        <v>65</v>
      </c>
      <c r="C21" s="12" t="s">
        <v>66</v>
      </c>
      <c r="D21" s="7">
        <v>41874</v>
      </c>
      <c r="E21" s="7">
        <v>41880</v>
      </c>
      <c r="F21" s="1">
        <v>5</v>
      </c>
    </row>
    <row r="22" spans="1:6" x14ac:dyDescent="0.25">
      <c r="A22" s="17">
        <v>21</v>
      </c>
      <c r="B22" s="12" t="s">
        <v>67</v>
      </c>
      <c r="C22" s="12" t="s">
        <v>68</v>
      </c>
      <c r="D22" s="7">
        <v>41875</v>
      </c>
      <c r="E22" s="7">
        <v>41880</v>
      </c>
      <c r="F22" s="1">
        <v>4</v>
      </c>
    </row>
    <row r="23" spans="1:6" x14ac:dyDescent="0.25">
      <c r="A23" s="17">
        <v>22</v>
      </c>
      <c r="B23" s="12" t="s">
        <v>69</v>
      </c>
      <c r="C23" s="12" t="s">
        <v>70</v>
      </c>
      <c r="D23" s="7">
        <v>41878</v>
      </c>
      <c r="E23" s="7">
        <v>41880</v>
      </c>
      <c r="F23" s="1">
        <v>2</v>
      </c>
    </row>
    <row r="25" spans="1:6" s="2" customFormat="1" x14ac:dyDescent="0.25">
      <c r="A25" s="19" t="s">
        <v>62</v>
      </c>
      <c r="B25" s="3"/>
      <c r="C25" s="3"/>
      <c r="D25" s="14"/>
      <c r="E25" s="14"/>
      <c r="F25" s="3">
        <f>SUM(F2:F23)</f>
        <v>167</v>
      </c>
    </row>
    <row r="26" spans="1:6" s="2" customFormat="1" x14ac:dyDescent="0.25">
      <c r="A26" s="19" t="s">
        <v>74</v>
      </c>
      <c r="B26" s="3"/>
      <c r="C26" s="3"/>
      <c r="D26" s="14"/>
      <c r="E26" s="14"/>
      <c r="F26" s="3">
        <f>SUM(F25*50)</f>
        <v>8350</v>
      </c>
    </row>
    <row r="28" spans="1:6" x14ac:dyDescent="0.25">
      <c r="A28" s="29"/>
      <c r="B28" s="30" t="s">
        <v>76</v>
      </c>
      <c r="C28" s="30"/>
    </row>
    <row r="29" spans="1:6" x14ac:dyDescent="0.25">
      <c r="B29" s="31" t="s">
        <v>77</v>
      </c>
    </row>
    <row r="30" spans="1:6" x14ac:dyDescent="0.25">
      <c r="B30" s="31" t="s">
        <v>78</v>
      </c>
    </row>
    <row r="31" spans="1:6" x14ac:dyDescent="0.25">
      <c r="B31" s="31" t="s">
        <v>79</v>
      </c>
    </row>
    <row r="32" spans="1:6" x14ac:dyDescent="0.25">
      <c r="B32" s="31" t="s">
        <v>80</v>
      </c>
    </row>
    <row r="33" spans="2:2" x14ac:dyDescent="0.25">
      <c r="B33" s="31" t="s">
        <v>81</v>
      </c>
    </row>
    <row r="34" spans="2:2" x14ac:dyDescent="0.25">
      <c r="B34" s="31" t="s">
        <v>82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workbookViewId="0">
      <pane xSplit="1" ySplit="2" topLeftCell="B9" activePane="bottomRight" state="frozen"/>
      <selection pane="topRight" activeCell="C1" sqref="C1"/>
      <selection pane="bottomLeft" activeCell="A4" sqref="A4"/>
      <selection pane="bottomRight" activeCell="I27" sqref="I27"/>
    </sheetView>
  </sheetViews>
  <sheetFormatPr defaultColWidth="9.140625" defaultRowHeight="15.75" x14ac:dyDescent="0.25"/>
  <cols>
    <col min="1" max="1" width="6.5703125" style="24" customWidth="1"/>
    <col min="2" max="2" width="9.140625" style="8" customWidth="1"/>
    <col min="3" max="3" width="5.7109375" style="24" customWidth="1"/>
    <col min="4" max="24" width="4.28515625" style="24" customWidth="1"/>
    <col min="25" max="25" width="6.42578125" style="25" customWidth="1"/>
    <col min="26" max="26" width="9" style="25" customWidth="1"/>
    <col min="27" max="27" width="8.42578125" style="9" customWidth="1"/>
    <col min="28" max="29" width="12" style="24" customWidth="1"/>
    <col min="30" max="30" width="12.140625" style="26" customWidth="1"/>
    <col min="31" max="16384" width="9.140625" style="24"/>
  </cols>
  <sheetData>
    <row r="1" spans="1:30" ht="24.75" customHeight="1" x14ac:dyDescent="0.25">
      <c r="A1" s="28" t="s">
        <v>84</v>
      </c>
      <c r="B1" s="28" t="s">
        <v>72</v>
      </c>
      <c r="C1" s="32" t="s">
        <v>83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7" t="s">
        <v>71</v>
      </c>
      <c r="Z1" s="20" t="s">
        <v>20</v>
      </c>
      <c r="AA1" s="21" t="s">
        <v>20</v>
      </c>
      <c r="AB1" s="22" t="s">
        <v>22</v>
      </c>
      <c r="AC1" s="22" t="s">
        <v>22</v>
      </c>
      <c r="AD1" s="23" t="s">
        <v>22</v>
      </c>
    </row>
    <row r="2" spans="1:30" s="4" customFormat="1" ht="24.75" customHeight="1" x14ac:dyDescent="0.25">
      <c r="A2" s="28"/>
      <c r="B2" s="28"/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27"/>
      <c r="Z2" s="11" t="s">
        <v>21</v>
      </c>
      <c r="AA2" s="10" t="s">
        <v>23</v>
      </c>
      <c r="AB2" s="4" t="s">
        <v>24</v>
      </c>
      <c r="AC2" s="4" t="s">
        <v>25</v>
      </c>
      <c r="AD2" s="10" t="s">
        <v>23</v>
      </c>
    </row>
    <row r="3" spans="1:30" x14ac:dyDescent="0.25">
      <c r="A3" s="24">
        <v>5</v>
      </c>
      <c r="C3" s="24" t="s">
        <v>0</v>
      </c>
    </row>
    <row r="4" spans="1:30" x14ac:dyDescent="0.25">
      <c r="A4" s="24">
        <v>6</v>
      </c>
      <c r="B4" s="8">
        <v>7</v>
      </c>
      <c r="C4" s="24" t="s">
        <v>1</v>
      </c>
      <c r="D4" s="24" t="s">
        <v>2</v>
      </c>
      <c r="E4" s="24" t="s">
        <v>3</v>
      </c>
      <c r="F4" s="24" t="s">
        <v>4</v>
      </c>
      <c r="Y4" s="25">
        <v>200</v>
      </c>
      <c r="Z4" s="25">
        <v>1</v>
      </c>
      <c r="AA4" s="9">
        <f>SUM(Z4/Y4)*100</f>
        <v>0.5</v>
      </c>
      <c r="AB4" s="25">
        <f>SUM(Z4:Z4)</f>
        <v>1</v>
      </c>
      <c r="AC4" s="25">
        <f>SUM(Y4:Y4)</f>
        <v>200</v>
      </c>
      <c r="AD4" s="26">
        <f>SUM(AB4/AC4)*100</f>
        <v>0.5</v>
      </c>
    </row>
    <row r="5" spans="1:30" x14ac:dyDescent="0.25">
      <c r="A5" s="24">
        <v>7</v>
      </c>
      <c r="B5" s="8">
        <v>8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Y5" s="25">
        <v>300</v>
      </c>
      <c r="Z5" s="25">
        <v>7</v>
      </c>
      <c r="AA5" s="9">
        <f>SUM(Z5/Y5)*100</f>
        <v>2.3333333333333335</v>
      </c>
      <c r="AB5" s="25">
        <f>SUM(Z4:Z5)</f>
        <v>8</v>
      </c>
      <c r="AC5" s="25">
        <f>SUM(Y4:Y5)</f>
        <v>500</v>
      </c>
      <c r="AD5" s="26">
        <f>SUM(AB5/AC5)*100</f>
        <v>1.6</v>
      </c>
    </row>
    <row r="6" spans="1:30" x14ac:dyDescent="0.25">
      <c r="A6" s="24">
        <v>8</v>
      </c>
      <c r="B6" s="8">
        <v>9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Y6" s="25">
        <v>400</v>
      </c>
      <c r="Z6" s="25">
        <v>10</v>
      </c>
      <c r="AA6" s="9">
        <f>SUM(Z6/Y6)*100</f>
        <v>2.5</v>
      </c>
      <c r="AB6" s="25">
        <f>SUM(Z4:Z6)</f>
        <v>18</v>
      </c>
      <c r="AC6" s="25">
        <f>SUM(Y4:Y6)</f>
        <v>900</v>
      </c>
      <c r="AD6" s="26">
        <f>SUM(AB6/AC6)*100</f>
        <v>2</v>
      </c>
    </row>
    <row r="7" spans="1:30" x14ac:dyDescent="0.25">
      <c r="A7" s="24">
        <v>9</v>
      </c>
      <c r="B7" s="8">
        <v>10</v>
      </c>
      <c r="D7" s="24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Y7" s="25">
        <v>450</v>
      </c>
      <c r="Z7" s="25">
        <v>17</v>
      </c>
      <c r="AA7" s="9">
        <f>SUM(Z7/Y7)*100</f>
        <v>3.7777777777777777</v>
      </c>
      <c r="AB7" s="25">
        <f>SUM(Z4:Z7)</f>
        <v>35</v>
      </c>
      <c r="AC7" s="25">
        <f>SUM(Y4:Y7)</f>
        <v>1350</v>
      </c>
      <c r="AD7" s="26">
        <f>SUM(AB7/AC7)*100</f>
        <v>2.5925925925925926</v>
      </c>
    </row>
    <row r="8" spans="1:30" x14ac:dyDescent="0.25">
      <c r="A8" s="24">
        <v>10</v>
      </c>
      <c r="B8" s="8">
        <v>11</v>
      </c>
      <c r="E8" s="24" t="s">
        <v>3</v>
      </c>
      <c r="F8" s="24" t="s">
        <v>4</v>
      </c>
      <c r="G8" s="24" t="s">
        <v>5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24" t="s">
        <v>2</v>
      </c>
      <c r="Y8" s="25">
        <v>450</v>
      </c>
      <c r="Z8" s="25">
        <v>11</v>
      </c>
      <c r="AA8" s="9">
        <f>SUM(Z8/Y8)*100</f>
        <v>2.4444444444444446</v>
      </c>
      <c r="AB8" s="25">
        <f>SUM(Z4:Z8)</f>
        <v>46</v>
      </c>
      <c r="AC8" s="25">
        <f>SUM(Y4:Y8)</f>
        <v>1800</v>
      </c>
      <c r="AD8" s="26">
        <f>SUM(AB8/AC8)*100</f>
        <v>2.5555555555555558</v>
      </c>
    </row>
    <row r="9" spans="1:30" x14ac:dyDescent="0.25">
      <c r="A9" s="24">
        <v>11</v>
      </c>
      <c r="C9" s="24" t="s">
        <v>73</v>
      </c>
    </row>
    <row r="10" spans="1:30" x14ac:dyDescent="0.25">
      <c r="A10" s="24">
        <v>12</v>
      </c>
      <c r="B10" s="8">
        <v>13</v>
      </c>
      <c r="E10" s="24" t="s">
        <v>3</v>
      </c>
      <c r="F10" s="24" t="s">
        <v>4</v>
      </c>
      <c r="G10" s="24" t="s">
        <v>5</v>
      </c>
      <c r="H10" s="24" t="s">
        <v>6</v>
      </c>
      <c r="I10" s="24" t="s">
        <v>7</v>
      </c>
      <c r="J10" s="24" t="s">
        <v>8</v>
      </c>
      <c r="K10" s="24" t="s">
        <v>9</v>
      </c>
      <c r="L10" s="24" t="s">
        <v>10</v>
      </c>
      <c r="M10" s="24" t="s">
        <v>2</v>
      </c>
      <c r="Y10" s="25">
        <v>450</v>
      </c>
      <c r="Z10" s="25">
        <v>56</v>
      </c>
      <c r="AA10" s="9">
        <f t="shared" ref="AA10:AA15" si="0">SUM(Z10/Y10)*100</f>
        <v>12.444444444444445</v>
      </c>
      <c r="AB10" s="25">
        <f>SUM(Z4:Z10)</f>
        <v>102</v>
      </c>
      <c r="AC10" s="25">
        <f>SUM(Y4:Y10)</f>
        <v>2250</v>
      </c>
      <c r="AD10" s="26">
        <f t="shared" ref="AD10:AD15" si="1">SUM(AB10/AC10)*100</f>
        <v>4.5333333333333332</v>
      </c>
    </row>
    <row r="11" spans="1:30" x14ac:dyDescent="0.25">
      <c r="A11" s="24">
        <v>13</v>
      </c>
      <c r="B11" s="8">
        <v>14</v>
      </c>
      <c r="F11" s="24" t="s">
        <v>4</v>
      </c>
      <c r="G11" s="24" t="s">
        <v>5</v>
      </c>
      <c r="H11" s="24" t="s">
        <v>6</v>
      </c>
      <c r="I11" s="24" t="s">
        <v>7</v>
      </c>
      <c r="J11" s="24" t="s">
        <v>8</v>
      </c>
      <c r="K11" s="24" t="s">
        <v>9</v>
      </c>
      <c r="L11" s="24" t="s">
        <v>10</v>
      </c>
      <c r="M11" s="24" t="s">
        <v>2</v>
      </c>
      <c r="N11" s="24" t="s">
        <v>3</v>
      </c>
      <c r="Y11" s="25">
        <v>450</v>
      </c>
      <c r="Z11" s="25">
        <v>24</v>
      </c>
      <c r="AA11" s="9">
        <f t="shared" si="0"/>
        <v>5.3333333333333339</v>
      </c>
      <c r="AB11" s="25">
        <f>SUM(Z4:Z11)</f>
        <v>126</v>
      </c>
      <c r="AC11" s="25">
        <f>SUM(Y4:Y11)</f>
        <v>2700</v>
      </c>
      <c r="AD11" s="26">
        <f t="shared" si="1"/>
        <v>4.666666666666667</v>
      </c>
    </row>
    <row r="12" spans="1:30" x14ac:dyDescent="0.25">
      <c r="A12" s="24">
        <v>14</v>
      </c>
      <c r="B12" s="8">
        <v>15</v>
      </c>
      <c r="G12" s="24" t="s">
        <v>5</v>
      </c>
      <c r="H12" s="24" t="s">
        <v>6</v>
      </c>
      <c r="I12" s="24" t="s">
        <v>7</v>
      </c>
      <c r="J12" s="24" t="s">
        <v>8</v>
      </c>
      <c r="K12" s="24" t="s">
        <v>9</v>
      </c>
      <c r="L12" s="24" t="s">
        <v>10</v>
      </c>
      <c r="M12" s="24" t="s">
        <v>2</v>
      </c>
      <c r="N12" s="24" t="s">
        <v>3</v>
      </c>
      <c r="O12" s="24" t="s">
        <v>4</v>
      </c>
      <c r="Y12" s="25">
        <v>450</v>
      </c>
      <c r="Z12" s="25">
        <v>21</v>
      </c>
      <c r="AA12" s="9">
        <f t="shared" si="0"/>
        <v>4.666666666666667</v>
      </c>
      <c r="AB12" s="25">
        <f>SUM(Z4:Z12)</f>
        <v>147</v>
      </c>
      <c r="AC12" s="25">
        <f>SUM(Y4:Y12)</f>
        <v>3150</v>
      </c>
      <c r="AD12" s="26">
        <f t="shared" si="1"/>
        <v>4.666666666666667</v>
      </c>
    </row>
    <row r="13" spans="1:30" x14ac:dyDescent="0.25">
      <c r="A13" s="24">
        <v>15</v>
      </c>
      <c r="B13" s="8">
        <v>16</v>
      </c>
      <c r="H13" s="24" t="s">
        <v>6</v>
      </c>
      <c r="I13" s="24" t="s">
        <v>7</v>
      </c>
      <c r="J13" s="24" t="s">
        <v>8</v>
      </c>
      <c r="K13" s="24" t="s">
        <v>9</v>
      </c>
      <c r="L13" s="24" t="s">
        <v>10</v>
      </c>
      <c r="M13" s="24" t="s">
        <v>2</v>
      </c>
      <c r="N13" s="24" t="s">
        <v>3</v>
      </c>
      <c r="O13" s="24" t="s">
        <v>4</v>
      </c>
      <c r="P13" s="24" t="s">
        <v>5</v>
      </c>
      <c r="Y13" s="25">
        <v>450</v>
      </c>
      <c r="Z13" s="25">
        <v>35</v>
      </c>
      <c r="AA13" s="9">
        <f t="shared" si="0"/>
        <v>7.7777777777777777</v>
      </c>
      <c r="AB13" s="25">
        <f>SUM(Z4:Z13)</f>
        <v>182</v>
      </c>
      <c r="AC13" s="25">
        <f>SUM(Y4:Y13)</f>
        <v>3600</v>
      </c>
      <c r="AD13" s="26">
        <f t="shared" si="1"/>
        <v>5.0555555555555554</v>
      </c>
    </row>
    <row r="14" spans="1:30" x14ac:dyDescent="0.25">
      <c r="A14" s="24">
        <v>16</v>
      </c>
      <c r="B14" s="8">
        <v>17</v>
      </c>
      <c r="I14" s="24" t="s">
        <v>7</v>
      </c>
      <c r="J14" s="24" t="s">
        <v>8</v>
      </c>
      <c r="K14" s="24" t="s">
        <v>9</v>
      </c>
      <c r="L14" s="24" t="s">
        <v>10</v>
      </c>
      <c r="M14" s="24" t="s">
        <v>2</v>
      </c>
      <c r="N14" s="24" t="s">
        <v>3</v>
      </c>
      <c r="O14" s="24" t="s">
        <v>4</v>
      </c>
      <c r="P14" s="24" t="s">
        <v>5</v>
      </c>
      <c r="Q14" s="24" t="s">
        <v>6</v>
      </c>
      <c r="Y14" s="25">
        <v>450</v>
      </c>
      <c r="Z14" s="25">
        <v>28</v>
      </c>
      <c r="AA14" s="9">
        <f t="shared" si="0"/>
        <v>6.2222222222222223</v>
      </c>
      <c r="AB14" s="25">
        <f>SUM(Z4:Z14)</f>
        <v>210</v>
      </c>
      <c r="AC14" s="25">
        <f>SUM(Y4:Y14)</f>
        <v>4050</v>
      </c>
      <c r="AD14" s="26">
        <f t="shared" si="1"/>
        <v>5.1851851851851851</v>
      </c>
    </row>
    <row r="15" spans="1:30" x14ac:dyDescent="0.25">
      <c r="A15" s="24">
        <v>17</v>
      </c>
      <c r="B15" s="8">
        <v>18</v>
      </c>
      <c r="J15" s="24" t="s">
        <v>8</v>
      </c>
      <c r="K15" s="24" t="s">
        <v>9</v>
      </c>
      <c r="L15" s="24" t="s">
        <v>10</v>
      </c>
      <c r="M15" s="24" t="s">
        <v>2</v>
      </c>
      <c r="N15" s="24" t="s">
        <v>3</v>
      </c>
      <c r="O15" s="24" t="s">
        <v>4</v>
      </c>
      <c r="P15" s="24" t="s">
        <v>5</v>
      </c>
      <c r="Q15" s="24" t="s">
        <v>6</v>
      </c>
      <c r="R15" s="24" t="s">
        <v>7</v>
      </c>
      <c r="Y15" s="25">
        <v>450</v>
      </c>
      <c r="Z15" s="25">
        <v>18</v>
      </c>
      <c r="AA15" s="9">
        <f t="shared" si="0"/>
        <v>4</v>
      </c>
      <c r="AB15" s="25">
        <f>SUM(Z4:Z15)</f>
        <v>228</v>
      </c>
      <c r="AC15" s="25">
        <f>SUM(Y4:Y15)</f>
        <v>4500</v>
      </c>
      <c r="AD15" s="26">
        <f t="shared" si="1"/>
        <v>5.0666666666666664</v>
      </c>
    </row>
    <row r="16" spans="1:30" x14ac:dyDescent="0.25">
      <c r="A16" s="24">
        <v>18</v>
      </c>
      <c r="C16" s="24" t="s">
        <v>73</v>
      </c>
      <c r="AB16" s="25"/>
      <c r="AC16" s="25"/>
    </row>
    <row r="17" spans="1:30" x14ac:dyDescent="0.25">
      <c r="A17" s="24">
        <v>19</v>
      </c>
      <c r="B17" s="8">
        <v>20</v>
      </c>
      <c r="J17" s="24" t="s">
        <v>8</v>
      </c>
      <c r="K17" s="24" t="s">
        <v>9</v>
      </c>
      <c r="L17" s="24" t="s">
        <v>10</v>
      </c>
      <c r="M17" s="24" t="s">
        <v>2</v>
      </c>
      <c r="N17" s="24" t="s">
        <v>3</v>
      </c>
      <c r="O17" s="24" t="s">
        <v>4</v>
      </c>
      <c r="P17" s="24" t="s">
        <v>5</v>
      </c>
      <c r="Q17" s="24" t="s">
        <v>6</v>
      </c>
      <c r="R17" s="24" t="s">
        <v>7</v>
      </c>
      <c r="Y17" s="25">
        <v>450</v>
      </c>
      <c r="Z17" s="25">
        <v>25</v>
      </c>
      <c r="AA17" s="9">
        <f t="shared" ref="AA17:AA22" si="2">SUM(Z17/Y17)*100</f>
        <v>5.5555555555555554</v>
      </c>
      <c r="AB17" s="25">
        <f>SUM(Z4:Z17)</f>
        <v>253</v>
      </c>
      <c r="AC17" s="25">
        <f>SUM(Y4:Y17)</f>
        <v>4950</v>
      </c>
      <c r="AD17" s="26">
        <f t="shared" ref="AD17:AD22" si="3">SUM(AB17/AC17)*100</f>
        <v>5.1111111111111116</v>
      </c>
    </row>
    <row r="18" spans="1:30" x14ac:dyDescent="0.25">
      <c r="A18" s="24">
        <v>20</v>
      </c>
      <c r="B18" s="8">
        <v>21</v>
      </c>
      <c r="K18" s="24" t="s">
        <v>9</v>
      </c>
      <c r="L18" s="24" t="s">
        <v>10</v>
      </c>
      <c r="M18" s="24" t="s">
        <v>2</v>
      </c>
      <c r="N18" s="24" t="s">
        <v>3</v>
      </c>
      <c r="O18" s="24" t="s">
        <v>4</v>
      </c>
      <c r="P18" s="24" t="s">
        <v>5</v>
      </c>
      <c r="Q18" s="24" t="s">
        <v>6</v>
      </c>
      <c r="R18" s="24" t="s">
        <v>7</v>
      </c>
      <c r="S18" s="24" t="s">
        <v>8</v>
      </c>
      <c r="Y18" s="25">
        <v>450</v>
      </c>
      <c r="Z18" s="25">
        <v>20</v>
      </c>
      <c r="AA18" s="9">
        <f t="shared" si="2"/>
        <v>4.4444444444444446</v>
      </c>
      <c r="AB18" s="25">
        <f>SUM(Z4:Z18)</f>
        <v>273</v>
      </c>
      <c r="AC18" s="25">
        <f>SUM(Y4:Y18)</f>
        <v>5400</v>
      </c>
      <c r="AD18" s="26">
        <f t="shared" si="3"/>
        <v>5.0555555555555554</v>
      </c>
    </row>
    <row r="19" spans="1:30" x14ac:dyDescent="0.25">
      <c r="A19" s="24">
        <v>21</v>
      </c>
      <c r="B19" s="8">
        <v>22</v>
      </c>
      <c r="L19" s="24" t="s">
        <v>10</v>
      </c>
      <c r="M19" s="24" t="s">
        <v>2</v>
      </c>
      <c r="N19" s="24" t="s">
        <v>3</v>
      </c>
      <c r="O19" s="24" t="s">
        <v>4</v>
      </c>
      <c r="P19" s="24" t="s">
        <v>5</v>
      </c>
      <c r="Q19" s="24" t="s">
        <v>6</v>
      </c>
      <c r="R19" s="24" t="s">
        <v>7</v>
      </c>
      <c r="S19" s="24" t="s">
        <v>8</v>
      </c>
      <c r="T19" s="24" t="s">
        <v>9</v>
      </c>
      <c r="Y19" s="25">
        <v>450</v>
      </c>
      <c r="Z19" s="25">
        <v>25</v>
      </c>
      <c r="AA19" s="9">
        <f t="shared" si="2"/>
        <v>5.5555555555555554</v>
      </c>
      <c r="AB19" s="25">
        <f>SUM(Z4:Z19)</f>
        <v>298</v>
      </c>
      <c r="AC19" s="25">
        <f>SUM(Y4:Y19)</f>
        <v>5850</v>
      </c>
      <c r="AD19" s="26">
        <f t="shared" si="3"/>
        <v>5.0940170940170937</v>
      </c>
    </row>
    <row r="20" spans="1:30" x14ac:dyDescent="0.25">
      <c r="A20" s="24">
        <v>22</v>
      </c>
      <c r="B20" s="8">
        <v>23</v>
      </c>
      <c r="M20" s="24" t="s">
        <v>2</v>
      </c>
      <c r="N20" s="24" t="s">
        <v>3</v>
      </c>
      <c r="O20" s="24" t="s">
        <v>4</v>
      </c>
      <c r="P20" s="24" t="s">
        <v>5</v>
      </c>
      <c r="Q20" s="24" t="s">
        <v>6</v>
      </c>
      <c r="R20" s="24" t="s">
        <v>7</v>
      </c>
      <c r="S20" s="24" t="s">
        <v>8</v>
      </c>
      <c r="T20" s="24" t="s">
        <v>9</v>
      </c>
      <c r="U20" s="24" t="s">
        <v>10</v>
      </c>
      <c r="Y20" s="25">
        <v>450</v>
      </c>
      <c r="Z20" s="25">
        <v>16</v>
      </c>
      <c r="AA20" s="9">
        <f t="shared" si="2"/>
        <v>3.5555555555555554</v>
      </c>
      <c r="AB20" s="25">
        <f>SUM(Z4:Z20)</f>
        <v>314</v>
      </c>
      <c r="AC20" s="25">
        <f>SUM(Y4:Y20)</f>
        <v>6300</v>
      </c>
      <c r="AD20" s="26">
        <f t="shared" si="3"/>
        <v>4.9841269841269842</v>
      </c>
    </row>
    <row r="21" spans="1:30" x14ac:dyDescent="0.25">
      <c r="A21" s="24">
        <v>23</v>
      </c>
      <c r="B21" s="8">
        <v>24</v>
      </c>
      <c r="N21" s="24" t="s">
        <v>3</v>
      </c>
      <c r="O21" s="24" t="s">
        <v>4</v>
      </c>
      <c r="P21" s="24" t="s">
        <v>5</v>
      </c>
      <c r="Q21" s="24" t="s">
        <v>6</v>
      </c>
      <c r="R21" s="24" t="s">
        <v>7</v>
      </c>
      <c r="S21" s="24" t="s">
        <v>8</v>
      </c>
      <c r="T21" s="24" t="s">
        <v>9</v>
      </c>
      <c r="U21" s="24" t="s">
        <v>10</v>
      </c>
      <c r="V21" s="24" t="s">
        <v>2</v>
      </c>
      <c r="Y21" s="25">
        <v>450</v>
      </c>
      <c r="Z21" s="25">
        <v>27</v>
      </c>
      <c r="AA21" s="9">
        <f t="shared" si="2"/>
        <v>6</v>
      </c>
      <c r="AB21" s="25">
        <f>SUM(Z4:Z21)</f>
        <v>341</v>
      </c>
      <c r="AC21" s="25">
        <f>SUM(Y4:Y21)</f>
        <v>6750</v>
      </c>
      <c r="AD21" s="26">
        <f t="shared" si="3"/>
        <v>5.0518518518518523</v>
      </c>
    </row>
    <row r="22" spans="1:30" x14ac:dyDescent="0.25">
      <c r="A22" s="24">
        <v>24</v>
      </c>
      <c r="B22" s="8">
        <v>25</v>
      </c>
      <c r="O22" s="24" t="s">
        <v>4</v>
      </c>
      <c r="P22" s="24" t="s">
        <v>5</v>
      </c>
      <c r="Q22" s="24" t="s">
        <v>6</v>
      </c>
      <c r="R22" s="24" t="s">
        <v>7</v>
      </c>
      <c r="S22" s="24" t="s">
        <v>8</v>
      </c>
      <c r="T22" s="24" t="s">
        <v>9</v>
      </c>
      <c r="U22" s="24" t="s">
        <v>10</v>
      </c>
      <c r="V22" s="24" t="s">
        <v>2</v>
      </c>
      <c r="W22" s="24" t="s">
        <v>3</v>
      </c>
      <c r="Y22" s="25">
        <v>450</v>
      </c>
      <c r="Z22" s="25">
        <v>21</v>
      </c>
      <c r="AA22" s="9">
        <f t="shared" si="2"/>
        <v>4.666666666666667</v>
      </c>
      <c r="AB22" s="25">
        <f>SUM(Z4:Z22)</f>
        <v>362</v>
      </c>
      <c r="AC22" s="25">
        <f>SUM(Y4:Y22)</f>
        <v>7200</v>
      </c>
      <c r="AD22" s="26">
        <f t="shared" si="3"/>
        <v>5.0277777777777777</v>
      </c>
    </row>
    <row r="23" spans="1:30" x14ac:dyDescent="0.25">
      <c r="A23" s="24">
        <v>25</v>
      </c>
      <c r="C23" s="24" t="s">
        <v>73</v>
      </c>
    </row>
    <row r="24" spans="1:30" x14ac:dyDescent="0.25">
      <c r="A24" s="24">
        <v>26</v>
      </c>
      <c r="B24" s="8">
        <v>27</v>
      </c>
      <c r="O24" s="24" t="s">
        <v>4</v>
      </c>
      <c r="P24" s="24" t="s">
        <v>5</v>
      </c>
      <c r="Q24" s="24" t="s">
        <v>6</v>
      </c>
      <c r="R24" s="24" t="s">
        <v>7</v>
      </c>
      <c r="S24" s="24" t="s">
        <v>8</v>
      </c>
      <c r="T24" s="24" t="s">
        <v>9</v>
      </c>
      <c r="U24" s="24" t="s">
        <v>10</v>
      </c>
      <c r="V24" s="24" t="s">
        <v>2</v>
      </c>
      <c r="W24" s="24" t="s">
        <v>3</v>
      </c>
      <c r="Y24" s="25">
        <v>450</v>
      </c>
      <c r="Z24" s="25">
        <v>22</v>
      </c>
      <c r="AA24" s="9">
        <f>SUM(Z24/Y24)*100</f>
        <v>4.8888888888888893</v>
      </c>
      <c r="AB24" s="25">
        <f>SUM(Z4:Z24)</f>
        <v>384</v>
      </c>
      <c r="AC24" s="25">
        <f>SUM(Y4:Y24)</f>
        <v>7650</v>
      </c>
      <c r="AD24" s="26">
        <f>SUM(AB24/AC24)*100</f>
        <v>5.0196078431372548</v>
      </c>
    </row>
    <row r="25" spans="1:30" x14ac:dyDescent="0.25">
      <c r="A25" s="24">
        <v>27</v>
      </c>
      <c r="B25" s="8">
        <v>28</v>
      </c>
      <c r="P25" s="24" t="s">
        <v>5</v>
      </c>
      <c r="Q25" s="24" t="s">
        <v>6</v>
      </c>
      <c r="R25" s="24" t="s">
        <v>7</v>
      </c>
      <c r="S25" s="24" t="s">
        <v>8</v>
      </c>
      <c r="T25" s="24" t="s">
        <v>9</v>
      </c>
      <c r="U25" s="24" t="s">
        <v>10</v>
      </c>
      <c r="V25" s="24" t="s">
        <v>2</v>
      </c>
      <c r="W25" s="24" t="s">
        <v>3</v>
      </c>
      <c r="X25" s="24" t="s">
        <v>4</v>
      </c>
      <c r="Y25" s="25">
        <v>450</v>
      </c>
      <c r="Z25" s="25">
        <v>21</v>
      </c>
      <c r="AA25" s="9">
        <f>SUM(Z25/Y25)*100</f>
        <v>4.666666666666667</v>
      </c>
      <c r="AB25" s="25">
        <f>SUM(Z4:Z25)</f>
        <v>405</v>
      </c>
      <c r="AC25" s="25">
        <f>SUM(Y4:Y25)</f>
        <v>8100</v>
      </c>
      <c r="AD25" s="26">
        <f>SUM(AB25/AC25)*100</f>
        <v>5</v>
      </c>
    </row>
    <row r="26" spans="1:30" x14ac:dyDescent="0.25">
      <c r="A26" s="24">
        <v>28</v>
      </c>
      <c r="B26" s="8">
        <v>29</v>
      </c>
      <c r="S26" s="24" t="s">
        <v>8</v>
      </c>
      <c r="U26" s="24" t="s">
        <v>10</v>
      </c>
      <c r="V26" s="24" t="s">
        <v>2</v>
      </c>
      <c r="W26" s="24" t="s">
        <v>3</v>
      </c>
      <c r="X26" s="24" t="s">
        <v>4</v>
      </c>
      <c r="Y26" s="25">
        <v>250</v>
      </c>
      <c r="Z26" s="25">
        <v>13</v>
      </c>
      <c r="AA26" s="9">
        <f>SUM(Z26/Y26)*100</f>
        <v>5.2</v>
      </c>
      <c r="AB26" s="25">
        <f>SUM(Z4:Z26)</f>
        <v>418</v>
      </c>
      <c r="AC26" s="25">
        <f>SUM(Y4:Y26)</f>
        <v>8350</v>
      </c>
      <c r="AD26" s="26">
        <f>SUM(AB26/AC26)*100</f>
        <v>5.0059880239520957</v>
      </c>
    </row>
    <row r="27" spans="1:30" x14ac:dyDescent="0.25">
      <c r="A27" s="24">
        <v>29</v>
      </c>
      <c r="C27" s="24" t="s">
        <v>11</v>
      </c>
    </row>
    <row r="28" spans="1:30" x14ac:dyDescent="0.25">
      <c r="A28" s="24">
        <v>30</v>
      </c>
      <c r="C28" s="24" t="s">
        <v>12</v>
      </c>
    </row>
    <row r="30" spans="1:30" x14ac:dyDescent="0.25">
      <c r="A30" s="22" t="s">
        <v>13</v>
      </c>
      <c r="C30" s="24">
        <v>3</v>
      </c>
      <c r="D30" s="24">
        <v>4</v>
      </c>
      <c r="E30" s="24">
        <v>6</v>
      </c>
      <c r="F30" s="24">
        <v>7</v>
      </c>
      <c r="G30" s="24">
        <v>7</v>
      </c>
      <c r="H30" s="24">
        <v>8</v>
      </c>
      <c r="I30" s="24">
        <v>8</v>
      </c>
      <c r="J30" s="24">
        <v>10</v>
      </c>
      <c r="K30" s="24">
        <v>10</v>
      </c>
      <c r="L30" s="24">
        <v>11</v>
      </c>
      <c r="M30" s="24">
        <v>11</v>
      </c>
      <c r="N30" s="24">
        <v>10</v>
      </c>
      <c r="O30" s="24">
        <v>11</v>
      </c>
      <c r="P30" s="24">
        <v>11</v>
      </c>
      <c r="Q30" s="24">
        <v>10</v>
      </c>
      <c r="R30" s="24">
        <v>9</v>
      </c>
      <c r="S30" s="24">
        <v>8</v>
      </c>
      <c r="T30" s="24">
        <v>6</v>
      </c>
      <c r="U30" s="24">
        <v>6</v>
      </c>
      <c r="V30" s="24">
        <v>5</v>
      </c>
      <c r="W30" s="24">
        <v>4</v>
      </c>
      <c r="X30" s="24">
        <v>2</v>
      </c>
      <c r="Y30" s="25">
        <f>SUM(C30:X30)</f>
        <v>167</v>
      </c>
    </row>
    <row r="31" spans="1:30" x14ac:dyDescent="0.25">
      <c r="A31" s="22" t="s">
        <v>75</v>
      </c>
      <c r="C31" s="24">
        <f>SUM(C30*50)</f>
        <v>150</v>
      </c>
      <c r="D31" s="24">
        <f t="shared" ref="D31:Y31" si="4">SUM(D30*50)</f>
        <v>200</v>
      </c>
      <c r="E31" s="24">
        <f t="shared" si="4"/>
        <v>300</v>
      </c>
      <c r="F31" s="24">
        <f t="shared" si="4"/>
        <v>350</v>
      </c>
      <c r="G31" s="24">
        <f t="shared" si="4"/>
        <v>350</v>
      </c>
      <c r="H31" s="24">
        <f t="shared" si="4"/>
        <v>400</v>
      </c>
      <c r="I31" s="24">
        <f t="shared" si="4"/>
        <v>400</v>
      </c>
      <c r="J31" s="24">
        <f t="shared" si="4"/>
        <v>500</v>
      </c>
      <c r="K31" s="24">
        <f t="shared" si="4"/>
        <v>500</v>
      </c>
      <c r="L31" s="24">
        <f t="shared" si="4"/>
        <v>550</v>
      </c>
      <c r="M31" s="24">
        <f t="shared" si="4"/>
        <v>550</v>
      </c>
      <c r="N31" s="24">
        <f t="shared" si="4"/>
        <v>500</v>
      </c>
      <c r="O31" s="24">
        <f t="shared" si="4"/>
        <v>550</v>
      </c>
      <c r="P31" s="24">
        <f t="shared" si="4"/>
        <v>550</v>
      </c>
      <c r="Q31" s="24">
        <f t="shared" si="4"/>
        <v>500</v>
      </c>
      <c r="R31" s="24">
        <f t="shared" si="4"/>
        <v>450</v>
      </c>
      <c r="S31" s="24">
        <f t="shared" si="4"/>
        <v>400</v>
      </c>
      <c r="T31" s="24">
        <f t="shared" si="4"/>
        <v>300</v>
      </c>
      <c r="U31" s="24">
        <f t="shared" si="4"/>
        <v>300</v>
      </c>
      <c r="V31" s="24">
        <f t="shared" si="4"/>
        <v>250</v>
      </c>
      <c r="W31" s="24">
        <f t="shared" si="4"/>
        <v>200</v>
      </c>
      <c r="X31" s="24">
        <f t="shared" si="4"/>
        <v>100</v>
      </c>
      <c r="Y31" s="24">
        <f t="shared" si="4"/>
        <v>8350</v>
      </c>
    </row>
    <row r="32" spans="1:30" x14ac:dyDescent="0.25">
      <c r="A32" s="22"/>
      <c r="Y32" s="24"/>
    </row>
    <row r="33" spans="1:2" x14ac:dyDescent="0.25">
      <c r="A33" s="34" t="s">
        <v>85</v>
      </c>
    </row>
    <row r="34" spans="1:2" x14ac:dyDescent="0.25">
      <c r="B34" s="33" t="s">
        <v>86</v>
      </c>
    </row>
    <row r="35" spans="1:2" x14ac:dyDescent="0.25">
      <c r="B35" s="33" t="s">
        <v>87</v>
      </c>
    </row>
    <row r="36" spans="1:2" x14ac:dyDescent="0.25">
      <c r="B36" s="33" t="s">
        <v>88</v>
      </c>
    </row>
    <row r="37" spans="1:2" x14ac:dyDescent="0.25">
      <c r="B37" s="33"/>
    </row>
    <row r="38" spans="1:2" x14ac:dyDescent="0.25">
      <c r="B38" s="33"/>
    </row>
    <row r="39" spans="1:2" x14ac:dyDescent="0.25">
      <c r="B39" s="33"/>
    </row>
  </sheetData>
  <mergeCells count="4">
    <mergeCell ref="Y1:Y2"/>
    <mergeCell ref="A1:A2"/>
    <mergeCell ref="B1:B2"/>
    <mergeCell ref="C1:X1"/>
  </mergeCells>
  <printOptions gridLines="1"/>
  <pageMargins left="0.45" right="0.45" top="0.75" bottom="0.75" header="0.3" footer="0.3"/>
  <pageSetup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Trap line descriptions</vt:lpstr>
      <vt:lpstr>Trapping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Colleen</cp:lastModifiedBy>
  <cp:lastPrinted>2014-09-04T13:41:19Z</cp:lastPrinted>
  <dcterms:created xsi:type="dcterms:W3CDTF">2014-06-06T07:06:56Z</dcterms:created>
  <dcterms:modified xsi:type="dcterms:W3CDTF">2018-07-01T12:37:03Z</dcterms:modified>
</cp:coreProperties>
</file>