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6900" yWindow="1680" windowWidth="25600" windowHeight="18380" tabRatio="500" activeTab="1"/>
  </bookViews>
  <sheets>
    <sheet name="Wt expressing PC12 cells" sheetId="1" r:id="rId1"/>
    <sheet name="A7345-8A Expressing PC12 cells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4" i="2" l="1"/>
  <c r="AA3" i="2"/>
  <c r="AA4" i="2"/>
  <c r="AA5" i="2"/>
  <c r="AA6" i="2"/>
  <c r="AA7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5" i="2"/>
  <c r="Z25" i="2"/>
  <c r="Y25" i="2"/>
  <c r="X25" i="2"/>
  <c r="W25" i="2"/>
  <c r="T3" i="2"/>
  <c r="T4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5" i="2"/>
  <c r="S25" i="2"/>
  <c r="R25" i="2"/>
  <c r="Q25" i="2"/>
  <c r="P25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5" i="2"/>
  <c r="L25" i="2"/>
  <c r="K25" i="2"/>
  <c r="J25" i="2"/>
  <c r="I25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5" i="2"/>
  <c r="E25" i="2"/>
  <c r="D25" i="2"/>
  <c r="C25" i="2"/>
  <c r="B25" i="2"/>
  <c r="AA24" i="2"/>
  <c r="Z24" i="2"/>
  <c r="Y24" i="2"/>
  <c r="X24" i="2"/>
  <c r="W24" i="2"/>
  <c r="T24" i="2"/>
  <c r="S24" i="2"/>
  <c r="R24" i="2"/>
  <c r="Q24" i="2"/>
  <c r="P24" i="2"/>
  <c r="M24" i="2"/>
  <c r="L24" i="2"/>
  <c r="K24" i="2"/>
  <c r="J24" i="2"/>
  <c r="I24" i="2"/>
  <c r="E24" i="2"/>
  <c r="D24" i="2"/>
  <c r="C24" i="2"/>
  <c r="B24" i="2"/>
  <c r="AA22" i="1"/>
  <c r="T22" i="1"/>
  <c r="M22" i="1"/>
  <c r="F22" i="1"/>
  <c r="AA21" i="1"/>
  <c r="T21" i="1"/>
  <c r="M21" i="1"/>
  <c r="F21" i="1"/>
  <c r="AA20" i="1"/>
  <c r="T20" i="1"/>
  <c r="M20" i="1"/>
  <c r="F20" i="1"/>
  <c r="AA19" i="1"/>
  <c r="T19" i="1"/>
  <c r="M19" i="1"/>
  <c r="F19" i="1"/>
  <c r="AA18" i="1"/>
  <c r="T18" i="1"/>
  <c r="M18" i="1"/>
  <c r="F18" i="1"/>
  <c r="AA17" i="1"/>
  <c r="T17" i="1"/>
  <c r="M17" i="1"/>
  <c r="F17" i="1"/>
  <c r="AA16" i="1"/>
  <c r="T16" i="1"/>
  <c r="M16" i="1"/>
  <c r="F16" i="1"/>
  <c r="AA15" i="1"/>
  <c r="T15" i="1"/>
  <c r="M15" i="1"/>
  <c r="F15" i="1"/>
  <c r="AA14" i="1"/>
  <c r="T14" i="1"/>
  <c r="M14" i="1"/>
  <c r="F14" i="1"/>
  <c r="AA13" i="1"/>
  <c r="T13" i="1"/>
  <c r="M13" i="1"/>
  <c r="F13" i="1"/>
  <c r="AA12" i="1"/>
  <c r="T12" i="1"/>
  <c r="M12" i="1"/>
  <c r="F12" i="1"/>
  <c r="AA11" i="1"/>
  <c r="T11" i="1"/>
  <c r="M11" i="1"/>
  <c r="F11" i="1"/>
  <c r="AA10" i="1"/>
  <c r="T10" i="1"/>
  <c r="M10" i="1"/>
  <c r="F10" i="1"/>
  <c r="AA9" i="1"/>
  <c r="T9" i="1"/>
  <c r="M9" i="1"/>
  <c r="F9" i="1"/>
  <c r="AA8" i="1"/>
  <c r="T8" i="1"/>
  <c r="M8" i="1"/>
  <c r="F8" i="1"/>
  <c r="AA7" i="1"/>
  <c r="T7" i="1"/>
  <c r="M7" i="1"/>
  <c r="F7" i="1"/>
  <c r="AA6" i="1"/>
  <c r="T6" i="1"/>
  <c r="M6" i="1"/>
  <c r="F6" i="1"/>
  <c r="AA5" i="1"/>
  <c r="T5" i="1"/>
  <c r="M5" i="1"/>
  <c r="F5" i="1"/>
  <c r="AA4" i="1"/>
  <c r="T4" i="1"/>
  <c r="M4" i="1"/>
  <c r="F4" i="1"/>
  <c r="AA3" i="1"/>
  <c r="T3" i="1"/>
  <c r="M3" i="1"/>
  <c r="F3" i="1"/>
  <c r="AA25" i="1"/>
  <c r="Z25" i="1"/>
  <c r="Y25" i="1"/>
  <c r="X25" i="1"/>
  <c r="W25" i="1"/>
  <c r="T25" i="1"/>
  <c r="S25" i="1"/>
  <c r="R25" i="1"/>
  <c r="Q25" i="1"/>
  <c r="P25" i="1"/>
  <c r="M25" i="1"/>
  <c r="L25" i="1"/>
  <c r="K25" i="1"/>
  <c r="J25" i="1"/>
  <c r="I25" i="1"/>
  <c r="F25" i="1"/>
  <c r="E25" i="1"/>
  <c r="D25" i="1"/>
  <c r="C25" i="1"/>
  <c r="B25" i="1"/>
  <c r="AA24" i="1"/>
  <c r="Z24" i="1"/>
  <c r="Y24" i="1"/>
  <c r="X24" i="1"/>
  <c r="W24" i="1"/>
  <c r="T24" i="1"/>
  <c r="S24" i="1"/>
  <c r="R24" i="1"/>
  <c r="Q24" i="1"/>
  <c r="P24" i="1"/>
  <c r="M24" i="1"/>
  <c r="L24" i="1"/>
  <c r="K24" i="1"/>
  <c r="J24" i="1"/>
  <c r="I24" i="1"/>
  <c r="F24" i="1"/>
  <c r="E24" i="1"/>
  <c r="D24" i="1"/>
  <c r="C24" i="1"/>
  <c r="B24" i="1"/>
</calcChain>
</file>

<file path=xl/sharedStrings.xml><?xml version="1.0" encoding="utf-8"?>
<sst xmlns="http://schemas.openxmlformats.org/spreadsheetml/2006/main" count="267" uniqueCount="37">
  <si>
    <t>Control</t>
  </si>
  <si>
    <t>Choline 1mM</t>
  </si>
  <si>
    <t>Calpeptin 26uM</t>
  </si>
  <si>
    <t>Chol 1mM+Calpeptin 26uM</t>
  </si>
  <si>
    <t>Id</t>
  </si>
  <si>
    <t>Length</t>
  </si>
  <si>
    <t>Branches</t>
  </si>
  <si>
    <t>Total Process</t>
  </si>
  <si>
    <t>Growth Cones</t>
  </si>
  <si>
    <t>Conversion</t>
  </si>
  <si>
    <t>1a</t>
  </si>
  <si>
    <t>2a</t>
  </si>
  <si>
    <t>3a</t>
  </si>
  <si>
    <t>4a</t>
  </si>
  <si>
    <t>4a1</t>
  </si>
  <si>
    <t>5a</t>
  </si>
  <si>
    <t>6a</t>
  </si>
  <si>
    <t>7a</t>
  </si>
  <si>
    <t>8a</t>
  </si>
  <si>
    <t>9a</t>
  </si>
  <si>
    <t>10a</t>
  </si>
  <si>
    <t>11a</t>
  </si>
  <si>
    <t>12a</t>
  </si>
  <si>
    <t>13a</t>
  </si>
  <si>
    <t>14a</t>
  </si>
  <si>
    <t>15a</t>
  </si>
  <si>
    <t>16a</t>
  </si>
  <si>
    <t>17a</t>
  </si>
  <si>
    <t>18a</t>
  </si>
  <si>
    <t>19a</t>
  </si>
  <si>
    <t>20a</t>
  </si>
  <si>
    <t>Average</t>
  </si>
  <si>
    <t>SEM</t>
  </si>
  <si>
    <t>Choline</t>
  </si>
  <si>
    <t>Calpeptin</t>
  </si>
  <si>
    <t>Chol+Cal</t>
  </si>
  <si>
    <t>7b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</si>
</sst>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Alignment="1"/>
    <xf numFmtId="3" fontId="0" fillId="0" borderId="0" xfId="0" applyNumberFormat="1"/>
    <xf numFmtId="0" fontId="3" fillId="0" borderId="0" xfId="0" applyFont="1"/>
    <xf numFmtId="3" fontId="3" fillId="0" borderId="0" xfId="0" applyNumberFormat="1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3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"/>
  <sheetViews>
    <sheetView workbookViewId="0">
      <selection activeCell="F24" sqref="F24"/>
    </sheetView>
  </sheetViews>
  <sheetFormatPr baseColWidth="10" defaultRowHeight="15" x14ac:dyDescent="0"/>
  <cols>
    <col min="4" max="4" width="12.1640625" bestFit="1" customWidth="1"/>
    <col min="5" max="5" width="12.83203125" bestFit="1" customWidth="1"/>
    <col min="6" max="6" width="19.5" bestFit="1" customWidth="1"/>
    <col min="11" max="11" width="12.1640625" bestFit="1" customWidth="1"/>
    <col min="13" max="13" width="19.5" bestFit="1" customWidth="1"/>
    <col min="14" max="14" width="11" customWidth="1"/>
    <col min="18" max="19" width="12.83203125" bestFit="1" customWidth="1"/>
    <col min="20" max="20" width="19.5" bestFit="1" customWidth="1"/>
    <col min="21" max="21" width="12.83203125" bestFit="1" customWidth="1"/>
    <col min="25" max="25" width="12.1640625" bestFit="1" customWidth="1"/>
    <col min="26" max="26" width="12.83203125" bestFit="1" customWidth="1"/>
    <col min="27" max="27" width="19.5" bestFit="1" customWidth="1"/>
  </cols>
  <sheetData>
    <row r="1" spans="1:27">
      <c r="A1" s="5" t="s">
        <v>0</v>
      </c>
      <c r="B1" s="5"/>
      <c r="C1" s="5"/>
      <c r="D1" s="5"/>
      <c r="E1" s="5"/>
      <c r="F1" s="5"/>
      <c r="G1" s="1"/>
      <c r="H1" s="5" t="s">
        <v>1</v>
      </c>
      <c r="I1" s="5"/>
      <c r="J1" s="5"/>
      <c r="K1" s="5"/>
      <c r="L1" s="5"/>
      <c r="M1" s="5"/>
      <c r="O1" s="5" t="s">
        <v>2</v>
      </c>
      <c r="P1" s="5"/>
      <c r="Q1" s="5"/>
      <c r="R1" s="5"/>
      <c r="S1" s="5"/>
      <c r="T1" s="5"/>
      <c r="V1" s="5" t="s">
        <v>3</v>
      </c>
      <c r="W1" s="5"/>
      <c r="X1" s="5"/>
      <c r="Y1" s="5"/>
      <c r="Z1" s="5"/>
      <c r="AA1" s="5"/>
    </row>
    <row r="2" spans="1:27">
      <c r="A2" t="s">
        <v>4</v>
      </c>
      <c r="B2" t="s">
        <v>5</v>
      </c>
      <c r="C2" t="s">
        <v>6</v>
      </c>
      <c r="D2" t="s">
        <v>7</v>
      </c>
      <c r="E2" t="s">
        <v>8</v>
      </c>
      <c r="F2" t="s">
        <v>9</v>
      </c>
      <c r="H2" t="s">
        <v>4</v>
      </c>
      <c r="I2" t="s">
        <v>5</v>
      </c>
      <c r="J2" t="s">
        <v>6</v>
      </c>
      <c r="K2" t="s">
        <v>7</v>
      </c>
      <c r="L2" t="s">
        <v>8</v>
      </c>
      <c r="M2" t="s">
        <v>9</v>
      </c>
      <c r="O2" t="s">
        <v>4</v>
      </c>
      <c r="P2" t="s">
        <v>5</v>
      </c>
      <c r="Q2" t="s">
        <v>6</v>
      </c>
      <c r="R2" t="s">
        <v>7</v>
      </c>
      <c r="S2" t="s">
        <v>8</v>
      </c>
      <c r="T2" t="s">
        <v>9</v>
      </c>
      <c r="V2" t="s">
        <v>4</v>
      </c>
      <c r="W2" t="s">
        <v>5</v>
      </c>
      <c r="X2" t="s">
        <v>6</v>
      </c>
      <c r="Y2" t="s">
        <v>7</v>
      </c>
      <c r="Z2" t="s">
        <v>8</v>
      </c>
      <c r="AA2" t="s">
        <v>9</v>
      </c>
    </row>
    <row r="3" spans="1:27">
      <c r="A3" t="s">
        <v>10</v>
      </c>
      <c r="B3">
        <v>396.15499999999997</v>
      </c>
      <c r="C3">
        <v>0</v>
      </c>
      <c r="D3">
        <v>1</v>
      </c>
      <c r="E3">
        <v>1</v>
      </c>
      <c r="F3">
        <f>B3*0.1001</f>
        <v>39.655115499999994</v>
      </c>
      <c r="H3" t="s">
        <v>10</v>
      </c>
      <c r="I3">
        <v>400.96100000000001</v>
      </c>
      <c r="J3">
        <v>2</v>
      </c>
      <c r="K3">
        <v>2</v>
      </c>
      <c r="L3">
        <v>3</v>
      </c>
      <c r="M3">
        <f>I3*0.1001</f>
        <v>40.136196099999999</v>
      </c>
      <c r="O3" t="s">
        <v>10</v>
      </c>
      <c r="P3">
        <v>440.12400000000002</v>
      </c>
      <c r="Q3">
        <v>2</v>
      </c>
      <c r="R3">
        <v>1</v>
      </c>
      <c r="S3">
        <v>3</v>
      </c>
      <c r="T3">
        <f>P3*0.1001</f>
        <v>44.056412399999999</v>
      </c>
      <c r="V3" t="s">
        <v>10</v>
      </c>
      <c r="W3">
        <v>555.38900000000001</v>
      </c>
      <c r="X3">
        <v>1</v>
      </c>
      <c r="Y3">
        <v>5</v>
      </c>
      <c r="Z3">
        <v>2</v>
      </c>
      <c r="AA3">
        <f>W3*0.1001</f>
        <v>55.5944389</v>
      </c>
    </row>
    <row r="4" spans="1:27">
      <c r="A4" t="s">
        <v>11</v>
      </c>
      <c r="B4">
        <v>316.27699999999999</v>
      </c>
      <c r="C4">
        <v>2</v>
      </c>
      <c r="D4">
        <v>3</v>
      </c>
      <c r="E4">
        <v>3</v>
      </c>
      <c r="F4">
        <f t="shared" ref="F4:F22" si="0">B4*0.1001</f>
        <v>31.659327699999999</v>
      </c>
      <c r="H4" t="s">
        <v>11</v>
      </c>
      <c r="I4">
        <v>161.80000000000001</v>
      </c>
      <c r="J4">
        <v>0</v>
      </c>
      <c r="K4">
        <v>2</v>
      </c>
      <c r="L4">
        <v>1</v>
      </c>
      <c r="M4">
        <f t="shared" ref="M4:M22" si="1">I4*0.1001</f>
        <v>16.196180000000002</v>
      </c>
      <c r="O4" t="s">
        <v>11</v>
      </c>
      <c r="P4">
        <v>361.08</v>
      </c>
      <c r="Q4">
        <v>1</v>
      </c>
      <c r="R4">
        <v>1</v>
      </c>
      <c r="S4">
        <v>2</v>
      </c>
      <c r="T4">
        <f t="shared" ref="T4:T22" si="2">P4*0.1001</f>
        <v>36.144107999999996</v>
      </c>
      <c r="V4" t="s">
        <v>11</v>
      </c>
      <c r="W4">
        <v>351.89</v>
      </c>
      <c r="X4">
        <v>1</v>
      </c>
      <c r="Y4">
        <v>2</v>
      </c>
      <c r="Z4">
        <v>2</v>
      </c>
      <c r="AA4">
        <f t="shared" ref="AA4:AA22" si="3">W4*0.1001</f>
        <v>35.224188999999996</v>
      </c>
    </row>
    <row r="5" spans="1:27">
      <c r="A5" t="s">
        <v>12</v>
      </c>
      <c r="B5">
        <v>253.221</v>
      </c>
      <c r="C5">
        <v>1</v>
      </c>
      <c r="D5">
        <v>2</v>
      </c>
      <c r="E5">
        <v>2</v>
      </c>
      <c r="F5">
        <f t="shared" si="0"/>
        <v>25.347422099999999</v>
      </c>
      <c r="H5" t="s">
        <v>12</v>
      </c>
      <c r="I5">
        <v>367.29199999999997</v>
      </c>
      <c r="J5">
        <v>0</v>
      </c>
      <c r="K5">
        <v>1</v>
      </c>
      <c r="L5">
        <v>1</v>
      </c>
      <c r="M5">
        <f t="shared" si="1"/>
        <v>36.765929199999995</v>
      </c>
      <c r="O5" t="s">
        <v>12</v>
      </c>
      <c r="P5">
        <v>356.053</v>
      </c>
      <c r="Q5">
        <v>0</v>
      </c>
      <c r="R5">
        <v>1</v>
      </c>
      <c r="S5">
        <v>1</v>
      </c>
      <c r="T5">
        <f t="shared" si="2"/>
        <v>35.6409053</v>
      </c>
      <c r="V5" t="s">
        <v>12</v>
      </c>
      <c r="W5">
        <v>280.68599999999998</v>
      </c>
      <c r="X5">
        <v>0</v>
      </c>
      <c r="Y5">
        <v>1</v>
      </c>
      <c r="Z5">
        <v>1</v>
      </c>
      <c r="AA5">
        <f t="shared" si="3"/>
        <v>28.096668599999997</v>
      </c>
    </row>
    <row r="6" spans="1:27">
      <c r="A6" t="s">
        <v>15</v>
      </c>
      <c r="B6">
        <v>288.75299999999999</v>
      </c>
      <c r="C6">
        <v>1</v>
      </c>
      <c r="D6">
        <v>2</v>
      </c>
      <c r="E6">
        <v>1</v>
      </c>
      <c r="F6">
        <f t="shared" si="0"/>
        <v>28.904175299999999</v>
      </c>
      <c r="H6" t="s">
        <v>13</v>
      </c>
      <c r="I6">
        <v>243.857</v>
      </c>
      <c r="J6">
        <v>0</v>
      </c>
      <c r="K6">
        <v>2</v>
      </c>
      <c r="L6">
        <v>1</v>
      </c>
      <c r="M6">
        <f t="shared" si="1"/>
        <v>24.4100857</v>
      </c>
      <c r="O6" t="s">
        <v>14</v>
      </c>
      <c r="P6">
        <v>308.39</v>
      </c>
      <c r="Q6">
        <v>0</v>
      </c>
      <c r="R6">
        <v>1</v>
      </c>
      <c r="S6">
        <v>1</v>
      </c>
      <c r="T6">
        <f t="shared" si="2"/>
        <v>30.869838999999995</v>
      </c>
      <c r="V6" t="s">
        <v>13</v>
      </c>
      <c r="W6">
        <v>409.63499999999999</v>
      </c>
      <c r="X6">
        <v>2</v>
      </c>
      <c r="Y6">
        <v>1</v>
      </c>
      <c r="Z6">
        <v>3</v>
      </c>
      <c r="AA6">
        <f>W6*0.1001</f>
        <v>41.0044635</v>
      </c>
    </row>
    <row r="7" spans="1:27">
      <c r="A7" t="s">
        <v>16</v>
      </c>
      <c r="B7">
        <v>299.57499999999999</v>
      </c>
      <c r="C7">
        <v>0</v>
      </c>
      <c r="D7">
        <v>1</v>
      </c>
      <c r="E7">
        <v>1</v>
      </c>
      <c r="F7">
        <f t="shared" si="0"/>
        <v>29.987457499999998</v>
      </c>
      <c r="H7" t="s">
        <v>15</v>
      </c>
      <c r="I7">
        <v>172.36</v>
      </c>
      <c r="J7">
        <v>1</v>
      </c>
      <c r="K7">
        <v>2</v>
      </c>
      <c r="L7">
        <v>2</v>
      </c>
      <c r="M7">
        <f t="shared" si="1"/>
        <v>17.253236000000001</v>
      </c>
      <c r="O7" t="s">
        <v>15</v>
      </c>
      <c r="P7">
        <v>530.05499999999995</v>
      </c>
      <c r="Q7">
        <v>3</v>
      </c>
      <c r="R7">
        <v>2</v>
      </c>
      <c r="S7">
        <v>4</v>
      </c>
      <c r="T7">
        <f t="shared" si="2"/>
        <v>53.058505499999995</v>
      </c>
      <c r="V7" t="s">
        <v>15</v>
      </c>
      <c r="W7">
        <v>411.721</v>
      </c>
      <c r="X7">
        <v>1</v>
      </c>
      <c r="Y7">
        <v>2</v>
      </c>
      <c r="Z7">
        <v>2</v>
      </c>
      <c r="AA7">
        <f>W7*0.1001</f>
        <v>41.213272099999998</v>
      </c>
    </row>
    <row r="8" spans="1:27">
      <c r="A8" t="s">
        <v>17</v>
      </c>
      <c r="B8">
        <v>304.83499999999998</v>
      </c>
      <c r="C8">
        <v>0</v>
      </c>
      <c r="D8">
        <v>4</v>
      </c>
      <c r="E8">
        <v>1</v>
      </c>
      <c r="F8">
        <f t="shared" si="0"/>
        <v>30.513983499999995</v>
      </c>
      <c r="H8" t="s">
        <v>16</v>
      </c>
      <c r="I8" s="2">
        <v>202.69399999999999</v>
      </c>
      <c r="J8">
        <v>0</v>
      </c>
      <c r="K8">
        <v>2</v>
      </c>
      <c r="L8">
        <v>1</v>
      </c>
      <c r="M8">
        <f t="shared" si="1"/>
        <v>20.289669399999998</v>
      </c>
      <c r="O8" t="s">
        <v>16</v>
      </c>
      <c r="P8" s="2">
        <v>357.05700000000002</v>
      </c>
      <c r="Q8">
        <v>1</v>
      </c>
      <c r="R8">
        <v>2</v>
      </c>
      <c r="S8">
        <v>2</v>
      </c>
      <c r="T8">
        <f t="shared" si="2"/>
        <v>35.741405700000001</v>
      </c>
      <c r="V8" t="s">
        <v>16</v>
      </c>
      <c r="W8" s="2">
        <v>362.78699999999998</v>
      </c>
      <c r="X8">
        <v>1</v>
      </c>
      <c r="Y8">
        <v>3</v>
      </c>
      <c r="Z8">
        <v>2</v>
      </c>
      <c r="AA8">
        <f t="shared" si="3"/>
        <v>36.314978699999998</v>
      </c>
    </row>
    <row r="9" spans="1:27">
      <c r="A9" t="s">
        <v>36</v>
      </c>
      <c r="B9">
        <v>335.97300000000001</v>
      </c>
      <c r="C9">
        <v>0</v>
      </c>
      <c r="D9">
        <v>4</v>
      </c>
      <c r="E9">
        <v>1</v>
      </c>
      <c r="F9">
        <f>B9*0.1001</f>
        <v>33.630897300000001</v>
      </c>
      <c r="H9" t="s">
        <v>17</v>
      </c>
      <c r="I9" s="2">
        <v>526.07600000000002</v>
      </c>
      <c r="J9">
        <v>1</v>
      </c>
      <c r="K9">
        <v>5</v>
      </c>
      <c r="L9">
        <v>3</v>
      </c>
      <c r="M9">
        <f t="shared" si="1"/>
        <v>52.6602076</v>
      </c>
      <c r="O9" t="s">
        <v>17</v>
      </c>
      <c r="P9">
        <v>582.91999999999996</v>
      </c>
      <c r="Q9">
        <v>3</v>
      </c>
      <c r="R9">
        <v>2</v>
      </c>
      <c r="S9">
        <v>4</v>
      </c>
      <c r="T9">
        <f t="shared" si="2"/>
        <v>58.350291999999996</v>
      </c>
      <c r="V9" t="s">
        <v>17</v>
      </c>
      <c r="W9">
        <v>669.28899999999999</v>
      </c>
      <c r="X9">
        <v>2</v>
      </c>
      <c r="Y9">
        <v>2</v>
      </c>
      <c r="Z9">
        <v>3</v>
      </c>
      <c r="AA9">
        <f t="shared" si="3"/>
        <v>66.995828899999992</v>
      </c>
    </row>
    <row r="10" spans="1:27">
      <c r="A10" t="s">
        <v>18</v>
      </c>
      <c r="B10">
        <v>178.84899999999999</v>
      </c>
      <c r="C10">
        <v>0</v>
      </c>
      <c r="D10">
        <v>1</v>
      </c>
      <c r="E10">
        <v>1</v>
      </c>
      <c r="F10">
        <f t="shared" si="0"/>
        <v>17.902784899999997</v>
      </c>
      <c r="H10" t="s">
        <v>18</v>
      </c>
      <c r="I10">
        <v>377.40800000000002</v>
      </c>
      <c r="J10">
        <v>1</v>
      </c>
      <c r="K10">
        <v>1</v>
      </c>
      <c r="L10">
        <v>2</v>
      </c>
      <c r="M10">
        <f t="shared" si="1"/>
        <v>37.778540800000002</v>
      </c>
      <c r="O10" t="s">
        <v>18</v>
      </c>
      <c r="P10">
        <v>272.541</v>
      </c>
      <c r="Q10">
        <v>1</v>
      </c>
      <c r="R10">
        <v>1</v>
      </c>
      <c r="S10">
        <v>2</v>
      </c>
      <c r="T10">
        <f t="shared" si="2"/>
        <v>27.281354099999998</v>
      </c>
      <c r="V10" t="s">
        <v>18</v>
      </c>
      <c r="W10">
        <v>357</v>
      </c>
      <c r="X10">
        <v>2</v>
      </c>
      <c r="Y10">
        <v>3</v>
      </c>
      <c r="Z10">
        <v>3</v>
      </c>
      <c r="AA10">
        <f t="shared" si="3"/>
        <v>35.735700000000001</v>
      </c>
    </row>
    <row r="11" spans="1:27">
      <c r="A11" t="s">
        <v>19</v>
      </c>
      <c r="B11">
        <v>423.14499999999998</v>
      </c>
      <c r="C11">
        <v>0</v>
      </c>
      <c r="D11">
        <v>1</v>
      </c>
      <c r="E11">
        <v>1</v>
      </c>
      <c r="F11">
        <f t="shared" si="0"/>
        <v>42.356814499999999</v>
      </c>
      <c r="H11" t="s">
        <v>19</v>
      </c>
      <c r="I11">
        <v>217.01</v>
      </c>
      <c r="J11">
        <v>0</v>
      </c>
      <c r="K11">
        <v>1</v>
      </c>
      <c r="L11">
        <v>1</v>
      </c>
      <c r="M11">
        <f t="shared" si="1"/>
        <v>21.722700999999997</v>
      </c>
      <c r="O11" t="s">
        <v>19</v>
      </c>
      <c r="P11">
        <v>440.279</v>
      </c>
      <c r="Q11">
        <v>0</v>
      </c>
      <c r="R11">
        <v>2</v>
      </c>
      <c r="S11">
        <v>1</v>
      </c>
      <c r="T11">
        <f t="shared" si="2"/>
        <v>44.071927899999999</v>
      </c>
      <c r="V11" t="s">
        <v>19</v>
      </c>
      <c r="W11">
        <v>419.19499999999999</v>
      </c>
      <c r="X11">
        <v>1</v>
      </c>
      <c r="Y11">
        <v>1</v>
      </c>
      <c r="Z11">
        <v>2</v>
      </c>
      <c r="AA11">
        <f t="shared" si="3"/>
        <v>41.961419499999998</v>
      </c>
    </row>
    <row r="12" spans="1:27">
      <c r="A12" t="s">
        <v>20</v>
      </c>
      <c r="B12">
        <v>303.18599999999998</v>
      </c>
      <c r="C12">
        <v>1</v>
      </c>
      <c r="D12">
        <v>3</v>
      </c>
      <c r="E12">
        <v>2</v>
      </c>
      <c r="F12">
        <f t="shared" si="0"/>
        <v>30.348918599999998</v>
      </c>
      <c r="H12" t="s">
        <v>20</v>
      </c>
      <c r="I12">
        <v>195.47900000000001</v>
      </c>
      <c r="J12">
        <v>0</v>
      </c>
      <c r="K12">
        <v>1</v>
      </c>
      <c r="L12">
        <v>1</v>
      </c>
      <c r="M12">
        <f t="shared" si="1"/>
        <v>19.567447900000001</v>
      </c>
      <c r="O12" t="s">
        <v>20</v>
      </c>
      <c r="P12">
        <v>527.59500000000003</v>
      </c>
      <c r="Q12">
        <v>0</v>
      </c>
      <c r="R12">
        <v>1</v>
      </c>
      <c r="S12">
        <v>1</v>
      </c>
      <c r="T12">
        <f t="shared" si="2"/>
        <v>52.812259500000003</v>
      </c>
      <c r="V12" t="s">
        <v>20</v>
      </c>
      <c r="W12">
        <v>457.52199999999999</v>
      </c>
      <c r="X12">
        <v>1</v>
      </c>
      <c r="Y12">
        <v>6</v>
      </c>
      <c r="Z12">
        <v>2</v>
      </c>
      <c r="AA12">
        <f t="shared" si="3"/>
        <v>45.797952199999997</v>
      </c>
    </row>
    <row r="13" spans="1:27">
      <c r="A13" t="s">
        <v>21</v>
      </c>
      <c r="B13">
        <v>313.577</v>
      </c>
      <c r="C13">
        <v>1</v>
      </c>
      <c r="D13">
        <v>2</v>
      </c>
      <c r="E13">
        <v>2</v>
      </c>
      <c r="F13">
        <f t="shared" si="0"/>
        <v>31.389057699999999</v>
      </c>
      <c r="H13" t="s">
        <v>21</v>
      </c>
      <c r="I13">
        <v>583.97199999999998</v>
      </c>
      <c r="J13">
        <v>2</v>
      </c>
      <c r="K13">
        <v>2</v>
      </c>
      <c r="L13">
        <v>4</v>
      </c>
      <c r="M13">
        <f t="shared" si="1"/>
        <v>58.455597199999993</v>
      </c>
      <c r="O13" t="s">
        <v>21</v>
      </c>
      <c r="P13">
        <v>570.16</v>
      </c>
      <c r="Q13">
        <v>1</v>
      </c>
      <c r="R13">
        <v>1</v>
      </c>
      <c r="S13">
        <v>2</v>
      </c>
      <c r="T13">
        <f t="shared" si="2"/>
        <v>57.073015999999996</v>
      </c>
      <c r="V13" t="s">
        <v>21</v>
      </c>
      <c r="W13">
        <v>179.36500000000001</v>
      </c>
      <c r="X13">
        <v>0</v>
      </c>
      <c r="Y13">
        <v>4</v>
      </c>
      <c r="Z13">
        <v>1</v>
      </c>
      <c r="AA13">
        <f t="shared" si="3"/>
        <v>17.9544365</v>
      </c>
    </row>
    <row r="14" spans="1:27">
      <c r="A14">
        <v>13</v>
      </c>
      <c r="B14">
        <v>437.36900000000003</v>
      </c>
      <c r="C14">
        <v>1</v>
      </c>
      <c r="D14">
        <v>1</v>
      </c>
      <c r="E14">
        <v>2</v>
      </c>
      <c r="F14">
        <f t="shared" si="0"/>
        <v>43.780636899999998</v>
      </c>
      <c r="H14" t="s">
        <v>22</v>
      </c>
      <c r="I14">
        <v>128.87799999999999</v>
      </c>
      <c r="J14">
        <v>0</v>
      </c>
      <c r="K14">
        <v>2</v>
      </c>
      <c r="L14">
        <v>1</v>
      </c>
      <c r="M14">
        <f t="shared" si="1"/>
        <v>12.900687799999998</v>
      </c>
      <c r="O14" t="s">
        <v>22</v>
      </c>
      <c r="P14">
        <v>369.33300000000003</v>
      </c>
      <c r="Q14">
        <v>1</v>
      </c>
      <c r="R14">
        <v>2</v>
      </c>
      <c r="S14">
        <v>2</v>
      </c>
      <c r="T14">
        <f t="shared" si="2"/>
        <v>36.970233300000004</v>
      </c>
      <c r="V14" t="s">
        <v>22</v>
      </c>
      <c r="W14">
        <v>284.89699999999999</v>
      </c>
      <c r="X14">
        <v>0</v>
      </c>
      <c r="Y14">
        <v>2</v>
      </c>
      <c r="Z14">
        <v>1</v>
      </c>
      <c r="AA14">
        <f t="shared" si="3"/>
        <v>28.518189699999997</v>
      </c>
    </row>
    <row r="15" spans="1:27">
      <c r="A15" t="s">
        <v>24</v>
      </c>
      <c r="B15">
        <v>286.54599999999999</v>
      </c>
      <c r="C15">
        <v>2</v>
      </c>
      <c r="D15">
        <v>1</v>
      </c>
      <c r="E15">
        <v>3</v>
      </c>
      <c r="F15">
        <f t="shared" si="0"/>
        <v>28.683254599999998</v>
      </c>
      <c r="H15" t="s">
        <v>23</v>
      </c>
      <c r="I15">
        <v>526.995</v>
      </c>
      <c r="J15">
        <v>3</v>
      </c>
      <c r="K15">
        <v>1</v>
      </c>
      <c r="L15">
        <v>4</v>
      </c>
      <c r="M15">
        <f t="shared" si="1"/>
        <v>52.752199499999996</v>
      </c>
      <c r="O15" t="s">
        <v>23</v>
      </c>
      <c r="P15">
        <v>443.07499999999999</v>
      </c>
      <c r="Q15">
        <v>1</v>
      </c>
      <c r="R15">
        <v>1</v>
      </c>
      <c r="S15">
        <v>2</v>
      </c>
      <c r="T15">
        <f t="shared" si="2"/>
        <v>44.3518075</v>
      </c>
      <c r="V15" t="s">
        <v>23</v>
      </c>
      <c r="W15">
        <v>228.292</v>
      </c>
      <c r="X15">
        <v>2</v>
      </c>
      <c r="Y15">
        <v>4</v>
      </c>
      <c r="Z15">
        <v>3</v>
      </c>
      <c r="AA15">
        <f t="shared" si="3"/>
        <v>22.8520292</v>
      </c>
    </row>
    <row r="16" spans="1:27">
      <c r="A16" t="s">
        <v>25</v>
      </c>
      <c r="B16">
        <v>293.38</v>
      </c>
      <c r="C16">
        <v>1</v>
      </c>
      <c r="D16">
        <v>1</v>
      </c>
      <c r="E16">
        <v>2</v>
      </c>
      <c r="F16">
        <f t="shared" si="0"/>
        <v>29.367337999999997</v>
      </c>
      <c r="H16" t="s">
        <v>24</v>
      </c>
      <c r="I16">
        <v>162.45699999999999</v>
      </c>
      <c r="J16">
        <v>0</v>
      </c>
      <c r="K16">
        <v>2</v>
      </c>
      <c r="L16">
        <v>1</v>
      </c>
      <c r="M16">
        <f t="shared" si="1"/>
        <v>16.261945699999998</v>
      </c>
      <c r="O16" t="s">
        <v>24</v>
      </c>
      <c r="P16">
        <v>372.67500000000001</v>
      </c>
      <c r="Q16">
        <v>2</v>
      </c>
      <c r="R16">
        <v>3</v>
      </c>
      <c r="S16">
        <v>3</v>
      </c>
      <c r="T16">
        <f t="shared" si="2"/>
        <v>37.304767499999997</v>
      </c>
      <c r="V16" t="s">
        <v>24</v>
      </c>
      <c r="W16">
        <v>420.07900000000001</v>
      </c>
      <c r="X16">
        <v>2</v>
      </c>
      <c r="Y16">
        <v>3</v>
      </c>
      <c r="Z16">
        <v>3</v>
      </c>
      <c r="AA16">
        <f t="shared" si="3"/>
        <v>42.049907900000001</v>
      </c>
    </row>
    <row r="17" spans="1:27">
      <c r="A17" t="s">
        <v>26</v>
      </c>
      <c r="B17">
        <v>205.142</v>
      </c>
      <c r="C17">
        <v>1</v>
      </c>
      <c r="D17">
        <v>2</v>
      </c>
      <c r="E17">
        <v>2</v>
      </c>
      <c r="F17">
        <f t="shared" si="0"/>
        <v>20.5347142</v>
      </c>
      <c r="H17" t="s">
        <v>25</v>
      </c>
      <c r="I17">
        <v>150.31800000000001</v>
      </c>
      <c r="J17">
        <v>0</v>
      </c>
      <c r="K17">
        <v>1</v>
      </c>
      <c r="L17">
        <v>1</v>
      </c>
      <c r="M17">
        <f t="shared" si="1"/>
        <v>15.0468318</v>
      </c>
      <c r="O17" t="s">
        <v>25</v>
      </c>
      <c r="P17">
        <v>426.24900000000002</v>
      </c>
      <c r="Q17">
        <v>2</v>
      </c>
      <c r="R17">
        <v>3</v>
      </c>
      <c r="S17">
        <v>3</v>
      </c>
      <c r="T17">
        <f t="shared" si="2"/>
        <v>42.667524899999997</v>
      </c>
      <c r="V17" t="s">
        <v>25</v>
      </c>
      <c r="W17">
        <v>327.20699999999999</v>
      </c>
      <c r="X17">
        <v>2</v>
      </c>
      <c r="Y17">
        <v>3</v>
      </c>
      <c r="Z17">
        <v>3</v>
      </c>
      <c r="AA17">
        <f t="shared" si="3"/>
        <v>32.753420699999999</v>
      </c>
    </row>
    <row r="18" spans="1:27">
      <c r="A18" t="s">
        <v>27</v>
      </c>
      <c r="B18">
        <v>172.60499999999999</v>
      </c>
      <c r="C18">
        <v>0</v>
      </c>
      <c r="D18">
        <v>1</v>
      </c>
      <c r="E18">
        <v>1</v>
      </c>
      <c r="F18">
        <f t="shared" si="0"/>
        <v>17.277760499999999</v>
      </c>
      <c r="H18" t="s">
        <v>26</v>
      </c>
      <c r="I18" s="2">
        <v>213.50899999999999</v>
      </c>
      <c r="J18">
        <v>0</v>
      </c>
      <c r="K18">
        <v>1</v>
      </c>
      <c r="L18">
        <v>1</v>
      </c>
      <c r="M18">
        <f t="shared" si="1"/>
        <v>21.372250899999997</v>
      </c>
      <c r="O18" t="s">
        <v>26</v>
      </c>
      <c r="P18" s="2">
        <v>270</v>
      </c>
      <c r="Q18">
        <v>1</v>
      </c>
      <c r="R18">
        <v>2</v>
      </c>
      <c r="S18">
        <v>2</v>
      </c>
      <c r="T18">
        <f t="shared" si="2"/>
        <v>27.026999999999997</v>
      </c>
      <c r="V18" t="s">
        <v>26</v>
      </c>
      <c r="W18" s="2">
        <v>349.017</v>
      </c>
      <c r="X18">
        <v>1</v>
      </c>
      <c r="Y18">
        <v>3</v>
      </c>
      <c r="Z18">
        <v>2</v>
      </c>
      <c r="AA18">
        <f t="shared" si="3"/>
        <v>34.936601699999997</v>
      </c>
    </row>
    <row r="19" spans="1:27">
      <c r="A19" t="s">
        <v>28</v>
      </c>
      <c r="B19" s="2">
        <v>349.75900000000001</v>
      </c>
      <c r="C19">
        <v>1</v>
      </c>
      <c r="D19">
        <v>2</v>
      </c>
      <c r="E19">
        <v>2</v>
      </c>
      <c r="F19">
        <f t="shared" si="0"/>
        <v>35.010875900000002</v>
      </c>
      <c r="H19" t="s">
        <v>27</v>
      </c>
      <c r="I19">
        <v>294.57299999999998</v>
      </c>
      <c r="J19">
        <v>1</v>
      </c>
      <c r="K19">
        <v>2</v>
      </c>
      <c r="L19">
        <v>2</v>
      </c>
      <c r="M19">
        <f t="shared" si="1"/>
        <v>29.486757299999997</v>
      </c>
      <c r="O19" t="s">
        <v>27</v>
      </c>
      <c r="P19">
        <v>428.11599999999999</v>
      </c>
      <c r="Q19">
        <v>2</v>
      </c>
      <c r="R19">
        <v>2</v>
      </c>
      <c r="S19">
        <v>3</v>
      </c>
      <c r="T19">
        <f t="shared" si="2"/>
        <v>42.854411599999999</v>
      </c>
      <c r="V19" t="s">
        <v>27</v>
      </c>
      <c r="W19">
        <v>407.54599999999999</v>
      </c>
      <c r="X19">
        <v>1</v>
      </c>
      <c r="Y19">
        <v>4</v>
      </c>
      <c r="Z19">
        <v>2</v>
      </c>
      <c r="AA19">
        <f t="shared" si="3"/>
        <v>40.795354599999996</v>
      </c>
    </row>
    <row r="20" spans="1:27">
      <c r="A20" t="s">
        <v>29</v>
      </c>
      <c r="B20">
        <v>409</v>
      </c>
      <c r="C20">
        <v>1</v>
      </c>
      <c r="D20">
        <v>1</v>
      </c>
      <c r="E20">
        <v>2</v>
      </c>
      <c r="F20">
        <f t="shared" si="0"/>
        <v>40.940899999999999</v>
      </c>
      <c r="H20" t="s">
        <v>28</v>
      </c>
      <c r="I20">
        <v>158.80600000000001</v>
      </c>
      <c r="J20">
        <v>0</v>
      </c>
      <c r="K20">
        <v>1</v>
      </c>
      <c r="L20">
        <v>1</v>
      </c>
      <c r="M20">
        <f t="shared" si="1"/>
        <v>15.8964806</v>
      </c>
      <c r="O20" t="s">
        <v>28</v>
      </c>
      <c r="P20">
        <v>439.10199999999998</v>
      </c>
      <c r="Q20">
        <v>1</v>
      </c>
      <c r="R20">
        <v>1</v>
      </c>
      <c r="S20">
        <v>2</v>
      </c>
      <c r="T20">
        <f t="shared" si="2"/>
        <v>43.954110199999995</v>
      </c>
      <c r="V20" t="s">
        <v>28</v>
      </c>
      <c r="W20">
        <v>277.68700000000001</v>
      </c>
      <c r="X20">
        <v>2</v>
      </c>
      <c r="Y20">
        <v>2</v>
      </c>
      <c r="Z20">
        <v>3</v>
      </c>
      <c r="AA20">
        <f t="shared" si="3"/>
        <v>27.796468699999998</v>
      </c>
    </row>
    <row r="21" spans="1:27">
      <c r="A21" t="s">
        <v>30</v>
      </c>
      <c r="B21">
        <v>179.26400000000001</v>
      </c>
      <c r="C21">
        <v>0</v>
      </c>
      <c r="D21">
        <v>1</v>
      </c>
      <c r="E21">
        <v>1</v>
      </c>
      <c r="F21">
        <f t="shared" si="0"/>
        <v>17.944326400000001</v>
      </c>
      <c r="H21" t="s">
        <v>29</v>
      </c>
      <c r="I21">
        <v>181.714</v>
      </c>
      <c r="J21">
        <v>0</v>
      </c>
      <c r="K21">
        <v>1</v>
      </c>
      <c r="L21">
        <v>1</v>
      </c>
      <c r="M21">
        <f t="shared" si="1"/>
        <v>18.189571399999998</v>
      </c>
      <c r="O21" t="s">
        <v>29</v>
      </c>
      <c r="P21">
        <v>608.79700000000003</v>
      </c>
      <c r="Q21">
        <v>2</v>
      </c>
      <c r="R21">
        <v>4</v>
      </c>
      <c r="S21">
        <v>3</v>
      </c>
      <c r="T21">
        <f t="shared" si="2"/>
        <v>60.940579700000001</v>
      </c>
      <c r="V21" t="s">
        <v>29</v>
      </c>
      <c r="W21">
        <v>298.58300000000003</v>
      </c>
      <c r="X21">
        <v>1</v>
      </c>
      <c r="Y21">
        <v>3</v>
      </c>
      <c r="Z21">
        <v>2</v>
      </c>
      <c r="AA21">
        <f t="shared" si="3"/>
        <v>29.888158300000001</v>
      </c>
    </row>
    <row r="22" spans="1:27">
      <c r="A22" t="s">
        <v>22</v>
      </c>
      <c r="B22">
        <v>452.78800000000001</v>
      </c>
      <c r="C22">
        <v>1</v>
      </c>
      <c r="D22">
        <v>3</v>
      </c>
      <c r="E22">
        <v>2</v>
      </c>
      <c r="F22">
        <f t="shared" si="0"/>
        <v>45.324078799999995</v>
      </c>
      <c r="H22" t="s">
        <v>30</v>
      </c>
      <c r="I22">
        <v>222.011</v>
      </c>
      <c r="J22">
        <v>1</v>
      </c>
      <c r="K22">
        <v>2</v>
      </c>
      <c r="L22">
        <v>2</v>
      </c>
      <c r="M22">
        <f t="shared" si="1"/>
        <v>22.223301099999997</v>
      </c>
      <c r="O22" t="s">
        <v>30</v>
      </c>
      <c r="P22">
        <v>193.68799999999999</v>
      </c>
      <c r="Q22">
        <v>0</v>
      </c>
      <c r="R22">
        <v>1</v>
      </c>
      <c r="S22">
        <v>1</v>
      </c>
      <c r="T22">
        <f t="shared" si="2"/>
        <v>19.388168799999999</v>
      </c>
      <c r="V22" t="s">
        <v>30</v>
      </c>
      <c r="W22">
        <v>233.51599999999999</v>
      </c>
      <c r="X22">
        <v>0</v>
      </c>
      <c r="Y22">
        <v>2</v>
      </c>
      <c r="Z22">
        <v>1</v>
      </c>
      <c r="AA22">
        <f t="shared" si="3"/>
        <v>23.374951599999999</v>
      </c>
    </row>
    <row r="24" spans="1:27">
      <c r="A24" t="s">
        <v>31</v>
      </c>
      <c r="B24">
        <f>AVERAGE(B3:B22)</f>
        <v>309.96994999999998</v>
      </c>
      <c r="C24">
        <f t="shared" ref="C24:F24" si="4">AVERAGE(C3:C22)</f>
        <v>0.7</v>
      </c>
      <c r="D24">
        <f t="shared" si="4"/>
        <v>1.85</v>
      </c>
      <c r="E24">
        <f t="shared" si="4"/>
        <v>1.65</v>
      </c>
      <c r="F24">
        <f t="shared" si="4"/>
        <v>31.027991995000001</v>
      </c>
      <c r="H24" t="s">
        <v>31</v>
      </c>
      <c r="I24">
        <f>AVERAGE(I3:I22)</f>
        <v>274.40850000000006</v>
      </c>
      <c r="J24">
        <f t="shared" ref="J24:M24" si="5">AVERAGE(J3:J22)</f>
        <v>0.6</v>
      </c>
      <c r="K24">
        <f t="shared" si="5"/>
        <v>1.7</v>
      </c>
      <c r="L24">
        <f t="shared" si="5"/>
        <v>1.7</v>
      </c>
      <c r="M24">
        <f t="shared" si="5"/>
        <v>27.468290849999999</v>
      </c>
      <c r="O24" t="s">
        <v>31</v>
      </c>
      <c r="P24">
        <f>AVERAGE(P3:P22)</f>
        <v>414.86444999999992</v>
      </c>
      <c r="Q24">
        <f t="shared" ref="Q24:T24" si="6">AVERAGE(Q3:Q22)</f>
        <v>1.2</v>
      </c>
      <c r="R24">
        <f t="shared" si="6"/>
        <v>1.7</v>
      </c>
      <c r="S24">
        <f t="shared" si="6"/>
        <v>2.2000000000000002</v>
      </c>
      <c r="T24">
        <f t="shared" si="6"/>
        <v>41.527931444999993</v>
      </c>
      <c r="V24" t="s">
        <v>31</v>
      </c>
      <c r="W24">
        <f>AVERAGE(W3:W22)</f>
        <v>364.06515000000002</v>
      </c>
      <c r="X24">
        <f t="shared" ref="X24:AA24" si="7">AVERAGE(X3:X22)</f>
        <v>1.1499999999999999</v>
      </c>
      <c r="Y24">
        <f t="shared" si="7"/>
        <v>2.8</v>
      </c>
      <c r="Z24">
        <f t="shared" si="7"/>
        <v>2.15</v>
      </c>
      <c r="AA24">
        <f t="shared" si="7"/>
        <v>36.442921514999995</v>
      </c>
    </row>
    <row r="25" spans="1:27">
      <c r="A25" t="s">
        <v>32</v>
      </c>
      <c r="B25">
        <f>STDEV(B3:B22)/SQRT(COUNT(B3:B22))</f>
        <v>19.042388178188606</v>
      </c>
      <c r="C25">
        <f t="shared" ref="C25:F25" si="8">STDEV(C3:C22)/SQRT(COUNT(C3:C22))</f>
        <v>0.1468977445995038</v>
      </c>
      <c r="D25">
        <f t="shared" si="8"/>
        <v>0.23254880642226708</v>
      </c>
      <c r="E25">
        <f t="shared" si="8"/>
        <v>0.14999999999999997</v>
      </c>
      <c r="F25">
        <f t="shared" si="8"/>
        <v>1.9061430566366735</v>
      </c>
      <c r="H25" t="s">
        <v>32</v>
      </c>
      <c r="I25">
        <f>STDEV(I3:I22)/SQRT(COUNT(I3:I22))</f>
        <v>31.407381609516385</v>
      </c>
      <c r="J25">
        <f t="shared" ref="J25:M25" si="9">STDEV(J3:J22)/SQRT(COUNT(J3:J22))</f>
        <v>0.19735087641318605</v>
      </c>
      <c r="K25">
        <f t="shared" si="9"/>
        <v>0.20647416048350559</v>
      </c>
      <c r="L25">
        <f t="shared" si="9"/>
        <v>0.23055995909273172</v>
      </c>
      <c r="M25">
        <f t="shared" si="9"/>
        <v>3.1438788991125919</v>
      </c>
      <c r="O25" t="s">
        <v>32</v>
      </c>
      <c r="P25">
        <f>STDEV(P3:P22)/SQRT(COUNT(P3:P22))</f>
        <v>24.813118377973876</v>
      </c>
      <c r="Q25">
        <f t="shared" ref="Q25:T25" si="10">STDEV(Q3:Q22)/SQRT(COUNT(Q3:Q22))</f>
        <v>0.21275139927797615</v>
      </c>
      <c r="R25">
        <f t="shared" si="10"/>
        <v>0.19330913339165218</v>
      </c>
      <c r="S25">
        <f t="shared" si="10"/>
        <v>0.21275139927797618</v>
      </c>
      <c r="T25">
        <f t="shared" si="10"/>
        <v>2.4837931496351842</v>
      </c>
      <c r="V25" t="s">
        <v>32</v>
      </c>
      <c r="W25">
        <f>STDEV(W3:W22)/SQRT(COUNT(W3:W22))</f>
        <v>25.508555236613137</v>
      </c>
      <c r="X25">
        <f t="shared" ref="X25:AA25" si="11">STDEV(X3:X22)/SQRT(COUNT(X3:X22))</f>
        <v>0.16662280124501821</v>
      </c>
      <c r="Y25">
        <f t="shared" si="11"/>
        <v>0.29558149646524146</v>
      </c>
      <c r="Z25">
        <f t="shared" si="11"/>
        <v>0.16662280124501816</v>
      </c>
      <c r="AA25">
        <f t="shared" si="11"/>
        <v>2.5534063791849753</v>
      </c>
    </row>
    <row r="30" spans="1:27">
      <c r="P30" s="5"/>
      <c r="Q30" s="5"/>
      <c r="R30" s="5"/>
      <c r="S30" s="5"/>
      <c r="T30" s="5"/>
      <c r="U30" s="5"/>
    </row>
    <row r="31" spans="1:27">
      <c r="B31" t="s">
        <v>5</v>
      </c>
      <c r="C31" t="s">
        <v>6</v>
      </c>
      <c r="D31" t="s">
        <v>7</v>
      </c>
      <c r="E31" t="s">
        <v>8</v>
      </c>
      <c r="F31" t="s">
        <v>9</v>
      </c>
      <c r="I31" t="s">
        <v>5</v>
      </c>
      <c r="J31" t="s">
        <v>6</v>
      </c>
      <c r="K31" t="s">
        <v>7</v>
      </c>
      <c r="L31" t="s">
        <v>8</v>
      </c>
      <c r="M31" t="s">
        <v>9</v>
      </c>
    </row>
    <row r="32" spans="1:27">
      <c r="A32" t="s">
        <v>0</v>
      </c>
      <c r="B32">
        <v>309.96994999999998</v>
      </c>
      <c r="C32">
        <v>0.7</v>
      </c>
      <c r="D32">
        <v>1.85</v>
      </c>
      <c r="E32">
        <v>1.65</v>
      </c>
      <c r="F32">
        <v>31.027991995000001</v>
      </c>
      <c r="H32" t="s">
        <v>32</v>
      </c>
      <c r="I32">
        <v>19.042388178188606</v>
      </c>
      <c r="J32">
        <v>0.1468977445995038</v>
      </c>
      <c r="K32">
        <v>0.23254880642226708</v>
      </c>
      <c r="L32">
        <v>0.14999999999999997</v>
      </c>
      <c r="M32">
        <v>1.9061430566366735</v>
      </c>
    </row>
    <row r="33" spans="1:13">
      <c r="A33" t="s">
        <v>33</v>
      </c>
      <c r="B33">
        <v>274.40850000000006</v>
      </c>
      <c r="C33">
        <v>0.6</v>
      </c>
      <c r="D33">
        <v>1.7</v>
      </c>
      <c r="E33">
        <v>1.7</v>
      </c>
      <c r="F33">
        <v>27.468290849999999</v>
      </c>
      <c r="H33" t="s">
        <v>32</v>
      </c>
      <c r="I33">
        <v>31.407381609516385</v>
      </c>
      <c r="J33">
        <v>0.19735087641318605</v>
      </c>
      <c r="K33">
        <v>0.20647416048350559</v>
      </c>
      <c r="L33">
        <v>0.23055995909273172</v>
      </c>
      <c r="M33">
        <v>3.1438788991125919</v>
      </c>
    </row>
    <row r="34" spans="1:13">
      <c r="A34" t="s">
        <v>34</v>
      </c>
      <c r="B34">
        <v>414.86444999999992</v>
      </c>
      <c r="C34">
        <v>1.2</v>
      </c>
      <c r="D34">
        <v>1.7</v>
      </c>
      <c r="E34">
        <v>2.2000000000000002</v>
      </c>
      <c r="F34">
        <v>41.527931444999993</v>
      </c>
      <c r="H34" t="s">
        <v>32</v>
      </c>
      <c r="I34">
        <v>24.813118377973876</v>
      </c>
      <c r="J34">
        <v>0.21275139927797615</v>
      </c>
      <c r="K34">
        <v>0.19330913339165218</v>
      </c>
      <c r="L34">
        <v>0.21275139927797618</v>
      </c>
      <c r="M34">
        <v>2.4837931496351842</v>
      </c>
    </row>
    <row r="35" spans="1:13">
      <c r="A35" t="s">
        <v>35</v>
      </c>
      <c r="B35">
        <v>364.06515000000002</v>
      </c>
      <c r="C35">
        <v>1.1499999999999999</v>
      </c>
      <c r="D35">
        <v>2.8</v>
      </c>
      <c r="E35">
        <v>2.15</v>
      </c>
      <c r="F35">
        <v>36.442921514999995</v>
      </c>
      <c r="H35" t="s">
        <v>32</v>
      </c>
      <c r="I35">
        <v>25.508555236613137</v>
      </c>
      <c r="J35">
        <v>0.16662280124501821</v>
      </c>
      <c r="K35">
        <v>0.29558149646524146</v>
      </c>
      <c r="L35">
        <v>0.16662280124501816</v>
      </c>
      <c r="M35">
        <v>2.5534063791849753</v>
      </c>
    </row>
  </sheetData>
  <mergeCells count="5">
    <mergeCell ref="A1:F1"/>
    <mergeCell ref="H1:M1"/>
    <mergeCell ref="O1:T1"/>
    <mergeCell ref="V1:AA1"/>
    <mergeCell ref="P30:U30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"/>
  <sheetViews>
    <sheetView tabSelected="1" workbookViewId="0">
      <selection activeCell="F25" sqref="F25"/>
    </sheetView>
  </sheetViews>
  <sheetFormatPr baseColWidth="10" defaultRowHeight="15" x14ac:dyDescent="0"/>
  <cols>
    <col min="4" max="4" width="12.1640625" bestFit="1" customWidth="1"/>
    <col min="5" max="5" width="12.83203125" bestFit="1" customWidth="1"/>
    <col min="6" max="6" width="19.5" bestFit="1" customWidth="1"/>
    <col min="11" max="11" width="12.1640625" bestFit="1" customWidth="1"/>
    <col min="12" max="12" width="12.83203125" bestFit="1" customWidth="1"/>
    <col min="13" max="13" width="19.5" bestFit="1" customWidth="1"/>
    <col min="18" max="18" width="12.1640625" bestFit="1" customWidth="1"/>
    <col min="19" max="19" width="12.83203125" bestFit="1" customWidth="1"/>
    <col min="20" max="20" width="19.5" bestFit="1" customWidth="1"/>
    <col min="25" max="25" width="12.1640625" bestFit="1" customWidth="1"/>
    <col min="26" max="26" width="12.83203125" bestFit="1" customWidth="1"/>
    <col min="27" max="27" width="19.5" bestFit="1" customWidth="1"/>
  </cols>
  <sheetData>
    <row r="1" spans="1:27">
      <c r="A1" s="6" t="s">
        <v>0</v>
      </c>
      <c r="B1" s="6"/>
      <c r="C1" s="6"/>
      <c r="D1" s="6"/>
      <c r="E1" s="6"/>
      <c r="F1" s="6"/>
      <c r="G1" s="3"/>
      <c r="H1" s="6" t="s">
        <v>1</v>
      </c>
      <c r="I1" s="6"/>
      <c r="J1" s="6"/>
      <c r="K1" s="6"/>
      <c r="L1" s="6"/>
      <c r="M1" s="6"/>
      <c r="N1" s="3"/>
      <c r="O1" s="6" t="s">
        <v>2</v>
      </c>
      <c r="P1" s="6"/>
      <c r="Q1" s="6"/>
      <c r="R1" s="6"/>
      <c r="S1" s="6"/>
      <c r="T1" s="6"/>
      <c r="U1" s="3"/>
      <c r="V1" s="6" t="s">
        <v>3</v>
      </c>
      <c r="W1" s="6"/>
      <c r="X1" s="6"/>
      <c r="Y1" s="6"/>
      <c r="Z1" s="6"/>
      <c r="AA1" s="6"/>
    </row>
    <row r="2" spans="1:27">
      <c r="A2" s="3" t="s">
        <v>4</v>
      </c>
      <c r="B2" s="3" t="s">
        <v>5</v>
      </c>
      <c r="C2" s="3" t="s">
        <v>6</v>
      </c>
      <c r="D2" s="3" t="s">
        <v>7</v>
      </c>
      <c r="E2" s="3" t="s">
        <v>8</v>
      </c>
      <c r="F2" s="3" t="s">
        <v>9</v>
      </c>
      <c r="G2" s="3"/>
      <c r="H2" s="3" t="s">
        <v>4</v>
      </c>
      <c r="I2" s="3" t="s">
        <v>5</v>
      </c>
      <c r="J2" s="3" t="s">
        <v>6</v>
      </c>
      <c r="K2" s="3" t="s">
        <v>7</v>
      </c>
      <c r="L2" s="3" t="s">
        <v>8</v>
      </c>
      <c r="M2" s="3" t="s">
        <v>9</v>
      </c>
      <c r="N2" s="3"/>
      <c r="O2" s="3" t="s">
        <v>4</v>
      </c>
      <c r="P2" s="3" t="s">
        <v>5</v>
      </c>
      <c r="Q2" s="3" t="s">
        <v>6</v>
      </c>
      <c r="R2" s="3" t="s">
        <v>7</v>
      </c>
      <c r="S2" s="3" t="s">
        <v>8</v>
      </c>
      <c r="T2" s="3" t="s">
        <v>9</v>
      </c>
      <c r="U2" s="3"/>
      <c r="V2" s="3" t="s">
        <v>4</v>
      </c>
      <c r="W2" s="3" t="s">
        <v>5</v>
      </c>
      <c r="X2" s="3" t="s">
        <v>6</v>
      </c>
      <c r="Y2" s="3" t="s">
        <v>7</v>
      </c>
      <c r="Z2" s="3" t="s">
        <v>8</v>
      </c>
      <c r="AA2" s="3" t="s">
        <v>9</v>
      </c>
    </row>
    <row r="3" spans="1:27">
      <c r="A3" s="3" t="s">
        <v>10</v>
      </c>
      <c r="B3" s="3">
        <v>228.203</v>
      </c>
      <c r="C3" s="3">
        <v>1</v>
      </c>
      <c r="D3" s="3">
        <v>1</v>
      </c>
      <c r="E3" s="3">
        <v>2</v>
      </c>
      <c r="F3">
        <f>B3*0.1001</f>
        <v>22.843120299999999</v>
      </c>
      <c r="G3" s="3"/>
      <c r="H3" s="3" t="s">
        <v>10</v>
      </c>
      <c r="I3" s="3">
        <v>532.62800000000004</v>
      </c>
      <c r="J3" s="3">
        <v>1</v>
      </c>
      <c r="K3" s="3">
        <v>2</v>
      </c>
      <c r="L3" s="3">
        <v>3</v>
      </c>
      <c r="M3">
        <f>I3*0.1001</f>
        <v>53.316062800000005</v>
      </c>
      <c r="N3" s="3"/>
      <c r="O3" s="3" t="s">
        <v>10</v>
      </c>
      <c r="P3" s="3">
        <v>566.70399999999995</v>
      </c>
      <c r="Q3" s="3">
        <v>0</v>
      </c>
      <c r="R3" s="3">
        <v>3</v>
      </c>
      <c r="S3" s="3">
        <v>1</v>
      </c>
      <c r="T3">
        <f>P3*0.1001</f>
        <v>56.727070399999995</v>
      </c>
      <c r="U3" s="3"/>
      <c r="V3" s="3" t="s">
        <v>10</v>
      </c>
      <c r="W3" s="3">
        <v>383.94400000000002</v>
      </c>
      <c r="X3" s="3">
        <v>1</v>
      </c>
      <c r="Y3" s="3">
        <v>3</v>
      </c>
      <c r="Z3" s="3">
        <v>2</v>
      </c>
      <c r="AA3">
        <f>W3*0.1001</f>
        <v>38.432794399999999</v>
      </c>
    </row>
    <row r="4" spans="1:27">
      <c r="A4" s="3" t="s">
        <v>11</v>
      </c>
      <c r="B4" s="3">
        <v>330.51100000000002</v>
      </c>
      <c r="C4" s="3">
        <v>1</v>
      </c>
      <c r="D4" s="3">
        <v>3</v>
      </c>
      <c r="E4" s="3">
        <v>2</v>
      </c>
      <c r="F4">
        <f t="shared" ref="F4:F22" si="0">B4*0.1001</f>
        <v>33.0841511</v>
      </c>
      <c r="G4" s="3"/>
      <c r="H4" s="3" t="s">
        <v>11</v>
      </c>
      <c r="I4" s="3">
        <v>443.24799999999999</v>
      </c>
      <c r="J4" s="3">
        <v>1</v>
      </c>
      <c r="K4" s="3">
        <v>2</v>
      </c>
      <c r="L4" s="3">
        <v>2</v>
      </c>
      <c r="M4">
        <f t="shared" ref="M4:M22" si="1">I4*0.1001</f>
        <v>44.369124799999994</v>
      </c>
      <c r="N4" s="3"/>
      <c r="O4" s="3" t="s">
        <v>11</v>
      </c>
      <c r="P4" s="3">
        <v>532.75099999999998</v>
      </c>
      <c r="Q4" s="3">
        <v>1</v>
      </c>
      <c r="R4" s="3">
        <v>3</v>
      </c>
      <c r="S4" s="3">
        <v>2</v>
      </c>
      <c r="T4">
        <f t="shared" ref="T4:T22" si="2">P4*0.1001</f>
        <v>53.328375099999995</v>
      </c>
      <c r="U4" s="3"/>
      <c r="V4" s="3" t="s">
        <v>11</v>
      </c>
      <c r="W4" s="3">
        <v>369.822</v>
      </c>
      <c r="X4" s="3">
        <v>1</v>
      </c>
      <c r="Y4" s="3">
        <v>2</v>
      </c>
      <c r="Z4" s="3">
        <v>2</v>
      </c>
      <c r="AA4">
        <f t="shared" ref="AA4:AA22" si="3">W4*0.1001</f>
        <v>37.019182199999996</v>
      </c>
    </row>
    <row r="5" spans="1:27">
      <c r="A5" s="3" t="s">
        <v>12</v>
      </c>
      <c r="B5" s="3">
        <v>649.16099999999994</v>
      </c>
      <c r="C5" s="3">
        <v>0</v>
      </c>
      <c r="D5" s="3">
        <v>5</v>
      </c>
      <c r="E5" s="3">
        <v>1</v>
      </c>
      <c r="F5">
        <f t="shared" si="0"/>
        <v>64.981016099999991</v>
      </c>
      <c r="G5" s="3"/>
      <c r="H5" s="3" t="s">
        <v>12</v>
      </c>
      <c r="I5" s="3">
        <v>414.26499999999999</v>
      </c>
      <c r="J5" s="3">
        <v>2</v>
      </c>
      <c r="K5" s="3">
        <v>2</v>
      </c>
      <c r="L5" s="3">
        <v>3</v>
      </c>
      <c r="M5">
        <f t="shared" si="1"/>
        <v>41.467926499999997</v>
      </c>
      <c r="N5" s="3"/>
      <c r="O5" s="3" t="s">
        <v>12</v>
      </c>
      <c r="P5" s="3">
        <v>550.98299999999995</v>
      </c>
      <c r="Q5" s="3">
        <v>1</v>
      </c>
      <c r="R5" s="3">
        <v>1</v>
      </c>
      <c r="S5" s="3">
        <v>2</v>
      </c>
      <c r="T5">
        <f t="shared" si="2"/>
        <v>55.153398299999992</v>
      </c>
      <c r="U5" s="3"/>
      <c r="V5" s="3" t="s">
        <v>12</v>
      </c>
      <c r="W5" s="3">
        <v>589.50300000000004</v>
      </c>
      <c r="X5" s="3">
        <v>1</v>
      </c>
      <c r="Y5" s="3">
        <v>2</v>
      </c>
      <c r="Z5" s="3">
        <v>2</v>
      </c>
      <c r="AA5">
        <f t="shared" si="3"/>
        <v>59.009250299999998</v>
      </c>
    </row>
    <row r="6" spans="1:27">
      <c r="A6" s="3" t="s">
        <v>13</v>
      </c>
      <c r="B6" s="3">
        <v>270.12900000000002</v>
      </c>
      <c r="C6" s="3">
        <v>1</v>
      </c>
      <c r="D6" s="3">
        <v>2</v>
      </c>
      <c r="E6" s="3">
        <v>2</v>
      </c>
      <c r="F6">
        <f t="shared" si="0"/>
        <v>27.039912900000001</v>
      </c>
      <c r="G6" s="3"/>
      <c r="H6" s="3" t="s">
        <v>13</v>
      </c>
      <c r="I6" s="3">
        <v>344.01900000000001</v>
      </c>
      <c r="J6" s="3">
        <v>0</v>
      </c>
      <c r="K6" s="3">
        <v>2</v>
      </c>
      <c r="L6" s="3">
        <v>1</v>
      </c>
      <c r="M6">
        <f t="shared" si="1"/>
        <v>34.436301899999997</v>
      </c>
      <c r="N6" s="3"/>
      <c r="O6" s="3" t="s">
        <v>14</v>
      </c>
      <c r="P6" s="3">
        <v>373.40899999999999</v>
      </c>
      <c r="Q6" s="3">
        <v>1</v>
      </c>
      <c r="R6" s="3">
        <v>2</v>
      </c>
      <c r="S6" s="3">
        <v>3</v>
      </c>
      <c r="T6">
        <f t="shared" si="2"/>
        <v>37.378240899999994</v>
      </c>
      <c r="U6" s="3"/>
      <c r="V6" s="3" t="s">
        <v>13</v>
      </c>
      <c r="W6" s="3">
        <v>472.94400000000002</v>
      </c>
      <c r="X6" s="3">
        <v>2</v>
      </c>
      <c r="Y6" s="3">
        <v>2</v>
      </c>
      <c r="Z6" s="3">
        <v>3</v>
      </c>
      <c r="AA6">
        <f t="shared" si="3"/>
        <v>47.341694400000002</v>
      </c>
    </row>
    <row r="7" spans="1:27">
      <c r="A7" s="3" t="s">
        <v>15</v>
      </c>
      <c r="B7" s="3">
        <v>262.63400000000001</v>
      </c>
      <c r="C7" s="3">
        <v>0</v>
      </c>
      <c r="D7" s="3">
        <v>2</v>
      </c>
      <c r="E7" s="3">
        <v>1</v>
      </c>
      <c r="F7">
        <f t="shared" si="0"/>
        <v>26.289663399999998</v>
      </c>
      <c r="G7" s="3"/>
      <c r="H7" s="3" t="s">
        <v>15</v>
      </c>
      <c r="I7" s="3">
        <v>324.28500000000003</v>
      </c>
      <c r="J7" s="3">
        <v>1</v>
      </c>
      <c r="K7" s="3">
        <v>3</v>
      </c>
      <c r="L7" s="3">
        <v>2</v>
      </c>
      <c r="M7">
        <f t="shared" si="1"/>
        <v>32.460928500000001</v>
      </c>
      <c r="N7" s="3"/>
      <c r="O7" s="3" t="s">
        <v>15</v>
      </c>
      <c r="P7" s="3">
        <v>269.41399999999999</v>
      </c>
      <c r="Q7" s="3">
        <v>0</v>
      </c>
      <c r="R7" s="3">
        <v>1</v>
      </c>
      <c r="S7" s="3">
        <v>1</v>
      </c>
      <c r="T7">
        <f t="shared" si="2"/>
        <v>26.968341399999996</v>
      </c>
      <c r="U7" s="3"/>
      <c r="V7" s="3" t="s">
        <v>15</v>
      </c>
      <c r="W7" s="3">
        <v>256.35000000000002</v>
      </c>
      <c r="X7" s="3">
        <v>0</v>
      </c>
      <c r="Y7" s="3">
        <v>1</v>
      </c>
      <c r="Z7" s="3">
        <v>1</v>
      </c>
      <c r="AA7">
        <f t="shared" si="3"/>
        <v>25.660634999999999</v>
      </c>
    </row>
    <row r="8" spans="1:27">
      <c r="A8" s="3" t="s">
        <v>16</v>
      </c>
      <c r="B8" s="3">
        <v>289.58499999999998</v>
      </c>
      <c r="C8" s="3">
        <v>1</v>
      </c>
      <c r="D8" s="3">
        <v>1</v>
      </c>
      <c r="E8" s="3">
        <v>2</v>
      </c>
      <c r="F8">
        <f t="shared" si="0"/>
        <v>28.987458499999995</v>
      </c>
      <c r="G8" s="3"/>
      <c r="H8" s="3" t="s">
        <v>16</v>
      </c>
      <c r="I8" s="4">
        <v>297.803</v>
      </c>
      <c r="J8" s="3">
        <v>0</v>
      </c>
      <c r="K8" s="3">
        <v>1</v>
      </c>
      <c r="L8" s="3">
        <v>1</v>
      </c>
      <c r="M8">
        <f t="shared" si="1"/>
        <v>29.810080299999999</v>
      </c>
      <c r="N8" s="3"/>
      <c r="O8" s="3" t="s">
        <v>16</v>
      </c>
      <c r="P8" s="4">
        <v>330.20800000000003</v>
      </c>
      <c r="Q8" s="3">
        <v>1</v>
      </c>
      <c r="R8" s="3">
        <v>4</v>
      </c>
      <c r="S8" s="3">
        <v>2</v>
      </c>
      <c r="T8">
        <f t="shared" si="2"/>
        <v>33.053820800000004</v>
      </c>
      <c r="U8" s="3"/>
      <c r="V8" s="3" t="s">
        <v>16</v>
      </c>
      <c r="W8" s="4">
        <v>396.41800000000001</v>
      </c>
      <c r="X8" s="3">
        <v>1</v>
      </c>
      <c r="Y8" s="3">
        <v>1</v>
      </c>
      <c r="Z8" s="3">
        <v>2</v>
      </c>
      <c r="AA8">
        <f t="shared" si="3"/>
        <v>39.681441800000002</v>
      </c>
    </row>
    <row r="9" spans="1:27">
      <c r="A9" s="3" t="s">
        <v>17</v>
      </c>
      <c r="B9" s="3">
        <v>915.19399999999996</v>
      </c>
      <c r="C9" s="3">
        <v>2</v>
      </c>
      <c r="D9" s="3">
        <v>1</v>
      </c>
      <c r="E9" s="3">
        <v>3</v>
      </c>
      <c r="F9">
        <f t="shared" si="0"/>
        <v>91.610919399999986</v>
      </c>
      <c r="G9" s="3"/>
      <c r="H9" s="3" t="s">
        <v>17</v>
      </c>
      <c r="I9" s="3">
        <v>1036.17</v>
      </c>
      <c r="J9" s="3">
        <v>0</v>
      </c>
      <c r="K9" s="3">
        <v>1</v>
      </c>
      <c r="L9" s="3">
        <v>1</v>
      </c>
      <c r="M9">
        <f t="shared" si="1"/>
        <v>103.720617</v>
      </c>
      <c r="N9" s="3"/>
      <c r="O9" s="3" t="s">
        <v>17</v>
      </c>
      <c r="P9" s="3">
        <v>241.60599999999999</v>
      </c>
      <c r="Q9" s="3">
        <v>1</v>
      </c>
      <c r="R9" s="3">
        <v>1</v>
      </c>
      <c r="S9" s="3">
        <v>2</v>
      </c>
      <c r="T9">
        <f t="shared" si="2"/>
        <v>24.184760599999997</v>
      </c>
      <c r="U9" s="3"/>
      <c r="V9" s="3" t="s">
        <v>17</v>
      </c>
      <c r="W9" s="3">
        <v>726.09100000000001</v>
      </c>
      <c r="X9" s="3">
        <v>2</v>
      </c>
      <c r="Y9" s="3">
        <v>4</v>
      </c>
      <c r="Z9" s="3">
        <v>3</v>
      </c>
      <c r="AA9">
        <f t="shared" si="3"/>
        <v>72.681709099999992</v>
      </c>
    </row>
    <row r="10" spans="1:27">
      <c r="A10" s="3" t="s">
        <v>18</v>
      </c>
      <c r="B10" s="3">
        <v>245.631</v>
      </c>
      <c r="C10" s="3">
        <v>0</v>
      </c>
      <c r="D10" s="3">
        <v>1</v>
      </c>
      <c r="E10" s="3">
        <v>1</v>
      </c>
      <c r="F10">
        <f t="shared" si="0"/>
        <v>24.5876631</v>
      </c>
      <c r="G10" s="3"/>
      <c r="H10" s="3" t="s">
        <v>18</v>
      </c>
      <c r="I10" s="3">
        <v>673.04300000000001</v>
      </c>
      <c r="J10" s="3">
        <v>0</v>
      </c>
      <c r="K10" s="3">
        <v>1</v>
      </c>
      <c r="L10" s="3">
        <v>1</v>
      </c>
      <c r="M10">
        <f t="shared" si="1"/>
        <v>67.371604300000001</v>
      </c>
      <c r="N10" s="3"/>
      <c r="O10" s="3" t="s">
        <v>18</v>
      </c>
      <c r="P10" s="3">
        <v>380.56900000000002</v>
      </c>
      <c r="Q10" s="3">
        <v>0</v>
      </c>
      <c r="R10" s="3">
        <v>3</v>
      </c>
      <c r="S10" s="3">
        <v>1</v>
      </c>
      <c r="T10">
        <f t="shared" si="2"/>
        <v>38.0949569</v>
      </c>
      <c r="U10" s="3"/>
      <c r="V10" s="3" t="s">
        <v>18</v>
      </c>
      <c r="W10" s="3">
        <v>245.851</v>
      </c>
      <c r="X10" s="3">
        <v>0</v>
      </c>
      <c r="Y10" s="3">
        <v>1</v>
      </c>
      <c r="Z10" s="3">
        <v>1</v>
      </c>
      <c r="AA10">
        <f t="shared" si="3"/>
        <v>24.6096851</v>
      </c>
    </row>
    <row r="11" spans="1:27">
      <c r="A11" s="3" t="s">
        <v>19</v>
      </c>
      <c r="B11" s="3">
        <v>412.06200000000001</v>
      </c>
      <c r="C11" s="3">
        <v>2</v>
      </c>
      <c r="D11" s="3">
        <v>2</v>
      </c>
      <c r="E11" s="3">
        <v>3</v>
      </c>
      <c r="F11">
        <f t="shared" si="0"/>
        <v>41.2474062</v>
      </c>
      <c r="G11" s="3"/>
      <c r="H11" s="3" t="s">
        <v>19</v>
      </c>
      <c r="I11" s="3">
        <v>401.51900000000001</v>
      </c>
      <c r="J11" s="3">
        <v>1</v>
      </c>
      <c r="K11" s="3">
        <v>2</v>
      </c>
      <c r="L11" s="3">
        <v>2</v>
      </c>
      <c r="M11">
        <f t="shared" si="1"/>
        <v>40.192051899999996</v>
      </c>
      <c r="N11" s="3"/>
      <c r="O11" s="3" t="s">
        <v>19</v>
      </c>
      <c r="P11" s="3">
        <v>336.363</v>
      </c>
      <c r="Q11" s="3">
        <v>1</v>
      </c>
      <c r="R11" s="3">
        <v>2</v>
      </c>
      <c r="S11" s="3">
        <v>2</v>
      </c>
      <c r="T11">
        <f t="shared" si="2"/>
        <v>33.669936299999996</v>
      </c>
      <c r="U11" s="3"/>
      <c r="V11" s="3" t="s">
        <v>19</v>
      </c>
      <c r="W11" s="3">
        <v>452.12400000000002</v>
      </c>
      <c r="X11" s="3">
        <v>2</v>
      </c>
      <c r="Y11" s="3">
        <v>2</v>
      </c>
      <c r="Z11" s="3">
        <v>3</v>
      </c>
      <c r="AA11">
        <f t="shared" si="3"/>
        <v>45.257612399999999</v>
      </c>
    </row>
    <row r="12" spans="1:27">
      <c r="A12" s="3" t="s">
        <v>20</v>
      </c>
      <c r="B12" s="3">
        <v>260.79700000000003</v>
      </c>
      <c r="C12" s="3">
        <v>1</v>
      </c>
      <c r="D12" s="3">
        <v>1</v>
      </c>
      <c r="E12" s="3">
        <v>2</v>
      </c>
      <c r="F12">
        <f t="shared" si="0"/>
        <v>26.105779699999999</v>
      </c>
      <c r="G12" s="3"/>
      <c r="H12" s="3" t="s">
        <v>20</v>
      </c>
      <c r="I12" s="3">
        <v>751.20299999999997</v>
      </c>
      <c r="J12" s="3">
        <v>2</v>
      </c>
      <c r="K12" s="3">
        <v>3</v>
      </c>
      <c r="L12" s="3">
        <v>3</v>
      </c>
      <c r="M12">
        <f t="shared" si="1"/>
        <v>75.195420299999995</v>
      </c>
      <c r="N12" s="3"/>
      <c r="O12" s="3" t="s">
        <v>20</v>
      </c>
      <c r="P12" s="3">
        <v>422.85899999999998</v>
      </c>
      <c r="Q12" s="3">
        <v>1</v>
      </c>
      <c r="R12" s="3">
        <v>3</v>
      </c>
      <c r="S12" s="3">
        <v>2</v>
      </c>
      <c r="T12">
        <f t="shared" si="2"/>
        <v>42.328185899999994</v>
      </c>
      <c r="U12" s="3"/>
      <c r="V12" s="3" t="s">
        <v>20</v>
      </c>
      <c r="W12" s="3">
        <v>235.38300000000001</v>
      </c>
      <c r="X12" s="3">
        <v>0</v>
      </c>
      <c r="Y12" s="3">
        <v>1</v>
      </c>
      <c r="Z12" s="3">
        <v>1</v>
      </c>
      <c r="AA12">
        <f t="shared" si="3"/>
        <v>23.561838299999998</v>
      </c>
    </row>
    <row r="13" spans="1:27">
      <c r="A13" s="3" t="s">
        <v>21</v>
      </c>
      <c r="B13" s="3">
        <v>263.77199999999999</v>
      </c>
      <c r="C13" s="3">
        <v>1</v>
      </c>
      <c r="D13" s="3">
        <v>2</v>
      </c>
      <c r="E13" s="3">
        <v>2</v>
      </c>
      <c r="F13">
        <f t="shared" si="0"/>
        <v>26.403577199999997</v>
      </c>
      <c r="G13" s="3"/>
      <c r="H13" s="3" t="s">
        <v>21</v>
      </c>
      <c r="I13" s="3">
        <v>344.18200000000002</v>
      </c>
      <c r="J13" s="3">
        <v>0</v>
      </c>
      <c r="K13" s="3">
        <v>2</v>
      </c>
      <c r="L13" s="3">
        <v>1</v>
      </c>
      <c r="M13">
        <f t="shared" si="1"/>
        <v>34.452618199999996</v>
      </c>
      <c r="N13" s="3"/>
      <c r="O13" s="3" t="s">
        <v>21</v>
      </c>
      <c r="P13" s="3">
        <v>367.745</v>
      </c>
      <c r="Q13" s="3">
        <v>1</v>
      </c>
      <c r="R13" s="3">
        <v>2</v>
      </c>
      <c r="S13" s="3">
        <v>1</v>
      </c>
      <c r="T13">
        <f t="shared" si="2"/>
        <v>36.811274499999996</v>
      </c>
      <c r="U13" s="3"/>
      <c r="V13" s="3" t="s">
        <v>21</v>
      </c>
      <c r="W13" s="3">
        <v>316.53699999999998</v>
      </c>
      <c r="X13" s="3">
        <v>0</v>
      </c>
      <c r="Y13" s="3">
        <v>1</v>
      </c>
      <c r="Z13" s="3">
        <v>1</v>
      </c>
      <c r="AA13">
        <f t="shared" si="3"/>
        <v>31.685353699999997</v>
      </c>
    </row>
    <row r="14" spans="1:27">
      <c r="A14" s="3" t="s">
        <v>22</v>
      </c>
      <c r="B14" s="3">
        <v>309.46100000000001</v>
      </c>
      <c r="C14" s="3">
        <v>1</v>
      </c>
      <c r="D14" s="3">
        <v>1</v>
      </c>
      <c r="E14" s="3">
        <v>2</v>
      </c>
      <c r="F14">
        <f t="shared" si="0"/>
        <v>30.977046099999999</v>
      </c>
      <c r="G14" s="3"/>
      <c r="H14" s="3" t="s">
        <v>22</v>
      </c>
      <c r="I14" s="3">
        <v>323.91300000000001</v>
      </c>
      <c r="J14" s="3">
        <v>0</v>
      </c>
      <c r="K14" s="3">
        <v>2</v>
      </c>
      <c r="L14" s="3">
        <v>1</v>
      </c>
      <c r="M14">
        <f t="shared" si="1"/>
        <v>32.423691300000002</v>
      </c>
      <c r="N14" s="3"/>
      <c r="O14" s="3" t="s">
        <v>22</v>
      </c>
      <c r="P14" s="3">
        <v>298.625</v>
      </c>
      <c r="Q14" s="3">
        <v>0</v>
      </c>
      <c r="R14" s="3">
        <v>3</v>
      </c>
      <c r="S14" s="3">
        <v>1</v>
      </c>
      <c r="T14">
        <f t="shared" si="2"/>
        <v>29.892362499999997</v>
      </c>
      <c r="U14" s="3"/>
      <c r="V14" s="3" t="s">
        <v>22</v>
      </c>
      <c r="W14" s="3">
        <v>286.56900000000002</v>
      </c>
      <c r="X14" s="3">
        <v>0</v>
      </c>
      <c r="Y14" s="3">
        <v>2</v>
      </c>
      <c r="Z14" s="3">
        <v>1</v>
      </c>
      <c r="AA14">
        <f t="shared" si="3"/>
        <v>28.685556900000002</v>
      </c>
    </row>
    <row r="15" spans="1:27">
      <c r="A15" s="3" t="s">
        <v>23</v>
      </c>
      <c r="B15" s="3">
        <v>845.44299999999998</v>
      </c>
      <c r="C15" s="3">
        <v>3</v>
      </c>
      <c r="D15" s="3">
        <v>3</v>
      </c>
      <c r="E15" s="3">
        <v>5</v>
      </c>
      <c r="F15">
        <f t="shared" si="0"/>
        <v>84.628844299999997</v>
      </c>
      <c r="G15" s="3"/>
      <c r="H15" s="3" t="s">
        <v>23</v>
      </c>
      <c r="I15" s="3">
        <v>483.613</v>
      </c>
      <c r="J15" s="3">
        <v>0</v>
      </c>
      <c r="K15" s="3">
        <v>2</v>
      </c>
      <c r="L15" s="3">
        <v>1</v>
      </c>
      <c r="M15">
        <f t="shared" si="1"/>
        <v>48.409661299999996</v>
      </c>
      <c r="N15" s="3"/>
      <c r="O15" s="3" t="s">
        <v>23</v>
      </c>
      <c r="P15" s="3">
        <v>327.45</v>
      </c>
      <c r="Q15" s="3">
        <v>0</v>
      </c>
      <c r="R15" s="3">
        <v>3</v>
      </c>
      <c r="S15" s="3">
        <v>1</v>
      </c>
      <c r="T15">
        <f t="shared" si="2"/>
        <v>32.777744999999996</v>
      </c>
      <c r="U15" s="3"/>
      <c r="V15" s="3" t="s">
        <v>23</v>
      </c>
      <c r="W15" s="3">
        <v>424.58199999999999</v>
      </c>
      <c r="X15" s="3">
        <v>1</v>
      </c>
      <c r="Y15" s="3">
        <v>1</v>
      </c>
      <c r="Z15" s="3">
        <v>3</v>
      </c>
      <c r="AA15">
        <f t="shared" si="3"/>
        <v>42.500658199999997</v>
      </c>
    </row>
    <row r="16" spans="1:27">
      <c r="A16" s="3" t="s">
        <v>24</v>
      </c>
      <c r="B16" s="3">
        <v>325.358</v>
      </c>
      <c r="C16" s="3">
        <v>2</v>
      </c>
      <c r="D16" s="3">
        <v>1</v>
      </c>
      <c r="E16" s="3">
        <v>3</v>
      </c>
      <c r="F16">
        <f>B16*0.28</f>
        <v>91.100240000000014</v>
      </c>
      <c r="G16" s="3"/>
      <c r="H16" s="3" t="s">
        <v>24</v>
      </c>
      <c r="I16" s="3">
        <v>587.75400000000002</v>
      </c>
      <c r="J16" s="3">
        <v>1</v>
      </c>
      <c r="K16" s="3">
        <v>1</v>
      </c>
      <c r="L16" s="3">
        <v>2</v>
      </c>
      <c r="M16">
        <f t="shared" si="1"/>
        <v>58.834175399999999</v>
      </c>
      <c r="N16" s="3"/>
      <c r="O16" s="3" t="s">
        <v>24</v>
      </c>
      <c r="P16" s="3">
        <v>307.01100000000002</v>
      </c>
      <c r="Q16" s="3">
        <v>1</v>
      </c>
      <c r="R16" s="3">
        <v>1</v>
      </c>
      <c r="S16" s="3">
        <v>2</v>
      </c>
      <c r="T16">
        <f t="shared" si="2"/>
        <v>30.731801100000002</v>
      </c>
      <c r="U16" s="3"/>
      <c r="V16" s="3" t="s">
        <v>24</v>
      </c>
      <c r="W16" s="3">
        <v>259.35899999999998</v>
      </c>
      <c r="X16" s="3">
        <v>1</v>
      </c>
      <c r="Y16" s="3">
        <v>5</v>
      </c>
      <c r="Z16" s="3">
        <v>2</v>
      </c>
      <c r="AA16">
        <f t="shared" si="3"/>
        <v>25.961835899999997</v>
      </c>
    </row>
    <row r="17" spans="1:27">
      <c r="A17" s="3" t="s">
        <v>25</v>
      </c>
      <c r="B17" s="3">
        <v>438.86900000000003</v>
      </c>
      <c r="C17" s="3">
        <v>1</v>
      </c>
      <c r="D17" s="3">
        <v>1</v>
      </c>
      <c r="E17" s="3">
        <v>2</v>
      </c>
      <c r="F17">
        <f t="shared" si="0"/>
        <v>43.930786900000001</v>
      </c>
      <c r="G17" s="3"/>
      <c r="H17" s="3" t="s">
        <v>25</v>
      </c>
      <c r="I17" s="3">
        <v>404.60199999999998</v>
      </c>
      <c r="J17" s="3">
        <v>0</v>
      </c>
      <c r="K17" s="3">
        <v>3</v>
      </c>
      <c r="L17" s="3">
        <v>1</v>
      </c>
      <c r="M17">
        <f t="shared" si="1"/>
        <v>40.500660199999999</v>
      </c>
      <c r="N17" s="3"/>
      <c r="O17" s="3" t="s">
        <v>25</v>
      </c>
      <c r="P17" s="3">
        <v>316.01799999999997</v>
      </c>
      <c r="Q17" s="3">
        <v>0</v>
      </c>
      <c r="R17" s="3">
        <v>1</v>
      </c>
      <c r="S17" s="3">
        <v>1</v>
      </c>
      <c r="T17">
        <f t="shared" si="2"/>
        <v>31.633401799999994</v>
      </c>
      <c r="U17" s="3"/>
      <c r="V17" s="3" t="s">
        <v>25</v>
      </c>
      <c r="W17" s="3">
        <v>498.31</v>
      </c>
      <c r="X17" s="3">
        <v>1</v>
      </c>
      <c r="Y17" s="3">
        <v>3</v>
      </c>
      <c r="Z17" s="3">
        <v>2</v>
      </c>
      <c r="AA17">
        <f t="shared" si="3"/>
        <v>49.880831000000001</v>
      </c>
    </row>
    <row r="18" spans="1:27">
      <c r="A18" s="3" t="s">
        <v>26</v>
      </c>
      <c r="B18" s="4">
        <v>283.37099999999998</v>
      </c>
      <c r="C18" s="3">
        <v>1</v>
      </c>
      <c r="D18" s="3">
        <v>1</v>
      </c>
      <c r="E18" s="3">
        <v>2</v>
      </c>
      <c r="F18">
        <f t="shared" si="0"/>
        <v>28.365437099999998</v>
      </c>
      <c r="G18" s="3"/>
      <c r="H18" s="3" t="s">
        <v>26</v>
      </c>
      <c r="I18" s="4">
        <v>270.108</v>
      </c>
      <c r="J18" s="3">
        <v>0</v>
      </c>
      <c r="K18" s="3">
        <v>3</v>
      </c>
      <c r="L18" s="3">
        <v>1</v>
      </c>
      <c r="M18">
        <f t="shared" si="1"/>
        <v>27.037810799999999</v>
      </c>
      <c r="O18" s="3" t="s">
        <v>26</v>
      </c>
      <c r="P18" s="4">
        <v>521.245</v>
      </c>
      <c r="Q18" s="3">
        <v>1</v>
      </c>
      <c r="R18" s="3">
        <v>5</v>
      </c>
      <c r="S18" s="3">
        <v>2</v>
      </c>
      <c r="T18">
        <f t="shared" si="2"/>
        <v>52.176624499999996</v>
      </c>
      <c r="U18" s="3"/>
      <c r="V18" s="3" t="s">
        <v>26</v>
      </c>
      <c r="W18" s="4">
        <v>274.887</v>
      </c>
      <c r="X18" s="3">
        <v>1</v>
      </c>
      <c r="Y18" s="3">
        <v>1</v>
      </c>
      <c r="Z18" s="3">
        <v>2</v>
      </c>
      <c r="AA18">
        <f t="shared" si="3"/>
        <v>27.516188699999997</v>
      </c>
    </row>
    <row r="19" spans="1:27">
      <c r="A19" s="3" t="s">
        <v>27</v>
      </c>
      <c r="B19" s="3">
        <v>593.42700000000002</v>
      </c>
      <c r="C19" s="3">
        <v>2</v>
      </c>
      <c r="D19" s="3">
        <v>1</v>
      </c>
      <c r="E19" s="3">
        <v>3</v>
      </c>
      <c r="F19">
        <f t="shared" si="0"/>
        <v>59.402042699999996</v>
      </c>
      <c r="G19" s="3"/>
      <c r="H19" s="3" t="s">
        <v>27</v>
      </c>
      <c r="I19" s="3">
        <v>264.31799999999998</v>
      </c>
      <c r="J19" s="3">
        <v>0</v>
      </c>
      <c r="K19" s="3">
        <v>2</v>
      </c>
      <c r="L19" s="3">
        <v>1</v>
      </c>
      <c r="M19">
        <f t="shared" si="1"/>
        <v>26.458231799999997</v>
      </c>
      <c r="N19" s="3"/>
      <c r="O19" s="3" t="s">
        <v>27</v>
      </c>
      <c r="P19" s="4">
        <v>656.71400000000006</v>
      </c>
      <c r="Q19" s="3">
        <v>2</v>
      </c>
      <c r="R19" s="3">
        <v>1</v>
      </c>
      <c r="S19" s="3">
        <v>4</v>
      </c>
      <c r="T19">
        <f t="shared" si="2"/>
        <v>65.737071400000005</v>
      </c>
      <c r="U19" s="3"/>
      <c r="V19" s="3" t="s">
        <v>27</v>
      </c>
      <c r="W19" s="3">
        <v>530.13400000000001</v>
      </c>
      <c r="X19" s="3">
        <v>2</v>
      </c>
      <c r="Y19" s="3">
        <v>2</v>
      </c>
      <c r="Z19" s="3">
        <v>3</v>
      </c>
      <c r="AA19">
        <f t="shared" si="3"/>
        <v>53.066413400000002</v>
      </c>
    </row>
    <row r="20" spans="1:27">
      <c r="A20" s="3" t="s">
        <v>28</v>
      </c>
      <c r="B20" s="3">
        <v>184.346</v>
      </c>
      <c r="C20" s="3">
        <v>0</v>
      </c>
      <c r="D20" s="3">
        <v>2</v>
      </c>
      <c r="E20" s="3">
        <v>1</v>
      </c>
      <c r="F20">
        <f t="shared" si="0"/>
        <v>18.453034599999999</v>
      </c>
      <c r="G20" s="3"/>
      <c r="H20" s="3" t="s">
        <v>28</v>
      </c>
      <c r="I20" s="3">
        <v>216.721</v>
      </c>
      <c r="J20" s="3">
        <v>0</v>
      </c>
      <c r="K20" s="3">
        <v>4</v>
      </c>
      <c r="L20" s="3">
        <v>1</v>
      </c>
      <c r="M20">
        <f t="shared" si="1"/>
        <v>21.6937721</v>
      </c>
      <c r="N20" s="3"/>
      <c r="O20" s="3" t="s">
        <v>28</v>
      </c>
      <c r="P20" s="3">
        <v>514.37800000000004</v>
      </c>
      <c r="Q20" s="3">
        <v>1</v>
      </c>
      <c r="R20" s="3">
        <v>1</v>
      </c>
      <c r="S20" s="3">
        <v>2</v>
      </c>
      <c r="T20">
        <f t="shared" si="2"/>
        <v>51.489237799999998</v>
      </c>
      <c r="U20" s="3"/>
      <c r="V20" s="3" t="s">
        <v>28</v>
      </c>
      <c r="W20" s="3">
        <v>397.67399999999998</v>
      </c>
      <c r="X20" s="3">
        <v>1</v>
      </c>
      <c r="Y20" s="3">
        <v>4</v>
      </c>
      <c r="Z20" s="3">
        <v>2</v>
      </c>
      <c r="AA20">
        <f t="shared" si="3"/>
        <v>39.807167399999997</v>
      </c>
    </row>
    <row r="21" spans="1:27">
      <c r="A21" s="3" t="s">
        <v>29</v>
      </c>
      <c r="B21" s="3">
        <v>205.482</v>
      </c>
      <c r="C21" s="3">
        <v>0</v>
      </c>
      <c r="D21" s="3">
        <v>1</v>
      </c>
      <c r="E21" s="3">
        <v>1</v>
      </c>
      <c r="F21">
        <f t="shared" si="0"/>
        <v>20.568748199999998</v>
      </c>
      <c r="G21" s="3"/>
      <c r="H21" s="3" t="s">
        <v>29</v>
      </c>
      <c r="I21" s="3">
        <v>394.40699999999998</v>
      </c>
      <c r="J21" s="3">
        <v>2</v>
      </c>
      <c r="K21" s="3">
        <v>2</v>
      </c>
      <c r="L21" s="3">
        <v>3</v>
      </c>
      <c r="M21">
        <f t="shared" si="1"/>
        <v>39.480140699999993</v>
      </c>
      <c r="N21" s="3"/>
      <c r="O21" s="3" t="s">
        <v>29</v>
      </c>
      <c r="P21" s="3">
        <v>210.75200000000001</v>
      </c>
      <c r="Q21" s="3">
        <v>0</v>
      </c>
      <c r="R21" s="3">
        <v>1</v>
      </c>
      <c r="S21" s="3">
        <v>1</v>
      </c>
      <c r="T21">
        <f t="shared" si="2"/>
        <v>21.096275200000001</v>
      </c>
      <c r="U21" s="3"/>
      <c r="V21" s="3" t="s">
        <v>29</v>
      </c>
      <c r="W21" s="3">
        <v>399.22</v>
      </c>
      <c r="X21" s="3">
        <v>1</v>
      </c>
      <c r="Y21" s="3">
        <v>1</v>
      </c>
      <c r="Z21" s="3">
        <v>3</v>
      </c>
      <c r="AA21">
        <f t="shared" si="3"/>
        <v>39.961922000000001</v>
      </c>
    </row>
    <row r="22" spans="1:27">
      <c r="A22" s="3" t="s">
        <v>30</v>
      </c>
      <c r="B22" s="3">
        <v>225.541</v>
      </c>
      <c r="C22" s="3">
        <v>1</v>
      </c>
      <c r="D22" s="3">
        <v>2</v>
      </c>
      <c r="E22" s="3">
        <v>2</v>
      </c>
      <c r="F22">
        <f t="shared" si="0"/>
        <v>22.576654099999999</v>
      </c>
      <c r="G22" s="3"/>
      <c r="H22" s="3" t="s">
        <v>30</v>
      </c>
      <c r="I22" s="3">
        <v>248.15</v>
      </c>
      <c r="J22" s="3">
        <v>0</v>
      </c>
      <c r="K22" s="3">
        <v>7</v>
      </c>
      <c r="L22" s="3">
        <v>2</v>
      </c>
      <c r="M22">
        <f t="shared" si="1"/>
        <v>24.839814999999998</v>
      </c>
      <c r="N22" s="3"/>
      <c r="O22" s="3" t="s">
        <v>30</v>
      </c>
      <c r="P22" s="3">
        <v>301.63600000000002</v>
      </c>
      <c r="Q22" s="3">
        <v>1</v>
      </c>
      <c r="R22" s="3">
        <v>2</v>
      </c>
      <c r="S22" s="3">
        <v>2</v>
      </c>
      <c r="T22">
        <f t="shared" si="2"/>
        <v>30.1937636</v>
      </c>
      <c r="U22" s="3"/>
      <c r="V22" s="3" t="s">
        <v>30</v>
      </c>
      <c r="W22" s="3">
        <v>319.32400000000001</v>
      </c>
      <c r="X22" s="3">
        <v>1</v>
      </c>
      <c r="Y22" s="3">
        <v>1</v>
      </c>
      <c r="Z22" s="3">
        <v>2</v>
      </c>
      <c r="AA22">
        <f t="shared" si="3"/>
        <v>31.9643324</v>
      </c>
    </row>
    <row r="23" spans="1:27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>
      <c r="A24" s="3" t="s">
        <v>31</v>
      </c>
      <c r="B24">
        <f>AVERAGE(B3:B23)</f>
        <v>376.94884999999999</v>
      </c>
      <c r="C24">
        <f t="shared" ref="C24:F24" si="4">AVERAGE(C3:C23)</f>
        <v>1.05</v>
      </c>
      <c r="D24">
        <f t="shared" si="4"/>
        <v>1.7</v>
      </c>
      <c r="E24">
        <f t="shared" si="4"/>
        <v>2.1</v>
      </c>
      <c r="F24">
        <f>AVERAGE(F3:F23)</f>
        <v>40.659175095000002</v>
      </c>
      <c r="G24" s="3"/>
      <c r="H24" s="3" t="s">
        <v>31</v>
      </c>
      <c r="I24">
        <f t="shared" ref="I24:M24" si="5">AVERAGE(I3:I23)</f>
        <v>437.79754999999994</v>
      </c>
      <c r="J24">
        <f t="shared" si="5"/>
        <v>0.55000000000000004</v>
      </c>
      <c r="K24">
        <f t="shared" si="5"/>
        <v>2.35</v>
      </c>
      <c r="L24">
        <f t="shared" si="5"/>
        <v>1.65</v>
      </c>
      <c r="M24">
        <f t="shared" si="5"/>
        <v>43.823534755000004</v>
      </c>
      <c r="N24" s="3"/>
      <c r="O24" s="3" t="s">
        <v>31</v>
      </c>
      <c r="P24">
        <f t="shared" ref="P24:T24" si="6">AVERAGE(P3:P23)</f>
        <v>391.322</v>
      </c>
      <c r="Q24">
        <f t="shared" si="6"/>
        <v>0.7</v>
      </c>
      <c r="R24">
        <f t="shared" si="6"/>
        <v>2.15</v>
      </c>
      <c r="S24">
        <f t="shared" si="6"/>
        <v>1.75</v>
      </c>
      <c r="T24">
        <f t="shared" si="6"/>
        <v>39.171332199999995</v>
      </c>
      <c r="U24" s="3"/>
      <c r="V24" s="3" t="s">
        <v>31</v>
      </c>
      <c r="W24">
        <f t="shared" ref="W24:AA24" si="7">AVERAGE(W3:W23)</f>
        <v>391.75130000000007</v>
      </c>
      <c r="X24">
        <f t="shared" si="7"/>
        <v>0.95</v>
      </c>
      <c r="Y24">
        <f t="shared" si="7"/>
        <v>2</v>
      </c>
      <c r="Z24">
        <f t="shared" si="7"/>
        <v>2.0499999999999998</v>
      </c>
      <c r="AA24">
        <f t="shared" si="7"/>
        <v>39.21430513</v>
      </c>
    </row>
    <row r="25" spans="1:27">
      <c r="A25" s="3" t="s">
        <v>32</v>
      </c>
      <c r="B25">
        <f>STDEV(B3:B23)/SQRT(COUNT(B3:B23))</f>
        <v>47.031771074862682</v>
      </c>
      <c r="C25">
        <f t="shared" ref="C25:F25" si="8">STDEV(C3:C23)/SQRT(COUNT(C3:C23))</f>
        <v>0.18460484112942718</v>
      </c>
      <c r="D25">
        <f t="shared" si="8"/>
        <v>0.23055995909273172</v>
      </c>
      <c r="E25">
        <f t="shared" si="8"/>
        <v>0.21643037047317987</v>
      </c>
      <c r="F25">
        <f t="shared" si="8"/>
        <v>5.3979797665574276</v>
      </c>
      <c r="G25" s="3"/>
      <c r="H25" s="3" t="s">
        <v>32</v>
      </c>
      <c r="I25">
        <f t="shared" ref="I25:M25" si="9">STDEV(I3:I23)/SQRT(COUNT(I3:I23))</f>
        <v>44.607753169239139</v>
      </c>
      <c r="J25">
        <f t="shared" si="9"/>
        <v>0.16975214129336985</v>
      </c>
      <c r="K25">
        <f t="shared" si="9"/>
        <v>0.30153118019796715</v>
      </c>
      <c r="L25">
        <f t="shared" si="9"/>
        <v>0.18173143863810046</v>
      </c>
      <c r="M25">
        <f t="shared" si="9"/>
        <v>4.465236092240831</v>
      </c>
      <c r="N25" s="3"/>
      <c r="O25" s="3" t="s">
        <v>32</v>
      </c>
      <c r="P25">
        <f t="shared" ref="P25:T25" si="10">STDEV(P3:P23)/SQRT(COUNT(P3:P23))</f>
        <v>27.664704955954228</v>
      </c>
      <c r="Q25">
        <f t="shared" si="10"/>
        <v>0.12773327473170101</v>
      </c>
      <c r="R25">
        <f t="shared" si="10"/>
        <v>0.26432635330710319</v>
      </c>
      <c r="S25">
        <f t="shared" si="10"/>
        <v>0.1758438302346117</v>
      </c>
      <c r="T25">
        <f t="shared" si="10"/>
        <v>2.7692369660910194</v>
      </c>
      <c r="U25" s="3"/>
      <c r="V25" s="3" t="s">
        <v>32</v>
      </c>
      <c r="W25">
        <f t="shared" ref="W25:AA25" si="11">STDEV(W3:W23)/SQRT(COUNT(W3:W23))</f>
        <v>28.588984716891016</v>
      </c>
      <c r="X25">
        <f t="shared" si="11"/>
        <v>0.15346866644024559</v>
      </c>
      <c r="Y25">
        <f t="shared" si="11"/>
        <v>0.27144835701531844</v>
      </c>
      <c r="Z25">
        <f t="shared" si="11"/>
        <v>0.16975214129336988</v>
      </c>
      <c r="AA25">
        <f t="shared" si="11"/>
        <v>2.8617573701607952</v>
      </c>
    </row>
    <row r="26" spans="1:27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>
      <c r="A31" s="3"/>
      <c r="B31" s="3" t="s">
        <v>5</v>
      </c>
      <c r="C31" s="3" t="s">
        <v>6</v>
      </c>
      <c r="D31" s="3" t="s">
        <v>7</v>
      </c>
      <c r="E31" s="3" t="s">
        <v>8</v>
      </c>
      <c r="F31" s="3" t="s">
        <v>9</v>
      </c>
      <c r="G31" s="3"/>
      <c r="H31" s="3"/>
      <c r="I31" s="3" t="s">
        <v>5</v>
      </c>
      <c r="J31" s="3" t="s">
        <v>6</v>
      </c>
      <c r="K31" s="3" t="s">
        <v>7</v>
      </c>
      <c r="L31" s="3" t="s">
        <v>8</v>
      </c>
      <c r="M31" s="3" t="s">
        <v>9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>
      <c r="A32" s="3" t="s">
        <v>0</v>
      </c>
      <c r="B32" s="3">
        <v>376.94884999999999</v>
      </c>
      <c r="C32" s="3">
        <v>1.05</v>
      </c>
      <c r="D32" s="3">
        <v>1.7</v>
      </c>
      <c r="E32" s="3">
        <v>2.1</v>
      </c>
      <c r="F32" s="3">
        <v>40.659175095000002</v>
      </c>
      <c r="G32" s="3"/>
      <c r="H32" s="3" t="s">
        <v>32</v>
      </c>
      <c r="I32" s="3">
        <v>47.031771074862682</v>
      </c>
      <c r="J32" s="3">
        <v>0.18460484112942718</v>
      </c>
      <c r="K32" s="3">
        <v>0.23055995909273172</v>
      </c>
      <c r="L32" s="3">
        <v>0.21643037047317987</v>
      </c>
      <c r="M32" s="3">
        <v>5.3979797665574276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>
      <c r="A33" s="3" t="s">
        <v>33</v>
      </c>
      <c r="B33" s="3">
        <v>437.79754999999994</v>
      </c>
      <c r="C33" s="3">
        <v>0.55000000000000004</v>
      </c>
      <c r="D33" s="3">
        <v>2.35</v>
      </c>
      <c r="E33" s="3">
        <v>1.65</v>
      </c>
      <c r="F33" s="3">
        <v>41.631825984999999</v>
      </c>
      <c r="G33" s="3"/>
      <c r="H33" s="3" t="s">
        <v>32</v>
      </c>
      <c r="I33" s="3">
        <v>44.607753169239139</v>
      </c>
      <c r="J33" s="3">
        <v>0.16975214129336985</v>
      </c>
      <c r="K33" s="3">
        <v>0.30153118019796715</v>
      </c>
      <c r="L33" s="3">
        <v>0.18173143863810046</v>
      </c>
      <c r="M33" s="3">
        <v>4.6129028858822041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" t="s">
        <v>34</v>
      </c>
      <c r="B34" s="3">
        <v>391.322</v>
      </c>
      <c r="C34" s="3">
        <v>0.7</v>
      </c>
      <c r="D34" s="3">
        <v>2.15</v>
      </c>
      <c r="E34" s="3">
        <v>1.75</v>
      </c>
      <c r="F34" s="3">
        <v>39.171332199999995</v>
      </c>
      <c r="G34" s="3"/>
      <c r="H34" s="3" t="s">
        <v>32</v>
      </c>
      <c r="I34" s="3">
        <v>27.664704955954228</v>
      </c>
      <c r="J34" s="3">
        <v>0.12773327473170101</v>
      </c>
      <c r="K34" s="3">
        <v>0.26432635330710319</v>
      </c>
      <c r="L34" s="3">
        <v>0.1758438302346117</v>
      </c>
      <c r="M34" s="3">
        <v>2.7692369660910194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>
      <c r="A35" s="3" t="s">
        <v>35</v>
      </c>
      <c r="B35" s="3">
        <v>391.75130000000007</v>
      </c>
      <c r="C35" s="3">
        <v>0.95</v>
      </c>
      <c r="D35" s="3">
        <v>2</v>
      </c>
      <c r="E35" s="3">
        <v>2.0499999999999998</v>
      </c>
      <c r="F35" s="3">
        <v>39.21430513</v>
      </c>
      <c r="G35" s="3"/>
      <c r="H35" s="3" t="s">
        <v>32</v>
      </c>
      <c r="I35" s="3">
        <v>28.588984716891016</v>
      </c>
      <c r="J35" s="3">
        <v>0.15346866644024559</v>
      </c>
      <c r="K35" s="3">
        <v>0.27144835701531844</v>
      </c>
      <c r="L35" s="3">
        <v>0.16975214129336988</v>
      </c>
      <c r="M35" s="3">
        <v>2.8617573701607952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</sheetData>
  <mergeCells count="4">
    <mergeCell ref="A1:F1"/>
    <mergeCell ref="H1:M1"/>
    <mergeCell ref="O1:T1"/>
    <mergeCell ref="V1:AA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Wt expressing PC12 cells</vt:lpstr>
      <vt:lpstr>A7345-8A Expressing PC12 cells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Kabbani Lab</dc:creator>
  <cp:lastModifiedBy>Kabbani Lab</cp:lastModifiedBy>
  <dcterms:created xsi:type="dcterms:W3CDTF">2018-03-29T18:02:43Z</dcterms:created>
  <dcterms:modified xsi:type="dcterms:W3CDTF">2018-04-23T15:24:08Z</dcterms:modified>
</cp:coreProperties>
</file>