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8795" windowHeight="11520" firstSheet="2" activeTab="8"/>
  </bookViews>
  <sheets>
    <sheet name="Conditions" sheetId="5" r:id="rId1"/>
    <sheet name="4640" sheetId="1" r:id="rId2"/>
    <sheet name="Kinetics 4640" sheetId="9" r:id="rId3"/>
    <sheet name="ISAV" sheetId="2" r:id="rId4"/>
    <sheet name="Kinetics ISAv  " sheetId="8" r:id="rId5"/>
    <sheet name="F93-125" sheetId="3" r:id="rId6"/>
    <sheet name="Kinetics F93-125 " sheetId="6" r:id="rId7"/>
    <sheet name="F07-220" sheetId="4" r:id="rId8"/>
    <sheet name="Kinetics F07-220  " sheetId="7" r:id="rId9"/>
  </sheets>
  <calcPr calcId="145621"/>
</workbook>
</file>

<file path=xl/calcChain.xml><?xml version="1.0" encoding="utf-8"?>
<calcChain xmlns="http://schemas.openxmlformats.org/spreadsheetml/2006/main">
  <c r="G14" i="3" l="1"/>
  <c r="F14" i="3"/>
  <c r="G13" i="4" l="1"/>
  <c r="F13" i="4"/>
  <c r="G11" i="4" l="1"/>
  <c r="G4" i="2" l="1"/>
  <c r="G5" i="2"/>
  <c r="G6" i="2"/>
  <c r="G7" i="2"/>
  <c r="G8" i="2"/>
  <c r="G9" i="2"/>
  <c r="G10" i="2"/>
  <c r="G11" i="2"/>
  <c r="G12" i="2"/>
  <c r="G13" i="2"/>
  <c r="G14" i="2"/>
  <c r="G15" i="2"/>
  <c r="F4" i="2"/>
  <c r="F5" i="2"/>
  <c r="F6" i="2"/>
  <c r="F7" i="2"/>
  <c r="F8" i="2"/>
  <c r="F9" i="2"/>
  <c r="F10" i="2"/>
  <c r="F11" i="2"/>
  <c r="F12" i="2"/>
  <c r="F13" i="2"/>
  <c r="F14" i="2"/>
  <c r="F15" i="2"/>
  <c r="G3" i="2"/>
  <c r="G8" i="1"/>
  <c r="G5" i="1"/>
  <c r="G6" i="1"/>
  <c r="G7" i="1"/>
  <c r="G9" i="1"/>
  <c r="G10" i="1"/>
  <c r="G11" i="1"/>
  <c r="G12" i="1"/>
  <c r="G4" i="1"/>
  <c r="F10" i="1"/>
  <c r="F11" i="1"/>
  <c r="F12" i="1"/>
  <c r="F9" i="1"/>
  <c r="F5" i="1"/>
  <c r="F6" i="1"/>
  <c r="F7" i="1"/>
  <c r="F4" i="1"/>
  <c r="G17" i="3"/>
  <c r="G16" i="3"/>
  <c r="G11" i="3"/>
  <c r="G12" i="3"/>
  <c r="G13" i="3"/>
  <c r="G9" i="3"/>
  <c r="G5" i="3"/>
  <c r="G6" i="3"/>
  <c r="G7" i="3"/>
  <c r="G4" i="3"/>
  <c r="G14" i="4"/>
  <c r="G15" i="4"/>
  <c r="G12" i="4"/>
  <c r="M8" i="4" s="1"/>
  <c r="G4" i="4"/>
  <c r="G5" i="4"/>
  <c r="G6" i="4"/>
  <c r="G7" i="4"/>
  <c r="G8" i="4"/>
  <c r="G9" i="4"/>
  <c r="G10" i="4"/>
  <c r="G3" i="4"/>
  <c r="F14" i="4"/>
  <c r="F15" i="4"/>
  <c r="F16" i="4"/>
  <c r="F12" i="4"/>
  <c r="F7" i="4"/>
  <c r="F8" i="4"/>
  <c r="F9" i="4"/>
  <c r="F10" i="4"/>
  <c r="F11" i="4"/>
  <c r="F4" i="4"/>
  <c r="F5" i="4"/>
  <c r="F6" i="4"/>
  <c r="F3" i="4"/>
  <c r="M5" i="2" l="1"/>
  <c r="J7" i="1"/>
  <c r="K9" i="4"/>
  <c r="L6" i="2"/>
  <c r="J6" i="2"/>
  <c r="M6" i="2"/>
  <c r="J5" i="2"/>
  <c r="L5" i="2"/>
  <c r="K4" i="2"/>
  <c r="M4" i="2"/>
  <c r="J7" i="2"/>
  <c r="L7" i="2"/>
  <c r="M7" i="2"/>
  <c r="J5" i="1"/>
  <c r="K6" i="1"/>
  <c r="K6" i="2"/>
  <c r="K6" i="4"/>
  <c r="K7" i="4"/>
  <c r="L7" i="3"/>
  <c r="N7" i="3"/>
  <c r="K7" i="2"/>
  <c r="M9" i="4"/>
  <c r="N5" i="3"/>
  <c r="L5" i="3"/>
  <c r="N8" i="3"/>
  <c r="L8" i="3"/>
  <c r="L6" i="1"/>
  <c r="K8" i="4"/>
  <c r="J6" i="4"/>
  <c r="J8" i="4"/>
  <c r="L8" i="4"/>
  <c r="L7" i="4"/>
  <c r="J7" i="4"/>
  <c r="J9" i="4"/>
  <c r="L9" i="4"/>
  <c r="K7" i="1"/>
  <c r="J6" i="1"/>
  <c r="K5" i="1"/>
  <c r="F16" i="3"/>
  <c r="F17" i="3"/>
  <c r="G8" i="3"/>
  <c r="N6" i="3" s="1"/>
  <c r="M7" i="1"/>
  <c r="L7" i="1"/>
  <c r="M6" i="1"/>
  <c r="L5" i="1"/>
  <c r="F11" i="3"/>
  <c r="F12" i="3"/>
  <c r="F13" i="3"/>
  <c r="F7" i="3"/>
  <c r="F8" i="3"/>
  <c r="F9" i="3"/>
  <c r="F3" i="3"/>
  <c r="F4" i="3"/>
  <c r="F5" i="3"/>
  <c r="F6" i="3"/>
  <c r="M6" i="4"/>
  <c r="F3" i="2"/>
  <c r="K5" i="2"/>
  <c r="J4" i="2" l="1"/>
  <c r="L4" i="2"/>
  <c r="M7" i="3"/>
  <c r="K7" i="3"/>
  <c r="M8" i="3"/>
  <c r="K8" i="3"/>
  <c r="K6" i="3"/>
  <c r="K5" i="3"/>
  <c r="L6" i="3"/>
  <c r="M6" i="3"/>
  <c r="M5" i="3"/>
  <c r="M5" i="1"/>
  <c r="L6" i="4"/>
  <c r="M7" i="4"/>
</calcChain>
</file>

<file path=xl/sharedStrings.xml><?xml version="1.0" encoding="utf-8"?>
<sst xmlns="http://schemas.openxmlformats.org/spreadsheetml/2006/main" count="42" uniqueCount="17">
  <si>
    <t>PI (Days)</t>
  </si>
  <si>
    <t>Av nsP1</t>
  </si>
  <si>
    <t>Av Viral RNA</t>
  </si>
  <si>
    <r>
      <t xml:space="preserve">Av </t>
    </r>
    <r>
      <rPr>
        <i/>
        <sz val="10"/>
        <rFont val="Arial"/>
        <family val="2"/>
      </rPr>
      <t>mx</t>
    </r>
  </si>
  <si>
    <t>mx</t>
  </si>
  <si>
    <t>Elf</t>
  </si>
  <si>
    <r>
      <t xml:space="preserve">Ratio </t>
    </r>
    <r>
      <rPr>
        <b/>
        <i/>
        <sz val="10"/>
        <rFont val="Arial"/>
        <family val="2"/>
      </rPr>
      <t>mx</t>
    </r>
    <r>
      <rPr>
        <b/>
        <sz val="10"/>
        <rFont val="Arial"/>
        <family val="2"/>
      </rPr>
      <t>/Elf</t>
    </r>
  </si>
  <si>
    <r>
      <t xml:space="preserve">Ratio </t>
    </r>
    <r>
      <rPr>
        <b/>
        <i/>
        <sz val="10"/>
        <rFont val="Arial"/>
        <family val="2"/>
      </rPr>
      <t>mx</t>
    </r>
    <r>
      <rPr>
        <b/>
        <sz val="10"/>
        <rFont val="Arial"/>
        <family val="2"/>
      </rPr>
      <t>/ELF</t>
    </r>
  </si>
  <si>
    <t>nsP1</t>
  </si>
  <si>
    <t>Ratio nsP1/Elf</t>
  </si>
  <si>
    <t xml:space="preserve">all Elf results over ~ 35.5 will be considered not valid for analysis </t>
  </si>
  <si>
    <t>all results on mx or nsP-1 of 40 and &gt; are not valid for analysis (based on that some positive control gave up to 39)</t>
  </si>
  <si>
    <r>
      <t xml:space="preserve">Ratio </t>
    </r>
    <r>
      <rPr>
        <b/>
        <i/>
        <sz val="10"/>
        <rFont val="Arial"/>
        <family val="2"/>
      </rPr>
      <t>mx/Elf</t>
    </r>
  </si>
  <si>
    <r>
      <t xml:space="preserve">Ratio </t>
    </r>
    <r>
      <rPr>
        <b/>
        <i/>
        <sz val="10"/>
        <rFont val="Arial"/>
        <family val="2"/>
      </rPr>
      <t>nsP1/Elf</t>
    </r>
  </si>
  <si>
    <r>
      <t xml:space="preserve">Ratio </t>
    </r>
    <r>
      <rPr>
        <b/>
        <i/>
        <sz val="10"/>
        <rFont val="Arial"/>
        <family val="2"/>
      </rPr>
      <t>nsP1/ELF</t>
    </r>
  </si>
  <si>
    <r>
      <t xml:space="preserve">Stdev </t>
    </r>
    <r>
      <rPr>
        <i/>
        <sz val="10"/>
        <rFont val="Arial"/>
        <family val="2"/>
      </rPr>
      <t>mx/Elf</t>
    </r>
  </si>
  <si>
    <r>
      <t xml:space="preserve">Stdev </t>
    </r>
    <r>
      <rPr>
        <i/>
        <sz val="10"/>
        <rFont val="Arial"/>
        <family val="2"/>
      </rPr>
      <t>nsP1/Elf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</si>
</sst>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9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2" borderId="5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2" borderId="6" xfId="0" applyFill="1" applyBorder="1"/>
    <xf numFmtId="0" fontId="0" fillId="3" borderId="6" xfId="0" applyFill="1" applyBorder="1"/>
    <xf numFmtId="0" fontId="0" fillId="4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4" borderId="0" xfId="0" applyFill="1" applyBorder="1"/>
    <xf numFmtId="0" fontId="0" fillId="2" borderId="9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9" xfId="0" applyBorder="1"/>
    <xf numFmtId="0" fontId="0" fillId="0" borderId="1" xfId="0" applyBorder="1"/>
    <xf numFmtId="0" fontId="2" fillId="0" borderId="0" xfId="0" applyFont="1" applyFill="1" applyBorder="1"/>
    <xf numFmtId="0" fontId="0" fillId="5" borderId="5" xfId="0" applyFill="1" applyBorder="1"/>
    <xf numFmtId="0" fontId="0" fillId="5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4" borderId="5" xfId="0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7" xfId="0" applyFill="1" applyBorder="1"/>
    <xf numFmtId="0" fontId="0" fillId="5" borderId="6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Alignment="1">
      <alignment wrapText="1"/>
    </xf>
    <xf numFmtId="0" fontId="0" fillId="0" borderId="9" xfId="0" applyFill="1" applyBorder="1"/>
    <xf numFmtId="0" fontId="0" fillId="0" borderId="8" xfId="0" applyFill="1" applyBorder="1"/>
    <xf numFmtId="0" fontId="0" fillId="6" borderId="1" xfId="0" applyFill="1" applyBorder="1"/>
    <xf numFmtId="0" fontId="0" fillId="6" borderId="2" xfId="0" applyFill="1" applyBorder="1"/>
    <xf numFmtId="0" fontId="0" fillId="0" borderId="2" xfId="0" applyBorder="1"/>
    <xf numFmtId="0" fontId="0" fillId="0" borderId="3" xfId="0" applyBorder="1"/>
    <xf numFmtId="0" fontId="0" fillId="6" borderId="3" xfId="0" applyFill="1" applyBorder="1"/>
    <xf numFmtId="0" fontId="0" fillId="6" borderId="9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wrapText="1"/>
    </xf>
    <xf numFmtId="0" fontId="0" fillId="4" borderId="6" xfId="0" applyFill="1" applyBorder="1"/>
    <xf numFmtId="0" fontId="0" fillId="0" borderId="4" xfId="0" applyBorder="1"/>
    <xf numFmtId="0" fontId="0" fillId="0" borderId="4" xfId="0" applyFill="1" applyBorder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164" fontId="0" fillId="0" borderId="9" xfId="0" applyNumberFormat="1" applyFill="1" applyBorder="1"/>
    <xf numFmtId="164" fontId="0" fillId="0" borderId="1" xfId="0" applyNumberFormat="1" applyBorder="1"/>
    <xf numFmtId="164" fontId="0" fillId="0" borderId="7" xfId="0" applyNumberFormat="1" applyFill="1" applyBorder="1"/>
    <xf numFmtId="164" fontId="0" fillId="0" borderId="2" xfId="0" applyNumberFormat="1" applyBorder="1"/>
    <xf numFmtId="164" fontId="0" fillId="0" borderId="8" xfId="0" applyNumberFormat="1" applyFill="1" applyBorder="1"/>
    <xf numFmtId="164" fontId="0" fillId="0" borderId="3" xfId="0" applyNumberFormat="1" applyBorder="1"/>
    <xf numFmtId="0" fontId="2" fillId="0" borderId="0" xfId="0" applyFont="1" applyFill="1"/>
    <xf numFmtId="0" fontId="5" fillId="0" borderId="5" xfId="0" applyFont="1" applyBorder="1"/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5482797250154"/>
          <c:y val="5.4009819967266774E-2"/>
          <c:w val="0.70718955933988425"/>
          <c:h val="0.82152872740437333"/>
        </c:manualLayout>
      </c:layout>
      <c:scatterChart>
        <c:scatterStyle val="lineMarker"/>
        <c:varyColors val="0"/>
        <c:ser>
          <c:idx val="0"/>
          <c:order val="0"/>
          <c:tx>
            <c:v>Ind Mx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'4640'!$B$3:$B$12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xVal>
          <c:yVal>
            <c:numRef>
              <c:f>'4640'!$F$3:$F$12</c:f>
              <c:numCache>
                <c:formatCode>General</c:formatCode>
                <c:ptCount val="10"/>
                <c:pt idx="1">
                  <c:v>4.3905513002913933E-2</c:v>
                </c:pt>
                <c:pt idx="2">
                  <c:v>3.1708000210555476E-2</c:v>
                </c:pt>
                <c:pt idx="3">
                  <c:v>6.2724621673157038E-2</c:v>
                </c:pt>
                <c:pt idx="4">
                  <c:v>6.2993441611447987E-2</c:v>
                </c:pt>
                <c:pt idx="5">
                  <c:v>0</c:v>
                </c:pt>
                <c:pt idx="6">
                  <c:v>0.31494024624604916</c:v>
                </c:pt>
                <c:pt idx="7">
                  <c:v>8.9448543940422245E-2</c:v>
                </c:pt>
                <c:pt idx="8">
                  <c:v>0.25917414574031816</c:v>
                </c:pt>
                <c:pt idx="9">
                  <c:v>0.46661847215478303</c:v>
                </c:pt>
              </c:numCache>
            </c:numRef>
          </c:yVal>
          <c:smooth val="0"/>
        </c:ser>
        <c:ser>
          <c:idx val="1"/>
          <c:order val="1"/>
          <c:tx>
            <c:v>Av Mx</c:v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'4640'!$I$5:$I$7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14</c:v>
                </c:pt>
              </c:numCache>
            </c:numRef>
          </c:xVal>
          <c:yVal>
            <c:numRef>
              <c:f>'4640'!$J$5:$J$7</c:f>
              <c:numCache>
                <c:formatCode>General</c:formatCode>
                <c:ptCount val="3"/>
                <c:pt idx="0">
                  <c:v>3.7806756606734701E-2</c:v>
                </c:pt>
                <c:pt idx="1">
                  <c:v>0.11016457738266355</c:v>
                </c:pt>
                <c:pt idx="2">
                  <c:v>0.27174705394517445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46688"/>
        <c:axId val="88557440"/>
      </c:scatterChart>
      <c:scatterChart>
        <c:scatterStyle val="lineMarker"/>
        <c:varyColors val="0"/>
        <c:ser>
          <c:idx val="2"/>
          <c:order val="2"/>
          <c:tx>
            <c:v>Ind Viral RNA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'4640'!$B$3:$B$16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xVal>
          <c:yVal>
            <c:numRef>
              <c:f>'4640'!$G$3:$G$12</c:f>
              <c:numCache>
                <c:formatCode>General</c:formatCode>
                <c:ptCount val="10"/>
                <c:pt idx="1">
                  <c:v>1.7211712285185438E-2</c:v>
                </c:pt>
                <c:pt idx="2">
                  <c:v>0.1039411142599115</c:v>
                </c:pt>
                <c:pt idx="3">
                  <c:v>1.1248797063293918E-2</c:v>
                </c:pt>
                <c:pt idx="4">
                  <c:v>3.1376180818992482E-3</c:v>
                </c:pt>
                <c:pt idx="5">
                  <c:v>7.0180424297226632E-4</c:v>
                </c:pt>
                <c:pt idx="6">
                  <c:v>4.0676341686347858E-2</c:v>
                </c:pt>
                <c:pt idx="7">
                  <c:v>6.6266985261177235E-3</c:v>
                </c:pt>
                <c:pt idx="8">
                  <c:v>4.140667469248193E-3</c:v>
                </c:pt>
                <c:pt idx="9">
                  <c:v>1.0402286955338192E-2</c:v>
                </c:pt>
              </c:numCache>
            </c:numRef>
          </c:yVal>
          <c:smooth val="0"/>
        </c:ser>
        <c:ser>
          <c:idx val="3"/>
          <c:order val="3"/>
          <c:tx>
            <c:v>Av Viral RNA</c:v>
          </c:tx>
          <c:spPr>
            <a:ln w="381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'4640'!$I$5:$I$7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14</c:v>
                </c:pt>
              </c:numCache>
            </c:numRef>
          </c:xVal>
          <c:yVal>
            <c:numRef>
              <c:f>'4640'!$K$5:$K$7</c:f>
              <c:numCache>
                <c:formatCode>General</c:formatCode>
                <c:ptCount val="3"/>
                <c:pt idx="0">
                  <c:v>6.0576413272548466E-2</c:v>
                </c:pt>
                <c:pt idx="1">
                  <c:v>1.3941140268628322E-2</c:v>
                </c:pt>
                <c:pt idx="2">
                  <c:v>7.0565509835680369E-3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63712"/>
        <c:axId val="88565248"/>
      </c:scatterChart>
      <c:valAx>
        <c:axId val="88546688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DPI</a:t>
                </a:r>
              </a:p>
            </c:rich>
          </c:tx>
          <c:layout>
            <c:manualLayout>
              <c:xMode val="edge"/>
              <c:yMode val="edge"/>
              <c:x val="0.45487262936773354"/>
              <c:y val="0.92803678017631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/>
            </a:pPr>
            <a:endParaRPr lang="en-US"/>
          </a:p>
        </c:txPr>
        <c:crossAx val="88557440"/>
        <c:crossesAt val="1.0000000000000026E-4"/>
        <c:crossBetween val="midCat"/>
      </c:valAx>
      <c:valAx>
        <c:axId val="88557440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Mx expression level relative to ELF</a:t>
                </a:r>
              </a:p>
            </c:rich>
          </c:tx>
          <c:layout>
            <c:manualLayout>
              <c:xMode val="edge"/>
              <c:yMode val="edge"/>
              <c:x val="4.1499237470715919E-2"/>
              <c:y val="0.22146694078402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/>
            </a:pPr>
            <a:endParaRPr lang="en-US"/>
          </a:p>
        </c:txPr>
        <c:crossAx val="88546688"/>
        <c:crosses val="autoZero"/>
        <c:crossBetween val="midCat"/>
      </c:valAx>
      <c:valAx>
        <c:axId val="8856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8565248"/>
        <c:crosses val="autoZero"/>
        <c:crossBetween val="midCat"/>
      </c:valAx>
      <c:valAx>
        <c:axId val="88565248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Viral RNA expression level relative to ELF</a:t>
                </a:r>
              </a:p>
            </c:rich>
          </c:tx>
          <c:layout>
            <c:manualLayout>
              <c:xMode val="edge"/>
              <c:yMode val="edge"/>
              <c:x val="0.90691626835166683"/>
              <c:y val="0.13507967605475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/>
            </a:pPr>
            <a:endParaRPr lang="en-US"/>
          </a:p>
        </c:txPr>
        <c:crossAx val="88563712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280571185065233"/>
          <c:y val="5.8829920427933897E-2"/>
          <c:w val="0.35115395994321807"/>
          <c:h val="7.87719168332798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5482797250154"/>
          <c:y val="5.4009819967266774E-2"/>
          <c:w val="0.70718955933988425"/>
          <c:h val="0.82152872740437333"/>
        </c:manualLayout>
      </c:layout>
      <c:scatterChart>
        <c:scatterStyle val="lineMarker"/>
        <c:varyColors val="0"/>
        <c:ser>
          <c:idx val="0"/>
          <c:order val="0"/>
          <c:tx>
            <c:v>Ind Mx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ISAV!$B$3:$B$15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xVal>
          <c:yVal>
            <c:numRef>
              <c:f>ISAV!$F$3:$F$15</c:f>
              <c:numCache>
                <c:formatCode>0.0000000</c:formatCode>
                <c:ptCount val="13"/>
                <c:pt idx="0">
                  <c:v>0.15227175698597625</c:v>
                </c:pt>
                <c:pt idx="1">
                  <c:v>8.064579053750906E-2</c:v>
                </c:pt>
                <c:pt idx="2">
                  <c:v>0.17047943315736053</c:v>
                </c:pt>
                <c:pt idx="3">
                  <c:v>0.17539444451860609</c:v>
                </c:pt>
                <c:pt idx="4">
                  <c:v>0.89789806692513396</c:v>
                </c:pt>
                <c:pt idx="5">
                  <c:v>0.10780920553307641</c:v>
                </c:pt>
                <c:pt idx="6">
                  <c:v>0.24499559526326059</c:v>
                </c:pt>
                <c:pt idx="7">
                  <c:v>0.45218281169729052</c:v>
                </c:pt>
                <c:pt idx="8">
                  <c:v>0.12751761695616715</c:v>
                </c:pt>
                <c:pt idx="9">
                  <c:v>0.23871738632293499</c:v>
                </c:pt>
                <c:pt idx="10">
                  <c:v>0.35777077388039125</c:v>
                </c:pt>
                <c:pt idx="11">
                  <c:v>0.47196749474271082</c:v>
                </c:pt>
                <c:pt idx="12">
                  <c:v>0.4400436882573549</c:v>
                </c:pt>
              </c:numCache>
            </c:numRef>
          </c:yVal>
          <c:smooth val="0"/>
        </c:ser>
        <c:ser>
          <c:idx val="1"/>
          <c:order val="1"/>
          <c:tx>
            <c:v>Av Mx</c:v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ISAV!$I$4:$I$7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ISAV!$J$4:$J$7</c:f>
              <c:numCache>
                <c:formatCode>General</c:formatCode>
                <c:ptCount val="4"/>
                <c:pt idx="0">
                  <c:v>0.13446566022694861</c:v>
                </c:pt>
                <c:pt idx="1">
                  <c:v>0.39370057232560551</c:v>
                </c:pt>
                <c:pt idx="2">
                  <c:v>0.2748986746389061</c:v>
                </c:pt>
                <c:pt idx="3">
                  <c:v>0.37712483580084799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27904"/>
        <c:axId val="95646464"/>
      </c:scatterChart>
      <c:scatterChart>
        <c:scatterStyle val="lineMarker"/>
        <c:varyColors val="0"/>
        <c:ser>
          <c:idx val="2"/>
          <c:order val="2"/>
          <c:tx>
            <c:v>Ind Viral RNA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ISAV!$B$3:$B$15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xVal>
          <c:yVal>
            <c:numRef>
              <c:f>ISAV!$G$3:$G$15</c:f>
              <c:numCache>
                <c:formatCode>0.0000000</c:formatCode>
                <c:ptCount val="13"/>
                <c:pt idx="0">
                  <c:v>1.4353710657131251E-2</c:v>
                </c:pt>
                <c:pt idx="1">
                  <c:v>0.28190591701982737</c:v>
                </c:pt>
                <c:pt idx="2">
                  <c:v>14.736819311997932</c:v>
                </c:pt>
                <c:pt idx="3">
                  <c:v>4.0622795739530924</c:v>
                </c:pt>
                <c:pt idx="4">
                  <c:v>38.338740430297435</c:v>
                </c:pt>
                <c:pt idx="5">
                  <c:v>0.29203524283480858</c:v>
                </c:pt>
                <c:pt idx="6">
                  <c:v>1.5115155688865438</c:v>
                </c:pt>
                <c:pt idx="7">
                  <c:v>4.4396574654823562</c:v>
                </c:pt>
                <c:pt idx="8">
                  <c:v>1.5213945253278682</c:v>
                </c:pt>
                <c:pt idx="9">
                  <c:v>3.688925117984561</c:v>
                </c:pt>
                <c:pt idx="10">
                  <c:v>2.4777303025446793</c:v>
                </c:pt>
                <c:pt idx="11">
                  <c:v>18.557485521680594</c:v>
                </c:pt>
                <c:pt idx="12">
                  <c:v>3.3751294675499577</c:v>
                </c:pt>
              </c:numCache>
            </c:numRef>
          </c:yVal>
          <c:smooth val="0"/>
        </c:ser>
        <c:ser>
          <c:idx val="3"/>
          <c:order val="3"/>
          <c:tx>
            <c:v>Av Viral RNA</c:v>
          </c:tx>
          <c:spPr>
            <a:ln w="381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'F93-125'!$N$5:$N$8</c:f>
                <c:numCache>
                  <c:formatCode>General</c:formatCode>
                  <c:ptCount val="4"/>
                  <c:pt idx="0">
                    <c:v>2.6704458192525577E-3</c:v>
                  </c:pt>
                  <c:pt idx="1">
                    <c:v>9.001048799725353E-3</c:v>
                  </c:pt>
                  <c:pt idx="2">
                    <c:v>0.20429838374272202</c:v>
                  </c:pt>
                  <c:pt idx="3">
                    <c:v>8.3998210986917822E-3</c:v>
                  </c:pt>
                </c:numCache>
              </c:numRef>
            </c:plus>
            <c:minus>
              <c:numRef>
                <c:f>'F93-125'!$N$5:$N$8</c:f>
                <c:numCache>
                  <c:formatCode>General</c:formatCode>
                  <c:ptCount val="4"/>
                  <c:pt idx="0">
                    <c:v>2.6704458192525577E-3</c:v>
                  </c:pt>
                  <c:pt idx="1">
                    <c:v>9.001048799725353E-3</c:v>
                  </c:pt>
                  <c:pt idx="2">
                    <c:v>0.20429838374272202</c:v>
                  </c:pt>
                  <c:pt idx="3">
                    <c:v>8.3998210986917822E-3</c:v>
                  </c:pt>
                </c:numCache>
              </c:numRef>
            </c:minus>
            <c:spPr>
              <a:ln w="12700">
                <a:solidFill>
                  <a:srgbClr val="00FF00"/>
                </a:solidFill>
                <a:prstDash val="solid"/>
              </a:ln>
            </c:spPr>
          </c:errBars>
          <c:xVal>
            <c:numRef>
              <c:f>ISAV!$I$4:$I$7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ISAV!$K$4:$K$7</c:f>
              <c:numCache>
                <c:formatCode>General</c:formatCode>
                <c:ptCount val="4"/>
                <c:pt idx="0">
                  <c:v>5.0110263132249635</c:v>
                </c:pt>
                <c:pt idx="1">
                  <c:v>14.231018415695111</c:v>
                </c:pt>
                <c:pt idx="2">
                  <c:v>2.4908558532322558</c:v>
                </c:pt>
                <c:pt idx="3">
                  <c:v>7.0248176024399482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8384"/>
        <c:axId val="95654272"/>
      </c:scatterChart>
      <c:valAx>
        <c:axId val="956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DPI</a:t>
                </a:r>
              </a:p>
            </c:rich>
          </c:tx>
          <c:layout>
            <c:manualLayout>
              <c:xMode val="edge"/>
              <c:yMode val="edge"/>
              <c:x val="0.44807895608376247"/>
              <c:y val="0.92670618997311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646464"/>
        <c:crossesAt val="1.0000000000000026E-4"/>
        <c:crossBetween val="midCat"/>
      </c:valAx>
      <c:valAx>
        <c:axId val="95646464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 i="1"/>
                  <a:t>mx</a:t>
                </a:r>
                <a:r>
                  <a:rPr lang="en-GB" sz="1600"/>
                  <a:t> expression level relative to ELF</a:t>
                </a:r>
              </a:p>
            </c:rich>
          </c:tx>
          <c:layout>
            <c:manualLayout>
              <c:xMode val="edge"/>
              <c:yMode val="edge"/>
              <c:x val="5.2385258854631474E-2"/>
              <c:y val="0.2008397564676674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95627904"/>
        <c:crosses val="autoZero"/>
        <c:crossBetween val="midCat"/>
      </c:valAx>
      <c:valAx>
        <c:axId val="9564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654272"/>
        <c:crosses val="autoZero"/>
        <c:crossBetween val="midCat"/>
      </c:valAx>
      <c:valAx>
        <c:axId val="95654272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Viral RNA expression level relative to ELF</a:t>
                </a:r>
              </a:p>
            </c:rich>
          </c:tx>
          <c:layout>
            <c:manualLayout>
              <c:xMode val="edge"/>
              <c:yMode val="edge"/>
              <c:x val="0.89470283474141621"/>
              <c:y val="0.173946799041043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95648384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30297353308655"/>
          <c:y val="5.4735709031290533E-2"/>
          <c:w val="0.3768387263575444"/>
          <c:h val="7.87719168332798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5482797250154"/>
          <c:y val="5.4009819967266774E-2"/>
          <c:w val="0.70718955933988425"/>
          <c:h val="0.82152872740437333"/>
        </c:manualLayout>
      </c:layout>
      <c:scatterChart>
        <c:scatterStyle val="lineMarker"/>
        <c:varyColors val="0"/>
        <c:ser>
          <c:idx val="0"/>
          <c:order val="0"/>
          <c:tx>
            <c:v>Ind Mx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'F93-125'!$B$3:$B$18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</c:numCache>
            </c:numRef>
          </c:xVal>
          <c:yVal>
            <c:numRef>
              <c:f>'F93-125'!$F$3:$F$18</c:f>
              <c:numCache>
                <c:formatCode>General</c:formatCode>
                <c:ptCount val="16"/>
                <c:pt idx="0">
                  <c:v>2.9926397885787461E-4</c:v>
                </c:pt>
                <c:pt idx="1">
                  <c:v>1.7375301271245684E-3</c:v>
                </c:pt>
                <c:pt idx="2">
                  <c:v>1.30127773633183E-2</c:v>
                </c:pt>
                <c:pt idx="3">
                  <c:v>4.6934658965932883E-3</c:v>
                </c:pt>
                <c:pt idx="4">
                  <c:v>0.39625854213651202</c:v>
                </c:pt>
                <c:pt idx="5">
                  <c:v>0.35777837005077451</c:v>
                </c:pt>
                <c:pt idx="6">
                  <c:v>0.2493133833891468</c:v>
                </c:pt>
                <c:pt idx="8">
                  <c:v>9.1331666521355964E-2</c:v>
                </c:pt>
                <c:pt idx="9">
                  <c:v>9.4325446916273994E-2</c:v>
                </c:pt>
                <c:pt idx="10">
                  <c:v>0.21470457833425011</c:v>
                </c:pt>
                <c:pt idx="11">
                  <c:v>0.65434803630394578</c:v>
                </c:pt>
                <c:pt idx="13">
                  <c:v>0.18121297795746255</c:v>
                </c:pt>
                <c:pt idx="14">
                  <c:v>0.10367751328038113</c:v>
                </c:pt>
              </c:numCache>
            </c:numRef>
          </c:yVal>
          <c:smooth val="0"/>
        </c:ser>
        <c:ser>
          <c:idx val="1"/>
          <c:order val="1"/>
          <c:tx>
            <c:v>Av Mx</c:v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'F93-125'!$J$5:$J$8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'F93-125'!$K$5:$K$8</c:f>
              <c:numCache>
                <c:formatCode>General</c:formatCode>
                <c:ptCount val="4"/>
                <c:pt idx="0">
                  <c:v>4.935759341473508E-3</c:v>
                </c:pt>
                <c:pt idx="1">
                  <c:v>0.33445009852547775</c:v>
                </c:pt>
                <c:pt idx="2">
                  <c:v>0.26367743201895644</c:v>
                </c:pt>
                <c:pt idx="3">
                  <c:v>0.14244524561892186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02464"/>
        <c:axId val="41904768"/>
      </c:scatterChart>
      <c:scatterChart>
        <c:scatterStyle val="lineMarker"/>
        <c:varyColors val="0"/>
        <c:ser>
          <c:idx val="2"/>
          <c:order val="2"/>
          <c:tx>
            <c:v>Ind Viral RNA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'F93-125'!$B$3:$B$18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</c:numCache>
            </c:numRef>
          </c:xVal>
          <c:yVal>
            <c:numRef>
              <c:f>'F93-125'!$G$3:$G$18</c:f>
              <c:numCache>
                <c:formatCode>General</c:formatCode>
                <c:ptCount val="16"/>
                <c:pt idx="1">
                  <c:v>5.6222530002947276E-3</c:v>
                </c:pt>
                <c:pt idx="2">
                  <c:v>3.3644200430825561E-3</c:v>
                </c:pt>
                <c:pt idx="3">
                  <c:v>3.0162024148964642E-4</c:v>
                </c:pt>
                <c:pt idx="4">
                  <c:v>1.3789312864714166E-2</c:v>
                </c:pt>
                <c:pt idx="5">
                  <c:v>3.1041424925226508E-2</c:v>
                </c:pt>
                <c:pt idx="6">
                  <c:v>2.6868470125995275E-2</c:v>
                </c:pt>
                <c:pt idx="8">
                  <c:v>4.8346545675161928E-3</c:v>
                </c:pt>
                <c:pt idx="9">
                  <c:v>9.4562718886217912E-3</c:v>
                </c:pt>
                <c:pt idx="10">
                  <c:v>3.8009699783037913E-2</c:v>
                </c:pt>
                <c:pt idx="11">
                  <c:v>0.42497534644272444</c:v>
                </c:pt>
                <c:pt idx="13">
                  <c:v>1.2190975241360492E-2</c:v>
                </c:pt>
                <c:pt idx="14">
                  <c:v>3.1183432208290281E-4</c:v>
                </c:pt>
              </c:numCache>
            </c:numRef>
          </c:yVal>
          <c:smooth val="0"/>
        </c:ser>
        <c:ser>
          <c:idx val="3"/>
          <c:order val="3"/>
          <c:tx>
            <c:v>Av Viral RNA</c:v>
          </c:tx>
          <c:spPr>
            <a:ln w="381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'F93-125'!$J$5:$J$8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'F93-125'!$L$5:$L$8</c:f>
              <c:numCache>
                <c:formatCode>General</c:formatCode>
                <c:ptCount val="4"/>
                <c:pt idx="0">
                  <c:v>3.0960977616223098E-3</c:v>
                </c:pt>
                <c:pt idx="1">
                  <c:v>2.3899735971978652E-2</c:v>
                </c:pt>
                <c:pt idx="2">
                  <c:v>0.11931899317047509</c:v>
                </c:pt>
                <c:pt idx="3">
                  <c:v>6.2514047817216973E-3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1040"/>
        <c:axId val="41912576"/>
      </c:scatterChart>
      <c:valAx>
        <c:axId val="419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DPI</a:t>
                </a:r>
              </a:p>
            </c:rich>
          </c:tx>
          <c:layout>
            <c:manualLayout>
              <c:xMode val="edge"/>
              <c:yMode val="edge"/>
              <c:x val="0.46172583595934902"/>
              <c:y val="0.92655197097228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41904768"/>
        <c:crossesAt val="1.0000000000000026E-4"/>
        <c:crossBetween val="midCat"/>
      </c:valAx>
      <c:valAx>
        <c:axId val="41904768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Mx expression level relative to ELF</a:t>
                </a:r>
              </a:p>
            </c:rich>
          </c:tx>
          <c:layout>
            <c:manualLayout>
              <c:xMode val="edge"/>
              <c:yMode val="edge"/>
              <c:x val="2.78207701007692E-2"/>
              <c:y val="0.23409374768592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02464"/>
        <c:crosses val="autoZero"/>
        <c:crossBetween val="midCat"/>
      </c:valAx>
      <c:valAx>
        <c:axId val="4191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912576"/>
        <c:crosses val="autoZero"/>
        <c:crossBetween val="midCat"/>
      </c:valAx>
      <c:valAx>
        <c:axId val="41912576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Viral RNA expression level relative to ELF</a:t>
                </a:r>
              </a:p>
            </c:rich>
          </c:tx>
          <c:layout>
            <c:manualLayout>
              <c:xMode val="edge"/>
              <c:yMode val="edge"/>
              <c:x val="0.9042551922565466"/>
              <c:y val="0.19665243255251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11040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92412336772358"/>
          <c:y val="5.6780263798245502E-2"/>
          <c:w val="0.420822795289163"/>
          <c:h val="7.87719168332798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5482797250154"/>
          <c:y val="5.4009819967266774E-2"/>
          <c:w val="0.70718955933988425"/>
          <c:h val="0.82152872740437333"/>
        </c:manualLayout>
      </c:layout>
      <c:scatterChart>
        <c:scatterStyle val="lineMarker"/>
        <c:varyColors val="0"/>
        <c:ser>
          <c:idx val="0"/>
          <c:order val="0"/>
          <c:tx>
            <c:v>Ind Mx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'F07-220'!$B$3:$B$16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</c:numCache>
            </c:numRef>
          </c:xVal>
          <c:yVal>
            <c:numRef>
              <c:f>'F07-220'!$F$3:$F$16</c:f>
              <c:numCache>
                <c:formatCode>General</c:formatCode>
                <c:ptCount val="14"/>
                <c:pt idx="0">
                  <c:v>5.659924765797757E-3</c:v>
                </c:pt>
                <c:pt idx="1">
                  <c:v>7.1684851427753641E-3</c:v>
                </c:pt>
                <c:pt idx="2">
                  <c:v>4.4190676912360905E-3</c:v>
                </c:pt>
                <c:pt idx="3">
                  <c:v>3.3765712104575807E-3</c:v>
                </c:pt>
                <c:pt idx="4">
                  <c:v>0.1599042004137827</c:v>
                </c:pt>
                <c:pt idx="5">
                  <c:v>3.0059396958736218E-2</c:v>
                </c:pt>
                <c:pt idx="6">
                  <c:v>1.6259232130922721</c:v>
                </c:pt>
                <c:pt idx="7">
                  <c:v>1.3793362690782334E-2</c:v>
                </c:pt>
                <c:pt idx="8">
                  <c:v>0.16878159450345662</c:v>
                </c:pt>
                <c:pt idx="9">
                  <c:v>0.98443140387172334</c:v>
                </c:pt>
                <c:pt idx="10">
                  <c:v>9.2236395999073156E-2</c:v>
                </c:pt>
                <c:pt idx="11">
                  <c:v>4.2736299212526266E-2</c:v>
                </c:pt>
                <c:pt idx="12">
                  <c:v>0.14428982753972661</c:v>
                </c:pt>
                <c:pt idx="13">
                  <c:v>0.19246461320568256</c:v>
                </c:pt>
              </c:numCache>
            </c:numRef>
          </c:yVal>
          <c:smooth val="0"/>
        </c:ser>
        <c:ser>
          <c:idx val="1"/>
          <c:order val="1"/>
          <c:tx>
            <c:v>Av Mx</c:v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'F07-220'!$I$6:$I$9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'F07-220'!$J$6:$J$9</c:f>
              <c:numCache>
                <c:formatCode>General</c:formatCode>
                <c:ptCount val="4"/>
                <c:pt idx="0">
                  <c:v>5.1560122025666984E-3</c:v>
                </c:pt>
                <c:pt idx="1">
                  <c:v>0.4574200432888933</c:v>
                </c:pt>
                <c:pt idx="2">
                  <c:v>0.415149798124751</c:v>
                </c:pt>
                <c:pt idx="3">
                  <c:v>0.12649691331931182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56416"/>
        <c:axId val="42562688"/>
      </c:scatterChart>
      <c:scatterChart>
        <c:scatterStyle val="lineMarker"/>
        <c:varyColors val="0"/>
        <c:ser>
          <c:idx val="2"/>
          <c:order val="2"/>
          <c:tx>
            <c:v>Ind viral RNA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'F07-220'!$B$3:$B$16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</c:numCache>
            </c:numRef>
          </c:xVal>
          <c:yVal>
            <c:numRef>
              <c:f>'F07-220'!$G$3:$G$16</c:f>
              <c:numCache>
                <c:formatCode>General</c:formatCode>
                <c:ptCount val="14"/>
                <c:pt idx="0">
                  <c:v>1.4071070479963019E-3</c:v>
                </c:pt>
                <c:pt idx="1">
                  <c:v>8.7598427198736437E-3</c:v>
                </c:pt>
                <c:pt idx="2">
                  <c:v>2.4686280357960368E-3</c:v>
                </c:pt>
                <c:pt idx="3">
                  <c:v>8.198169831860658E-5</c:v>
                </c:pt>
                <c:pt idx="4">
                  <c:v>1.0007746392651764E-3</c:v>
                </c:pt>
                <c:pt idx="5">
                  <c:v>2.8336234877135778E-3</c:v>
                </c:pt>
                <c:pt idx="6">
                  <c:v>5.9319066686072043E-2</c:v>
                </c:pt>
                <c:pt idx="7">
                  <c:v>1.5054299527831963E-3</c:v>
                </c:pt>
                <c:pt idx="8">
                  <c:v>3.9817154368917791E-3</c:v>
                </c:pt>
                <c:pt idx="9">
                  <c:v>3.8185198005478475E-3</c:v>
                </c:pt>
                <c:pt idx="10">
                  <c:v>9.4252460333909882E-2</c:v>
                </c:pt>
                <c:pt idx="11">
                  <c:v>1.4730617465640329E-3</c:v>
                </c:pt>
                <c:pt idx="12">
                  <c:v>4.1419027608069932E-2</c:v>
                </c:pt>
              </c:numCache>
            </c:numRef>
          </c:yVal>
          <c:smooth val="0"/>
        </c:ser>
        <c:ser>
          <c:idx val="3"/>
          <c:order val="3"/>
          <c:tx>
            <c:v>Av Viral RNA</c:v>
          </c:tx>
          <c:spPr>
            <a:ln w="38100">
              <a:solidFill>
                <a:schemeClr val="bg1">
                  <a:lumMod val="8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'F07-220'!$I$6:$I$9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</c:numCache>
            </c:numRef>
          </c:xVal>
          <c:yVal>
            <c:numRef>
              <c:f>'F07-220'!$K$6:$K$9</c:f>
              <c:numCache>
                <c:formatCode>General</c:formatCode>
                <c:ptCount val="4"/>
                <c:pt idx="0">
                  <c:v>3.1793898754961473E-3</c:v>
                </c:pt>
                <c:pt idx="1">
                  <c:v>1.61647236914585E-2</c:v>
                </c:pt>
                <c:pt idx="2">
                  <c:v>3.4017565190449836E-2</c:v>
                </c:pt>
                <c:pt idx="3">
                  <c:v>2.1446044677316981E-2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4224"/>
        <c:axId val="42570112"/>
      </c:scatterChart>
      <c:valAx>
        <c:axId val="425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GB" b="0">
                    <a:latin typeface="Arial" pitchFamily="34" charset="0"/>
                    <a:cs typeface="Arial" pitchFamily="34" charset="0"/>
                  </a:rPr>
                  <a:t>DPI</a:t>
                </a:r>
              </a:p>
            </c:rich>
          </c:tx>
          <c:layout>
            <c:manualLayout>
              <c:xMode val="edge"/>
              <c:yMode val="edge"/>
              <c:x val="0.45353750433191753"/>
              <c:y val="0.92574712643678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562688"/>
        <c:crossesAt val="1.0000000000000026E-3"/>
        <c:crossBetween val="midCat"/>
      </c:valAx>
      <c:valAx>
        <c:axId val="42562688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1600" b="0">
                    <a:latin typeface="Arial" pitchFamily="34" charset="0"/>
                    <a:cs typeface="Arial" pitchFamily="34" charset="0"/>
                  </a:rPr>
                  <a:t>Mx expression level relative to ELF</a:t>
                </a:r>
              </a:p>
            </c:rich>
          </c:tx>
          <c:layout>
            <c:manualLayout>
              <c:xMode val="edge"/>
              <c:yMode val="edge"/>
              <c:x val="2.9185492038674286E-2"/>
              <c:y val="0.22155456273294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556416"/>
        <c:crosses val="autoZero"/>
        <c:crossBetween val="midCat"/>
      </c:valAx>
      <c:valAx>
        <c:axId val="4256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570112"/>
        <c:crosses val="autoZero"/>
        <c:crossBetween val="midCat"/>
      </c:valAx>
      <c:valAx>
        <c:axId val="42570112"/>
        <c:scaling>
          <c:logBase val="10"/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GB" b="0">
                    <a:latin typeface="Arial" pitchFamily="34" charset="0"/>
                    <a:cs typeface="Arial" pitchFamily="34" charset="0"/>
                  </a:rPr>
                  <a:t>Viral RNA expression level relative to ELF</a:t>
                </a:r>
              </a:p>
            </c:rich>
          </c:tx>
          <c:layout>
            <c:manualLayout>
              <c:xMode val="edge"/>
              <c:yMode val="edge"/>
              <c:x val="0.91244352388397709"/>
              <c:y val="0.20919161750549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2564224"/>
        <c:crosses val="max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613861090528155"/>
          <c:y val="6.0983223492047892E-2"/>
          <c:w val="0.34889766493769514"/>
          <c:h val="7.87719168332798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33CC33"/>
  </sheetPr>
  <sheetViews>
    <sheetView workbookViewId="0"/>
  </sheetViews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4803149606299213" right="0.74803149606299213" top="0.98425196850393704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workbookViewId="0"/>
  </sheetViews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workbookViewId="0"/>
  </sheetViews>
  <pageMargins left="0.74803149606299213" right="0.74803149606299213" top="0.98425196850393704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010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19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010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19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E17" sqref="E17"/>
    </sheetView>
  </sheetViews>
  <sheetFormatPr defaultRowHeight="12.75" x14ac:dyDescent="0.2"/>
  <sheetData>
    <row r="2" spans="1:1" ht="15" x14ac:dyDescent="0.2">
      <c r="A2" s="64" t="s">
        <v>10</v>
      </c>
    </row>
    <row r="4" spans="1:1" ht="15" x14ac:dyDescent="0.2">
      <c r="A4" s="64" t="s">
        <v>11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BCF54"/>
  <sheetViews>
    <sheetView zoomScale="90" zoomScaleNormal="90" workbookViewId="0">
      <selection activeCell="H24" sqref="H24"/>
    </sheetView>
  </sheetViews>
  <sheetFormatPr defaultRowHeight="12.75" x14ac:dyDescent="0.2"/>
  <cols>
    <col min="6" max="6" width="15.85546875" customWidth="1"/>
    <col min="7" max="7" width="13.42578125" customWidth="1"/>
    <col min="8" max="8" width="16.28515625" customWidth="1"/>
    <col min="9" max="9" width="5.42578125" customWidth="1"/>
    <col min="13" max="13" width="13.7109375" customWidth="1"/>
  </cols>
  <sheetData>
    <row r="1" spans="1:1436" x14ac:dyDescent="0.2">
      <c r="B1" s="28" t="s">
        <v>0</v>
      </c>
      <c r="C1" s="77" t="s">
        <v>5</v>
      </c>
      <c r="D1" s="77" t="s">
        <v>4</v>
      </c>
      <c r="E1" s="77" t="s">
        <v>8</v>
      </c>
      <c r="F1" s="71" t="s">
        <v>12</v>
      </c>
      <c r="G1" s="71" t="s">
        <v>13</v>
      </c>
      <c r="H1" s="25"/>
      <c r="I1" s="74"/>
      <c r="J1" s="74"/>
      <c r="K1" s="74"/>
    </row>
    <row r="2" spans="1:1436" ht="13.5" thickBot="1" x14ac:dyDescent="0.25">
      <c r="A2" s="6"/>
      <c r="B2" s="1"/>
      <c r="C2" s="4"/>
      <c r="D2" s="4"/>
      <c r="E2" s="4"/>
      <c r="F2" s="25"/>
      <c r="G2" s="25"/>
      <c r="H2" s="6"/>
      <c r="I2" s="4"/>
      <c r="J2" s="4"/>
      <c r="K2" s="4"/>
    </row>
    <row r="3" spans="1:1436" ht="13.5" thickBot="1" x14ac:dyDescent="0.25">
      <c r="A3" s="6"/>
      <c r="B3" s="56">
        <v>1</v>
      </c>
      <c r="C3" s="20">
        <v>32.18</v>
      </c>
      <c r="D3" s="8">
        <v>36.130000000000003</v>
      </c>
      <c r="E3" s="9">
        <v>0</v>
      </c>
      <c r="F3" s="46"/>
      <c r="G3" s="41"/>
      <c r="H3" s="6"/>
      <c r="I3" s="4"/>
      <c r="J3" s="4"/>
      <c r="K3" s="4"/>
    </row>
    <row r="4" spans="1:1436" x14ac:dyDescent="0.2">
      <c r="A4" s="6"/>
      <c r="B4" s="57">
        <v>1</v>
      </c>
      <c r="C4" s="14">
        <v>26.49</v>
      </c>
      <c r="D4" s="3">
        <v>30.96</v>
      </c>
      <c r="E4" s="10">
        <v>32.369999999999997</v>
      </c>
      <c r="F4" s="47">
        <f>POWER(10,-D4/3.3532)/POWER(10,-C4/3.3636)</f>
        <v>4.3905513002913933E-2</v>
      </c>
      <c r="G4" s="42">
        <f>POWER(10,-E4/3.358)/POWER(10,-C4/3.3636)</f>
        <v>1.7211712285185438E-2</v>
      </c>
      <c r="H4" s="6"/>
      <c r="I4" s="23"/>
      <c r="J4" s="72" t="s">
        <v>3</v>
      </c>
      <c r="K4" s="16" t="s">
        <v>1</v>
      </c>
      <c r="L4" s="72" t="s">
        <v>15</v>
      </c>
      <c r="M4" s="83" t="s">
        <v>16</v>
      </c>
    </row>
    <row r="5" spans="1:1436" ht="13.5" thickBot="1" x14ac:dyDescent="0.25">
      <c r="A5" s="6"/>
      <c r="B5" s="58">
        <v>1</v>
      </c>
      <c r="C5" s="15">
        <v>31.01</v>
      </c>
      <c r="D5" s="12">
        <v>35.94</v>
      </c>
      <c r="E5" s="13">
        <v>34.26</v>
      </c>
      <c r="F5" s="48">
        <f>POWER(10,-D5/3.3532)/POWER(10,-C5/3.3636)</f>
        <v>3.1708000210555476E-2</v>
      </c>
      <c r="G5" s="45">
        <f>POWER(10,-E5/3.358)/POWER(10,-C5/3.3636)</f>
        <v>0.1039411142599115</v>
      </c>
      <c r="H5" s="6"/>
      <c r="I5" s="49">
        <v>1</v>
      </c>
      <c r="J5" s="6">
        <f>AVERAGE(F4:F5)</f>
        <v>3.7806756606734701E-2</v>
      </c>
      <c r="K5" s="6">
        <f>AVERAGE(G4:G5)</f>
        <v>6.0576413272548466E-2</v>
      </c>
      <c r="L5" s="6">
        <f>STDEV(F3:F5)</f>
        <v>8.624944009086347E-3</v>
      </c>
      <c r="M5" s="43">
        <f>STDEV(G3:G5)</f>
        <v>6.1326948264582744E-2</v>
      </c>
    </row>
    <row r="6" spans="1:1436" x14ac:dyDescent="0.2">
      <c r="A6" s="6"/>
      <c r="B6" s="56">
        <v>7</v>
      </c>
      <c r="C6" s="20">
        <v>26.66</v>
      </c>
      <c r="D6" s="8">
        <v>30.61</v>
      </c>
      <c r="E6" s="9">
        <v>33.159999999999997</v>
      </c>
      <c r="F6" s="46">
        <f>POWER(10,-D6/3.3532)/POWER(10,-C6/3.3636)</f>
        <v>6.2724621673157038E-2</v>
      </c>
      <c r="G6" s="41">
        <f>POWER(10,-E6/3.358)/POWER(10,-C6/3.3636)</f>
        <v>1.1248797063293918E-2</v>
      </c>
      <c r="H6" s="6"/>
      <c r="I6" s="49">
        <v>7</v>
      </c>
      <c r="J6" s="6">
        <f>AVERAGE(F6:F9)</f>
        <v>0.11016457738266355</v>
      </c>
      <c r="K6" s="6">
        <f>AVERAGE(G6:G9)</f>
        <v>1.3941140268628322E-2</v>
      </c>
      <c r="L6" s="6">
        <f>STDEV(F6:F9)</f>
        <v>0.13969606784732611</v>
      </c>
      <c r="M6" s="43">
        <f>STDEV(G6:G9)</f>
        <v>1.8384919697229433E-2</v>
      </c>
    </row>
    <row r="7" spans="1:1436" ht="13.5" thickBot="1" x14ac:dyDescent="0.25">
      <c r="A7" s="6"/>
      <c r="B7" s="57">
        <v>7</v>
      </c>
      <c r="C7" s="14">
        <v>27.88</v>
      </c>
      <c r="D7" s="3">
        <v>31.82</v>
      </c>
      <c r="E7" s="10">
        <v>36.24</v>
      </c>
      <c r="F7" s="47">
        <f>POWER(10,-D7/3.3532)/POWER(10,-C7/3.3636)</f>
        <v>6.2993441611447987E-2</v>
      </c>
      <c r="G7" s="42">
        <f>POWER(10,-E7/3.358)/POWER(10,-C7/3.3636)</f>
        <v>3.1376180818992482E-3</v>
      </c>
      <c r="H7" s="6"/>
      <c r="I7" s="50">
        <v>14</v>
      </c>
      <c r="J7" s="17">
        <f>AVERAGE(F10:F12)</f>
        <v>0.27174705394517445</v>
      </c>
      <c r="K7" s="17">
        <f>AVERAGE(G10:G12)</f>
        <v>7.0565509835680369E-3</v>
      </c>
      <c r="L7" s="17">
        <f>STDEV(F10:F12)</f>
        <v>0.18889903970865585</v>
      </c>
      <c r="M7" s="44">
        <f>STDEV(G10:G12)</f>
        <v>3.152863698057297E-3</v>
      </c>
    </row>
    <row r="8" spans="1:1436" x14ac:dyDescent="0.2">
      <c r="A8" s="6"/>
      <c r="B8" s="57">
        <v>7</v>
      </c>
      <c r="C8" s="14">
        <v>24.27</v>
      </c>
      <c r="D8" s="3">
        <v>40</v>
      </c>
      <c r="E8" s="10">
        <v>34.82</v>
      </c>
      <c r="F8" s="47">
        <v>0</v>
      </c>
      <c r="G8" s="42">
        <f>POWER(10,-E8/3.358)/POWER(10,-C8/3.3636)</f>
        <v>7.0180424297226632E-4</v>
      </c>
      <c r="H8" s="6"/>
      <c r="I8" s="4"/>
      <c r="J8" s="6"/>
      <c r="K8" s="6"/>
      <c r="L8" s="6"/>
      <c r="M8" s="6"/>
    </row>
    <row r="9" spans="1:1436" ht="13.5" thickBot="1" x14ac:dyDescent="0.25">
      <c r="A9" s="6"/>
      <c r="B9" s="58">
        <v>7</v>
      </c>
      <c r="C9" s="15">
        <v>29.93</v>
      </c>
      <c r="D9" s="12">
        <v>31.52</v>
      </c>
      <c r="E9" s="13">
        <v>34.549999999999997</v>
      </c>
      <c r="F9" s="47">
        <f>POWER(10,-D9/3.3532)/POWER(10,-C9/3.3636)</f>
        <v>0.31494024624604916</v>
      </c>
      <c r="G9" s="42">
        <f>POWER(10,-E9/3.358)/POWER(10,-C9/3.3636)</f>
        <v>4.0676341686347858E-2</v>
      </c>
      <c r="H9" s="6"/>
      <c r="I9" s="4"/>
      <c r="J9" s="4"/>
      <c r="K9" s="4"/>
      <c r="L9" s="6"/>
      <c r="M9" s="6"/>
    </row>
    <row r="10" spans="1:1436" ht="16.5" customHeight="1" x14ac:dyDescent="0.2">
      <c r="A10" s="6"/>
      <c r="B10" s="57">
        <v>14</v>
      </c>
      <c r="C10" s="2">
        <v>27.68</v>
      </c>
      <c r="D10" s="3">
        <v>31.11</v>
      </c>
      <c r="E10" s="19">
        <v>34.950000000000003</v>
      </c>
      <c r="F10" s="46">
        <f>POWER(10,-D10/3.3532)/POWER(10,-C10/3.3636)</f>
        <v>8.9448543940422245E-2</v>
      </c>
      <c r="G10" s="41">
        <f>POWER(10,-E10/3.358)/POWER(10,-C10/3.3636)</f>
        <v>6.6266985261177235E-3</v>
      </c>
      <c r="H10" s="73"/>
      <c r="I10" s="4"/>
      <c r="J10" s="4"/>
      <c r="K10" s="4"/>
    </row>
    <row r="11" spans="1:1436" x14ac:dyDescent="0.2">
      <c r="A11" s="6"/>
      <c r="B11" s="57">
        <v>14</v>
      </c>
      <c r="C11" s="2">
        <v>31.16</v>
      </c>
      <c r="D11" s="3">
        <v>33.03</v>
      </c>
      <c r="E11" s="19">
        <v>39.11</v>
      </c>
      <c r="F11" s="47">
        <f>POWER(10,-D11/3.3532)/POWER(10,-C11/3.3636)</f>
        <v>0.25917414574031816</v>
      </c>
      <c r="G11" s="42">
        <f>POWER(10,-E11/3.358)/POWER(10,-C11/3.3636)</f>
        <v>4.140667469248193E-3</v>
      </c>
      <c r="H11" s="6"/>
      <c r="I11" s="4"/>
      <c r="J11" s="4"/>
      <c r="K11" s="4"/>
    </row>
    <row r="12" spans="1:1436" ht="13.5" thickBot="1" x14ac:dyDescent="0.25">
      <c r="A12" s="6"/>
      <c r="B12" s="58">
        <v>14</v>
      </c>
      <c r="C12" s="11">
        <v>29.12</v>
      </c>
      <c r="D12" s="12">
        <v>30.14</v>
      </c>
      <c r="E12" s="52">
        <v>35.729999999999997</v>
      </c>
      <c r="F12" s="48">
        <f>POWER(10,-D12/3.3532)/POWER(10,-C12/3.3636)</f>
        <v>0.46661847215478303</v>
      </c>
      <c r="G12" s="45">
        <f>POWER(10,-E12/3.358)/POWER(10,-C12/3.3636)</f>
        <v>1.0402286955338192E-2</v>
      </c>
      <c r="H12" s="6"/>
      <c r="I12" s="4"/>
      <c r="J12" s="4"/>
      <c r="K12" s="4"/>
    </row>
    <row r="13" spans="1:1436" x14ac:dyDescent="0.2">
      <c r="A13" s="6"/>
      <c r="B13" s="18"/>
      <c r="C13" s="4"/>
      <c r="D13" s="4"/>
      <c r="E13" s="4"/>
      <c r="H13" s="6"/>
      <c r="I13" s="4"/>
      <c r="J13" s="4"/>
      <c r="K13" s="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1436" s="53" customFormat="1" ht="13.5" thickBot="1" x14ac:dyDescent="0.25">
      <c r="A14" s="6"/>
      <c r="B14" s="18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</row>
    <row r="15" spans="1:1436" ht="13.5" thickTop="1" x14ac:dyDescent="0.2">
      <c r="A15" s="6"/>
      <c r="B15" s="18"/>
      <c r="C15" s="4"/>
      <c r="D15" s="4"/>
      <c r="E15" s="4"/>
      <c r="F15" s="4"/>
      <c r="G15" s="4"/>
      <c r="H15" s="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</row>
    <row r="16" spans="1:1436" ht="18.75" customHeight="1" x14ac:dyDescent="0.2">
      <c r="A16" s="6"/>
      <c r="B16" s="18"/>
      <c r="C16" s="4"/>
      <c r="D16" s="4"/>
      <c r="E16" s="4"/>
      <c r="F16" s="4"/>
      <c r="G16" s="4"/>
      <c r="H16" s="3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</row>
    <row r="17" spans="1:1436" x14ac:dyDescent="0.2">
      <c r="A17" s="6"/>
      <c r="B17" s="4"/>
      <c r="C17" s="4"/>
      <c r="D17" s="4"/>
      <c r="E17" s="4"/>
      <c r="F17" s="4"/>
      <c r="G17" s="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</row>
    <row r="18" spans="1:1436" x14ac:dyDescent="0.2">
      <c r="A18" s="6"/>
      <c r="B18" s="4"/>
      <c r="C18" s="4"/>
      <c r="D18" s="4"/>
      <c r="E18" s="4"/>
      <c r="F18" s="4"/>
      <c r="G18" s="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</row>
    <row r="19" spans="1:1436" x14ac:dyDescent="0.2">
      <c r="A19" s="6"/>
      <c r="B19" s="4"/>
      <c r="C19" s="4"/>
      <c r="D19" s="4"/>
      <c r="E19" s="4"/>
      <c r="F19" s="4"/>
      <c r="G19" s="4"/>
      <c r="H19" s="3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</row>
    <row r="20" spans="1:1436" x14ac:dyDescent="0.2">
      <c r="A20" s="6"/>
      <c r="B20" s="6"/>
      <c r="C20" s="6"/>
      <c r="D20" s="6"/>
      <c r="E20" s="6"/>
      <c r="F20" s="6"/>
      <c r="G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</row>
    <row r="21" spans="1:1436" x14ac:dyDescent="0.2"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</row>
    <row r="22" spans="1:1436" x14ac:dyDescent="0.2"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</row>
    <row r="23" spans="1:1436" x14ac:dyDescent="0.2"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</row>
    <row r="24" spans="1:1436" x14ac:dyDescent="0.2"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</row>
    <row r="25" spans="1:1436" x14ac:dyDescent="0.2"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</row>
    <row r="26" spans="1:1436" x14ac:dyDescent="0.2"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</row>
    <row r="27" spans="1:1436" ht="28.5" customHeight="1" x14ac:dyDescent="0.2">
      <c r="H27" s="3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</row>
    <row r="28" spans="1:1436" x14ac:dyDescent="0.2">
      <c r="I28" s="5"/>
      <c r="J28" s="5"/>
      <c r="K28" s="5"/>
      <c r="L28" s="5"/>
      <c r="M28" s="5"/>
      <c r="N28" s="5"/>
      <c r="O28" s="4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</row>
    <row r="29" spans="1:1436" x14ac:dyDescent="0.2">
      <c r="A29" s="4"/>
      <c r="B29" s="4"/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</row>
    <row r="30" spans="1:1436" s="55" customFormat="1" ht="13.5" thickBot="1" x14ac:dyDescent="0.25">
      <c r="A30" s="4"/>
      <c r="B30" s="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</row>
    <row r="31" spans="1:1436" s="6" customFormat="1" ht="13.5" thickTop="1" x14ac:dyDescent="0.2">
      <c r="A31" s="4"/>
      <c r="B31" s="18"/>
      <c r="C31" s="4"/>
      <c r="D31" s="4"/>
      <c r="E31" s="4"/>
      <c r="F31" s="25"/>
      <c r="G31" s="25"/>
      <c r="H31" s="4"/>
      <c r="I31" s="4"/>
      <c r="J31" s="4"/>
      <c r="K31" s="4"/>
      <c r="L31" s="4"/>
      <c r="M31" s="4"/>
      <c r="N31" s="4"/>
      <c r="O31" s="4"/>
    </row>
    <row r="32" spans="1:1436" ht="25.5" customHeight="1" x14ac:dyDescent="0.2">
      <c r="A32" s="4"/>
      <c r="B32" s="18"/>
      <c r="C32" s="4"/>
      <c r="D32" s="4"/>
      <c r="E32" s="4"/>
      <c r="F32" s="4"/>
      <c r="G32" s="4"/>
      <c r="H32" s="51"/>
      <c r="I32" s="4"/>
      <c r="J32" s="4"/>
      <c r="K32" s="4"/>
      <c r="L32" s="4"/>
      <c r="M32" s="4"/>
      <c r="N32" s="4"/>
      <c r="O32" s="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</row>
    <row r="33" spans="1:1436" x14ac:dyDescent="0.2">
      <c r="A33" s="4"/>
      <c r="B33" s="18"/>
      <c r="C33" s="4"/>
      <c r="D33" s="4"/>
      <c r="E33" s="4"/>
      <c r="F33" s="25"/>
      <c r="G33" s="4"/>
      <c r="H33" s="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</row>
    <row r="34" spans="1:1436" x14ac:dyDescent="0.2">
      <c r="A34" s="4"/>
      <c r="B34" s="18"/>
      <c r="C34" s="4"/>
      <c r="D34" s="4"/>
      <c r="E34" s="4"/>
      <c r="F34" s="4"/>
      <c r="G34" s="25"/>
      <c r="H34" s="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</row>
    <row r="35" spans="1:1436" ht="30.75" customHeight="1" x14ac:dyDescent="0.2">
      <c r="A35" s="4"/>
      <c r="B35" s="18"/>
      <c r="C35" s="4"/>
      <c r="D35" s="4"/>
      <c r="E35" s="75"/>
      <c r="F35" s="4"/>
      <c r="G35" s="4"/>
      <c r="H35" s="5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</row>
    <row r="36" spans="1:1436" x14ac:dyDescent="0.2">
      <c r="A36" s="4"/>
      <c r="B36" s="18"/>
      <c r="C36" s="4"/>
      <c r="D36" s="4"/>
      <c r="E36" s="4"/>
      <c r="F36" s="4"/>
      <c r="G36" s="25"/>
      <c r="H36" s="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1436" x14ac:dyDescent="0.2">
      <c r="A37" s="4"/>
      <c r="B37" s="18"/>
      <c r="C37" s="4"/>
      <c r="D37" s="4"/>
      <c r="E37" s="4"/>
      <c r="F37" s="4"/>
      <c r="G37" s="4"/>
      <c r="H37" s="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1436" x14ac:dyDescent="0.2">
      <c r="A38" s="4"/>
      <c r="B38" s="18"/>
      <c r="C38" s="4"/>
      <c r="D38" s="4"/>
      <c r="E38" s="4"/>
      <c r="F38" s="25"/>
      <c r="G38" s="4"/>
      <c r="H38" s="4"/>
    </row>
    <row r="39" spans="1:1436" x14ac:dyDescent="0.2">
      <c r="A39" s="4"/>
      <c r="B39" s="18"/>
      <c r="C39" s="4"/>
      <c r="D39" s="4"/>
      <c r="E39" s="4"/>
      <c r="F39" s="25"/>
      <c r="G39" s="4"/>
      <c r="H39" s="4"/>
    </row>
    <row r="40" spans="1:1436" x14ac:dyDescent="0.2">
      <c r="A40" s="4"/>
      <c r="B40" s="18"/>
      <c r="C40" s="4"/>
      <c r="D40" s="4"/>
      <c r="E40" s="4"/>
      <c r="F40" s="25"/>
      <c r="G40" s="25"/>
      <c r="H40" s="4"/>
      <c r="J40" s="5"/>
      <c r="L40" s="5"/>
    </row>
    <row r="41" spans="1:1436" x14ac:dyDescent="0.2">
      <c r="A41" s="4"/>
      <c r="B41" s="18"/>
      <c r="C41" s="4"/>
      <c r="D41" s="4"/>
      <c r="E41" s="4"/>
      <c r="F41" s="25"/>
      <c r="G41" s="4"/>
      <c r="H41" s="4"/>
      <c r="J41" s="5"/>
      <c r="L41" s="5"/>
    </row>
    <row r="42" spans="1:1436" x14ac:dyDescent="0.2">
      <c r="A42" s="4"/>
      <c r="B42" s="18"/>
      <c r="C42" s="4"/>
      <c r="D42" s="4"/>
      <c r="E42" s="4"/>
      <c r="F42" s="25"/>
      <c r="G42" s="4"/>
      <c r="H42" s="4"/>
      <c r="J42" s="5"/>
      <c r="L42" s="5"/>
    </row>
    <row r="43" spans="1:1436" x14ac:dyDescent="0.2">
      <c r="A43" s="4"/>
      <c r="B43" s="18"/>
      <c r="C43" s="4"/>
      <c r="D43" s="4"/>
      <c r="E43" s="4"/>
      <c r="F43" s="4"/>
      <c r="G43" s="4"/>
      <c r="H43" s="4"/>
      <c r="J43" s="5"/>
    </row>
    <row r="44" spans="1:1436" x14ac:dyDescent="0.2">
      <c r="A44" s="4"/>
      <c r="B44" s="18"/>
      <c r="C44" s="4"/>
      <c r="D44" s="4"/>
      <c r="E44" s="4"/>
      <c r="F44" s="4"/>
      <c r="G44" s="4"/>
      <c r="H44" s="4"/>
      <c r="J44" s="5"/>
    </row>
    <row r="45" spans="1:1436" x14ac:dyDescent="0.2">
      <c r="A45" s="4"/>
      <c r="B45" s="18"/>
      <c r="C45" s="4"/>
      <c r="D45" s="4"/>
      <c r="E45" s="4"/>
      <c r="F45" s="4"/>
      <c r="G45" s="4"/>
      <c r="H45" s="4"/>
      <c r="J45" s="5"/>
    </row>
    <row r="46" spans="1:1436" x14ac:dyDescent="0.2">
      <c r="A46" s="4"/>
      <c r="B46" s="18"/>
      <c r="C46" s="4"/>
      <c r="D46" s="4"/>
      <c r="E46" s="4"/>
      <c r="F46" s="25"/>
      <c r="G46" s="25"/>
      <c r="H46" s="4"/>
      <c r="J46" s="5"/>
    </row>
    <row r="47" spans="1:1436" x14ac:dyDescent="0.2">
      <c r="A47" s="4"/>
      <c r="B47" s="18"/>
      <c r="C47" s="4"/>
      <c r="D47" s="4"/>
      <c r="E47" s="4"/>
      <c r="F47" s="4"/>
      <c r="G47" s="4"/>
      <c r="H47" s="4"/>
    </row>
    <row r="48" spans="1:1436" x14ac:dyDescent="0.2">
      <c r="A48" s="4"/>
      <c r="B48" s="18"/>
      <c r="C48" s="4"/>
      <c r="D48" s="4"/>
      <c r="E48" s="4"/>
      <c r="F48" s="4"/>
      <c r="G48" s="4"/>
      <c r="H48" s="4"/>
    </row>
    <row r="49" spans="1:10" x14ac:dyDescent="0.2">
      <c r="A49" s="4"/>
      <c r="B49" s="18"/>
      <c r="C49" s="4"/>
      <c r="D49" s="4"/>
      <c r="E49" s="4"/>
      <c r="F49" s="4"/>
      <c r="G49" s="4"/>
      <c r="H49" s="4"/>
      <c r="J49" s="5"/>
    </row>
    <row r="50" spans="1:10" x14ac:dyDescent="0.2">
      <c r="A50" s="4"/>
      <c r="B50" s="18"/>
      <c r="C50" s="4"/>
      <c r="D50" s="4"/>
      <c r="E50" s="4"/>
      <c r="F50" s="4"/>
      <c r="G50" s="4"/>
      <c r="H50" s="4"/>
      <c r="J50" s="5"/>
    </row>
    <row r="51" spans="1:10" x14ac:dyDescent="0.2">
      <c r="A51" s="4"/>
      <c r="B51" s="18"/>
      <c r="C51" s="4"/>
      <c r="D51" s="4"/>
      <c r="E51" s="4"/>
      <c r="F51" s="25"/>
      <c r="G51" s="25"/>
      <c r="H51" s="4"/>
      <c r="J51" s="5"/>
    </row>
    <row r="52" spans="1:10" x14ac:dyDescent="0.2">
      <c r="A52" s="4"/>
      <c r="B52" s="4"/>
      <c r="C52" s="4"/>
      <c r="D52" s="4"/>
      <c r="E52" s="4"/>
      <c r="F52" s="4"/>
      <c r="G52" s="4"/>
      <c r="H52" s="4"/>
    </row>
    <row r="53" spans="1:10" x14ac:dyDescent="0.2">
      <c r="A53" s="4"/>
      <c r="B53" s="4"/>
      <c r="C53" s="4"/>
      <c r="D53" s="4"/>
      <c r="E53" s="4"/>
      <c r="F53" s="4"/>
      <c r="G53" s="4"/>
      <c r="H53" s="4"/>
    </row>
    <row r="54" spans="1:10" x14ac:dyDescent="0.2">
      <c r="A54" s="4"/>
      <c r="B54" s="4"/>
      <c r="C54" s="4"/>
      <c r="D54" s="4"/>
      <c r="E54" s="4"/>
      <c r="F54" s="4"/>
      <c r="G54" s="4"/>
      <c r="H54" s="4"/>
    </row>
  </sheetData>
  <mergeCells count="1">
    <mergeCell ref="I1:K1"/>
  </mergeCells>
  <phoneticPr fontId="3" type="noConversion"/>
  <pageMargins left="0.75" right="0.75" top="0.85" bottom="0.22" header="1.02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"/>
  <sheetViews>
    <sheetView workbookViewId="0">
      <selection activeCell="J18" sqref="J18"/>
    </sheetView>
  </sheetViews>
  <sheetFormatPr defaultRowHeight="12.75" x14ac:dyDescent="0.2"/>
  <cols>
    <col min="1" max="1" width="12.28515625" style="5" customWidth="1"/>
    <col min="6" max="6" width="12.5703125" style="5" customWidth="1"/>
    <col min="7" max="7" width="13" customWidth="1"/>
    <col min="9" max="9" width="4.7109375" customWidth="1"/>
    <col min="10" max="10" width="12" customWidth="1"/>
    <col min="11" max="12" width="12" bestFit="1" customWidth="1"/>
    <col min="13" max="13" width="14.42578125" bestFit="1" customWidth="1"/>
  </cols>
  <sheetData>
    <row r="1" spans="1:13" x14ac:dyDescent="0.2">
      <c r="B1" s="33" t="s">
        <v>0</v>
      </c>
      <c r="C1" s="76" t="s">
        <v>5</v>
      </c>
      <c r="D1" s="76" t="s">
        <v>4</v>
      </c>
      <c r="E1" s="76" t="s">
        <v>8</v>
      </c>
      <c r="F1" s="33" t="s">
        <v>6</v>
      </c>
      <c r="G1" s="33" t="s">
        <v>9</v>
      </c>
    </row>
    <row r="2" spans="1:13" ht="13.5" thickBot="1" x14ac:dyDescent="0.25">
      <c r="A2" s="4"/>
      <c r="B2" s="6"/>
      <c r="C2" s="6"/>
      <c r="D2" s="6"/>
      <c r="E2" s="6"/>
      <c r="H2" s="6"/>
    </row>
    <row r="3" spans="1:13" x14ac:dyDescent="0.2">
      <c r="A3" s="4"/>
      <c r="B3" s="56">
        <v>1</v>
      </c>
      <c r="C3" s="7">
        <v>29.38</v>
      </c>
      <c r="D3" s="8">
        <v>32.03</v>
      </c>
      <c r="E3" s="30">
        <v>35.520000000000003</v>
      </c>
      <c r="F3" s="65">
        <f>POWER(10,-D3/3.3532)/POWER(10,-C3/3.3636)</f>
        <v>0.15227175698597625</v>
      </c>
      <c r="G3" s="66">
        <f>POWER(10,-E3/3.358)/POWER(10,-C3/3.3636)</f>
        <v>1.4353710657131251E-2</v>
      </c>
      <c r="H3" s="6"/>
      <c r="I3" s="23"/>
      <c r="J3" s="72" t="s">
        <v>3</v>
      </c>
      <c r="K3" s="16" t="s">
        <v>2</v>
      </c>
      <c r="L3" s="72" t="s">
        <v>15</v>
      </c>
      <c r="M3" s="83" t="s">
        <v>16</v>
      </c>
    </row>
    <row r="4" spans="1:13" x14ac:dyDescent="0.2">
      <c r="A4" s="4"/>
      <c r="B4" s="57">
        <v>1</v>
      </c>
      <c r="C4" s="2">
        <v>27.96</v>
      </c>
      <c r="D4" s="3">
        <v>31.54</v>
      </c>
      <c r="E4" s="19">
        <v>29.76</v>
      </c>
      <c r="F4" s="67">
        <f t="shared" ref="F4:F15" si="0">POWER(10,-D4/3.3532)/POWER(10,-C4/3.3636)</f>
        <v>8.064579053750906E-2</v>
      </c>
      <c r="G4" s="68">
        <f t="shared" ref="G4:G15" si="1">POWER(10,-E4/3.358)/POWER(10,-C4/3.3636)</f>
        <v>0.28190591701982737</v>
      </c>
      <c r="H4" s="6"/>
      <c r="I4" s="49">
        <v>1</v>
      </c>
      <c r="J4" s="6">
        <f>AVERAGE(F3:F5)</f>
        <v>0.13446566022694861</v>
      </c>
      <c r="K4" s="6">
        <f>AVERAGE(G3:G5)</f>
        <v>5.0110263132249635</v>
      </c>
      <c r="L4" s="6">
        <f>STDEV(F3:F5)</f>
        <v>4.7490142639622479E-2</v>
      </c>
      <c r="M4" s="43">
        <f>STDEV(G3:G5)</f>
        <v>8.4238461012187518</v>
      </c>
    </row>
    <row r="5" spans="1:13" ht="13.5" thickBot="1" x14ac:dyDescent="0.25">
      <c r="A5" s="4"/>
      <c r="B5" s="58">
        <v>1</v>
      </c>
      <c r="C5" s="11">
        <v>27.93</v>
      </c>
      <c r="D5" s="12">
        <v>30.42</v>
      </c>
      <c r="E5" s="52">
        <v>23.96</v>
      </c>
      <c r="F5" s="69">
        <f t="shared" si="0"/>
        <v>0.17047943315736053</v>
      </c>
      <c r="G5" s="70">
        <f t="shared" si="1"/>
        <v>14.736819311997932</v>
      </c>
      <c r="H5" s="6"/>
      <c r="I5" s="49">
        <v>7</v>
      </c>
      <c r="J5" s="6">
        <f>AVERAGE(F6:F8)</f>
        <v>0.39370057232560551</v>
      </c>
      <c r="K5" s="6">
        <f>AVERAGE(G6:G8)</f>
        <v>14.231018415695111</v>
      </c>
      <c r="L5" s="6">
        <f>STDEV(F6:F8)</f>
        <v>0.43795350929352522</v>
      </c>
      <c r="M5" s="43">
        <f>STDEV(G6:G8)</f>
        <v>20.962833327799192</v>
      </c>
    </row>
    <row r="6" spans="1:13" x14ac:dyDescent="0.2">
      <c r="A6" s="4"/>
      <c r="B6" s="57">
        <v>7</v>
      </c>
      <c r="C6" s="2">
        <v>27.48</v>
      </c>
      <c r="D6" s="3">
        <v>29.93</v>
      </c>
      <c r="E6" s="19">
        <v>25.39</v>
      </c>
      <c r="F6" s="65">
        <f t="shared" si="0"/>
        <v>0.17539444451860609</v>
      </c>
      <c r="G6" s="66">
        <f t="shared" si="1"/>
        <v>4.0622795739530924</v>
      </c>
      <c r="H6" s="6"/>
      <c r="I6" s="49">
        <v>14</v>
      </c>
      <c r="J6" s="6">
        <f>AVERAGE(F9:F11)</f>
        <v>0.2748986746389061</v>
      </c>
      <c r="K6" s="6">
        <f>AVERAGE(G9:G11)</f>
        <v>2.4908558532322558</v>
      </c>
      <c r="L6" s="6">
        <f>STDEV(F9:F11)</f>
        <v>0.16438527241265416</v>
      </c>
      <c r="M6" s="43">
        <f>STDEV(G9:G11)</f>
        <v>1.687718931391283</v>
      </c>
    </row>
    <row r="7" spans="1:13" ht="13.5" thickBot="1" x14ac:dyDescent="0.25">
      <c r="A7" s="4"/>
      <c r="B7" s="57">
        <v>7</v>
      </c>
      <c r="C7" s="2">
        <v>31.32</v>
      </c>
      <c r="D7" s="3">
        <v>31.38</v>
      </c>
      <c r="E7" s="19">
        <v>25.95</v>
      </c>
      <c r="F7" s="67">
        <f t="shared" si="0"/>
        <v>0.89789806692513396</v>
      </c>
      <c r="G7" s="68">
        <f t="shared" si="1"/>
        <v>38.338740430297435</v>
      </c>
      <c r="H7" s="6"/>
      <c r="I7" s="50">
        <v>21</v>
      </c>
      <c r="J7" s="17">
        <f>AVERAGE(F12:F15)</f>
        <v>0.37712483580084799</v>
      </c>
      <c r="K7" s="17">
        <f>AVERAGE(G12:G15)</f>
        <v>7.0248176024399482</v>
      </c>
      <c r="L7" s="17">
        <f>STDEV(F12:F15)</f>
        <v>0.10405946013923661</v>
      </c>
      <c r="M7" s="44">
        <f>STDEV(G12:G15)</f>
        <v>7.705557180765795</v>
      </c>
    </row>
    <row r="8" spans="1:13" ht="13.5" thickBot="1" x14ac:dyDescent="0.25">
      <c r="A8" s="4"/>
      <c r="B8" s="58">
        <v>7</v>
      </c>
      <c r="C8" s="11">
        <v>27.07</v>
      </c>
      <c r="D8" s="12">
        <v>30.23</v>
      </c>
      <c r="E8" s="52">
        <v>28.82</v>
      </c>
      <c r="F8" s="69">
        <f t="shared" si="0"/>
        <v>0.10780920553307641</v>
      </c>
      <c r="G8" s="70">
        <f t="shared" si="1"/>
        <v>0.29203524283480858</v>
      </c>
      <c r="H8" s="6"/>
    </row>
    <row r="9" spans="1:13" x14ac:dyDescent="0.2">
      <c r="A9" s="4"/>
      <c r="B9" s="56">
        <v>14</v>
      </c>
      <c r="C9" s="7">
        <v>28.55</v>
      </c>
      <c r="D9" s="8">
        <v>30.51</v>
      </c>
      <c r="E9" s="30">
        <v>27.9</v>
      </c>
      <c r="F9" s="65">
        <f t="shared" si="0"/>
        <v>0.24499559526326059</v>
      </c>
      <c r="G9" s="66">
        <f t="shared" si="1"/>
        <v>1.5115155688865438</v>
      </c>
      <c r="H9" s="6"/>
    </row>
    <row r="10" spans="1:13" x14ac:dyDescent="0.2">
      <c r="A10" s="4"/>
      <c r="B10" s="57">
        <v>14</v>
      </c>
      <c r="C10" s="2">
        <v>27.75</v>
      </c>
      <c r="D10" s="3">
        <v>28.82</v>
      </c>
      <c r="E10" s="19">
        <v>25.53</v>
      </c>
      <c r="F10" s="67">
        <f t="shared" si="0"/>
        <v>0.45218281169729052</v>
      </c>
      <c r="G10" s="68">
        <f t="shared" si="1"/>
        <v>4.4396574654823562</v>
      </c>
      <c r="H10" s="6"/>
    </row>
    <row r="11" spans="1:13" ht="13.5" thickBot="1" x14ac:dyDescent="0.25">
      <c r="A11" s="4"/>
      <c r="B11" s="58">
        <v>14</v>
      </c>
      <c r="C11" s="11">
        <v>28.85</v>
      </c>
      <c r="D11" s="12">
        <v>31.76</v>
      </c>
      <c r="E11" s="52">
        <v>28.19</v>
      </c>
      <c r="F11" s="69">
        <f t="shared" si="0"/>
        <v>0.12751761695616715</v>
      </c>
      <c r="G11" s="70">
        <f t="shared" si="1"/>
        <v>1.5213945253278682</v>
      </c>
      <c r="H11" s="6"/>
    </row>
    <row r="12" spans="1:13" x14ac:dyDescent="0.2">
      <c r="A12" s="4"/>
      <c r="B12" s="56">
        <v>21</v>
      </c>
      <c r="C12" s="7">
        <v>27.84</v>
      </c>
      <c r="D12" s="8">
        <v>29.84</v>
      </c>
      <c r="E12" s="30">
        <v>25.89</v>
      </c>
      <c r="F12" s="65">
        <f t="shared" si="0"/>
        <v>0.23871738632293499</v>
      </c>
      <c r="G12" s="66">
        <f t="shared" si="1"/>
        <v>3.688925117984561</v>
      </c>
      <c r="H12" s="6"/>
    </row>
    <row r="13" spans="1:13" x14ac:dyDescent="0.2">
      <c r="A13" s="4"/>
      <c r="B13" s="57">
        <v>21</v>
      </c>
      <c r="C13" s="2">
        <v>28.09</v>
      </c>
      <c r="D13" s="3">
        <v>29.5</v>
      </c>
      <c r="E13" s="19">
        <v>26.72</v>
      </c>
      <c r="F13" s="67">
        <f t="shared" si="0"/>
        <v>0.35777077388039125</v>
      </c>
      <c r="G13" s="68">
        <f t="shared" si="1"/>
        <v>2.4777303025446793</v>
      </c>
      <c r="H13" s="6"/>
    </row>
    <row r="14" spans="1:13" x14ac:dyDescent="0.2">
      <c r="A14" s="4"/>
      <c r="B14" s="57">
        <v>21</v>
      </c>
      <c r="C14" s="2">
        <v>30.22</v>
      </c>
      <c r="D14" s="3">
        <v>31.22</v>
      </c>
      <c r="E14" s="19">
        <v>25.91</v>
      </c>
      <c r="F14" s="67">
        <f t="shared" si="0"/>
        <v>0.47196749474271082</v>
      </c>
      <c r="G14" s="68">
        <f t="shared" si="1"/>
        <v>18.557485521680594</v>
      </c>
      <c r="H14" s="6"/>
    </row>
    <row r="15" spans="1:13" ht="13.5" thickBot="1" x14ac:dyDescent="0.25">
      <c r="A15" s="4"/>
      <c r="B15" s="58">
        <v>21</v>
      </c>
      <c r="C15" s="11">
        <v>27.63</v>
      </c>
      <c r="D15" s="12">
        <v>28.74</v>
      </c>
      <c r="E15" s="52">
        <v>25.81</v>
      </c>
      <c r="F15" s="69">
        <f t="shared" si="0"/>
        <v>0.4400436882573549</v>
      </c>
      <c r="G15" s="70">
        <f t="shared" si="1"/>
        <v>3.3751294675499577</v>
      </c>
      <c r="H15" s="6"/>
    </row>
    <row r="16" spans="1:13" x14ac:dyDescent="0.2">
      <c r="A16" s="25"/>
      <c r="B16" s="6"/>
      <c r="C16" s="6"/>
      <c r="D16" s="6"/>
      <c r="E16" s="6"/>
      <c r="F16" s="25"/>
      <c r="G16" s="33"/>
      <c r="H16" s="6"/>
    </row>
    <row r="17" spans="1:8" x14ac:dyDescent="0.2">
      <c r="A17" s="4"/>
      <c r="B17" s="6"/>
      <c r="C17" s="6"/>
      <c r="D17" s="6"/>
      <c r="E17" s="6"/>
      <c r="F17" s="4"/>
      <c r="H17" s="6"/>
    </row>
  </sheetData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40"/>
  <sheetViews>
    <sheetView zoomScale="90" zoomScaleNormal="90" workbookViewId="0">
      <selection activeCell="J4" sqref="J4:N8"/>
    </sheetView>
  </sheetViews>
  <sheetFormatPr defaultRowHeight="12.75" x14ac:dyDescent="0.2"/>
  <cols>
    <col min="6" max="6" width="13.7109375" customWidth="1"/>
    <col min="7" max="7" width="13.85546875" customWidth="1"/>
    <col min="10" max="10" width="6.5703125" customWidth="1"/>
    <col min="14" max="14" width="10.28515625" customWidth="1"/>
  </cols>
  <sheetData>
    <row r="1" spans="2:15" x14ac:dyDescent="0.2">
      <c r="B1" s="33" t="s">
        <v>0</v>
      </c>
      <c r="C1" s="76" t="s">
        <v>5</v>
      </c>
      <c r="D1" s="76" t="s">
        <v>4</v>
      </c>
      <c r="E1" s="76" t="s">
        <v>8</v>
      </c>
      <c r="F1" s="33" t="s">
        <v>12</v>
      </c>
      <c r="G1" s="33" t="s">
        <v>13</v>
      </c>
      <c r="I1" s="5"/>
      <c r="J1" s="4"/>
      <c r="K1" s="4"/>
      <c r="L1" s="4"/>
      <c r="M1" s="4"/>
      <c r="N1" s="4"/>
      <c r="O1" s="6"/>
    </row>
    <row r="2" spans="2:15" ht="13.5" thickBot="1" x14ac:dyDescent="0.25">
      <c r="B2" s="78"/>
      <c r="C2" s="4"/>
      <c r="D2" s="4"/>
      <c r="E2" s="4"/>
      <c r="F2" s="25"/>
      <c r="G2" s="25"/>
      <c r="I2" s="5"/>
      <c r="J2" s="4"/>
      <c r="K2" s="4"/>
      <c r="L2" s="4"/>
      <c r="M2" s="4"/>
      <c r="N2" s="25"/>
      <c r="O2" s="29"/>
    </row>
    <row r="3" spans="2:15" ht="15" customHeight="1" thickBot="1" x14ac:dyDescent="0.25">
      <c r="B3" s="56">
        <v>1</v>
      </c>
      <c r="C3" s="20">
        <v>24.74</v>
      </c>
      <c r="D3" s="26">
        <v>36.479999999999997</v>
      </c>
      <c r="E3" s="9">
        <v>40</v>
      </c>
      <c r="F3" s="39">
        <f>POWER(10,-D3/3.3532)/POWER(10,-C3/3.3636)</f>
        <v>2.9926397885787461E-4</v>
      </c>
      <c r="G3" s="36"/>
      <c r="I3" s="5"/>
      <c r="J3" s="4"/>
      <c r="K3" s="4"/>
      <c r="L3" s="4"/>
      <c r="M3" s="4"/>
      <c r="N3" s="4"/>
      <c r="O3" s="6"/>
    </row>
    <row r="4" spans="2:15" x14ac:dyDescent="0.2">
      <c r="B4" s="57">
        <v>1</v>
      </c>
      <c r="C4" s="14">
        <v>27.51</v>
      </c>
      <c r="D4" s="27">
        <v>36.68</v>
      </c>
      <c r="E4" s="10">
        <v>35.020000000000003</v>
      </c>
      <c r="F4" s="34">
        <f t="shared" ref="F4:F18" si="0">POWER(10,-D4/3.3532)/POWER(10,-C4/3.3636)</f>
        <v>1.7375301271245684E-3</v>
      </c>
      <c r="G4" s="22">
        <f>POWER(10,-E4/3.358)/POWER(10,-C4/3.3636)</f>
        <v>5.6222530002947276E-3</v>
      </c>
      <c r="J4" s="23"/>
      <c r="K4" s="72" t="s">
        <v>3</v>
      </c>
      <c r="L4" s="16" t="s">
        <v>1</v>
      </c>
      <c r="M4" s="72" t="s">
        <v>15</v>
      </c>
      <c r="N4" s="83" t="s">
        <v>16</v>
      </c>
      <c r="O4" s="6"/>
    </row>
    <row r="5" spans="2:15" x14ac:dyDescent="0.2">
      <c r="B5" s="57">
        <v>1</v>
      </c>
      <c r="C5" s="14">
        <v>26.81</v>
      </c>
      <c r="D5" s="27">
        <v>33.049999999999997</v>
      </c>
      <c r="E5" s="10">
        <v>35.07</v>
      </c>
      <c r="F5" s="34">
        <f t="shared" si="0"/>
        <v>1.30127773633183E-2</v>
      </c>
      <c r="G5" s="22">
        <f t="shared" ref="G5:G7" si="1">POWER(10,-E5/3.358)/POWER(10,-C5/3.3636)</f>
        <v>3.3644200430825561E-3</v>
      </c>
      <c r="J5" s="49">
        <v>1</v>
      </c>
      <c r="K5" s="6">
        <f>AVERAGE(F3:F6)</f>
        <v>4.935759341473508E-3</v>
      </c>
      <c r="L5" s="6">
        <f>AVERAGE(G4:G6)</f>
        <v>3.0960977616223098E-3</v>
      </c>
      <c r="M5" s="6">
        <f>STDEV(F3:F6)</f>
        <v>5.6869055907323562E-3</v>
      </c>
      <c r="N5" s="43">
        <f>STDEV(G4:G6)</f>
        <v>2.6704458192525577E-3</v>
      </c>
      <c r="O5" s="6"/>
    </row>
    <row r="6" spans="2:15" ht="13.5" thickBot="1" x14ac:dyDescent="0.25">
      <c r="B6" s="58">
        <v>1</v>
      </c>
      <c r="C6" s="15">
        <v>25.21</v>
      </c>
      <c r="D6" s="35">
        <v>32.94</v>
      </c>
      <c r="E6" s="13">
        <v>36.99</v>
      </c>
      <c r="F6" s="40">
        <f t="shared" si="0"/>
        <v>4.6934658965932883E-3</v>
      </c>
      <c r="G6" s="37">
        <f t="shared" si="1"/>
        <v>3.0162024148964642E-4</v>
      </c>
      <c r="J6" s="49">
        <v>7</v>
      </c>
      <c r="K6" s="6">
        <f>AVERAGE(F7:F9)</f>
        <v>0.33445009852547775</v>
      </c>
      <c r="L6" s="6">
        <f>AVERAGE(G7:G9)</f>
        <v>2.3899735971978652E-2</v>
      </c>
      <c r="M6" s="6">
        <f>STDEV(F7:F9)</f>
        <v>7.6199580767157396E-2</v>
      </c>
      <c r="N6" s="43">
        <f>STDEV(G7:G9)</f>
        <v>9.001048799725353E-3</v>
      </c>
      <c r="O6" s="6"/>
    </row>
    <row r="7" spans="2:15" x14ac:dyDescent="0.2">
      <c r="B7" s="56">
        <v>7</v>
      </c>
      <c r="C7" s="20">
        <v>28.48</v>
      </c>
      <c r="D7" s="8">
        <v>29.74</v>
      </c>
      <c r="E7" s="30">
        <v>34.68</v>
      </c>
      <c r="F7" s="23">
        <f t="shared" si="0"/>
        <v>0.39625854213651202</v>
      </c>
      <c r="G7" s="36">
        <f t="shared" si="1"/>
        <v>1.3789312864714166E-2</v>
      </c>
      <c r="J7" s="49">
        <v>14</v>
      </c>
      <c r="K7" s="6">
        <f>AVERAGE(F11:F14)</f>
        <v>0.26367743201895644</v>
      </c>
      <c r="L7" s="6">
        <f>AVERAGE(G11:G14)</f>
        <v>0.11931899317047509</v>
      </c>
      <c r="M7" s="6">
        <f>STDEV(F11:F14)</f>
        <v>0.26671146656614741</v>
      </c>
      <c r="N7" s="43">
        <f>STDEV(G11:G14)</f>
        <v>0.20429838374272202</v>
      </c>
      <c r="O7" s="6"/>
    </row>
    <row r="8" spans="2:15" ht="13.5" thickBot="1" x14ac:dyDescent="0.25">
      <c r="B8" s="57">
        <v>7</v>
      </c>
      <c r="C8" s="14">
        <v>28.08</v>
      </c>
      <c r="D8" s="3">
        <v>29.49</v>
      </c>
      <c r="E8" s="19">
        <v>33.049999999999997</v>
      </c>
      <c r="F8" s="49">
        <f t="shared" si="0"/>
        <v>0.35777837005077451</v>
      </c>
      <c r="G8" s="43">
        <f t="shared" ref="G8" si="2">POWER(10,-E8/3.3532)/POWER(10,-C8/3.3636)</f>
        <v>3.1041424925226508E-2</v>
      </c>
      <c r="J8" s="50">
        <v>21</v>
      </c>
      <c r="K8" s="17">
        <f>AVERAGE(F16:F17)</f>
        <v>0.14244524561892186</v>
      </c>
      <c r="L8" s="17">
        <f>AVERAGE(G16:G17)</f>
        <v>6.2514047817216973E-3</v>
      </c>
      <c r="M8" s="17">
        <f>STDEV(F16:F17)</f>
        <v>5.482585285561422E-2</v>
      </c>
      <c r="N8" s="44">
        <f>STDEV(G16:G17)</f>
        <v>8.3998210986917822E-3</v>
      </c>
      <c r="O8" s="6"/>
    </row>
    <row r="9" spans="2:15" ht="13.5" thickBot="1" x14ac:dyDescent="0.25">
      <c r="B9" s="57">
        <v>7</v>
      </c>
      <c r="C9" s="15">
        <v>26.79</v>
      </c>
      <c r="D9" s="12">
        <v>28.73</v>
      </c>
      <c r="E9" s="52">
        <v>32.020000000000003</v>
      </c>
      <c r="F9" s="49">
        <f>POWER(10,-D9/3.3532)/POWER(10,-C9/3.3636)</f>
        <v>0.2493133833891468</v>
      </c>
      <c r="G9" s="43">
        <f>POWER(10,-E9/3.358)/POWER(10,-C9/3.3636)</f>
        <v>2.6868470125995275E-2</v>
      </c>
      <c r="J9" s="6"/>
      <c r="K9" s="6"/>
      <c r="L9" s="6"/>
      <c r="M9" s="6"/>
      <c r="N9" s="6"/>
      <c r="O9" s="6"/>
    </row>
    <row r="10" spans="2:15" ht="13.5" thickBot="1" x14ac:dyDescent="0.25">
      <c r="B10" s="58">
        <v>7</v>
      </c>
      <c r="C10" s="6"/>
      <c r="D10" s="6"/>
      <c r="E10" s="6"/>
      <c r="F10" s="6"/>
      <c r="G10" s="43"/>
      <c r="J10" s="6"/>
      <c r="K10" s="6"/>
      <c r="L10" s="6"/>
      <c r="M10" s="6"/>
      <c r="N10" s="6"/>
      <c r="O10" s="6"/>
    </row>
    <row r="11" spans="2:15" x14ac:dyDescent="0.2">
      <c r="B11" s="56">
        <v>14</v>
      </c>
      <c r="C11" s="20">
        <v>27.57</v>
      </c>
      <c r="D11" s="8">
        <v>30.97</v>
      </c>
      <c r="E11" s="30">
        <v>35.299999999999997</v>
      </c>
      <c r="F11" s="23">
        <f t="shared" si="0"/>
        <v>9.1331666521355964E-2</v>
      </c>
      <c r="G11" s="24">
        <f t="shared" ref="G11:G14" si="3">POWER(10,-E11/3.358)/POWER(10,-C11/3.3636)</f>
        <v>4.8346545675161928E-3</v>
      </c>
    </row>
    <row r="12" spans="2:15" x14ac:dyDescent="0.2">
      <c r="B12" s="57">
        <v>14</v>
      </c>
      <c r="C12" s="14">
        <v>28.55</v>
      </c>
      <c r="D12" s="3">
        <v>31.9</v>
      </c>
      <c r="E12" s="19">
        <v>35.299999999999997</v>
      </c>
      <c r="F12" s="49">
        <f t="shared" si="0"/>
        <v>9.4325446916273994E-2</v>
      </c>
      <c r="G12" s="43">
        <f t="shared" si="3"/>
        <v>9.4562718886217912E-3</v>
      </c>
    </row>
    <row r="13" spans="2:15" x14ac:dyDescent="0.2">
      <c r="B13" s="57">
        <v>14</v>
      </c>
      <c r="C13" s="14">
        <v>29.26</v>
      </c>
      <c r="D13" s="3">
        <v>31.41</v>
      </c>
      <c r="E13" s="19">
        <v>33.979999999999997</v>
      </c>
      <c r="F13" s="49">
        <f t="shared" si="0"/>
        <v>0.21470457833425011</v>
      </c>
      <c r="G13" s="43">
        <f t="shared" si="3"/>
        <v>3.8009699783037913E-2</v>
      </c>
    </row>
    <row r="14" spans="2:15" ht="13.5" thickBot="1" x14ac:dyDescent="0.25">
      <c r="B14" s="58">
        <v>14</v>
      </c>
      <c r="C14" s="15">
        <v>34.81</v>
      </c>
      <c r="D14" s="12">
        <v>35.32</v>
      </c>
      <c r="E14" s="52">
        <v>36</v>
      </c>
      <c r="F14" s="49">
        <f t="shared" si="0"/>
        <v>0.65434803630394578</v>
      </c>
      <c r="G14" s="43">
        <f t="shared" si="3"/>
        <v>0.42497534644272444</v>
      </c>
    </row>
    <row r="15" spans="2:15" ht="14.25" customHeight="1" x14ac:dyDescent="0.2">
      <c r="B15" s="56">
        <v>21</v>
      </c>
      <c r="C15" s="20">
        <v>36</v>
      </c>
      <c r="D15" s="8">
        <v>40</v>
      </c>
      <c r="E15" s="9">
        <v>37.68</v>
      </c>
      <c r="F15" s="34"/>
      <c r="G15" s="22"/>
    </row>
    <row r="16" spans="2:15" x14ac:dyDescent="0.2">
      <c r="B16" s="57">
        <v>21</v>
      </c>
      <c r="C16" s="14">
        <v>28.28</v>
      </c>
      <c r="D16" s="3">
        <v>30.68</v>
      </c>
      <c r="E16" s="10">
        <v>34.659999999999997</v>
      </c>
      <c r="F16" s="34">
        <f t="shared" si="0"/>
        <v>0.18121297795746255</v>
      </c>
      <c r="G16" s="22">
        <f>POWER(10,-E16/3.358)/POWER(10,-C16/3.3636)</f>
        <v>1.2190975241360492E-2</v>
      </c>
    </row>
    <row r="17" spans="1:46" x14ac:dyDescent="0.2">
      <c r="B17" s="57">
        <v>21</v>
      </c>
      <c r="C17" s="14">
        <v>26.07</v>
      </c>
      <c r="D17" s="3">
        <v>29.29</v>
      </c>
      <c r="E17" s="10">
        <v>37.799999999999997</v>
      </c>
      <c r="F17" s="34">
        <f t="shared" si="0"/>
        <v>0.10367751328038113</v>
      </c>
      <c r="G17" s="22">
        <f>POWER(10,-E17/3.358)/POWER(10,-C17/3.3636)</f>
        <v>3.1183432208290281E-4</v>
      </c>
    </row>
    <row r="18" spans="1:46" ht="13.5" thickBot="1" x14ac:dyDescent="0.25">
      <c r="B18" s="58">
        <v>21</v>
      </c>
      <c r="C18" s="15">
        <v>36.21</v>
      </c>
      <c r="D18" s="12">
        <v>40</v>
      </c>
      <c r="E18" s="13">
        <v>37.06</v>
      </c>
      <c r="F18" s="40"/>
      <c r="G18" s="37"/>
    </row>
    <row r="19" spans="1:46" x14ac:dyDescent="0.2">
      <c r="B19" s="1"/>
      <c r="C19" s="4"/>
      <c r="D19" s="4"/>
      <c r="E19" s="4"/>
      <c r="F19" s="33"/>
      <c r="G19" s="33"/>
    </row>
    <row r="20" spans="1:46" s="53" customFormat="1" ht="13.5" thickBot="1" x14ac:dyDescent="0.25">
      <c r="A20" s="6"/>
      <c r="B20" s="1"/>
      <c r="C20" s="4"/>
      <c r="D20" s="4"/>
      <c r="E20" s="4"/>
      <c r="F20" s="29"/>
      <c r="G20" s="2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3.5" thickTop="1" x14ac:dyDescent="0.2">
      <c r="A21" s="6"/>
      <c r="B21" s="18"/>
      <c r="C21" s="4"/>
      <c r="D21" s="4"/>
      <c r="E21" s="4"/>
      <c r="F21" s="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x14ac:dyDescent="0.2">
      <c r="A22" s="6"/>
      <c r="B22" s="18"/>
      <c r="C22" s="4"/>
      <c r="D22" s="4"/>
      <c r="E22" s="75"/>
      <c r="F22" s="4"/>
      <c r="G22" s="4"/>
      <c r="H22" s="6"/>
      <c r="I22" s="6"/>
      <c r="J22" s="6"/>
      <c r="K22" s="6"/>
      <c r="L22" s="6"/>
      <c r="M22" s="6"/>
      <c r="N22" s="1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x14ac:dyDescent="0.2">
      <c r="A23" s="6"/>
      <c r="B23" s="18"/>
      <c r="C23" s="4"/>
      <c r="D23" s="4"/>
      <c r="E23" s="75"/>
      <c r="F23" s="4"/>
      <c r="G23" s="4"/>
      <c r="H23" s="6"/>
      <c r="I23" s="6"/>
      <c r="J23" s="6"/>
      <c r="K23" s="6"/>
      <c r="L23" s="6"/>
      <c r="M23" s="6"/>
      <c r="N23" s="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x14ac:dyDescent="0.2">
      <c r="A24" s="6"/>
      <c r="B24" s="18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x14ac:dyDescent="0.2">
      <c r="A25" s="6"/>
      <c r="B25" s="18"/>
      <c r="C25" s="4"/>
      <c r="D25" s="4"/>
      <c r="E25" s="4"/>
      <c r="F25" s="25"/>
      <c r="G25" s="6"/>
      <c r="H25" s="6"/>
      <c r="I25" s="6"/>
      <c r="J25" s="6"/>
      <c r="K25" s="6"/>
      <c r="L25" s="6"/>
      <c r="M25" s="6"/>
      <c r="N25" s="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x14ac:dyDescent="0.2">
      <c r="A26" s="6"/>
      <c r="B26" s="18"/>
      <c r="C26" s="4"/>
      <c r="D26" s="4"/>
      <c r="E26" s="4"/>
      <c r="F26" s="4"/>
      <c r="G26" s="6"/>
      <c r="H26" s="6"/>
      <c r="I26" s="6"/>
      <c r="J26" s="6"/>
      <c r="K26" s="6"/>
      <c r="L26" s="6"/>
      <c r="M26" s="6"/>
      <c r="N26" s="1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x14ac:dyDescent="0.2">
      <c r="A27" s="6"/>
      <c r="B27" s="18"/>
      <c r="C27" s="4"/>
      <c r="D27" s="4"/>
      <c r="E27" s="75"/>
      <c r="F27" s="4"/>
      <c r="G27" s="6"/>
      <c r="H27" s="6"/>
      <c r="I27" s="6"/>
      <c r="J27" s="6"/>
      <c r="K27" s="6"/>
      <c r="L27" s="6"/>
      <c r="M27" s="6"/>
      <c r="N27" s="1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x14ac:dyDescent="0.2">
      <c r="A28" s="6"/>
      <c r="B28" s="18"/>
      <c r="C28" s="4"/>
      <c r="D28" s="4"/>
      <c r="E28" s="4"/>
      <c r="F28" s="4"/>
      <c r="G28" s="29"/>
      <c r="H28" s="6"/>
      <c r="I28" s="6"/>
      <c r="J28" s="6"/>
      <c r="K28" s="6"/>
      <c r="L28" s="6"/>
      <c r="M28" s="6"/>
      <c r="N28" s="1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x14ac:dyDescent="0.2">
      <c r="A29" s="6"/>
      <c r="B29" s="18"/>
      <c r="C29" s="4"/>
      <c r="D29" s="4"/>
      <c r="E29" s="4"/>
      <c r="F29" s="25"/>
      <c r="G29" s="29"/>
      <c r="H29" s="6"/>
      <c r="I29" s="6"/>
      <c r="J29" s="6"/>
      <c r="K29" s="6"/>
      <c r="L29" s="6"/>
      <c r="M29" s="6"/>
      <c r="N29" s="1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x14ac:dyDescent="0.2">
      <c r="A30" s="6"/>
      <c r="B30" s="18"/>
      <c r="C30" s="4"/>
      <c r="D30" s="4"/>
      <c r="E30" s="4"/>
      <c r="F30" s="4"/>
      <c r="G30" s="6"/>
      <c r="H30" s="6"/>
      <c r="I30" s="6"/>
      <c r="J30" s="6"/>
      <c r="K30" s="6"/>
      <c r="L30" s="6"/>
      <c r="M30" s="6"/>
      <c r="N30" s="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x14ac:dyDescent="0.2">
      <c r="A31" s="6"/>
      <c r="B31" s="18"/>
      <c r="C31" s="4"/>
      <c r="D31" s="4"/>
      <c r="E31" s="4"/>
      <c r="F31" s="4"/>
      <c r="G31" s="6"/>
      <c r="H31" s="6"/>
      <c r="I31" s="6"/>
      <c r="J31" s="6"/>
      <c r="K31" s="6"/>
      <c r="L31" s="6"/>
      <c r="M31" s="6"/>
      <c r="N31" s="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x14ac:dyDescent="0.2">
      <c r="A32" s="6"/>
      <c r="B32" s="18"/>
      <c r="C32" s="4"/>
      <c r="D32" s="4"/>
      <c r="E32" s="4"/>
      <c r="F32" s="4"/>
      <c r="G32" s="6"/>
      <c r="H32" s="6"/>
      <c r="I32" s="6"/>
      <c r="J32" s="6"/>
      <c r="K32" s="6"/>
      <c r="L32" s="6"/>
      <c r="M32" s="6"/>
      <c r="N32" s="1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x14ac:dyDescent="0.2">
      <c r="A33" s="6"/>
      <c r="B33" s="4"/>
      <c r="C33" s="4"/>
      <c r="D33" s="4"/>
      <c r="E33" s="4"/>
      <c r="F33" s="25"/>
      <c r="G33" s="2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x14ac:dyDescent="0.2"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x14ac:dyDescent="0.2"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x14ac:dyDescent="0.2"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x14ac:dyDescent="0.2"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x14ac:dyDescent="0.2"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x14ac:dyDescent="0.2"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61"/>
  <sheetViews>
    <sheetView zoomScale="90" zoomScaleNormal="90" workbookViewId="0">
      <selection activeCell="M23" sqref="M23"/>
    </sheetView>
  </sheetViews>
  <sheetFormatPr defaultRowHeight="12.75" x14ac:dyDescent="0.2"/>
  <cols>
    <col min="6" max="6" width="14.140625" style="5" customWidth="1"/>
    <col min="7" max="7" width="16.85546875" style="5" customWidth="1"/>
    <col min="8" max="8" width="12.140625" customWidth="1"/>
    <col min="9" max="9" width="5.85546875" customWidth="1"/>
    <col min="14" max="14" width="7.5703125" customWidth="1"/>
  </cols>
  <sheetData>
    <row r="1" spans="1:34" x14ac:dyDescent="0.2">
      <c r="A1" s="78"/>
      <c r="B1" s="28" t="s">
        <v>0</v>
      </c>
      <c r="C1" s="77" t="s">
        <v>5</v>
      </c>
      <c r="D1" s="77" t="s">
        <v>4</v>
      </c>
      <c r="E1" s="77" t="s">
        <v>8</v>
      </c>
      <c r="F1" s="33" t="s">
        <v>7</v>
      </c>
      <c r="G1" s="33" t="s">
        <v>14</v>
      </c>
      <c r="H1" s="4"/>
      <c r="I1" s="4"/>
      <c r="J1" s="25"/>
      <c r="K1" s="25"/>
    </row>
    <row r="2" spans="1:34" ht="13.5" thickBot="1" x14ac:dyDescent="0.25">
      <c r="A2" s="78"/>
      <c r="H2" s="4"/>
      <c r="I2" s="4"/>
      <c r="J2" s="25"/>
      <c r="K2" s="25"/>
    </row>
    <row r="3" spans="1:34" x14ac:dyDescent="0.2">
      <c r="A3" s="32"/>
      <c r="B3" s="56">
        <v>1</v>
      </c>
      <c r="C3" s="7">
        <v>27.58</v>
      </c>
      <c r="D3" s="8">
        <v>35.03</v>
      </c>
      <c r="E3" s="30">
        <v>37.11</v>
      </c>
      <c r="F3" s="39">
        <f>POWER(10,-D3/3.3532)/POWER(10,-C3/3.3636)</f>
        <v>5.659924765797757E-3</v>
      </c>
      <c r="G3" s="36">
        <f>POWER(10,-E3/3.358)/POWER(10,-C3/3.3636)</f>
        <v>1.4071070479963019E-3</v>
      </c>
      <c r="H3" s="75"/>
      <c r="I3" s="4"/>
      <c r="J3" s="4"/>
      <c r="K3" s="4"/>
    </row>
    <row r="4" spans="1:34" ht="13.5" thickBot="1" x14ac:dyDescent="0.25">
      <c r="A4" s="32"/>
      <c r="B4" s="57">
        <v>1</v>
      </c>
      <c r="C4" s="2">
        <v>29.49</v>
      </c>
      <c r="D4" s="3">
        <v>36.590000000000003</v>
      </c>
      <c r="E4" s="19">
        <v>36.35</v>
      </c>
      <c r="F4" s="34">
        <f t="shared" ref="F4:F11" si="0">POWER(10,-D4/3.3532)/POWER(10,-C4/3.3636)</f>
        <v>7.1684851427753641E-3</v>
      </c>
      <c r="G4" s="22">
        <f t="shared" ref="G4:G11" si="1">POWER(10,-E4/3.358)/POWER(10,-C4/3.3636)</f>
        <v>8.7598427198736437E-3</v>
      </c>
      <c r="H4" s="4"/>
      <c r="I4" s="4"/>
      <c r="J4" s="4"/>
      <c r="K4" s="4"/>
    </row>
    <row r="5" spans="1:34" x14ac:dyDescent="0.2">
      <c r="A5" s="32"/>
      <c r="B5" s="57">
        <v>1</v>
      </c>
      <c r="C5" s="2">
        <v>27.71</v>
      </c>
      <c r="D5" s="3">
        <v>35.520000000000003</v>
      </c>
      <c r="E5" s="19">
        <v>36.42</v>
      </c>
      <c r="F5" s="34">
        <f t="shared" si="0"/>
        <v>4.4190676912360905E-3</v>
      </c>
      <c r="G5" s="22">
        <f t="shared" si="1"/>
        <v>2.4686280357960368E-3</v>
      </c>
      <c r="H5" s="4"/>
      <c r="I5" s="23"/>
      <c r="J5" s="72" t="s">
        <v>3</v>
      </c>
      <c r="K5" s="72" t="s">
        <v>1</v>
      </c>
      <c r="L5" s="72" t="s">
        <v>15</v>
      </c>
      <c r="M5" s="83" t="s">
        <v>16</v>
      </c>
      <c r="N5" s="84"/>
      <c r="O5" s="6"/>
    </row>
    <row r="6" spans="1:34" ht="13.5" thickBot="1" x14ac:dyDescent="0.25">
      <c r="A6" s="32"/>
      <c r="B6" s="58">
        <v>1</v>
      </c>
      <c r="C6" s="11">
        <v>25.07</v>
      </c>
      <c r="D6" s="12">
        <v>33.28</v>
      </c>
      <c r="E6" s="52">
        <v>38.75</v>
      </c>
      <c r="F6" s="34">
        <f t="shared" si="0"/>
        <v>3.3765712104575807E-3</v>
      </c>
      <c r="G6" s="22">
        <f t="shared" si="1"/>
        <v>8.198169831860658E-5</v>
      </c>
      <c r="H6" s="4"/>
      <c r="I6" s="49">
        <v>1</v>
      </c>
      <c r="J6" s="6">
        <f>AVERAGE(F3:F6)</f>
        <v>5.1560122025666984E-3</v>
      </c>
      <c r="K6" s="6">
        <f>AVERAGE(G3:G6)</f>
        <v>3.1793898754961473E-3</v>
      </c>
      <c r="L6" s="6">
        <f>STDEV(F3:F6)</f>
        <v>1.6343676313927248E-3</v>
      </c>
      <c r="M6" s="43">
        <f>STDEV(G3:G6)</f>
        <v>3.8462778621151778E-3</v>
      </c>
      <c r="N6" s="6"/>
      <c r="O6" s="6"/>
    </row>
    <row r="7" spans="1:34" x14ac:dyDescent="0.2">
      <c r="A7" s="32"/>
      <c r="B7" s="56">
        <v>7</v>
      </c>
      <c r="C7" s="7">
        <v>25.75</v>
      </c>
      <c r="D7" s="8">
        <v>28.34</v>
      </c>
      <c r="E7" s="30">
        <v>35.78</v>
      </c>
      <c r="F7" s="39">
        <f t="shared" si="0"/>
        <v>0.1599042004137827</v>
      </c>
      <c r="G7" s="36">
        <f t="shared" si="1"/>
        <v>1.0007746392651764E-3</v>
      </c>
      <c r="H7" s="4"/>
      <c r="I7" s="49">
        <v>7</v>
      </c>
      <c r="J7" s="6">
        <f>AVERAGE(F7:F10)</f>
        <v>0.4574200432888933</v>
      </c>
      <c r="K7" s="6">
        <f>AVERAGE(G7:G10)</f>
        <v>1.61647236914585E-2</v>
      </c>
      <c r="L7" s="6">
        <f>STDEV(F7:F10)</f>
        <v>0.78174102454552463</v>
      </c>
      <c r="M7" s="43">
        <f>STDEV(G7:G10)</f>
        <v>2.8779945539173152E-2</v>
      </c>
      <c r="N7" s="6"/>
      <c r="O7" s="6"/>
    </row>
    <row r="8" spans="1:34" x14ac:dyDescent="0.2">
      <c r="A8" s="32"/>
      <c r="B8" s="57">
        <v>7</v>
      </c>
      <c r="C8" s="2">
        <v>27.05</v>
      </c>
      <c r="D8" s="3">
        <v>32.07</v>
      </c>
      <c r="E8" s="19">
        <v>35.56</v>
      </c>
      <c r="F8" s="34">
        <f t="shared" si="0"/>
        <v>3.0059396958736218E-2</v>
      </c>
      <c r="G8" s="22">
        <f t="shared" si="1"/>
        <v>2.8336234877135778E-3</v>
      </c>
      <c r="H8" s="4"/>
      <c r="I8" s="49">
        <v>14</v>
      </c>
      <c r="J8" s="6">
        <f>AVERAGE(F11:F13)</f>
        <v>0.415149798124751</v>
      </c>
      <c r="K8" s="6">
        <f>AVERAGE(G11:G13)</f>
        <v>3.4017565190449836E-2</v>
      </c>
      <c r="L8" s="6">
        <f>STDEV(F11:F13)</f>
        <v>0.49449565401013107</v>
      </c>
      <c r="M8" s="43">
        <f>STDEV(G11:G13)</f>
        <v>5.2165013207241206E-2</v>
      </c>
      <c r="N8" s="6"/>
      <c r="O8" s="6"/>
    </row>
    <row r="9" spans="1:34" ht="13.5" thickBot="1" x14ac:dyDescent="0.25">
      <c r="A9" s="32"/>
      <c r="B9" s="57">
        <v>7</v>
      </c>
      <c r="C9" s="2">
        <v>29.8</v>
      </c>
      <c r="D9" s="3">
        <v>29</v>
      </c>
      <c r="E9" s="19">
        <v>33.869999999999997</v>
      </c>
      <c r="F9" s="34">
        <f t="shared" si="0"/>
        <v>1.6259232130922721</v>
      </c>
      <c r="G9" s="22">
        <f t="shared" si="1"/>
        <v>5.9319066686072043E-2</v>
      </c>
      <c r="H9" s="4"/>
      <c r="I9" s="50">
        <v>21</v>
      </c>
      <c r="J9" s="17">
        <f>AVERAGE(F14:F16)</f>
        <v>0.12649691331931182</v>
      </c>
      <c r="K9" s="17">
        <f>AVERAGE(G14:G15)</f>
        <v>2.1446044677316981E-2</v>
      </c>
      <c r="L9" s="17">
        <f>STDEV(F14:F16)</f>
        <v>7.6433519153245685E-2</v>
      </c>
      <c r="M9" s="44">
        <f>STDEV(G14:G15)</f>
        <v>2.8246063341717149E-2</v>
      </c>
      <c r="N9" s="6"/>
      <c r="O9" s="6"/>
    </row>
    <row r="10" spans="1:34" ht="13.5" thickBot="1" x14ac:dyDescent="0.25">
      <c r="A10" s="32"/>
      <c r="B10" s="58">
        <v>7</v>
      </c>
      <c r="C10" s="2">
        <v>28.48</v>
      </c>
      <c r="D10" s="3">
        <v>34.630000000000003</v>
      </c>
      <c r="E10" s="19">
        <v>37.909999999999997</v>
      </c>
      <c r="F10" s="34">
        <f t="shared" si="0"/>
        <v>1.3793362690782334E-2</v>
      </c>
      <c r="G10" s="22">
        <f t="shared" si="1"/>
        <v>1.5054299527831963E-3</v>
      </c>
      <c r="H10" s="4"/>
      <c r="I10" s="4"/>
      <c r="J10" s="4"/>
      <c r="K10" s="4"/>
      <c r="L10" s="6"/>
      <c r="M10" s="6"/>
      <c r="N10" s="6"/>
      <c r="O10" s="6"/>
    </row>
    <row r="11" spans="1:34" x14ac:dyDescent="0.2">
      <c r="A11" s="32"/>
      <c r="B11" s="62">
        <v>14</v>
      </c>
      <c r="C11" s="20">
        <v>29.41</v>
      </c>
      <c r="D11" s="8">
        <v>31.91</v>
      </c>
      <c r="E11" s="9">
        <v>37.42</v>
      </c>
      <c r="F11" s="21">
        <f t="shared" si="0"/>
        <v>0.16878159450345662</v>
      </c>
      <c r="G11" s="36">
        <f t="shared" si="1"/>
        <v>3.9817154368917791E-3</v>
      </c>
      <c r="H11" s="4"/>
      <c r="I11" s="4"/>
      <c r="J11" s="4"/>
      <c r="K11" s="4"/>
    </row>
    <row r="12" spans="1:34" x14ac:dyDescent="0.2">
      <c r="A12" s="32"/>
      <c r="B12" s="63">
        <v>14</v>
      </c>
      <c r="C12" s="14">
        <v>30.03</v>
      </c>
      <c r="D12" s="3">
        <v>29.96</v>
      </c>
      <c r="E12" s="10">
        <v>38.1</v>
      </c>
      <c r="F12" s="4">
        <f>POWER(10,-D12/3.3532)/POWER(10,-C12/3.3636)</f>
        <v>0.98443140387172334</v>
      </c>
      <c r="G12" s="22">
        <f>POWER(10,-E12/3.358)/POWER(10,-C12/3.3636)</f>
        <v>3.8185198005478475E-3</v>
      </c>
      <c r="H12" s="4"/>
      <c r="I12" s="4"/>
      <c r="J12" s="4"/>
      <c r="K12" s="4"/>
    </row>
    <row r="13" spans="1:34" ht="13.5" thickBot="1" x14ac:dyDescent="0.25">
      <c r="A13" s="32"/>
      <c r="B13" s="63">
        <v>14</v>
      </c>
      <c r="C13" s="15">
        <v>32.630000000000003</v>
      </c>
      <c r="D13" s="12">
        <v>36</v>
      </c>
      <c r="E13" s="13">
        <v>36.020000000000003</v>
      </c>
      <c r="F13" s="4">
        <f>POWER(10,-D13/3.3532)/POWER(10,-C13/3.3636)</f>
        <v>9.2236395999073156E-2</v>
      </c>
      <c r="G13" s="22">
        <f>POWER(10,-E13/3.358)/POWER(10,-C13/3.3636)</f>
        <v>9.4252460333909882E-2</v>
      </c>
      <c r="H13" s="4"/>
      <c r="I13" s="4"/>
      <c r="J13" s="4"/>
      <c r="K13" s="4"/>
    </row>
    <row r="14" spans="1:34" x14ac:dyDescent="0.2">
      <c r="A14" s="32"/>
      <c r="B14" s="59">
        <v>21</v>
      </c>
      <c r="C14" s="2">
        <v>29.5</v>
      </c>
      <c r="D14" s="3">
        <v>34</v>
      </c>
      <c r="E14" s="19">
        <v>38.96</v>
      </c>
      <c r="F14" s="39">
        <f t="shared" ref="F14:F16" si="2">POWER(10,-D14/3.3532)/POWER(10,-C14/3.3636)</f>
        <v>4.2736299212526266E-2</v>
      </c>
      <c r="G14" s="36">
        <f t="shared" ref="G14:G15" si="3">POWER(10,-E14/3.358)/POWER(10,-C14/3.3636)</f>
        <v>1.4730617465640329E-3</v>
      </c>
      <c r="H14" s="4"/>
      <c r="I14" s="4"/>
      <c r="J14" s="4"/>
      <c r="K14" s="4"/>
    </row>
    <row r="15" spans="1:34" s="53" customFormat="1" ht="13.5" thickBot="1" x14ac:dyDescent="0.25">
      <c r="A15" s="31"/>
      <c r="B15" s="60">
        <v>21</v>
      </c>
      <c r="C15" s="2">
        <v>32.1</v>
      </c>
      <c r="D15" s="3">
        <v>34.82</v>
      </c>
      <c r="E15" s="19">
        <v>36.69</v>
      </c>
      <c r="F15" s="34">
        <f t="shared" si="2"/>
        <v>0.14428982753972661</v>
      </c>
      <c r="G15" s="22">
        <f t="shared" si="3"/>
        <v>4.1419027608069932E-2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4.25" thickTop="1" thickBot="1" x14ac:dyDescent="0.25">
      <c r="A16" s="32"/>
      <c r="B16" s="61">
        <v>21</v>
      </c>
      <c r="C16" s="11">
        <v>32.25</v>
      </c>
      <c r="D16" s="12">
        <v>34.549999999999997</v>
      </c>
      <c r="E16" s="52">
        <v>40</v>
      </c>
      <c r="F16" s="40">
        <f t="shared" si="2"/>
        <v>0.19246461320568256</v>
      </c>
      <c r="G16" s="37"/>
    </row>
    <row r="17" spans="1:73" x14ac:dyDescent="0.2">
      <c r="A17" s="82"/>
    </row>
    <row r="18" spans="1:73" x14ac:dyDescent="0.2">
      <c r="A18" s="82"/>
    </row>
    <row r="19" spans="1:73" x14ac:dyDescent="0.2">
      <c r="A19" s="82"/>
    </row>
    <row r="20" spans="1:73" x14ac:dyDescent="0.2">
      <c r="A20" s="82"/>
    </row>
    <row r="21" spans="1:73" x14ac:dyDescent="0.2">
      <c r="A21" s="82"/>
    </row>
    <row r="22" spans="1:73" x14ac:dyDescent="0.2">
      <c r="A22" s="82"/>
    </row>
    <row r="23" spans="1:73" x14ac:dyDescent="0.2">
      <c r="A23" s="82"/>
    </row>
    <row r="24" spans="1:73" x14ac:dyDescent="0.2">
      <c r="A24" s="82"/>
    </row>
    <row r="25" spans="1:73" x14ac:dyDescent="0.2">
      <c r="A25" s="82"/>
    </row>
    <row r="26" spans="1:73" x14ac:dyDescent="0.2">
      <c r="A26" s="82"/>
    </row>
    <row r="27" spans="1:73" x14ac:dyDescent="0.2">
      <c r="A27" s="82"/>
    </row>
    <row r="28" spans="1:73" x14ac:dyDescent="0.2">
      <c r="A28" s="32"/>
      <c r="H28" s="38"/>
      <c r="K28" s="5"/>
    </row>
    <row r="29" spans="1:73" x14ac:dyDescent="0.2">
      <c r="A29" s="31"/>
      <c r="K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x14ac:dyDescent="0.2">
      <c r="A30" s="31"/>
      <c r="K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s="53" customFormat="1" ht="13.5" thickBot="1" x14ac:dyDescent="0.25">
      <c r="A31" s="31"/>
      <c r="B31" s="18"/>
      <c r="C31" s="4"/>
      <c r="D31" s="4"/>
      <c r="E31" s="4"/>
      <c r="F31" s="25"/>
      <c r="G31" s="25"/>
      <c r="H31" s="6"/>
      <c r="I31" s="6"/>
      <c r="J31" s="6"/>
      <c r="K31" s="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s="5" customFormat="1" ht="13.5" thickTop="1" x14ac:dyDescent="0.2">
      <c r="A32" s="80"/>
      <c r="B32" s="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x14ac:dyDescent="0.2">
      <c r="A33" s="32"/>
      <c r="B33" s="18"/>
      <c r="C33" s="79"/>
      <c r="D33" s="79"/>
      <c r="E33" s="79"/>
      <c r="F33" s="4"/>
      <c r="G33" s="4"/>
      <c r="H33" s="75"/>
      <c r="I33" s="4"/>
      <c r="J33" s="4"/>
      <c r="K33" s="4"/>
      <c r="L33" s="4"/>
      <c r="M33" s="4"/>
      <c r="N33" s="4"/>
      <c r="O33" s="4"/>
      <c r="P33" s="4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x14ac:dyDescent="0.2">
      <c r="A34" s="32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x14ac:dyDescent="0.2">
      <c r="A35" s="32"/>
      <c r="B35" s="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s="54" customFormat="1" ht="13.5" thickBot="1" x14ac:dyDescent="0.25">
      <c r="A36" s="32"/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4" customFormat="1" ht="13.5" thickTop="1" x14ac:dyDescent="0.2">
      <c r="A37" s="32"/>
      <c r="B37" s="18"/>
    </row>
    <row r="38" spans="1:73" x14ac:dyDescent="0.2">
      <c r="A38" s="32"/>
      <c r="B38" s="18"/>
      <c r="C38" s="4"/>
      <c r="D38" s="4"/>
      <c r="E38" s="4"/>
      <c r="F38" s="4"/>
      <c r="G38" s="4"/>
      <c r="H38" s="51"/>
      <c r="I38" s="4"/>
      <c r="J38" s="18"/>
      <c r="K38" s="4"/>
      <c r="L38" s="4"/>
      <c r="M38" s="4"/>
      <c r="N38" s="4"/>
      <c r="O38" s="4"/>
      <c r="P38" s="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x14ac:dyDescent="0.2">
      <c r="A39" s="32"/>
      <c r="B39" s="18"/>
      <c r="C39" s="4"/>
      <c r="D39" s="4"/>
      <c r="E39" s="4"/>
      <c r="F39" s="4"/>
      <c r="G39" s="25"/>
      <c r="H39" s="4"/>
      <c r="I39" s="4"/>
      <c r="J39" s="18"/>
      <c r="K39" s="4"/>
      <c r="L39" s="4"/>
      <c r="M39" s="4"/>
      <c r="N39" s="4"/>
      <c r="O39" s="4"/>
      <c r="P39" s="4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x14ac:dyDescent="0.2">
      <c r="A40" s="32"/>
      <c r="B40" s="18"/>
      <c r="C40" s="4"/>
      <c r="D40" s="4"/>
      <c r="E40" s="4"/>
      <c r="F40" s="4"/>
      <c r="G40" s="4"/>
      <c r="H40" s="4"/>
      <c r="I40" s="4"/>
      <c r="J40" s="18"/>
      <c r="K40" s="4"/>
      <c r="L40" s="4"/>
      <c r="M40" s="4"/>
      <c r="N40" s="4"/>
      <c r="O40" s="4"/>
      <c r="P40" s="4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x14ac:dyDescent="0.2">
      <c r="A41" s="32"/>
      <c r="B41" s="18"/>
      <c r="C41" s="4"/>
      <c r="D41" s="4"/>
      <c r="E41" s="4"/>
      <c r="F41" s="25"/>
      <c r="G41" s="4"/>
      <c r="H41" s="4"/>
      <c r="I41" s="4"/>
      <c r="J41" s="18"/>
      <c r="K41" s="4"/>
      <c r="L41" s="4"/>
      <c r="M41" s="4"/>
      <c r="N41" s="4"/>
      <c r="O41" s="4"/>
      <c r="P41" s="4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x14ac:dyDescent="0.2">
      <c r="A42" s="32"/>
      <c r="B42" s="18"/>
      <c r="C42" s="79"/>
      <c r="D42" s="79"/>
      <c r="E42" s="79"/>
      <c r="F42" s="4"/>
      <c r="G42" s="4"/>
      <c r="H42" s="4"/>
      <c r="I42" s="4"/>
      <c r="J42" s="18"/>
      <c r="K42" s="4"/>
      <c r="L42" s="4"/>
      <c r="M42" s="4"/>
      <c r="N42" s="4"/>
      <c r="O42" s="4"/>
      <c r="P42" s="4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x14ac:dyDescent="0.2">
      <c r="A43" s="32"/>
      <c r="B43" s="18"/>
      <c r="C43" s="4"/>
      <c r="D43" s="4"/>
      <c r="E43" s="4"/>
      <c r="F43" s="4"/>
      <c r="G43" s="4"/>
      <c r="H43" s="75"/>
      <c r="I43" s="4"/>
      <c r="J43" s="18"/>
      <c r="K43" s="4"/>
      <c r="L43" s="4"/>
      <c r="M43" s="4"/>
      <c r="N43" s="4"/>
      <c r="O43" s="4"/>
      <c r="P43" s="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x14ac:dyDescent="0.2">
      <c r="A44" s="32"/>
      <c r="B44" s="18"/>
      <c r="C44" s="4"/>
      <c r="D44" s="4"/>
      <c r="E44" s="4"/>
      <c r="F44" s="4"/>
      <c r="G44" s="4"/>
      <c r="H44" s="4"/>
      <c r="I44" s="4"/>
      <c r="J44" s="18"/>
      <c r="K44" s="4"/>
      <c r="L44" s="4"/>
      <c r="M44" s="4"/>
      <c r="N44" s="4"/>
      <c r="O44" s="4"/>
      <c r="P44" s="4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x14ac:dyDescent="0.2">
      <c r="A45" s="32"/>
      <c r="B45" s="18"/>
      <c r="C45" s="4"/>
      <c r="D45" s="4"/>
      <c r="E45" s="4"/>
      <c r="F45" s="4"/>
      <c r="G45" s="4"/>
      <c r="H45" s="4"/>
      <c r="I45" s="4"/>
      <c r="J45" s="18"/>
      <c r="K45" s="4"/>
      <c r="L45" s="4"/>
      <c r="M45" s="4"/>
      <c r="N45" s="4"/>
      <c r="O45" s="4"/>
      <c r="P45" s="4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x14ac:dyDescent="0.2">
      <c r="A46" s="32"/>
      <c r="B46" s="18"/>
      <c r="C46" s="4"/>
      <c r="D46" s="4"/>
      <c r="E46" s="4"/>
      <c r="F46" s="4"/>
      <c r="G46" s="4"/>
      <c r="H46" s="4"/>
      <c r="I46" s="4"/>
      <c r="J46" s="18"/>
      <c r="K46" s="4"/>
      <c r="L46" s="4"/>
      <c r="M46" s="4"/>
      <c r="N46" s="4"/>
      <c r="O46" s="4"/>
      <c r="P46" s="4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x14ac:dyDescent="0.2">
      <c r="A47" s="32"/>
      <c r="B47" s="18"/>
      <c r="C47" s="4"/>
      <c r="D47" s="4"/>
      <c r="E47" s="4"/>
      <c r="F47" s="4"/>
      <c r="G47" s="4"/>
      <c r="H47" s="4"/>
      <c r="I47" s="4"/>
      <c r="J47" s="18"/>
      <c r="K47" s="4"/>
      <c r="L47" s="4"/>
      <c r="M47" s="4"/>
      <c r="N47" s="4"/>
      <c r="O47" s="4"/>
      <c r="P47" s="4"/>
    </row>
    <row r="48" spans="1:73" x14ac:dyDescent="0.2">
      <c r="A48" s="32"/>
      <c r="B48" s="18"/>
      <c r="C48" s="4"/>
      <c r="D48" s="4"/>
      <c r="E48" s="4"/>
      <c r="F48" s="4"/>
      <c r="G48" s="4"/>
      <c r="H48" s="4"/>
      <c r="I48" s="4"/>
      <c r="J48" s="18"/>
      <c r="K48" s="4"/>
      <c r="L48" s="4"/>
      <c r="M48" s="4"/>
      <c r="N48" s="4"/>
      <c r="O48" s="4"/>
      <c r="P48" s="4"/>
    </row>
    <row r="49" spans="1:16" x14ac:dyDescent="0.2">
      <c r="A49" s="32"/>
      <c r="B49" s="18"/>
      <c r="C49" s="4"/>
      <c r="D49" s="4"/>
      <c r="E49" s="4"/>
      <c r="F49" s="25"/>
      <c r="G49" s="25"/>
      <c r="H49" s="4"/>
      <c r="I49" s="4"/>
      <c r="J49" s="18"/>
      <c r="K49" s="4"/>
      <c r="L49" s="4"/>
      <c r="M49" s="4"/>
      <c r="N49" s="4"/>
      <c r="O49" s="4"/>
      <c r="P49" s="4"/>
    </row>
    <row r="50" spans="1:16" x14ac:dyDescent="0.2">
      <c r="A50" s="32"/>
      <c r="B50" s="18"/>
      <c r="C50" s="4"/>
      <c r="D50" s="4"/>
      <c r="E50" s="4"/>
      <c r="F50" s="4"/>
      <c r="G50" s="25"/>
      <c r="H50" s="4"/>
      <c r="I50" s="4"/>
      <c r="J50" s="18"/>
      <c r="K50" s="4"/>
      <c r="L50" s="4"/>
      <c r="M50" s="4"/>
      <c r="N50" s="4"/>
      <c r="O50" s="4"/>
      <c r="P50" s="4"/>
    </row>
    <row r="51" spans="1:16" x14ac:dyDescent="0.2">
      <c r="A51" s="32"/>
      <c r="B51" s="18"/>
      <c r="C51" s="4"/>
      <c r="D51" s="4"/>
      <c r="E51" s="4"/>
      <c r="F51" s="4"/>
      <c r="G51" s="4"/>
      <c r="H51" s="81"/>
      <c r="I51" s="4"/>
      <c r="J51" s="18"/>
      <c r="K51" s="4"/>
      <c r="L51" s="4"/>
      <c r="M51" s="4"/>
      <c r="N51" s="4"/>
      <c r="O51" s="4"/>
      <c r="P51" s="4"/>
    </row>
    <row r="52" spans="1:16" x14ac:dyDescent="0.2">
      <c r="A52" s="32"/>
      <c r="B52" s="18"/>
      <c r="C52" s="4"/>
      <c r="D52" s="4"/>
      <c r="E52" s="4"/>
      <c r="F52" s="4"/>
      <c r="G52" s="4"/>
      <c r="H52" s="4"/>
      <c r="I52" s="4"/>
      <c r="J52" s="18"/>
      <c r="K52" s="4"/>
      <c r="L52" s="4"/>
      <c r="M52" s="4"/>
      <c r="N52" s="4"/>
      <c r="O52" s="4"/>
      <c r="P52" s="4"/>
    </row>
    <row r="53" spans="1:16" x14ac:dyDescent="0.2">
      <c r="A53" s="32"/>
      <c r="B53" s="18"/>
      <c r="C53" s="4"/>
      <c r="D53" s="4"/>
      <c r="E53" s="4"/>
      <c r="F53" s="25"/>
      <c r="G53" s="4"/>
      <c r="H53" s="4"/>
      <c r="I53" s="4"/>
      <c r="J53" s="18"/>
      <c r="K53" s="4"/>
      <c r="L53" s="4"/>
      <c r="M53" s="4"/>
      <c r="N53" s="4"/>
      <c r="O53" s="4"/>
      <c r="P53" s="4"/>
    </row>
    <row r="54" spans="1:16" x14ac:dyDescent="0.2">
      <c r="A54" s="32"/>
      <c r="B54" s="18"/>
      <c r="C54" s="4"/>
      <c r="D54" s="4"/>
      <c r="E54" s="4"/>
      <c r="F54" s="4"/>
      <c r="G54" s="4"/>
      <c r="H54" s="81"/>
      <c r="I54" s="4"/>
      <c r="J54" s="18"/>
      <c r="K54" s="4"/>
      <c r="L54" s="4"/>
      <c r="M54" s="4"/>
      <c r="N54" s="4"/>
      <c r="O54" s="4"/>
      <c r="P54" s="4"/>
    </row>
    <row r="55" spans="1:16" x14ac:dyDescent="0.2">
      <c r="A55" s="32"/>
      <c r="B55" s="18"/>
      <c r="C55" s="4"/>
      <c r="D55" s="4"/>
      <c r="E55" s="4"/>
      <c r="F55" s="4"/>
      <c r="G55" s="4"/>
      <c r="H55" s="4"/>
      <c r="I55" s="4"/>
      <c r="J55" s="18"/>
      <c r="K55" s="4"/>
      <c r="L55" s="4"/>
      <c r="M55" s="4"/>
      <c r="N55" s="4"/>
      <c r="O55" s="4"/>
      <c r="P55" s="4"/>
    </row>
    <row r="56" spans="1:16" x14ac:dyDescent="0.2">
      <c r="A56" s="32"/>
      <c r="B56" s="18"/>
      <c r="C56" s="4"/>
      <c r="D56" s="4"/>
      <c r="E56" s="4"/>
      <c r="F56" s="4"/>
      <c r="G56" s="25"/>
      <c r="H56" s="4"/>
      <c r="I56" s="4"/>
      <c r="J56" s="18"/>
      <c r="K56" s="4"/>
      <c r="L56" s="4"/>
      <c r="M56" s="4"/>
      <c r="N56" s="4"/>
      <c r="O56" s="4"/>
      <c r="P56" s="4"/>
    </row>
    <row r="57" spans="1:16" x14ac:dyDescent="0.2">
      <c r="A57" s="32"/>
      <c r="B57" s="18"/>
      <c r="C57" s="4"/>
      <c r="D57" s="4"/>
      <c r="E57" s="4"/>
      <c r="F57" s="25"/>
      <c r="G57" s="4"/>
      <c r="H57" s="4"/>
      <c r="I57" s="4"/>
      <c r="J57" s="18"/>
      <c r="K57" s="4"/>
      <c r="L57" s="4"/>
      <c r="M57" s="4"/>
      <c r="N57" s="4"/>
      <c r="O57" s="4"/>
      <c r="P57" s="4"/>
    </row>
    <row r="58" spans="1:16" x14ac:dyDescent="0.2">
      <c r="A58" s="32"/>
      <c r="B58" s="18"/>
      <c r="C58" s="4"/>
      <c r="D58" s="4"/>
      <c r="E58" s="4"/>
      <c r="F58" s="4"/>
      <c r="G58" s="4"/>
      <c r="H58" s="4"/>
      <c r="I58" s="4"/>
      <c r="J58" s="18"/>
      <c r="K58" s="4"/>
      <c r="L58" s="4"/>
      <c r="M58" s="4"/>
      <c r="N58" s="4"/>
      <c r="O58" s="4"/>
      <c r="P58" s="4"/>
    </row>
    <row r="59" spans="1:16" x14ac:dyDescent="0.2">
      <c r="A59" s="32"/>
      <c r="B59" s="18"/>
      <c r="C59" s="4"/>
      <c r="D59" s="4"/>
      <c r="E59" s="4"/>
      <c r="F59" s="4"/>
      <c r="G59" s="4"/>
      <c r="H59" s="4"/>
      <c r="I59" s="4"/>
      <c r="J59" s="18"/>
      <c r="K59" s="4"/>
      <c r="L59" s="4"/>
      <c r="M59" s="4"/>
      <c r="N59" s="4"/>
      <c r="O59" s="4"/>
      <c r="P59" s="4"/>
    </row>
    <row r="60" spans="1:16" x14ac:dyDescent="0.2">
      <c r="A60" s="4"/>
      <c r="B60" s="4"/>
      <c r="C60" s="4"/>
      <c r="D60" s="4"/>
      <c r="E60" s="4"/>
      <c r="F60" s="25"/>
      <c r="G60" s="25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</sheetData>
  <mergeCells count="2">
    <mergeCell ref="C33:E33"/>
    <mergeCell ref="C42:E4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Conditions</vt:lpstr>
      <vt:lpstr>4640</vt:lpstr>
      <vt:lpstr>ISAV</vt:lpstr>
      <vt:lpstr>F93-125</vt:lpstr>
      <vt:lpstr>F07-220</vt:lpstr>
      <vt:lpstr>Kinetics 4640</vt:lpstr>
      <vt:lpstr>Kinetics ISAv  </vt:lpstr>
      <vt:lpstr>Kinetics F93-125 </vt:lpstr>
      <vt:lpstr>Kinetics F07-220  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1</dc:creator>
  <cp:lastModifiedBy>u209682</cp:lastModifiedBy>
  <cp:lastPrinted>2016-09-06T10:46:25Z</cp:lastPrinted>
  <dcterms:created xsi:type="dcterms:W3CDTF">2012-12-14T14:09:00Z</dcterms:created>
  <dcterms:modified xsi:type="dcterms:W3CDTF">2016-09-30T10:23:27Z</dcterms:modified>
</cp:coreProperties>
</file>