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440" windowWidth="14040" windowHeight="9430"/>
  </bookViews>
  <sheets>
    <sheet name="Tabelle2" sheetId="2" r:id="rId1"/>
    <sheet name="Tabelle3" sheetId="3" r:id="rId2"/>
  </sheets>
  <calcPr calcId="144525"/>
</workbook>
</file>

<file path=xl/calcChain.xml><?xml version="1.0" encoding="utf-8"?>
<calcChain xmlns="http://schemas.openxmlformats.org/spreadsheetml/2006/main">
  <c r="F23" i="2" l="1"/>
  <c r="E24" i="2"/>
  <c r="E23" i="2"/>
  <c r="E22" i="2"/>
  <c r="D22" i="2"/>
  <c r="C22" i="2"/>
  <c r="F22" i="2"/>
  <c r="G22" i="2"/>
  <c r="H22" i="2"/>
  <c r="I22" i="2"/>
  <c r="J22" i="2"/>
  <c r="K22" i="2"/>
  <c r="L22" i="2"/>
  <c r="M22" i="2"/>
  <c r="N22" i="2"/>
  <c r="O22" i="2"/>
  <c r="P22" i="2"/>
  <c r="Q22" i="2"/>
  <c r="B22" i="2"/>
  <c r="Q23" i="2"/>
  <c r="P23" i="2"/>
  <c r="O23" i="2"/>
  <c r="N23" i="2"/>
  <c r="M24" i="2"/>
  <c r="L24" i="2"/>
  <c r="K24" i="2"/>
  <c r="J24" i="2"/>
  <c r="I24" i="2"/>
  <c r="H24" i="2"/>
  <c r="H23" i="2"/>
  <c r="G24" i="2"/>
  <c r="F24" i="2"/>
  <c r="D24" i="2"/>
  <c r="C24" i="2"/>
  <c r="B24" i="2"/>
  <c r="N24" i="2"/>
  <c r="O24" i="2"/>
  <c r="P24" i="2"/>
  <c r="Q24" i="2"/>
  <c r="M23" i="2"/>
  <c r="L23" i="2"/>
  <c r="K23" i="2"/>
  <c r="J23" i="2"/>
  <c r="I23" i="2"/>
  <c r="G23" i="2"/>
  <c r="D23" i="2"/>
  <c r="C23" i="2"/>
  <c r="B23" i="2"/>
</calcChain>
</file>

<file path=xl/sharedStrings.xml><?xml version="1.0" encoding="utf-8"?>
<sst xmlns="http://schemas.openxmlformats.org/spreadsheetml/2006/main" count="31" uniqueCount="19">
  <si>
    <t>Length (µm)</t>
  </si>
  <si>
    <t>Width (µm)</t>
  </si>
  <si>
    <t>n</t>
  </si>
  <si>
    <t>Mean</t>
  </si>
  <si>
    <t>Sd</t>
  </si>
  <si>
    <t>Testis</t>
  </si>
  <si>
    <t>Vas efferens</t>
  </si>
  <si>
    <t>Vas deferens II</t>
  </si>
  <si>
    <t>Seminal vesicles</t>
  </si>
  <si>
    <t>Accessory glands</t>
  </si>
  <si>
    <t>Ductus ejaculatorius</t>
  </si>
  <si>
    <t>Aedeagus</t>
  </si>
  <si>
    <t>Spermatozoa</t>
  </si>
  <si>
    <t>Sperm bundles</t>
  </si>
  <si>
    <t>Follicle</t>
  </si>
  <si>
    <t>Smallest width (µm)</t>
  </si>
  <si>
    <t>Biggest width (µm)</t>
  </si>
  <si>
    <t xml:space="preserve">Vas deferens I </t>
  </si>
  <si>
    <t>Raw data - S1 Table. Size of the different organs of the reproductive system and the spermatozoa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</si>
</sst>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1" fillId="0" borderId="0" xfId="0" applyFont="1"/>
    <xf numFmtId="0" fontId="0" fillId="0" borderId="0" xfId="0" applyFill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1" fillId="0" borderId="1" xfId="0" applyFont="1" applyBorder="1"/>
    <xf numFmtId="1" fontId="0" fillId="0" borderId="1" xfId="0" applyNumberFormat="1" applyBorder="1"/>
    <xf numFmtId="0" fontId="0" fillId="0" borderId="1" xfId="0" applyBorder="1"/>
    <xf numFmtId="0" fontId="0" fillId="0" borderId="0" xfId="0" applyFont="1" applyBorder="1" applyAlignment="1"/>
    <xf numFmtId="1" fontId="0" fillId="0" borderId="0" xfId="0" applyNumberFormat="1" applyBorder="1"/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0" zoomScaleNormal="80" workbookViewId="0">
      <selection activeCell="H8" sqref="H8"/>
    </sheetView>
  </sheetViews>
  <sheetFormatPr baseColWidth="10" defaultRowHeight="14.5" x14ac:dyDescent="0.35"/>
  <cols>
    <col min="1" max="1" width="6.1796875" customWidth="1"/>
    <col min="2" max="2" width="10.6328125" bestFit="1" customWidth="1"/>
    <col min="3" max="4" width="10.08984375" bestFit="1" customWidth="1"/>
    <col min="5" max="5" width="10.08984375" customWidth="1"/>
    <col min="6" max="6" width="11.36328125" bestFit="1" customWidth="1"/>
    <col min="7" max="7" width="17.08984375" bestFit="1" customWidth="1"/>
    <col min="8" max="8" width="16.08984375" bestFit="1" customWidth="1"/>
    <col min="9" max="9" width="13.36328125" bestFit="1" customWidth="1"/>
    <col min="10" max="10" width="10.6328125" bestFit="1" customWidth="1"/>
    <col min="11" max="11" width="10.08984375" bestFit="1" customWidth="1"/>
    <col min="12" max="12" width="10.6328125" bestFit="1" customWidth="1"/>
    <col min="13" max="13" width="10.08984375" bestFit="1" customWidth="1"/>
    <col min="14" max="14" width="18.08984375" bestFit="1" customWidth="1"/>
    <col min="15" max="15" width="10.6328125" bestFit="1" customWidth="1"/>
    <col min="16" max="16" width="12.08984375" bestFit="1" customWidth="1"/>
    <col min="17" max="17" width="13.54296875" bestFit="1" customWidth="1"/>
    <col min="18" max="18" width="15.81640625" customWidth="1"/>
  </cols>
  <sheetData>
    <row r="1" spans="1:17" ht="14.4" x14ac:dyDescent="0.3">
      <c r="A1" s="4" t="s">
        <v>18</v>
      </c>
    </row>
    <row r="2" spans="1:17" ht="14.4" x14ac:dyDescent="0.3">
      <c r="B2" s="14" t="s">
        <v>5</v>
      </c>
      <c r="C2" s="14"/>
      <c r="D2" s="4" t="s">
        <v>14</v>
      </c>
      <c r="E2" s="4"/>
      <c r="F2" s="1" t="s">
        <v>6</v>
      </c>
      <c r="G2" s="14" t="s">
        <v>17</v>
      </c>
      <c r="H2" s="14"/>
      <c r="I2" s="1" t="s">
        <v>7</v>
      </c>
      <c r="J2" s="15" t="s">
        <v>8</v>
      </c>
      <c r="K2" s="15"/>
      <c r="L2" s="16" t="s">
        <v>9</v>
      </c>
      <c r="M2" s="16"/>
      <c r="N2" s="1" t="s">
        <v>10</v>
      </c>
      <c r="O2" s="1" t="s">
        <v>11</v>
      </c>
      <c r="P2" s="1" t="s">
        <v>12</v>
      </c>
      <c r="Q2" s="1" t="s">
        <v>13</v>
      </c>
    </row>
    <row r="3" spans="1:17" x14ac:dyDescent="0.35">
      <c r="B3" s="12" t="s">
        <v>0</v>
      </c>
      <c r="C3" s="12" t="s">
        <v>1</v>
      </c>
      <c r="D3" s="12" t="s">
        <v>0</v>
      </c>
      <c r="E3" s="12" t="s">
        <v>1</v>
      </c>
      <c r="F3" s="12" t="s">
        <v>0</v>
      </c>
      <c r="G3" s="12" t="s">
        <v>15</v>
      </c>
      <c r="H3" s="12" t="s">
        <v>16</v>
      </c>
      <c r="I3" s="12" t="s">
        <v>1</v>
      </c>
      <c r="J3" s="12" t="s">
        <v>0</v>
      </c>
      <c r="K3" s="12" t="s">
        <v>1</v>
      </c>
      <c r="L3" s="12" t="s">
        <v>0</v>
      </c>
      <c r="M3" s="12" t="s">
        <v>1</v>
      </c>
      <c r="N3" s="12" t="s">
        <v>1</v>
      </c>
      <c r="O3" s="12" t="s">
        <v>0</v>
      </c>
      <c r="P3" s="12" t="s">
        <v>0</v>
      </c>
      <c r="Q3" s="12" t="s">
        <v>0</v>
      </c>
    </row>
    <row r="4" spans="1:17" ht="14.4" x14ac:dyDescent="0.3">
      <c r="B4">
        <v>4387</v>
      </c>
      <c r="C4">
        <v>1751</v>
      </c>
      <c r="D4">
        <v>102224</v>
      </c>
      <c r="E4">
        <v>140</v>
      </c>
      <c r="F4">
        <v>52</v>
      </c>
      <c r="G4" s="3">
        <v>28</v>
      </c>
      <c r="H4" s="3">
        <v>61</v>
      </c>
      <c r="I4">
        <v>70</v>
      </c>
      <c r="J4">
        <v>3706</v>
      </c>
      <c r="K4">
        <v>198</v>
      </c>
      <c r="L4">
        <v>5167</v>
      </c>
      <c r="M4">
        <v>429</v>
      </c>
      <c r="N4">
        <v>256</v>
      </c>
      <c r="O4">
        <v>2435</v>
      </c>
      <c r="P4" s="8">
        <v>292.5</v>
      </c>
      <c r="Q4">
        <v>346</v>
      </c>
    </row>
    <row r="5" spans="1:17" ht="14.4" x14ac:dyDescent="0.3">
      <c r="B5">
        <v>3824</v>
      </c>
      <c r="C5">
        <v>1495</v>
      </c>
      <c r="D5">
        <v>92499</v>
      </c>
      <c r="E5">
        <v>161</v>
      </c>
      <c r="F5">
        <v>48</v>
      </c>
      <c r="I5">
        <v>71</v>
      </c>
      <c r="J5">
        <v>3694</v>
      </c>
      <c r="K5">
        <v>192</v>
      </c>
      <c r="L5">
        <v>5006</v>
      </c>
      <c r="M5">
        <v>400</v>
      </c>
      <c r="N5">
        <v>287</v>
      </c>
      <c r="O5">
        <v>2500</v>
      </c>
      <c r="P5" s="8">
        <v>302.5</v>
      </c>
      <c r="Q5">
        <v>364</v>
      </c>
    </row>
    <row r="6" spans="1:17" ht="14.4" x14ac:dyDescent="0.3">
      <c r="B6">
        <v>2831</v>
      </c>
      <c r="C6">
        <v>1438</v>
      </c>
      <c r="D6">
        <v>142053</v>
      </c>
      <c r="E6">
        <v>168</v>
      </c>
      <c r="F6">
        <v>45</v>
      </c>
      <c r="I6">
        <v>74</v>
      </c>
      <c r="J6">
        <v>5803</v>
      </c>
      <c r="K6">
        <v>166</v>
      </c>
      <c r="L6">
        <v>5334</v>
      </c>
      <c r="M6">
        <v>421</v>
      </c>
      <c r="N6">
        <v>242</v>
      </c>
      <c r="O6">
        <v>2542</v>
      </c>
      <c r="P6" s="8">
        <v>301.7</v>
      </c>
      <c r="Q6">
        <v>391</v>
      </c>
    </row>
    <row r="7" spans="1:17" ht="14.4" x14ac:dyDescent="0.3">
      <c r="B7">
        <v>3005</v>
      </c>
      <c r="C7">
        <v>1167</v>
      </c>
      <c r="D7">
        <v>104003</v>
      </c>
      <c r="E7">
        <v>186</v>
      </c>
      <c r="F7">
        <v>50</v>
      </c>
      <c r="I7">
        <v>73</v>
      </c>
      <c r="J7">
        <v>6032</v>
      </c>
      <c r="K7" s="5">
        <v>186</v>
      </c>
      <c r="L7">
        <v>6345</v>
      </c>
      <c r="M7">
        <v>394</v>
      </c>
      <c r="N7">
        <v>262</v>
      </c>
      <c r="O7">
        <v>2616</v>
      </c>
      <c r="P7" s="8">
        <v>300.10000000000002</v>
      </c>
      <c r="Q7">
        <v>248</v>
      </c>
    </row>
    <row r="8" spans="1:17" ht="14.4" x14ac:dyDescent="0.3">
      <c r="B8">
        <v>3669</v>
      </c>
      <c r="C8">
        <v>1518</v>
      </c>
      <c r="D8">
        <v>145004</v>
      </c>
      <c r="E8">
        <v>152</v>
      </c>
      <c r="F8">
        <v>49</v>
      </c>
      <c r="I8">
        <v>75</v>
      </c>
      <c r="J8">
        <v>5324</v>
      </c>
      <c r="K8">
        <v>169</v>
      </c>
      <c r="L8">
        <v>4354</v>
      </c>
      <c r="M8">
        <v>401</v>
      </c>
      <c r="N8" s="6">
        <v>227</v>
      </c>
      <c r="O8">
        <v>2509</v>
      </c>
      <c r="P8" s="8">
        <v>328.1</v>
      </c>
      <c r="Q8">
        <v>343</v>
      </c>
    </row>
    <row r="9" spans="1:17" ht="14.4" x14ac:dyDescent="0.3">
      <c r="B9">
        <v>4682</v>
      </c>
      <c r="C9">
        <v>1887</v>
      </c>
      <c r="D9">
        <v>117861</v>
      </c>
      <c r="E9">
        <v>137</v>
      </c>
      <c r="F9">
        <v>49</v>
      </c>
      <c r="I9">
        <v>78</v>
      </c>
      <c r="J9">
        <v>6116</v>
      </c>
      <c r="K9">
        <v>140</v>
      </c>
      <c r="L9">
        <v>4309</v>
      </c>
      <c r="M9">
        <v>501</v>
      </c>
      <c r="N9">
        <v>216</v>
      </c>
      <c r="O9">
        <v>2490</v>
      </c>
      <c r="P9" s="8">
        <v>332</v>
      </c>
      <c r="Q9">
        <v>326</v>
      </c>
    </row>
    <row r="10" spans="1:17" ht="14.4" x14ac:dyDescent="0.3">
      <c r="B10">
        <v>3902</v>
      </c>
      <c r="C10">
        <v>2175</v>
      </c>
      <c r="D10">
        <v>118920</v>
      </c>
      <c r="E10">
        <v>178</v>
      </c>
      <c r="F10">
        <v>48</v>
      </c>
      <c r="I10">
        <v>73</v>
      </c>
      <c r="J10">
        <v>4733</v>
      </c>
      <c r="K10">
        <v>137</v>
      </c>
      <c r="L10">
        <v>5626</v>
      </c>
      <c r="M10">
        <v>459</v>
      </c>
      <c r="N10">
        <v>201</v>
      </c>
      <c r="O10">
        <v>2606</v>
      </c>
      <c r="P10" s="8">
        <v>328.3</v>
      </c>
      <c r="Q10">
        <v>286</v>
      </c>
    </row>
    <row r="11" spans="1:17" ht="14.4" x14ac:dyDescent="0.3">
      <c r="B11">
        <v>3773</v>
      </c>
      <c r="C11">
        <v>2030</v>
      </c>
      <c r="E11">
        <v>180</v>
      </c>
      <c r="F11">
        <v>51</v>
      </c>
      <c r="I11">
        <v>70</v>
      </c>
      <c r="J11">
        <v>3845</v>
      </c>
      <c r="K11">
        <v>147</v>
      </c>
      <c r="L11">
        <v>5686</v>
      </c>
      <c r="M11">
        <v>432</v>
      </c>
      <c r="N11">
        <v>208</v>
      </c>
      <c r="O11">
        <v>2546</v>
      </c>
      <c r="P11" s="8">
        <v>278.3</v>
      </c>
      <c r="Q11">
        <v>340</v>
      </c>
    </row>
    <row r="12" spans="1:17" ht="14.4" x14ac:dyDescent="0.3">
      <c r="B12">
        <v>4470</v>
      </c>
      <c r="C12">
        <v>1884</v>
      </c>
      <c r="E12">
        <v>176</v>
      </c>
      <c r="F12">
        <v>52</v>
      </c>
      <c r="I12">
        <v>68</v>
      </c>
      <c r="J12">
        <v>5229</v>
      </c>
      <c r="K12">
        <v>107</v>
      </c>
      <c r="L12">
        <v>5049</v>
      </c>
      <c r="M12">
        <v>452</v>
      </c>
      <c r="N12">
        <v>196</v>
      </c>
      <c r="O12">
        <v>2545</v>
      </c>
      <c r="P12" s="8">
        <v>329.8</v>
      </c>
      <c r="Q12">
        <v>295</v>
      </c>
    </row>
    <row r="13" spans="1:17" ht="14.4" x14ac:dyDescent="0.3">
      <c r="B13">
        <v>4023</v>
      </c>
      <c r="C13">
        <v>2163</v>
      </c>
      <c r="E13">
        <v>154</v>
      </c>
      <c r="F13">
        <v>47</v>
      </c>
      <c r="I13">
        <v>72</v>
      </c>
      <c r="J13">
        <v>5165</v>
      </c>
      <c r="K13">
        <v>171</v>
      </c>
      <c r="L13">
        <v>4830</v>
      </c>
      <c r="M13">
        <v>454</v>
      </c>
      <c r="N13">
        <v>244</v>
      </c>
      <c r="O13">
        <v>2511</v>
      </c>
      <c r="P13" s="8">
        <v>296.5</v>
      </c>
      <c r="Q13">
        <v>325</v>
      </c>
    </row>
    <row r="14" spans="1:17" ht="14.4" x14ac:dyDescent="0.3">
      <c r="B14">
        <v>3723</v>
      </c>
      <c r="C14">
        <v>2410</v>
      </c>
      <c r="E14">
        <v>168</v>
      </c>
      <c r="J14">
        <v>5832</v>
      </c>
      <c r="K14">
        <v>233</v>
      </c>
      <c r="L14">
        <v>5932</v>
      </c>
      <c r="M14">
        <v>384</v>
      </c>
      <c r="O14">
        <v>2289</v>
      </c>
      <c r="P14" s="8">
        <v>322.8</v>
      </c>
      <c r="Q14">
        <v>300</v>
      </c>
    </row>
    <row r="15" spans="1:17" ht="14.4" x14ac:dyDescent="0.3">
      <c r="B15">
        <v>3267</v>
      </c>
      <c r="C15">
        <v>1881</v>
      </c>
      <c r="E15">
        <v>146</v>
      </c>
      <c r="J15">
        <v>6697</v>
      </c>
      <c r="K15">
        <v>241</v>
      </c>
      <c r="L15">
        <v>6139</v>
      </c>
      <c r="M15">
        <v>471</v>
      </c>
      <c r="O15">
        <v>2506</v>
      </c>
      <c r="P15" s="8">
        <v>333.6</v>
      </c>
      <c r="Q15">
        <v>307</v>
      </c>
    </row>
    <row r="16" spans="1:17" ht="14.4" x14ac:dyDescent="0.3">
      <c r="B16">
        <v>3521</v>
      </c>
      <c r="C16">
        <v>2040</v>
      </c>
      <c r="E16">
        <v>162</v>
      </c>
      <c r="J16">
        <v>4933</v>
      </c>
      <c r="K16">
        <v>147</v>
      </c>
      <c r="L16">
        <v>5202</v>
      </c>
      <c r="M16">
        <v>373</v>
      </c>
      <c r="O16">
        <v>2357</v>
      </c>
      <c r="P16" s="8">
        <v>321</v>
      </c>
      <c r="Q16">
        <v>390</v>
      </c>
    </row>
    <row r="17" spans="1:17" ht="14.4" x14ac:dyDescent="0.3">
      <c r="B17">
        <v>3427</v>
      </c>
      <c r="C17">
        <v>2078</v>
      </c>
      <c r="J17">
        <v>4203</v>
      </c>
      <c r="K17">
        <v>164</v>
      </c>
      <c r="L17">
        <v>5097</v>
      </c>
      <c r="M17">
        <v>382</v>
      </c>
      <c r="P17" s="8">
        <v>310.5</v>
      </c>
      <c r="Q17">
        <v>356</v>
      </c>
    </row>
    <row r="18" spans="1:17" ht="14.4" x14ac:dyDescent="0.3">
      <c r="B18">
        <v>4244</v>
      </c>
      <c r="C18">
        <v>2101</v>
      </c>
      <c r="J18">
        <v>7359</v>
      </c>
      <c r="K18">
        <v>277</v>
      </c>
      <c r="L18">
        <v>4116</v>
      </c>
      <c r="M18">
        <v>416</v>
      </c>
      <c r="P18" s="8">
        <v>274</v>
      </c>
      <c r="Q18">
        <v>403</v>
      </c>
    </row>
    <row r="19" spans="1:17" ht="14.4" x14ac:dyDescent="0.3">
      <c r="B19">
        <v>3734</v>
      </c>
      <c r="C19">
        <v>1978</v>
      </c>
      <c r="L19">
        <v>3612</v>
      </c>
      <c r="M19">
        <v>313</v>
      </c>
      <c r="P19" s="8">
        <v>288.10000000000002</v>
      </c>
    </row>
    <row r="20" spans="1:17" ht="14.4" x14ac:dyDescent="0.3">
      <c r="B20">
        <v>3245</v>
      </c>
      <c r="C20">
        <v>1746</v>
      </c>
      <c r="L20">
        <v>4431</v>
      </c>
      <c r="M20">
        <v>405</v>
      </c>
      <c r="P20" s="8"/>
    </row>
    <row r="21" spans="1:17" ht="14.4" x14ac:dyDescent="0.3">
      <c r="L21">
        <v>6102</v>
      </c>
      <c r="M21">
        <v>400</v>
      </c>
      <c r="P21" s="8"/>
    </row>
    <row r="22" spans="1:17" ht="14.4" x14ac:dyDescent="0.3">
      <c r="A22" s="9" t="s">
        <v>2</v>
      </c>
      <c r="B22" s="11">
        <f t="shared" ref="B22:Q22" si="0">COUNTIF(B4:B21, "&gt;0")</f>
        <v>17</v>
      </c>
      <c r="C22" s="11">
        <f t="shared" si="0"/>
        <v>17</v>
      </c>
      <c r="D22" s="11">
        <f t="shared" si="0"/>
        <v>7</v>
      </c>
      <c r="E22" s="11">
        <f t="shared" si="0"/>
        <v>13</v>
      </c>
      <c r="F22" s="11">
        <f t="shared" si="0"/>
        <v>10</v>
      </c>
      <c r="G22" s="11">
        <f t="shared" si="0"/>
        <v>1</v>
      </c>
      <c r="H22" s="11">
        <f t="shared" si="0"/>
        <v>1</v>
      </c>
      <c r="I22" s="11">
        <f t="shared" si="0"/>
        <v>10</v>
      </c>
      <c r="J22" s="11">
        <f t="shared" si="0"/>
        <v>15</v>
      </c>
      <c r="K22" s="11">
        <f t="shared" si="0"/>
        <v>15</v>
      </c>
      <c r="L22" s="11">
        <f t="shared" si="0"/>
        <v>18</v>
      </c>
      <c r="M22" s="11">
        <f t="shared" si="0"/>
        <v>18</v>
      </c>
      <c r="N22" s="11">
        <f t="shared" si="0"/>
        <v>10</v>
      </c>
      <c r="O22" s="11">
        <f t="shared" si="0"/>
        <v>13</v>
      </c>
      <c r="P22" s="10">
        <f t="shared" si="0"/>
        <v>16</v>
      </c>
      <c r="Q22" s="11">
        <f t="shared" si="0"/>
        <v>15</v>
      </c>
    </row>
    <row r="23" spans="1:17" s="2" customFormat="1" ht="14.4" x14ac:dyDescent="0.3">
      <c r="A23" s="1" t="s">
        <v>3</v>
      </c>
      <c r="B23" s="13">
        <f>AVERAGE(B4:B20)</f>
        <v>3748.6470588235293</v>
      </c>
      <c r="C23" s="13">
        <f>AVERAGE(C4:C20)</f>
        <v>1867.1764705882354</v>
      </c>
      <c r="D23" s="13">
        <f>AVERAGE(D4:D10)</f>
        <v>117509.14285714286</v>
      </c>
      <c r="E23" s="13">
        <f>AVERAGE(E4:E16)</f>
        <v>162.15384615384616</v>
      </c>
      <c r="F23" s="13">
        <f>AVERAGE(F4:F13)</f>
        <v>49.1</v>
      </c>
      <c r="G23" s="13">
        <f>AVERAGE(G4)</f>
        <v>28</v>
      </c>
      <c r="H23" s="13">
        <f>AVERAGE(H4)</f>
        <v>61</v>
      </c>
      <c r="I23" s="13">
        <f>AVERAGE(I4:I13)</f>
        <v>72.400000000000006</v>
      </c>
      <c r="J23" s="13">
        <f>AVERAGE(J4:J18)</f>
        <v>5244.7333333333336</v>
      </c>
      <c r="K23" s="13">
        <f>AVERAGE(K4:K18)</f>
        <v>178.33333333333334</v>
      </c>
      <c r="L23" s="13">
        <f>AVERAGE(L4:L21)</f>
        <v>5129.833333333333</v>
      </c>
      <c r="M23" s="13">
        <f>AVERAGE(M4:M21)</f>
        <v>415.94444444444446</v>
      </c>
      <c r="N23" s="13">
        <f>AVERAGE(N4:N13)</f>
        <v>233.9</v>
      </c>
      <c r="O23" s="13">
        <f>AVERAGE(O4:O16)</f>
        <v>2496.3076923076924</v>
      </c>
      <c r="P23" s="13">
        <f>AVERAGE(P4:P19)</f>
        <v>308.73750000000007</v>
      </c>
      <c r="Q23" s="13">
        <f>AVERAGE(Q4:Q18)</f>
        <v>334.66666666666669</v>
      </c>
    </row>
    <row r="24" spans="1:17" ht="14.4" x14ac:dyDescent="0.3">
      <c r="A24" s="4" t="s">
        <v>4</v>
      </c>
      <c r="B24" s="7">
        <f>STDEVP(B4:B20)</f>
        <v>496.61512392886192</v>
      </c>
      <c r="C24" s="7">
        <f>STDEVP(C4:C20)</f>
        <v>307.61248259192405</v>
      </c>
      <c r="D24" s="7">
        <f>STDEVP(D4:D10)</f>
        <v>18524.274216964779</v>
      </c>
      <c r="E24" s="7">
        <f>STDEVP(E4:E16)</f>
        <v>15.07339048096731</v>
      </c>
      <c r="F24" s="7">
        <f>STDEVP(F4:F13)</f>
        <v>2.118962010041709</v>
      </c>
      <c r="G24" s="7">
        <f>STDEVP(G4)</f>
        <v>0</v>
      </c>
      <c r="H24" s="7">
        <f>STDEVP(H4)</f>
        <v>0</v>
      </c>
      <c r="I24" s="7">
        <f>STDEVP(I4:I13)</f>
        <v>2.7276363393971712</v>
      </c>
      <c r="J24" s="7">
        <f>STDEVP(J4:J18)</f>
        <v>1058.411165641952</v>
      </c>
      <c r="K24" s="7">
        <f>STDEVP(K4:K18)</f>
        <v>43.213680961267606</v>
      </c>
      <c r="L24" s="7">
        <f>STDEVP(L4:L21)</f>
        <v>741.46920592384242</v>
      </c>
      <c r="M24" s="7">
        <f>STDEVP(M4:M21)</f>
        <v>41.679294382785727</v>
      </c>
      <c r="N24" s="7">
        <f>STDEVP(N4:N20)</f>
        <v>27.969447616998085</v>
      </c>
      <c r="O24" s="7">
        <f>STDEVP(O4:O20)</f>
        <v>87.685087422052661</v>
      </c>
      <c r="P24" s="7">
        <f>STDEVP(P4:P20)</f>
        <v>19.116807885993939</v>
      </c>
      <c r="Q24" s="7">
        <f>STDEVP(Q4:Q20)</f>
        <v>41.661599691909203</v>
      </c>
    </row>
  </sheetData>
  <mergeCells count="4">
    <mergeCell ref="B2:C2"/>
    <mergeCell ref="G2:H2"/>
    <mergeCell ref="J2:K2"/>
    <mergeCell ref="L2:M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schuberv</cp:lastModifiedBy>
  <dcterms:created xsi:type="dcterms:W3CDTF">2017-06-22T16:32:48Z</dcterms:created>
  <dcterms:modified xsi:type="dcterms:W3CDTF">2017-06-22T21:24:52Z</dcterms:modified>
</cp:coreProperties>
</file>