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40" windowWidth="20115" windowHeight="7320"/>
  </bookViews>
  <sheets>
    <sheet name="EMRV" sheetId="5" r:id="rId1"/>
    <sheet name="TOTALS_NAs REMOVED" sheetId="2" r:id="rId2"/>
    <sheet name="Sheet3" sheetId="3" r:id="rId3"/>
    <sheet name="sites for each analysis" sheetId="4" r:id="rId4"/>
  </sheets>
  <definedNames>
    <definedName name="_xlnm._FilterDatabase" localSheetId="0" hidden="1">EMRV!$A$1:$W$38</definedName>
  </definedNames>
  <calcPr calcId="145621"/>
</workbook>
</file>

<file path=xl/calcChain.xml><?xml version="1.0" encoding="utf-8"?>
<calcChain xmlns="http://schemas.openxmlformats.org/spreadsheetml/2006/main">
  <c r="B12" i="3" l="1"/>
  <c r="B9" i="3"/>
  <c r="B6" i="3"/>
  <c r="B3" i="3"/>
  <c r="E39" i="2" l="1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D39" i="2"/>
</calcChain>
</file>

<file path=xl/sharedStrings.xml><?xml version="1.0" encoding="utf-8"?>
<sst xmlns="http://schemas.openxmlformats.org/spreadsheetml/2006/main" count="846" uniqueCount="363">
  <si>
    <t>State.Province</t>
  </si>
  <si>
    <t>County.District</t>
  </si>
  <si>
    <t>GDD</t>
  </si>
  <si>
    <t>Neonate.SVL</t>
  </si>
  <si>
    <t>Neonate.Mass</t>
  </si>
  <si>
    <t xml:space="preserve">MeanNumberofOffspring.PerLitter </t>
  </si>
  <si>
    <t>DatesofParturition.EarliestDateNeonatesObserved</t>
  </si>
  <si>
    <t>Age_0_growthcm.day.slope</t>
  </si>
  <si>
    <t>Age_1_growthcm.day.slope</t>
  </si>
  <si>
    <t>MeanSVL.Males&gt;40.0</t>
  </si>
  <si>
    <t>MeanSVL.Females&gt;40.0</t>
  </si>
  <si>
    <t>MeanSVL.Largest10Males</t>
  </si>
  <si>
    <t>MeanSVL.Largest10Females</t>
  </si>
  <si>
    <t>MeanSVL.20largestadults</t>
  </si>
  <si>
    <t>SizeatMaturity-Male</t>
  </si>
  <si>
    <t>SizeatMaturity-Female</t>
  </si>
  <si>
    <t>Proportion.GravidFemales</t>
  </si>
  <si>
    <t>Age.FirstReproduction</t>
  </si>
  <si>
    <t>Hibernation.Ingress</t>
  </si>
  <si>
    <t>Hibernation.Egress</t>
  </si>
  <si>
    <t>IA</t>
  </si>
  <si>
    <t>Bremer</t>
  </si>
  <si>
    <t>TRIPOLI IA US</t>
  </si>
  <si>
    <t>NA</t>
  </si>
  <si>
    <t>8-22 Aug</t>
  </si>
  <si>
    <t>2-3 yr</t>
  </si>
  <si>
    <t>10 Oct - 3 Nov</t>
  </si>
  <si>
    <t xml:space="preserve"> 22 Mar - 13 Apr</t>
  </si>
  <si>
    <t>IL</t>
  </si>
  <si>
    <t>Clinton</t>
  </si>
  <si>
    <t>CARLYLE RESERVOIR IL US</t>
  </si>
  <si>
    <t xml:space="preserve">27 Sep - 8 Nov </t>
  </si>
  <si>
    <t xml:space="preserve">22 Feb - 30 Ap </t>
  </si>
  <si>
    <t>DuPage</t>
  </si>
  <si>
    <t>CHICAGO OHARE INTERNATIONAL AIRPORT IL US</t>
  </si>
  <si>
    <t>19-30 Aug</t>
  </si>
  <si>
    <t>Cook.Lake</t>
  </si>
  <si>
    <t>CHICAGO PALWAUKEE AIRPORT IL US</t>
  </si>
  <si>
    <t>23 Jul - 23 Aug</t>
  </si>
  <si>
    <t>10 Sep</t>
  </si>
  <si>
    <t>8 May</t>
  </si>
  <si>
    <t>Piatt</t>
  </si>
  <si>
    <t>CHAMPAIGN 9 SW IL US</t>
  </si>
  <si>
    <t>22 Jul - 5 Aug</t>
  </si>
  <si>
    <t>Warren</t>
  </si>
  <si>
    <t xml:space="preserve">AVON, IL US </t>
  </si>
  <si>
    <t>12 Aug</t>
  </si>
  <si>
    <t>2 yr</t>
  </si>
  <si>
    <t>14 Oct</t>
  </si>
  <si>
    <t>30 Apr</t>
  </si>
  <si>
    <t>Will</t>
  </si>
  <si>
    <t>PARK FOREST IL US</t>
  </si>
  <si>
    <t>2 Nov</t>
  </si>
  <si>
    <t>1 Apr</t>
  </si>
  <si>
    <t>IN</t>
  </si>
  <si>
    <t>Hendricks</t>
  </si>
  <si>
    <t>JAMESTOWN IN US</t>
  </si>
  <si>
    <t>ca. 1 Sep</t>
  </si>
  <si>
    <t>LaGrange</t>
  </si>
  <si>
    <t>LAGRANGE IN US</t>
  </si>
  <si>
    <t>8-18 Aug</t>
  </si>
  <si>
    <t>Oct</t>
  </si>
  <si>
    <t>April</t>
  </si>
  <si>
    <t>Marshall</t>
  </si>
  <si>
    <t>PLYMOUTH IN US</t>
  </si>
  <si>
    <t>14 Aug</t>
  </si>
  <si>
    <t>MI</t>
  </si>
  <si>
    <t>Barry</t>
  </si>
  <si>
    <t>HASTINGS MI US</t>
  </si>
  <si>
    <t>9-24 Aug</t>
  </si>
  <si>
    <t>20 Oct</t>
  </si>
  <si>
    <t>5Apr</t>
  </si>
  <si>
    <t>Cass</t>
  </si>
  <si>
    <t>DOWAGIAC 1 W MI US</t>
  </si>
  <si>
    <t>21 Jul - 14 Aug</t>
  </si>
  <si>
    <t>27 Sep-15 Oct</t>
  </si>
  <si>
    <t>17 Mar - 2 May</t>
  </si>
  <si>
    <t>Kalkaska</t>
  </si>
  <si>
    <t>GRAYLING MI US</t>
  </si>
  <si>
    <t>7 Aug - 7 Sep</t>
  </si>
  <si>
    <t>early- to mid-Oct</t>
  </si>
  <si>
    <t>Lenawee</t>
  </si>
  <si>
    <t>TECUMSEH MI US</t>
  </si>
  <si>
    <t>13 Aug - 4 Sep</t>
  </si>
  <si>
    <t xml:space="preserve">28 Sep - 5 Oct </t>
  </si>
  <si>
    <t>4 Apr</t>
  </si>
  <si>
    <t>Oakland</t>
  </si>
  <si>
    <t>WHITE LAKE 4 E MI US</t>
  </si>
  <si>
    <t>mid-Oct</t>
  </si>
  <si>
    <t>late Mar</t>
  </si>
  <si>
    <t>Van Buren.Paw Paw</t>
  </si>
  <si>
    <t>KALAMAZOO BATTLE CREEK INTERNATIONAL AIRPORT MI US</t>
  </si>
  <si>
    <t>18 Apr</t>
  </si>
  <si>
    <t>Washtenaw</t>
  </si>
  <si>
    <t>ANN ARBOR SE MI US</t>
  </si>
  <si>
    <t>29 Aug - 7 Sep</t>
  </si>
  <si>
    <t>NY</t>
  </si>
  <si>
    <t>Genessee</t>
  </si>
  <si>
    <t>BATAVIA NY US</t>
  </si>
  <si>
    <t>9 - 22 Aug</t>
  </si>
  <si>
    <t>Onondaga</t>
  </si>
  <si>
    <t>SYRACUSE HANCOCK INTERNATIONAL AIRPORT NY US</t>
  </si>
  <si>
    <t>16-27 Aug</t>
  </si>
  <si>
    <t xml:space="preserve">11 Sep - 24 Oct </t>
  </si>
  <si>
    <t>15-29 Apr</t>
  </si>
  <si>
    <t>OH</t>
  </si>
  <si>
    <t>Ashtabula</t>
  </si>
  <si>
    <t>ASHTABULA CO AIRPORT OH US</t>
  </si>
  <si>
    <t>17 Aug</t>
  </si>
  <si>
    <t>6 Oct</t>
  </si>
  <si>
    <t>24 Apr</t>
  </si>
  <si>
    <t>Champaign</t>
  </si>
  <si>
    <t>URBANA WWTP OH US</t>
  </si>
  <si>
    <t>4 Aug</t>
  </si>
  <si>
    <t>7 Oct</t>
  </si>
  <si>
    <t>28 Apr</t>
  </si>
  <si>
    <t>Clark</t>
  </si>
  <si>
    <t>SPRINGFIELD NEW WW OH US</t>
  </si>
  <si>
    <t>13 Aug</t>
  </si>
  <si>
    <t>22 Oct</t>
  </si>
  <si>
    <t>19 May</t>
  </si>
  <si>
    <t>Greene</t>
  </si>
  <si>
    <t>DAYTON MCD OH US</t>
  </si>
  <si>
    <t>7-21 Aug</t>
  </si>
  <si>
    <t>Greene.Warren</t>
  </si>
  <si>
    <t>XENIA 6 SSE OH US</t>
  </si>
  <si>
    <t>29 Oct</t>
  </si>
  <si>
    <t>19 Apr</t>
  </si>
  <si>
    <t>Hardin</t>
  </si>
  <si>
    <t>KENTON OH US</t>
  </si>
  <si>
    <t>Trumball</t>
  </si>
  <si>
    <t>YOUNGSTOWN REGIONAL AIRPORT OH US</t>
  </si>
  <si>
    <t>Wyandot</t>
  </si>
  <si>
    <t>MARION 2 N OH US</t>
  </si>
  <si>
    <t>20 Jul - 23 Aug</t>
  </si>
  <si>
    <t xml:space="preserve">16 Sep - 22 Oct </t>
  </si>
  <si>
    <t>14 Mar - 19 May</t>
  </si>
  <si>
    <t>ONT</t>
  </si>
  <si>
    <t>Bruce</t>
  </si>
  <si>
    <t>*WIARTON A</t>
  </si>
  <si>
    <t>13 - 29 Aug</t>
  </si>
  <si>
    <t>17-26 Oct</t>
  </si>
  <si>
    <t>27 Apr - 14 May</t>
  </si>
  <si>
    <t>Essex</t>
  </si>
  <si>
    <t>*WINDSOR A</t>
  </si>
  <si>
    <t>26 Jul</t>
  </si>
  <si>
    <t>4 yr</t>
  </si>
  <si>
    <t xml:space="preserve">16 Sep - 17 Oct </t>
  </si>
  <si>
    <t xml:space="preserve">15-27 Apr </t>
  </si>
  <si>
    <t>MacTier</t>
  </si>
  <si>
    <t>BEATRICE 2</t>
  </si>
  <si>
    <t>8-19 Aug</t>
  </si>
  <si>
    <t>4-6 yr</t>
  </si>
  <si>
    <t>starts ca. 1 Sep</t>
  </si>
  <si>
    <t xml:space="preserve"> starts ca. 15 May</t>
  </si>
  <si>
    <t>Parry Sound.Beausoliel Island</t>
  </si>
  <si>
    <t>MUSKOKA A</t>
  </si>
  <si>
    <t>19-30 Sep</t>
  </si>
  <si>
    <t>23 Mar - 29 Apr</t>
  </si>
  <si>
    <t>Parry Sound</t>
  </si>
  <si>
    <t>*DUNCHURCH</t>
  </si>
  <si>
    <t>5 yr</t>
  </si>
  <si>
    <t>early May</t>
  </si>
  <si>
    <t>Parry Sound.Killbear</t>
  </si>
  <si>
    <t>16 Jul - 21 Aug</t>
  </si>
  <si>
    <t>starts ca 15 May</t>
  </si>
  <si>
    <t>Welland</t>
  </si>
  <si>
    <t>*PORT COLBORNE</t>
  </si>
  <si>
    <t>10-31 Aug</t>
  </si>
  <si>
    <t>3 yr</t>
  </si>
  <si>
    <t>17-29 Oct</t>
  </si>
  <si>
    <t>11 Apr - 4 May</t>
  </si>
  <si>
    <t>PA</t>
  </si>
  <si>
    <t xml:space="preserve">Butler.Venango </t>
  </si>
  <si>
    <t>BUTLER 2 SW PA US</t>
  </si>
  <si>
    <t>30 Jul - 29 Sep</t>
  </si>
  <si>
    <t>3-Oct - 8-Nov</t>
  </si>
  <si>
    <t>30 Mar - 24 Apr</t>
  </si>
  <si>
    <t>WI</t>
  </si>
  <si>
    <t>Buffalo</t>
  </si>
  <si>
    <t>THEILMAN MN US</t>
  </si>
  <si>
    <t>19 Aug - 7 Sep</t>
  </si>
  <si>
    <t>25 Apr</t>
  </si>
  <si>
    <t>Juneau.Monroe</t>
  </si>
  <si>
    <t>NECEDAH 2 SE WI US</t>
  </si>
  <si>
    <t>C.D</t>
  </si>
  <si>
    <t>Bremer, IA</t>
  </si>
  <si>
    <t>DuPage, IL</t>
  </si>
  <si>
    <t>Piatt, IL</t>
  </si>
  <si>
    <t>Warren, IL</t>
  </si>
  <si>
    <t>Will, IL</t>
  </si>
  <si>
    <t>Hendricks, IN</t>
  </si>
  <si>
    <t>LaGrange, IN</t>
  </si>
  <si>
    <t>Marshall, IN</t>
  </si>
  <si>
    <t>Barry, MI</t>
  </si>
  <si>
    <t>Cass, MI</t>
  </si>
  <si>
    <t>Kalkaska, MI</t>
  </si>
  <si>
    <t>Lenawee, MI</t>
  </si>
  <si>
    <t>Oakland, MI</t>
  </si>
  <si>
    <t>Paw Paw, MI</t>
  </si>
  <si>
    <t>Washtenaw, MI</t>
  </si>
  <si>
    <t>Genessee, NY</t>
  </si>
  <si>
    <t>Onondaga, NY</t>
  </si>
  <si>
    <t>Ashtabula, OH</t>
  </si>
  <si>
    <t>Champaign, OH</t>
  </si>
  <si>
    <t>Clark, OH</t>
  </si>
  <si>
    <t>Greene, OH</t>
  </si>
  <si>
    <t>Warren, OH</t>
  </si>
  <si>
    <t>Hardin, OH</t>
  </si>
  <si>
    <t>Trumball, OH</t>
  </si>
  <si>
    <t>Wyandot, OH</t>
  </si>
  <si>
    <t>Bruce, ONT</t>
  </si>
  <si>
    <t>Essex, ONT</t>
  </si>
  <si>
    <t>Beausoliel Island, ONT</t>
  </si>
  <si>
    <t>Parry Sound, ONT</t>
  </si>
  <si>
    <t>Welland, ONT</t>
  </si>
  <si>
    <t>Butler &amp; Ven., PA</t>
  </si>
  <si>
    <t>Buffalo, WI</t>
  </si>
  <si>
    <t>Juneau, WI</t>
  </si>
  <si>
    <t>Cook &amp; Lake, IL</t>
  </si>
  <si>
    <t>Clinton, IL</t>
  </si>
  <si>
    <t>MacTier, ONT</t>
  </si>
  <si>
    <t>Killbear, ONT</t>
  </si>
  <si>
    <t>Litter size.femaleSVL_elevations.Ln</t>
  </si>
  <si>
    <t>Backtransformed.offspring</t>
  </si>
  <si>
    <t>T. VanDeWalle</t>
  </si>
  <si>
    <t>M. Dreslik, C. Phillips</t>
  </si>
  <si>
    <t>Citations</t>
  </si>
  <si>
    <t>Aldridge et al. 2008; Allender et al. 2006; Dreslik 2005, 2011; Jellen 2005; Shepard et al. 2004</t>
  </si>
  <si>
    <t xml:space="preserve">T. Anton, M. Redmer
</t>
  </si>
  <si>
    <t>Tobiasz 1941</t>
  </si>
  <si>
    <t xml:space="preserve">Anton 1993, 1999, 2000, Wright 1941
</t>
  </si>
  <si>
    <t>C. Phillips</t>
  </si>
  <si>
    <t>Bielema 1973</t>
  </si>
  <si>
    <t>D. Mauger, T. Anton</t>
  </si>
  <si>
    <t>Hay 1887</t>
  </si>
  <si>
    <t>Marshall et al. 2006</t>
  </si>
  <si>
    <t>J. Marshall, B. Kingsbury</t>
  </si>
  <si>
    <t>Adler 1960</t>
  </si>
  <si>
    <t>Foster et al. 2009, Bailey et al. 2011</t>
  </si>
  <si>
    <t>R. Baily, K. Bissell, R. Campa, D. Bradke, B. Kiel</t>
  </si>
  <si>
    <t>Cross 2009</t>
  </si>
  <si>
    <t>M. Cross, E. Hileman</t>
  </si>
  <si>
    <t>Bieser 2008, DeGregorio 2008, DeGregorio et al. 2011a, 2011b, Smith 2009</t>
  </si>
  <si>
    <t>N. Beiser, B. DeGregrio, B. Kingsbury, J. Manning, J. Marshall, J. Refsnider, C. Smith</t>
  </si>
  <si>
    <t>Moore 2004, Moore &amp; Gillingham 2006</t>
  </si>
  <si>
    <t>J. Moore</t>
  </si>
  <si>
    <t>Sage 2005, Hecht 2007</t>
  </si>
  <si>
    <t>S. Hecht, J. Sage, C. Smith, B. Kingsbury</t>
  </si>
  <si>
    <t>M. Cross, J. Moore</t>
  </si>
  <si>
    <t>G. Casper, T. Anton, D. Mauger, Y. Lee</t>
  </si>
  <si>
    <t>Shoemaker &amp; Gibbs 2010</t>
  </si>
  <si>
    <t>J. Adamski, K. Shoemaker</t>
  </si>
  <si>
    <t xml:space="preserve"> Johnson 1995, Shoemaker &amp; Gibbs 2010
</t>
  </si>
  <si>
    <t xml:space="preserve">G. Johnson, K. Shoemaker, B. Johnson, J. Gibbs, T. Bell
</t>
  </si>
  <si>
    <t xml:space="preserve">G. Lipps, D. Wynn
</t>
  </si>
  <si>
    <t>J. Davis</t>
  </si>
  <si>
    <t>Watkins-Colwell 1995</t>
  </si>
  <si>
    <t>Conant 1938, 1951</t>
  </si>
  <si>
    <t>Maple 1968, Maple &amp; Orr 1968</t>
  </si>
  <si>
    <t>D. Wynn</t>
  </si>
  <si>
    <t>Parker &amp; Prior 1999, Harvey 2006, Harvey &amp; Weatherhead 2006a, b, 2010, 2011, Weatherhead et al. 2009</t>
  </si>
  <si>
    <t>D. Harvey</t>
  </si>
  <si>
    <t>P. Pratt, K. Cedar, T. Preney, A. Lentini</t>
  </si>
  <si>
    <t>J. Rouse</t>
  </si>
  <si>
    <t>Jones 2012</t>
  </si>
  <si>
    <t>A. Promaine, K. Prior, S. Sutton, M. Desjardins, P. Jones</t>
  </si>
  <si>
    <t xml:space="preserve">Parent 1997, Parent &amp; Weatherhead 2000 </t>
  </si>
  <si>
    <t>Rouse 2006</t>
  </si>
  <si>
    <t>A. Yagi</t>
  </si>
  <si>
    <t>, Keenlynne 1968, 1978, Keenlyne &amp; Beer 1973</t>
  </si>
  <si>
    <t xml:space="preserve">Swanson 1933, Reinert 1978, Reinert 1981
</t>
  </si>
  <si>
    <t>B. Jellen, M. Kowalski, H. Reinert</t>
  </si>
  <si>
    <t>R. Paloski, R. Hay</t>
  </si>
  <si>
    <t>Durbian et al. 2008; King et al. 2004</t>
  </si>
  <si>
    <t>Source.unpublished</t>
  </si>
  <si>
    <t>22 July - 22 Aug (captive born)</t>
  </si>
  <si>
    <t>TOTALS</t>
  </si>
  <si>
    <t>CD.code</t>
  </si>
  <si>
    <t>IL.1</t>
  </si>
  <si>
    <t>IL.2</t>
  </si>
  <si>
    <t>IL.3</t>
  </si>
  <si>
    <t>IL.4</t>
  </si>
  <si>
    <t>IL.5</t>
  </si>
  <si>
    <t>IL.6</t>
  </si>
  <si>
    <t>IN.1</t>
  </si>
  <si>
    <t>IN.2</t>
  </si>
  <si>
    <t>IN.3</t>
  </si>
  <si>
    <t>MI.1</t>
  </si>
  <si>
    <t>MI.2</t>
  </si>
  <si>
    <t>MI.3</t>
  </si>
  <si>
    <t>MI.4</t>
  </si>
  <si>
    <t>MI.5</t>
  </si>
  <si>
    <t>MI.6</t>
  </si>
  <si>
    <t>MI.7</t>
  </si>
  <si>
    <t>NY.1</t>
  </si>
  <si>
    <t>NY.2</t>
  </si>
  <si>
    <t>OH.1</t>
  </si>
  <si>
    <t>OH.2</t>
  </si>
  <si>
    <t>OH.3</t>
  </si>
  <si>
    <t>OH.4</t>
  </si>
  <si>
    <t>OH.5</t>
  </si>
  <si>
    <t>OH.6</t>
  </si>
  <si>
    <t>OH.7</t>
  </si>
  <si>
    <t>OH.8</t>
  </si>
  <si>
    <t>ONT.1</t>
  </si>
  <si>
    <t>ONT.2</t>
  </si>
  <si>
    <t>ONT.3</t>
  </si>
  <si>
    <t>ONT.4</t>
  </si>
  <si>
    <t>ONT.5</t>
  </si>
  <si>
    <t>ONT.6</t>
  </si>
  <si>
    <t>ONT.7</t>
  </si>
  <si>
    <t>WI.1</t>
  </si>
  <si>
    <t>WI.2</t>
  </si>
  <si>
    <t>IA = Bremer, IA</t>
  </si>
  <si>
    <t>IL.1 = Clinton, IL</t>
  </si>
  <si>
    <t>IL.3 = Cook and Lake, IL</t>
  </si>
  <si>
    <t>IL.4 = Piatt, IL</t>
  </si>
  <si>
    <t>IN.2 = LaGrange, IN</t>
  </si>
  <si>
    <t>MI.1 = Barry, MI</t>
  </si>
  <si>
    <t>MI.2 = Cass, MI</t>
  </si>
  <si>
    <t>MI.3 = Kalkaska, MI</t>
  </si>
  <si>
    <t>MI.4 = Lenawee, MI</t>
  </si>
  <si>
    <t>MI.7 = Washtenaw, MI</t>
  </si>
  <si>
    <t>NY.1 = Genessee, NY</t>
  </si>
  <si>
    <t>NY.2 = Onondaga, NY</t>
  </si>
  <si>
    <t>OH.1 = Ashtabula, OH</t>
  </si>
  <si>
    <t>OH.8 = Wyandot, OH</t>
  </si>
  <si>
    <t>ONT.1 = Bruce, ONT</t>
  </si>
  <si>
    <t>ONT.2 = Essex, ONT</t>
  </si>
  <si>
    <t>ONT.3 = MacTier, ONT</t>
  </si>
  <si>
    <t>ONT.4 = Beausoliel Island, ONT</t>
  </si>
  <si>
    <t>ONT.5 = Parry Sound, ONT</t>
  </si>
  <si>
    <t>ONT.6 = Killbear, ONT</t>
  </si>
  <si>
    <t>ONT.7 = Welland, ONT</t>
  </si>
  <si>
    <t>PA = Butler and Venango, PA</t>
  </si>
  <si>
    <t>WI.1 = Buffalo, WI</t>
  </si>
  <si>
    <t>WI.2 = Juneau, WI</t>
  </si>
  <si>
    <t>Neonate mass</t>
  </si>
  <si>
    <t>Litter size</t>
  </si>
  <si>
    <t>Adult female sites</t>
  </si>
  <si>
    <t>Maternal SVL-litter size</t>
  </si>
  <si>
    <t>IA = Bremer, IA; IL.1 = Clinton, IL; MI.1 = Barry, MI; MI.2 = Cass, MI; MI.3 = Kalkaska, MI; MI.4 = Lenawee, MI; MI.7 = Washtenaw, MI; NY.1 = Genessee, NY; NY.2 = Onondaga, NY; OH.8 = Wyandot, OH; ONT.1 = Bruce, ONT; ONT.3 = MacTier, ONT; ONT.4 = Beausoliel Island, ONT; ONT.6 = Killbear, ONT; ONT.7 = Welland, ONT; PA = Butler and Venango, PA; WI.1 = Buffalo, WI</t>
  </si>
  <si>
    <t>IA = Bremer, IA; IL.1 = Clinton, IL; IN.2 = LaGrange, IN; MI.2 = Cass, MI; MI.3 = Kalkaska, MI; NY.1 = Genessee, NY; NY.2 = Onondaga, NY; OH.1 = Ashtabula, OH; OH.8 = Wyandot, OH; ONT.1 = Bruce, ONT; ONT.2 = Essex, ONT; ONT.3 = MacTier, ONT; ONT.5 = Parry Sound, ONT; ONT.6 = Killbear, ONT; ONT.7 = Welland, ONT; PA = Butler and Venango, PA; WI.1 = Buffalo, WI; WI.2 = Juneau, WI</t>
  </si>
  <si>
    <t>IA = Bremer, IA; IL.1 = Clinton, IL; IL.3 = Cook and Lake, IL; IL.4 = Piatt, IL; IN.2 = LaGrange, IN; MI.1 = Barry, MI; MI.2 = Cass, MI; MI.3 = Kalkaska, MI; NY.1 = Genessee, NY; NY.2 = Onondaga, NY; OH.1 = Ashtabula, OH; OH.8 = Wyandot, OH; ONT.1 = Bruce, ONT; ONT.2 = Essex, ONT; ONT.3 = MacTier, ONT; ONT.5 = Parry Sound, ONT; ONT.6 = Killbear, ONT; ONT.7 = Welland, ONT; PA = Butler and Venango, PA; WI.1 = Buffalo, WI</t>
  </si>
  <si>
    <t>IL.1 = Clinton, IL; MI.1 = Barry, MI; MI.2 = Cass, MI; MI.3 = Kalkaska, MI; OH.8 = Wyandot, OH; ONT.3 = MacTier, ONT; ONT.6 = Killbear, ONT; ONT.7 = Welland, ONT; PA = Butler and Venango, PA; WI.1 = Buffalo, WI</t>
  </si>
  <si>
    <t>Temp</t>
  </si>
  <si>
    <t>Precip</t>
  </si>
  <si>
    <t xml:space="preserve">litter.size </t>
  </si>
  <si>
    <t>Mat.SVL.littersize</t>
  </si>
  <si>
    <t>Mat.SVL.littersize.Ln</t>
  </si>
  <si>
    <t>Backtrans.Mat.SVL.littersize.Ln</t>
  </si>
  <si>
    <t>Age_0_growthdayslope</t>
  </si>
  <si>
    <t>Age_1_growthdayslope</t>
  </si>
  <si>
    <t>MeanSVL.Largest.tenMales</t>
  </si>
  <si>
    <t>MeanSVL.Largest.tenFemales</t>
  </si>
  <si>
    <t>Age_0_growthAnnual</t>
  </si>
  <si>
    <t>Age_1_growthAnnual</t>
  </si>
  <si>
    <t xml:space="preserve">2.7202560
</t>
  </si>
  <si>
    <t>FFD</t>
  </si>
  <si>
    <t>Station_.Latititude</t>
  </si>
  <si>
    <t>Station_.Longitude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</si>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</sst>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"/>
    <numFmt numFmtId="166" formatCode="####.000"/>
    <numFmt numFmtId="167" formatCode="0.0000000"/>
  </numFmts>
  <fonts count="2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Times New Roman"/>
      <family val="1"/>
    </font>
    <font>
      <sz val="9"/>
      <color theme="1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</cellStyleXfs>
  <cellXfs count="8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6" fontId="1" fillId="0" borderId="0" xfId="42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6" fontId="1" fillId="0" borderId="0" xfId="42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24" fillId="0" borderId="0" xfId="42" applyNumberFormat="1" applyFont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166" fontId="2" fillId="0" borderId="0" xfId="4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6" fontId="2" fillId="0" borderId="0" xfId="42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AdultSVL_LitterSize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4" sqref="G4"/>
    </sheetView>
  </sheetViews>
  <sheetFormatPr defaultRowHeight="12" x14ac:dyDescent="0.2"/>
  <cols>
    <col min="1" max="2" width="9.140625" style="64"/>
    <col min="3" max="5" width="9.140625" style="64" customWidth="1"/>
    <col min="6" max="6" width="9.140625" style="64"/>
    <col min="7" max="16" width="9.140625" style="64" customWidth="1"/>
    <col min="17" max="19" width="9.140625" style="64"/>
    <col min="20" max="20" width="10.5703125" style="64" bestFit="1" customWidth="1"/>
    <col min="21" max="16384" width="9.140625" style="64"/>
  </cols>
  <sheetData>
    <row r="1" spans="1:23" ht="36.75" thickBot="1" x14ac:dyDescent="0.25">
      <c r="A1" s="69" t="s">
        <v>0</v>
      </c>
      <c r="B1" s="69" t="s">
        <v>1</v>
      </c>
      <c r="C1" s="65" t="s">
        <v>278</v>
      </c>
      <c r="D1" s="70" t="s">
        <v>360</v>
      </c>
      <c r="E1" s="70" t="s">
        <v>361</v>
      </c>
      <c r="F1" s="70" t="s">
        <v>362</v>
      </c>
      <c r="G1" s="72" t="s">
        <v>359</v>
      </c>
      <c r="H1" s="72" t="s">
        <v>2</v>
      </c>
      <c r="I1" s="71" t="s">
        <v>346</v>
      </c>
      <c r="J1" s="71" t="s">
        <v>347</v>
      </c>
      <c r="K1" s="71" t="s">
        <v>3</v>
      </c>
      <c r="L1" s="71" t="s">
        <v>4</v>
      </c>
      <c r="M1" s="71" t="s">
        <v>348</v>
      </c>
      <c r="N1" s="71" t="s">
        <v>349</v>
      </c>
      <c r="O1" s="71" t="s">
        <v>350</v>
      </c>
      <c r="P1" s="70" t="s">
        <v>351</v>
      </c>
      <c r="Q1" s="71" t="s">
        <v>352</v>
      </c>
      <c r="R1" s="71" t="s">
        <v>353</v>
      </c>
      <c r="S1" s="71" t="s">
        <v>356</v>
      </c>
      <c r="T1" s="71" t="s">
        <v>357</v>
      </c>
      <c r="U1" s="71" t="s">
        <v>354</v>
      </c>
      <c r="V1" s="73" t="s">
        <v>355</v>
      </c>
      <c r="W1" s="73" t="s">
        <v>16</v>
      </c>
    </row>
    <row r="2" spans="1:23" ht="24" x14ac:dyDescent="0.2">
      <c r="A2" s="11" t="s">
        <v>20</v>
      </c>
      <c r="B2" s="11" t="s">
        <v>21</v>
      </c>
      <c r="C2" s="62" t="s">
        <v>20</v>
      </c>
      <c r="D2" s="46">
        <v>42.813299999999998</v>
      </c>
      <c r="E2" s="5">
        <v>-92.257400000000004</v>
      </c>
      <c r="F2" s="46" t="s">
        <v>22</v>
      </c>
      <c r="G2" s="7">
        <v>179</v>
      </c>
      <c r="H2" s="6">
        <v>1509.4444444444446</v>
      </c>
      <c r="I2" s="6">
        <v>7.8888888888888911</v>
      </c>
      <c r="J2" s="6">
        <v>931.16399999999987</v>
      </c>
      <c r="K2" s="33">
        <v>19</v>
      </c>
      <c r="L2" s="33">
        <v>10.1</v>
      </c>
      <c r="M2" s="33">
        <v>9.5</v>
      </c>
      <c r="N2" s="33" t="s">
        <v>23</v>
      </c>
      <c r="O2" s="74" t="s">
        <v>23</v>
      </c>
      <c r="P2" s="74" t="s">
        <v>23</v>
      </c>
      <c r="Q2" s="62">
        <v>6.1661000000000001E-2</v>
      </c>
      <c r="R2" s="62">
        <v>5.9529000000000006E-2</v>
      </c>
      <c r="S2" s="63">
        <v>3.6379990000000002</v>
      </c>
      <c r="T2" s="63">
        <v>9.584169000000001</v>
      </c>
      <c r="U2" s="33">
        <v>67.7</v>
      </c>
      <c r="V2" s="33">
        <v>61.4</v>
      </c>
      <c r="W2" s="33" t="s">
        <v>23</v>
      </c>
    </row>
    <row r="3" spans="1:23" ht="36" x14ac:dyDescent="0.2">
      <c r="A3" s="11" t="s">
        <v>28</v>
      </c>
      <c r="B3" s="11" t="s">
        <v>29</v>
      </c>
      <c r="C3" s="62" t="s">
        <v>279</v>
      </c>
      <c r="D3" s="46">
        <v>38.630830000000003</v>
      </c>
      <c r="E3" s="5">
        <v>-89.365830000000003</v>
      </c>
      <c r="F3" s="46" t="s">
        <v>30</v>
      </c>
      <c r="G3" s="7">
        <v>218</v>
      </c>
      <c r="H3" s="6">
        <v>2180.5555555555602</v>
      </c>
      <c r="I3" s="6">
        <v>12.555555555555557</v>
      </c>
      <c r="J3" s="6">
        <v>1104.8999999999999</v>
      </c>
      <c r="K3" s="33">
        <v>20.52</v>
      </c>
      <c r="L3" s="33">
        <v>10.130000000000001</v>
      </c>
      <c r="M3" s="55">
        <v>6.9259259259259256</v>
      </c>
      <c r="N3" s="68">
        <v>-11.79404069468649</v>
      </c>
      <c r="O3" s="75">
        <v>-6.7292395339266085</v>
      </c>
      <c r="P3" s="76">
        <v>5.4119995075666836</v>
      </c>
      <c r="Q3" s="56">
        <v>7.5444999999999998E-2</v>
      </c>
      <c r="R3" s="56">
        <v>7.4944000000000011E-2</v>
      </c>
      <c r="S3" s="63">
        <v>7.7708349999999999</v>
      </c>
      <c r="T3" s="63">
        <v>15.663296000000003</v>
      </c>
      <c r="U3" s="33">
        <v>75.39</v>
      </c>
      <c r="V3" s="33">
        <v>69.290000000000006</v>
      </c>
      <c r="W3" s="33">
        <v>0.22500000000000001</v>
      </c>
    </row>
    <row r="4" spans="1:23" ht="72" x14ac:dyDescent="0.2">
      <c r="A4" s="11" t="s">
        <v>28</v>
      </c>
      <c r="B4" s="11" t="s">
        <v>33</v>
      </c>
      <c r="C4" s="62" t="s">
        <v>280</v>
      </c>
      <c r="D4" s="46">
        <v>41.994999999999997</v>
      </c>
      <c r="E4" s="5">
        <v>-87.933610000000002</v>
      </c>
      <c r="F4" s="46" t="s">
        <v>34</v>
      </c>
      <c r="G4" s="7">
        <v>198</v>
      </c>
      <c r="H4" s="6">
        <v>1698.3333333333335</v>
      </c>
      <c r="I4" s="6">
        <v>9.9444444444444446</v>
      </c>
      <c r="J4" s="6">
        <v>937.00599999999997</v>
      </c>
      <c r="K4" s="33" t="s">
        <v>23</v>
      </c>
      <c r="L4" s="33" t="s">
        <v>23</v>
      </c>
      <c r="M4" s="33" t="s">
        <v>23</v>
      </c>
      <c r="N4" s="33" t="s">
        <v>23</v>
      </c>
      <c r="O4" s="74" t="s">
        <v>23</v>
      </c>
      <c r="P4" s="74" t="s">
        <v>23</v>
      </c>
      <c r="Q4" s="33" t="s">
        <v>23</v>
      </c>
      <c r="R4" s="33" t="s">
        <v>23</v>
      </c>
      <c r="S4" s="62" t="s">
        <v>23</v>
      </c>
      <c r="T4" s="33" t="s">
        <v>23</v>
      </c>
      <c r="U4" s="33" t="s">
        <v>23</v>
      </c>
      <c r="V4" s="33" t="s">
        <v>23</v>
      </c>
      <c r="W4" s="33" t="s">
        <v>23</v>
      </c>
    </row>
    <row r="5" spans="1:23" ht="48" x14ac:dyDescent="0.2">
      <c r="A5" s="11" t="s">
        <v>28</v>
      </c>
      <c r="B5" s="11" t="s">
        <v>36</v>
      </c>
      <c r="C5" s="62" t="s">
        <v>281</v>
      </c>
      <c r="D5" s="46">
        <v>42.120829999999998</v>
      </c>
      <c r="E5" s="5">
        <v>-87.904719999999998</v>
      </c>
      <c r="F5" s="46" t="s">
        <v>37</v>
      </c>
      <c r="G5" s="7">
        <v>198</v>
      </c>
      <c r="H5" s="6">
        <v>1638.3333333333335</v>
      </c>
      <c r="I5" s="6">
        <v>9.7777777777777786</v>
      </c>
      <c r="J5" s="6">
        <v>847.09</v>
      </c>
      <c r="K5" s="33" t="s">
        <v>23</v>
      </c>
      <c r="L5" s="33" t="s">
        <v>23</v>
      </c>
      <c r="M5" s="55">
        <v>9.454545454545455</v>
      </c>
      <c r="N5" s="33" t="s">
        <v>23</v>
      </c>
      <c r="O5" s="74" t="s">
        <v>23</v>
      </c>
      <c r="P5" s="74" t="s">
        <v>23</v>
      </c>
      <c r="Q5" s="33" t="s">
        <v>23</v>
      </c>
      <c r="R5" s="33" t="s">
        <v>23</v>
      </c>
      <c r="S5" s="62" t="s">
        <v>23</v>
      </c>
      <c r="T5" s="33" t="s">
        <v>23</v>
      </c>
      <c r="U5" s="33" t="s">
        <v>23</v>
      </c>
      <c r="V5" s="33" t="s">
        <v>23</v>
      </c>
      <c r="W5" s="33" t="s">
        <v>23</v>
      </c>
    </row>
    <row r="6" spans="1:23" ht="36" x14ac:dyDescent="0.2">
      <c r="A6" s="11" t="s">
        <v>28</v>
      </c>
      <c r="B6" s="11" t="s">
        <v>41</v>
      </c>
      <c r="C6" s="62" t="s">
        <v>282</v>
      </c>
      <c r="D6" s="11">
        <v>40.052799999999998</v>
      </c>
      <c r="E6" s="12">
        <v>-88.372900000000001</v>
      </c>
      <c r="F6" s="11" t="s">
        <v>42</v>
      </c>
      <c r="G6" s="7">
        <v>197</v>
      </c>
      <c r="H6" s="6">
        <v>1778.8888888888889</v>
      </c>
      <c r="I6" s="6">
        <v>10.555555555555555</v>
      </c>
      <c r="J6" s="6">
        <v>1009.65</v>
      </c>
      <c r="K6" s="33">
        <v>20.13</v>
      </c>
      <c r="L6" s="33" t="s">
        <v>23</v>
      </c>
      <c r="M6" s="33">
        <v>6.3</v>
      </c>
      <c r="N6" s="33" t="s">
        <v>23</v>
      </c>
      <c r="O6" s="74" t="s">
        <v>23</v>
      </c>
      <c r="P6" s="74" t="s">
        <v>23</v>
      </c>
      <c r="Q6" s="33" t="s">
        <v>23</v>
      </c>
      <c r="R6" s="33" t="s">
        <v>23</v>
      </c>
      <c r="S6" s="62" t="s">
        <v>23</v>
      </c>
      <c r="T6" s="33" t="s">
        <v>23</v>
      </c>
      <c r="U6" s="33" t="s">
        <v>23</v>
      </c>
      <c r="V6" s="33" t="s">
        <v>23</v>
      </c>
      <c r="W6" s="33" t="s">
        <v>23</v>
      </c>
    </row>
    <row r="7" spans="1:23" ht="24" x14ac:dyDescent="0.2">
      <c r="A7" s="11" t="s">
        <v>28</v>
      </c>
      <c r="B7" s="11" t="s">
        <v>44</v>
      </c>
      <c r="C7" s="62" t="s">
        <v>283</v>
      </c>
      <c r="D7" s="62">
        <v>40.708599999999997</v>
      </c>
      <c r="E7" s="62">
        <v>-90.362799999999993</v>
      </c>
      <c r="F7" s="11" t="s">
        <v>45</v>
      </c>
      <c r="G7" s="7">
        <v>190</v>
      </c>
      <c r="H7" s="6">
        <v>1767.2222222222222</v>
      </c>
      <c r="I7" s="6">
        <v>10.222222222222221</v>
      </c>
      <c r="J7" s="6">
        <v>941.83199999999988</v>
      </c>
      <c r="K7" s="33" t="s">
        <v>23</v>
      </c>
      <c r="L7" s="33" t="s">
        <v>23</v>
      </c>
      <c r="M7" s="33" t="s">
        <v>23</v>
      </c>
      <c r="N7" s="33" t="s">
        <v>23</v>
      </c>
      <c r="O7" s="74" t="s">
        <v>23</v>
      </c>
      <c r="P7" s="74" t="s">
        <v>23</v>
      </c>
      <c r="Q7" s="33" t="s">
        <v>23</v>
      </c>
      <c r="R7" s="33" t="s">
        <v>23</v>
      </c>
      <c r="S7" s="62" t="s">
        <v>23</v>
      </c>
      <c r="T7" s="33" t="s">
        <v>23</v>
      </c>
      <c r="U7" s="33" t="s">
        <v>23</v>
      </c>
      <c r="V7" s="33" t="s">
        <v>23</v>
      </c>
      <c r="W7" s="33" t="s">
        <v>23</v>
      </c>
    </row>
    <row r="8" spans="1:23" ht="36" x14ac:dyDescent="0.2">
      <c r="A8" s="11" t="s">
        <v>28</v>
      </c>
      <c r="B8" s="11" t="s">
        <v>50</v>
      </c>
      <c r="C8" s="62" t="s">
        <v>284</v>
      </c>
      <c r="D8" s="46">
        <v>41.494700000000002</v>
      </c>
      <c r="E8" s="5">
        <v>-87.680199999999999</v>
      </c>
      <c r="F8" s="46" t="s">
        <v>51</v>
      </c>
      <c r="G8" s="7">
        <v>200</v>
      </c>
      <c r="H8" s="6">
        <v>1766.1111111111111</v>
      </c>
      <c r="I8" s="6">
        <v>10.055555555555557</v>
      </c>
      <c r="J8" s="6">
        <v>1042.162</v>
      </c>
      <c r="K8" s="33" t="s">
        <v>23</v>
      </c>
      <c r="L8" s="33" t="s">
        <v>23</v>
      </c>
      <c r="M8" s="33" t="s">
        <v>23</v>
      </c>
      <c r="N8" s="33" t="s">
        <v>23</v>
      </c>
      <c r="O8" s="74" t="s">
        <v>23</v>
      </c>
      <c r="P8" s="74" t="s">
        <v>23</v>
      </c>
      <c r="Q8" s="33" t="s">
        <v>23</v>
      </c>
      <c r="R8" s="33" t="s">
        <v>23</v>
      </c>
      <c r="S8" s="62" t="s">
        <v>23</v>
      </c>
      <c r="T8" s="33" t="s">
        <v>23</v>
      </c>
      <c r="U8" s="33" t="s">
        <v>23</v>
      </c>
      <c r="V8" s="33" t="s">
        <v>23</v>
      </c>
      <c r="W8" s="33" t="s">
        <v>23</v>
      </c>
    </row>
    <row r="9" spans="1:23" ht="24" x14ac:dyDescent="0.2">
      <c r="A9" s="11" t="s">
        <v>54</v>
      </c>
      <c r="B9" s="11" t="s">
        <v>55</v>
      </c>
      <c r="C9" s="62" t="s">
        <v>285</v>
      </c>
      <c r="D9" s="46">
        <v>39.923200000000001</v>
      </c>
      <c r="E9" s="5">
        <v>-86.598399999999998</v>
      </c>
      <c r="F9" s="46" t="s">
        <v>56</v>
      </c>
      <c r="G9" s="7">
        <v>192</v>
      </c>
      <c r="H9" s="6">
        <v>1782.7777777777778</v>
      </c>
      <c r="I9" s="6">
        <v>10.555555555555555</v>
      </c>
      <c r="J9" s="6">
        <v>1088.136</v>
      </c>
      <c r="K9" s="33" t="s">
        <v>23</v>
      </c>
      <c r="L9" s="33" t="s">
        <v>23</v>
      </c>
      <c r="M9" s="33" t="s">
        <v>23</v>
      </c>
      <c r="N9" s="33" t="s">
        <v>23</v>
      </c>
      <c r="O9" s="74" t="s">
        <v>23</v>
      </c>
      <c r="P9" s="74" t="s">
        <v>23</v>
      </c>
      <c r="Q9" s="33" t="s">
        <v>23</v>
      </c>
      <c r="R9" s="33" t="s">
        <v>23</v>
      </c>
      <c r="S9" s="62" t="s">
        <v>23</v>
      </c>
      <c r="T9" s="33" t="s">
        <v>23</v>
      </c>
      <c r="U9" s="33" t="s">
        <v>23</v>
      </c>
      <c r="V9" s="33" t="s">
        <v>23</v>
      </c>
      <c r="W9" s="33" t="s">
        <v>23</v>
      </c>
    </row>
    <row r="10" spans="1:23" ht="24" x14ac:dyDescent="0.2">
      <c r="A10" s="11" t="s">
        <v>54</v>
      </c>
      <c r="B10" s="11" t="s">
        <v>58</v>
      </c>
      <c r="C10" s="62" t="s">
        <v>286</v>
      </c>
      <c r="D10" s="46">
        <v>41.629300000000001</v>
      </c>
      <c r="E10" s="5">
        <v>-85.414299999999997</v>
      </c>
      <c r="F10" s="46" t="s">
        <v>59</v>
      </c>
      <c r="G10" s="7">
        <v>184</v>
      </c>
      <c r="H10" s="6">
        <v>1567.7777777777778</v>
      </c>
      <c r="I10" s="6">
        <v>9.3333333333333321</v>
      </c>
      <c r="J10" s="6">
        <v>959.61199999999997</v>
      </c>
      <c r="K10" s="33">
        <v>20.3</v>
      </c>
      <c r="L10" s="33">
        <v>10.4</v>
      </c>
      <c r="M10" s="33">
        <v>8.8000000000000007</v>
      </c>
      <c r="N10" s="33" t="s">
        <v>23</v>
      </c>
      <c r="O10" s="22" t="s">
        <v>23</v>
      </c>
      <c r="P10" s="74" t="s">
        <v>23</v>
      </c>
      <c r="Q10" s="33" t="s">
        <v>23</v>
      </c>
      <c r="R10" s="62">
        <v>8.1712000000000007E-2</v>
      </c>
      <c r="S10" s="62" t="s">
        <v>23</v>
      </c>
      <c r="T10" s="63">
        <v>13.972752000000002</v>
      </c>
      <c r="U10" s="33">
        <v>62.4</v>
      </c>
      <c r="V10" s="33" t="s">
        <v>23</v>
      </c>
      <c r="W10" s="33" t="s">
        <v>23</v>
      </c>
    </row>
    <row r="11" spans="1:23" ht="24" x14ac:dyDescent="0.2">
      <c r="A11" s="11" t="s">
        <v>54</v>
      </c>
      <c r="B11" s="11" t="s">
        <v>63</v>
      </c>
      <c r="C11" s="62" t="s">
        <v>287</v>
      </c>
      <c r="D11" s="46">
        <v>41.339199999999998</v>
      </c>
      <c r="E11" s="5">
        <v>-86.335800000000006</v>
      </c>
      <c r="F11" s="46" t="s">
        <v>64</v>
      </c>
      <c r="G11" s="7">
        <v>190</v>
      </c>
      <c r="H11" s="6">
        <v>1647.2222222222222</v>
      </c>
      <c r="I11" s="55">
        <v>9.6111111111111107</v>
      </c>
      <c r="J11" s="6">
        <v>1027.1759999999999</v>
      </c>
      <c r="K11" s="33" t="s">
        <v>23</v>
      </c>
      <c r="L11" s="33" t="s">
        <v>23</v>
      </c>
      <c r="M11" s="33" t="s">
        <v>23</v>
      </c>
      <c r="N11" s="33" t="s">
        <v>23</v>
      </c>
      <c r="O11" s="74" t="s">
        <v>23</v>
      </c>
      <c r="P11" s="74" t="s">
        <v>23</v>
      </c>
      <c r="Q11" s="33" t="s">
        <v>23</v>
      </c>
      <c r="R11" s="33" t="s">
        <v>23</v>
      </c>
      <c r="S11" s="62" t="s">
        <v>23</v>
      </c>
      <c r="T11" s="33" t="s">
        <v>23</v>
      </c>
      <c r="U11" s="33" t="s">
        <v>23</v>
      </c>
      <c r="V11" s="33" t="s">
        <v>23</v>
      </c>
      <c r="W11" s="33" t="s">
        <v>23</v>
      </c>
    </row>
    <row r="12" spans="1:23" ht="24" x14ac:dyDescent="0.2">
      <c r="A12" s="11" t="s">
        <v>66</v>
      </c>
      <c r="B12" s="11" t="s">
        <v>67</v>
      </c>
      <c r="C12" s="62" t="s">
        <v>288</v>
      </c>
      <c r="D12" s="46">
        <v>42.642220000000002</v>
      </c>
      <c r="E12" s="5">
        <v>-85.287499999999994</v>
      </c>
      <c r="F12" s="46" t="s">
        <v>68</v>
      </c>
      <c r="G12" s="7">
        <v>171</v>
      </c>
      <c r="H12" s="6">
        <v>1373.3333333333301</v>
      </c>
      <c r="I12" s="6">
        <v>8.4444444444444464</v>
      </c>
      <c r="J12" s="6">
        <v>950.46799999999996</v>
      </c>
      <c r="K12" s="33" t="s">
        <v>23</v>
      </c>
      <c r="L12" s="33" t="s">
        <v>23</v>
      </c>
      <c r="M12" s="33">
        <v>8.8000000000000007</v>
      </c>
      <c r="N12" s="68">
        <v>-8.3234152450332708</v>
      </c>
      <c r="O12" s="68">
        <v>-6.1662212548277902</v>
      </c>
      <c r="P12" s="77">
        <v>9.503279013972195</v>
      </c>
      <c r="Q12" s="33" t="s">
        <v>23</v>
      </c>
      <c r="R12" s="62">
        <v>6.3908000000000006E-2</v>
      </c>
      <c r="S12" s="62" t="s">
        <v>23</v>
      </c>
      <c r="T12" s="63">
        <v>9.7779240000000005</v>
      </c>
      <c r="U12" s="33">
        <v>61.5</v>
      </c>
      <c r="V12" s="33">
        <v>62.2</v>
      </c>
      <c r="W12" s="33">
        <v>0.57999999999999996</v>
      </c>
    </row>
    <row r="13" spans="1:23" ht="36" x14ac:dyDescent="0.2">
      <c r="A13" s="11" t="s">
        <v>66</v>
      </c>
      <c r="B13" s="11" t="s">
        <v>72</v>
      </c>
      <c r="C13" s="62" t="s">
        <v>289</v>
      </c>
      <c r="D13" s="46">
        <v>41.985599999999998</v>
      </c>
      <c r="E13" s="5">
        <v>-86.132000000000005</v>
      </c>
      <c r="F13" s="46" t="s">
        <v>73</v>
      </c>
      <c r="G13" s="7">
        <v>175</v>
      </c>
      <c r="H13" s="6">
        <v>1426.1111111111111</v>
      </c>
      <c r="I13" s="6">
        <v>8.7777777777777768</v>
      </c>
      <c r="J13" s="6">
        <v>1034.796</v>
      </c>
      <c r="K13" s="33">
        <v>18.600000000000001</v>
      </c>
      <c r="L13" s="33">
        <v>11.1</v>
      </c>
      <c r="M13" s="33">
        <v>7.6</v>
      </c>
      <c r="N13" s="68">
        <v>-10.435919232760405</v>
      </c>
      <c r="O13" s="68">
        <v>-6.4884234494275992</v>
      </c>
      <c r="P13" s="77">
        <v>6.8856167283463297</v>
      </c>
      <c r="Q13" s="62">
        <v>6.4588000000000007E-2</v>
      </c>
      <c r="R13" s="62">
        <v>0.102177</v>
      </c>
      <c r="S13" s="63">
        <v>5.1670400000000001</v>
      </c>
      <c r="T13" s="63">
        <v>16.654851000000001</v>
      </c>
      <c r="U13" s="33">
        <v>63.2</v>
      </c>
      <c r="V13" s="33">
        <v>60.9</v>
      </c>
      <c r="W13" s="33">
        <v>0.62</v>
      </c>
    </row>
    <row r="14" spans="1:23" ht="24" x14ac:dyDescent="0.2">
      <c r="A14" s="11" t="s">
        <v>66</v>
      </c>
      <c r="B14" s="11" t="s">
        <v>77</v>
      </c>
      <c r="C14" s="62" t="s">
        <v>290</v>
      </c>
      <c r="D14" s="46">
        <v>44.6541</v>
      </c>
      <c r="E14" s="5">
        <v>-84.699399999999997</v>
      </c>
      <c r="F14" s="46" t="s">
        <v>78</v>
      </c>
      <c r="G14" s="7">
        <v>131</v>
      </c>
      <c r="H14" s="6">
        <v>1018.8888888888889</v>
      </c>
      <c r="I14" s="6">
        <v>5.7777777777777777</v>
      </c>
      <c r="J14" s="6">
        <v>853.69399999999996</v>
      </c>
      <c r="K14" s="33">
        <v>18.2</v>
      </c>
      <c r="L14" s="33">
        <v>8.6999999999999993</v>
      </c>
      <c r="M14" s="33">
        <v>9</v>
      </c>
      <c r="N14" s="68">
        <v>-9.3143548934308331</v>
      </c>
      <c r="O14" s="68">
        <v>-6.3056841532414243</v>
      </c>
      <c r="P14" s="66">
        <v>8.2661924670822753</v>
      </c>
      <c r="Q14" s="33" t="s">
        <v>23</v>
      </c>
      <c r="R14" s="33" t="s">
        <v>23</v>
      </c>
      <c r="S14" s="62" t="s">
        <v>23</v>
      </c>
      <c r="T14" s="33" t="s">
        <v>23</v>
      </c>
      <c r="U14" s="33">
        <v>62.6</v>
      </c>
      <c r="V14" s="33">
        <v>56.6</v>
      </c>
      <c r="W14" s="33" t="s">
        <v>23</v>
      </c>
    </row>
    <row r="15" spans="1:23" ht="24" x14ac:dyDescent="0.2">
      <c r="A15" s="11" t="s">
        <v>66</v>
      </c>
      <c r="B15" s="11" t="s">
        <v>81</v>
      </c>
      <c r="C15" s="62" t="s">
        <v>291</v>
      </c>
      <c r="D15" s="46">
        <v>42.002699999999997</v>
      </c>
      <c r="E15" s="5">
        <v>-83.933599999999998</v>
      </c>
      <c r="F15" s="46" t="s">
        <v>82</v>
      </c>
      <c r="G15" s="7">
        <v>191</v>
      </c>
      <c r="H15" s="6">
        <v>1502.2222222222222</v>
      </c>
      <c r="I15" s="6">
        <v>9.2222222222222232</v>
      </c>
      <c r="J15" s="6">
        <v>906.52599999999984</v>
      </c>
      <c r="K15" s="33" t="s">
        <v>23</v>
      </c>
      <c r="L15" s="33" t="s">
        <v>23</v>
      </c>
      <c r="M15" s="33" t="s">
        <v>23</v>
      </c>
      <c r="N15" s="33" t="s">
        <v>23</v>
      </c>
      <c r="O15" s="74" t="s">
        <v>23</v>
      </c>
      <c r="P15" s="74" t="s">
        <v>23</v>
      </c>
      <c r="Q15" s="33" t="s">
        <v>23</v>
      </c>
      <c r="R15" s="33" t="s">
        <v>23</v>
      </c>
      <c r="S15" s="62" t="s">
        <v>23</v>
      </c>
      <c r="T15" s="33" t="s">
        <v>23</v>
      </c>
      <c r="U15" s="33" t="s">
        <v>23</v>
      </c>
      <c r="V15" s="33">
        <v>57.6</v>
      </c>
      <c r="W15" s="33" t="s">
        <v>23</v>
      </c>
    </row>
    <row r="16" spans="1:23" ht="36" x14ac:dyDescent="0.2">
      <c r="A16" s="11" t="s">
        <v>66</v>
      </c>
      <c r="B16" s="11" t="s">
        <v>86</v>
      </c>
      <c r="C16" s="62" t="s">
        <v>292</v>
      </c>
      <c r="D16" s="46">
        <v>42.698</v>
      </c>
      <c r="E16" s="5">
        <v>-83.471599999999995</v>
      </c>
      <c r="F16" s="46" t="s">
        <v>87</v>
      </c>
      <c r="G16" s="7">
        <v>173</v>
      </c>
      <c r="H16" s="6">
        <v>1316.666666666667</v>
      </c>
      <c r="I16" s="6">
        <v>8.2777777777777768</v>
      </c>
      <c r="J16" s="6">
        <v>869.69600000000003</v>
      </c>
      <c r="K16" s="33" t="s">
        <v>23</v>
      </c>
      <c r="L16" s="33" t="s">
        <v>23</v>
      </c>
      <c r="M16" s="33" t="s">
        <v>23</v>
      </c>
      <c r="N16" s="33" t="s">
        <v>23</v>
      </c>
      <c r="O16" s="74" t="s">
        <v>23</v>
      </c>
      <c r="P16" s="74" t="s">
        <v>23</v>
      </c>
      <c r="Q16" s="33" t="s">
        <v>23</v>
      </c>
      <c r="R16" s="33" t="s">
        <v>23</v>
      </c>
      <c r="S16" s="62" t="s">
        <v>23</v>
      </c>
      <c r="T16" s="33" t="s">
        <v>23</v>
      </c>
      <c r="U16" s="33" t="s">
        <v>23</v>
      </c>
      <c r="V16" s="33" t="s">
        <v>23</v>
      </c>
      <c r="W16" s="33" t="s">
        <v>23</v>
      </c>
    </row>
    <row r="17" spans="1:23" ht="84" x14ac:dyDescent="0.2">
      <c r="A17" s="11" t="s">
        <v>66</v>
      </c>
      <c r="B17" s="11" t="s">
        <v>90</v>
      </c>
      <c r="C17" s="62" t="s">
        <v>293</v>
      </c>
      <c r="D17" s="46">
        <v>42.234720000000003</v>
      </c>
      <c r="E17" s="5">
        <v>-85.551940000000002</v>
      </c>
      <c r="F17" s="46" t="s">
        <v>91</v>
      </c>
      <c r="G17" s="7">
        <v>190</v>
      </c>
      <c r="H17" s="6">
        <v>1568.8888888888889</v>
      </c>
      <c r="I17" s="6">
        <v>9.6111111111111107</v>
      </c>
      <c r="J17" s="6">
        <v>907.79600000000005</v>
      </c>
      <c r="K17" s="33" t="s">
        <v>23</v>
      </c>
      <c r="L17" s="33" t="s">
        <v>23</v>
      </c>
      <c r="M17" s="33" t="s">
        <v>23</v>
      </c>
      <c r="N17" s="33" t="s">
        <v>23</v>
      </c>
      <c r="O17" s="74" t="s">
        <v>23</v>
      </c>
      <c r="P17" s="74" t="s">
        <v>23</v>
      </c>
      <c r="Q17" s="33" t="s">
        <v>23</v>
      </c>
      <c r="R17" s="33" t="s">
        <v>23</v>
      </c>
      <c r="S17" s="62" t="s">
        <v>23</v>
      </c>
      <c r="T17" s="33" t="s">
        <v>23</v>
      </c>
      <c r="U17" s="33" t="s">
        <v>23</v>
      </c>
      <c r="V17" s="33" t="s">
        <v>23</v>
      </c>
      <c r="W17" s="33" t="s">
        <v>23</v>
      </c>
    </row>
    <row r="18" spans="1:23" ht="36" x14ac:dyDescent="0.2">
      <c r="A18" s="11" t="s">
        <v>66</v>
      </c>
      <c r="B18" s="11" t="s">
        <v>93</v>
      </c>
      <c r="C18" s="62" t="s">
        <v>294</v>
      </c>
      <c r="D18" s="46">
        <v>42.241669999999999</v>
      </c>
      <c r="E18" s="5">
        <v>-83.693330000000003</v>
      </c>
      <c r="F18" s="46" t="s">
        <v>94</v>
      </c>
      <c r="G18" s="7">
        <v>191</v>
      </c>
      <c r="H18" s="6">
        <v>1449.4444444444446</v>
      </c>
      <c r="I18" s="6">
        <v>9.0000000000000018</v>
      </c>
      <c r="J18" s="6">
        <v>912.11399999999992</v>
      </c>
      <c r="K18" s="33" t="s">
        <v>23</v>
      </c>
      <c r="L18" s="33" t="s">
        <v>23</v>
      </c>
      <c r="M18" s="33" t="s">
        <v>23</v>
      </c>
      <c r="N18" s="33" t="s">
        <v>23</v>
      </c>
      <c r="O18" s="74" t="s">
        <v>23</v>
      </c>
      <c r="P18" s="74" t="s">
        <v>23</v>
      </c>
      <c r="Q18" s="33" t="s">
        <v>23</v>
      </c>
      <c r="R18" s="33" t="s">
        <v>23</v>
      </c>
      <c r="S18" s="62" t="s">
        <v>23</v>
      </c>
      <c r="T18" s="33" t="s">
        <v>23</v>
      </c>
      <c r="U18" s="33" t="s">
        <v>23</v>
      </c>
      <c r="V18" s="33">
        <v>57.3</v>
      </c>
      <c r="W18" s="33" t="s">
        <v>23</v>
      </c>
    </row>
    <row r="19" spans="1:23" ht="24" x14ac:dyDescent="0.2">
      <c r="A19" s="11" t="s">
        <v>96</v>
      </c>
      <c r="B19" s="11" t="s">
        <v>97</v>
      </c>
      <c r="C19" s="62" t="s">
        <v>295</v>
      </c>
      <c r="D19" s="46">
        <v>43.030279999999998</v>
      </c>
      <c r="E19" s="5">
        <v>-78.169169999999994</v>
      </c>
      <c r="F19" s="46" t="s">
        <v>98</v>
      </c>
      <c r="G19" s="7">
        <v>191</v>
      </c>
      <c r="H19" s="6">
        <v>1515</v>
      </c>
      <c r="I19" s="6">
        <v>9.3888888888888893</v>
      </c>
      <c r="J19" s="6">
        <v>897.63600000000008</v>
      </c>
      <c r="K19" s="33">
        <v>18.600000000000001</v>
      </c>
      <c r="L19" s="33">
        <v>10.7</v>
      </c>
      <c r="M19" s="33">
        <v>4</v>
      </c>
      <c r="N19" s="33" t="s">
        <v>23</v>
      </c>
      <c r="O19" s="74" t="s">
        <v>23</v>
      </c>
      <c r="P19" s="74" t="s">
        <v>23</v>
      </c>
      <c r="Q19" s="33" t="s">
        <v>23</v>
      </c>
      <c r="R19" s="33" t="s">
        <v>23</v>
      </c>
      <c r="S19" s="62" t="s">
        <v>23</v>
      </c>
      <c r="T19" s="33" t="s">
        <v>23</v>
      </c>
      <c r="U19" s="33" t="s">
        <v>23</v>
      </c>
      <c r="V19" s="33">
        <v>59.2</v>
      </c>
      <c r="W19" s="33" t="s">
        <v>23</v>
      </c>
    </row>
    <row r="20" spans="1:23" ht="72" x14ac:dyDescent="0.2">
      <c r="A20" s="11" t="s">
        <v>96</v>
      </c>
      <c r="B20" s="11" t="s">
        <v>100</v>
      </c>
      <c r="C20" s="62" t="s">
        <v>296</v>
      </c>
      <c r="D20" s="46">
        <v>43.1111</v>
      </c>
      <c r="E20" s="5">
        <v>-76.103800000000007</v>
      </c>
      <c r="F20" s="46" t="s">
        <v>101</v>
      </c>
      <c r="G20" s="7">
        <v>187</v>
      </c>
      <c r="H20" s="6">
        <v>1453.8888888888889</v>
      </c>
      <c r="I20" s="6">
        <v>9.0555555555555536</v>
      </c>
      <c r="J20" s="6">
        <v>977.13799999999992</v>
      </c>
      <c r="K20" s="33">
        <v>17.5</v>
      </c>
      <c r="L20" s="33">
        <v>11.5</v>
      </c>
      <c r="M20" s="33">
        <v>8.8000000000000007</v>
      </c>
      <c r="N20" s="33" t="s">
        <v>23</v>
      </c>
      <c r="O20" s="74" t="s">
        <v>23</v>
      </c>
      <c r="P20" s="74" t="s">
        <v>23</v>
      </c>
      <c r="Q20" s="62">
        <v>3.9424000000000001E-2</v>
      </c>
      <c r="R20" s="33" t="s">
        <v>23</v>
      </c>
      <c r="S20" s="46" t="s">
        <v>358</v>
      </c>
      <c r="T20" s="33" t="s">
        <v>23</v>
      </c>
      <c r="U20" s="6">
        <v>66.400000000000006</v>
      </c>
      <c r="V20" s="6">
        <v>64.58</v>
      </c>
      <c r="W20" s="33">
        <v>0.82</v>
      </c>
    </row>
    <row r="21" spans="1:23" ht="48" x14ac:dyDescent="0.2">
      <c r="A21" s="11" t="s">
        <v>105</v>
      </c>
      <c r="B21" s="11" t="s">
        <v>106</v>
      </c>
      <c r="C21" s="62" t="s">
        <v>297</v>
      </c>
      <c r="D21" s="46">
        <v>41.778060000000004</v>
      </c>
      <c r="E21" s="5">
        <v>-80.695830000000001</v>
      </c>
      <c r="F21" s="46" t="s">
        <v>107</v>
      </c>
      <c r="G21" s="7">
        <v>192</v>
      </c>
      <c r="H21" s="6">
        <v>1432.7777777777778</v>
      </c>
      <c r="I21" s="6">
        <v>9.5555555555555571</v>
      </c>
      <c r="J21" s="6">
        <v>912.87599999999986</v>
      </c>
      <c r="K21" s="33">
        <v>19.3</v>
      </c>
      <c r="L21" s="33">
        <v>8.8000000000000007</v>
      </c>
      <c r="M21" s="33">
        <v>6.5</v>
      </c>
      <c r="N21" s="33" t="s">
        <v>23</v>
      </c>
      <c r="O21" s="74" t="s">
        <v>23</v>
      </c>
      <c r="P21" s="74" t="s">
        <v>23</v>
      </c>
      <c r="Q21" s="62">
        <v>0.116024</v>
      </c>
      <c r="R21" s="62">
        <v>0.12091600000000001</v>
      </c>
      <c r="S21" s="63">
        <v>7.5415600000000005</v>
      </c>
      <c r="T21" s="63">
        <v>21.281216000000001</v>
      </c>
      <c r="U21" s="33" t="s">
        <v>23</v>
      </c>
      <c r="V21" s="33" t="s">
        <v>23</v>
      </c>
      <c r="W21" s="33" t="s">
        <v>23</v>
      </c>
    </row>
    <row r="22" spans="1:23" ht="36" x14ac:dyDescent="0.2">
      <c r="A22" s="78" t="s">
        <v>105</v>
      </c>
      <c r="B22" s="78" t="s">
        <v>111</v>
      </c>
      <c r="C22" s="62" t="s">
        <v>298</v>
      </c>
      <c r="D22" s="18">
        <v>40.1</v>
      </c>
      <c r="E22" s="19">
        <v>-83.783330000000007</v>
      </c>
      <c r="F22" s="18" t="s">
        <v>112</v>
      </c>
      <c r="G22" s="7">
        <v>190</v>
      </c>
      <c r="H22" s="6">
        <v>1728.3333333333335</v>
      </c>
      <c r="I22" s="20">
        <v>10.555555555555555</v>
      </c>
      <c r="J22" s="20">
        <v>1061.7199999999998</v>
      </c>
      <c r="K22" s="79" t="s">
        <v>23</v>
      </c>
      <c r="L22" s="79" t="s">
        <v>23</v>
      </c>
      <c r="M22" s="79" t="s">
        <v>23</v>
      </c>
      <c r="N22" s="33" t="s">
        <v>23</v>
      </c>
      <c r="O22" s="80" t="s">
        <v>23</v>
      </c>
      <c r="P22" s="74" t="s">
        <v>23</v>
      </c>
      <c r="Q22" s="79" t="s">
        <v>23</v>
      </c>
      <c r="R22" s="79" t="s">
        <v>23</v>
      </c>
      <c r="S22" s="62" t="s">
        <v>23</v>
      </c>
      <c r="T22" s="79" t="s">
        <v>23</v>
      </c>
      <c r="U22" s="79" t="s">
        <v>23</v>
      </c>
      <c r="V22" s="79" t="s">
        <v>23</v>
      </c>
      <c r="W22" s="79" t="s">
        <v>23</v>
      </c>
    </row>
    <row r="23" spans="1:23" ht="48" x14ac:dyDescent="0.2">
      <c r="A23" s="11" t="s">
        <v>105</v>
      </c>
      <c r="B23" s="11" t="s">
        <v>116</v>
      </c>
      <c r="C23" s="62" t="s">
        <v>299</v>
      </c>
      <c r="D23" s="46">
        <v>39.966670000000001</v>
      </c>
      <c r="E23" s="5">
        <v>-83.816670000000002</v>
      </c>
      <c r="F23" s="46" t="s">
        <v>117</v>
      </c>
      <c r="G23" s="7">
        <v>190</v>
      </c>
      <c r="H23" s="6">
        <v>1728.8888888888889</v>
      </c>
      <c r="I23" s="6">
        <v>10.555555555555555</v>
      </c>
      <c r="J23" s="6">
        <v>978.15399999999988</v>
      </c>
      <c r="K23" s="33" t="s">
        <v>23</v>
      </c>
      <c r="L23" s="33" t="s">
        <v>23</v>
      </c>
      <c r="M23" s="33" t="s">
        <v>23</v>
      </c>
      <c r="N23" s="33" t="s">
        <v>23</v>
      </c>
      <c r="O23" s="74" t="s">
        <v>23</v>
      </c>
      <c r="P23" s="74" t="s">
        <v>23</v>
      </c>
      <c r="Q23" s="33" t="s">
        <v>23</v>
      </c>
      <c r="R23" s="33" t="s">
        <v>23</v>
      </c>
      <c r="S23" s="62" t="s">
        <v>23</v>
      </c>
      <c r="T23" s="33" t="s">
        <v>23</v>
      </c>
      <c r="U23" s="33" t="s">
        <v>23</v>
      </c>
      <c r="V23" s="33" t="s">
        <v>23</v>
      </c>
      <c r="W23" s="33" t="s">
        <v>23</v>
      </c>
    </row>
    <row r="24" spans="1:23" ht="36" x14ac:dyDescent="0.2">
      <c r="A24" s="11" t="s">
        <v>105</v>
      </c>
      <c r="B24" s="11" t="s">
        <v>121</v>
      </c>
      <c r="C24" s="62" t="s">
        <v>300</v>
      </c>
      <c r="D24" s="46">
        <v>39.763330000000003</v>
      </c>
      <c r="E24" s="5">
        <v>-84.191109999999995</v>
      </c>
      <c r="F24" s="46" t="s">
        <v>122</v>
      </c>
      <c r="G24" s="7">
        <v>221</v>
      </c>
      <c r="H24" s="6">
        <v>2139.4444444444443</v>
      </c>
      <c r="I24" s="6">
        <v>12.277777777777779</v>
      </c>
      <c r="J24" s="6">
        <v>1024.3819999999998</v>
      </c>
      <c r="K24" s="33" t="s">
        <v>23</v>
      </c>
      <c r="L24" s="33" t="s">
        <v>23</v>
      </c>
      <c r="M24" s="33" t="s">
        <v>23</v>
      </c>
      <c r="N24" s="33" t="s">
        <v>23</v>
      </c>
      <c r="O24" s="74" t="s">
        <v>23</v>
      </c>
      <c r="P24" s="74" t="s">
        <v>23</v>
      </c>
      <c r="Q24" s="33" t="s">
        <v>23</v>
      </c>
      <c r="R24" s="33" t="s">
        <v>23</v>
      </c>
      <c r="S24" s="62" t="s">
        <v>23</v>
      </c>
      <c r="T24" s="33" t="s">
        <v>23</v>
      </c>
      <c r="U24" s="33" t="s">
        <v>23</v>
      </c>
      <c r="V24" s="33" t="s">
        <v>23</v>
      </c>
      <c r="W24" s="33" t="s">
        <v>23</v>
      </c>
    </row>
    <row r="25" spans="1:23" ht="24" x14ac:dyDescent="0.2">
      <c r="A25" s="11" t="s">
        <v>105</v>
      </c>
      <c r="B25" s="11" t="s">
        <v>124</v>
      </c>
      <c r="C25" s="62" t="s">
        <v>301</v>
      </c>
      <c r="D25" s="46">
        <v>39.616669999999999</v>
      </c>
      <c r="E25" s="5">
        <v>-83.9</v>
      </c>
      <c r="F25" s="46" t="s">
        <v>125</v>
      </c>
      <c r="G25" s="7">
        <v>207</v>
      </c>
      <c r="H25" s="6">
        <v>1936.666666666667</v>
      </c>
      <c r="I25" s="6">
        <v>11.888888888888889</v>
      </c>
      <c r="J25" s="6">
        <v>1062.7360000000001</v>
      </c>
      <c r="K25" s="33" t="s">
        <v>23</v>
      </c>
      <c r="L25" s="33" t="s">
        <v>23</v>
      </c>
      <c r="M25" s="33" t="s">
        <v>23</v>
      </c>
      <c r="N25" s="33" t="s">
        <v>23</v>
      </c>
      <c r="O25" s="74" t="s">
        <v>23</v>
      </c>
      <c r="P25" s="74" t="s">
        <v>23</v>
      </c>
      <c r="Q25" s="33" t="s">
        <v>23</v>
      </c>
      <c r="R25" s="33" t="s">
        <v>23</v>
      </c>
      <c r="S25" s="62" t="s">
        <v>23</v>
      </c>
      <c r="T25" s="33" t="s">
        <v>23</v>
      </c>
      <c r="U25" s="33" t="s">
        <v>23</v>
      </c>
      <c r="V25" s="33" t="s">
        <v>23</v>
      </c>
      <c r="W25" s="33" t="s">
        <v>23</v>
      </c>
    </row>
    <row r="26" spans="1:23" ht="24" x14ac:dyDescent="0.2">
      <c r="A26" s="11" t="s">
        <v>105</v>
      </c>
      <c r="B26" s="11" t="s">
        <v>128</v>
      </c>
      <c r="C26" s="62" t="s">
        <v>302</v>
      </c>
      <c r="D26" s="46">
        <v>40.648890000000002</v>
      </c>
      <c r="E26" s="5">
        <v>-83.606110000000001</v>
      </c>
      <c r="F26" s="46" t="s">
        <v>129</v>
      </c>
      <c r="G26" s="7">
        <v>200</v>
      </c>
      <c r="H26" s="6">
        <v>1777.2222222222222</v>
      </c>
      <c r="I26" s="6">
        <v>10.444444444444443</v>
      </c>
      <c r="J26" s="6">
        <v>925.32199999999989</v>
      </c>
      <c r="K26" s="33" t="s">
        <v>23</v>
      </c>
      <c r="L26" s="33" t="s">
        <v>23</v>
      </c>
      <c r="M26" s="33" t="s">
        <v>23</v>
      </c>
      <c r="N26" s="33" t="s">
        <v>23</v>
      </c>
      <c r="O26" s="74" t="s">
        <v>23</v>
      </c>
      <c r="P26" s="74" t="s">
        <v>23</v>
      </c>
      <c r="Q26" s="33" t="s">
        <v>23</v>
      </c>
      <c r="R26" s="33" t="s">
        <v>23</v>
      </c>
      <c r="S26" s="62" t="s">
        <v>23</v>
      </c>
      <c r="T26" s="33" t="s">
        <v>23</v>
      </c>
      <c r="U26" s="33" t="s">
        <v>23</v>
      </c>
      <c r="V26" s="33" t="s">
        <v>23</v>
      </c>
      <c r="W26" s="33" t="s">
        <v>23</v>
      </c>
    </row>
    <row r="27" spans="1:23" ht="60" x14ac:dyDescent="0.2">
      <c r="A27" s="11" t="s">
        <v>105</v>
      </c>
      <c r="B27" s="11" t="s">
        <v>130</v>
      </c>
      <c r="C27" s="62" t="s">
        <v>303</v>
      </c>
      <c r="D27" s="46">
        <v>41.254440000000002</v>
      </c>
      <c r="E27" s="5">
        <v>-80.67389</v>
      </c>
      <c r="F27" s="46" t="s">
        <v>131</v>
      </c>
      <c r="G27" s="7">
        <v>186</v>
      </c>
      <c r="H27" s="6">
        <v>1467.7777777777778</v>
      </c>
      <c r="I27" s="6">
        <v>9.5000000000000018</v>
      </c>
      <c r="J27" s="6">
        <v>988.31399999999985</v>
      </c>
      <c r="K27" s="33" t="s">
        <v>23</v>
      </c>
      <c r="L27" s="33" t="s">
        <v>23</v>
      </c>
      <c r="M27" s="33" t="s">
        <v>23</v>
      </c>
      <c r="N27" s="33" t="s">
        <v>23</v>
      </c>
      <c r="O27" s="74" t="s">
        <v>23</v>
      </c>
      <c r="P27" s="74" t="s">
        <v>23</v>
      </c>
      <c r="Q27" s="33" t="s">
        <v>23</v>
      </c>
      <c r="R27" s="33" t="s">
        <v>23</v>
      </c>
      <c r="S27" s="62" t="s">
        <v>23</v>
      </c>
      <c r="T27" s="33" t="s">
        <v>23</v>
      </c>
      <c r="U27" s="33" t="s">
        <v>23</v>
      </c>
      <c r="V27" s="33" t="s">
        <v>23</v>
      </c>
      <c r="W27" s="33" t="s">
        <v>23</v>
      </c>
    </row>
    <row r="28" spans="1:23" ht="24" x14ac:dyDescent="0.2">
      <c r="A28" s="78" t="s">
        <v>105</v>
      </c>
      <c r="B28" s="78" t="s">
        <v>132</v>
      </c>
      <c r="C28" s="62" t="s">
        <v>304</v>
      </c>
      <c r="D28" s="46">
        <v>40.616669999999999</v>
      </c>
      <c r="E28" s="5">
        <v>-83.133330000000001</v>
      </c>
      <c r="F28" s="46" t="s">
        <v>133</v>
      </c>
      <c r="G28" s="7">
        <v>185</v>
      </c>
      <c r="H28" s="6">
        <v>1625</v>
      </c>
      <c r="I28" s="6">
        <v>9.8888888888888875</v>
      </c>
      <c r="J28" s="6">
        <v>997.71199999999999</v>
      </c>
      <c r="K28" s="79">
        <v>19.600000000000001</v>
      </c>
      <c r="L28" s="79">
        <v>10</v>
      </c>
      <c r="M28" s="79">
        <v>7.8</v>
      </c>
      <c r="N28" s="68">
        <v>-8.9034806709223915</v>
      </c>
      <c r="O28" s="68">
        <v>-6.2642595990105194</v>
      </c>
      <c r="P28" s="66">
        <v>8.6158071276687807</v>
      </c>
      <c r="Q28" s="62">
        <v>0.100509</v>
      </c>
      <c r="R28" s="62">
        <v>9.5102000000000006E-2</v>
      </c>
      <c r="S28" s="63">
        <v>8.5432649999999999</v>
      </c>
      <c r="T28" s="63">
        <v>15.977136000000002</v>
      </c>
      <c r="U28" s="79">
        <v>61.8</v>
      </c>
      <c r="V28" s="79">
        <v>63.1</v>
      </c>
      <c r="W28" s="79" t="s">
        <v>23</v>
      </c>
    </row>
    <row r="29" spans="1:23" ht="24" x14ac:dyDescent="0.2">
      <c r="A29" s="11" t="s">
        <v>137</v>
      </c>
      <c r="B29" s="11" t="s">
        <v>138</v>
      </c>
      <c r="C29" s="62" t="s">
        <v>305</v>
      </c>
      <c r="D29" s="46">
        <v>44.745832999999998</v>
      </c>
      <c r="E29" s="5">
        <v>-81.107221999999993</v>
      </c>
      <c r="F29" s="46" t="s">
        <v>139</v>
      </c>
      <c r="G29" s="21">
        <v>166</v>
      </c>
      <c r="H29" s="6">
        <v>988.2</v>
      </c>
      <c r="I29" s="62">
        <v>6.6</v>
      </c>
      <c r="J29" s="62">
        <v>1047.9000000000001</v>
      </c>
      <c r="K29" s="33">
        <v>19</v>
      </c>
      <c r="L29" s="33">
        <v>10.3</v>
      </c>
      <c r="M29" s="33">
        <v>5.2</v>
      </c>
      <c r="N29" s="33" t="s">
        <v>23</v>
      </c>
      <c r="O29" s="22" t="s">
        <v>23</v>
      </c>
      <c r="P29" s="74" t="s">
        <v>23</v>
      </c>
      <c r="Q29" s="33" t="s">
        <v>23</v>
      </c>
      <c r="R29" s="33" t="s">
        <v>23</v>
      </c>
      <c r="S29" s="62" t="s">
        <v>23</v>
      </c>
      <c r="T29" s="33" t="s">
        <v>23</v>
      </c>
      <c r="U29" s="33">
        <v>70.099999999999994</v>
      </c>
      <c r="V29" s="33">
        <v>58.3</v>
      </c>
      <c r="W29" s="33" t="s">
        <v>23</v>
      </c>
    </row>
    <row r="30" spans="1:23" ht="24" x14ac:dyDescent="0.2">
      <c r="A30" s="11" t="s">
        <v>137</v>
      </c>
      <c r="B30" s="11" t="s">
        <v>143</v>
      </c>
      <c r="C30" s="62" t="s">
        <v>306</v>
      </c>
      <c r="D30" s="46">
        <v>42.275556000000002</v>
      </c>
      <c r="E30" s="5">
        <v>-82.955556000000001</v>
      </c>
      <c r="F30" s="46" t="s">
        <v>144</v>
      </c>
      <c r="G30" s="23">
        <v>207</v>
      </c>
      <c r="H30" s="6">
        <v>1634</v>
      </c>
      <c r="I30" s="62">
        <v>9.9</v>
      </c>
      <c r="J30" s="62">
        <v>934.6</v>
      </c>
      <c r="K30" s="46">
        <v>20.7</v>
      </c>
      <c r="L30" s="46">
        <v>11</v>
      </c>
      <c r="M30" s="11">
        <v>12.5</v>
      </c>
      <c r="N30" s="33" t="s">
        <v>23</v>
      </c>
      <c r="O30" s="74" t="s">
        <v>23</v>
      </c>
      <c r="P30" s="74" t="s">
        <v>23</v>
      </c>
      <c r="Q30" s="81" t="s">
        <v>23</v>
      </c>
      <c r="R30" s="81" t="s">
        <v>23</v>
      </c>
      <c r="S30" s="62" t="s">
        <v>23</v>
      </c>
      <c r="T30" s="81" t="s">
        <v>23</v>
      </c>
      <c r="U30" s="82" t="s">
        <v>23</v>
      </c>
      <c r="V30" s="82" t="s">
        <v>23</v>
      </c>
      <c r="W30" s="46" t="s">
        <v>23</v>
      </c>
    </row>
    <row r="31" spans="1:23" ht="24" x14ac:dyDescent="0.2">
      <c r="A31" s="11" t="s">
        <v>137</v>
      </c>
      <c r="B31" s="11" t="s">
        <v>149</v>
      </c>
      <c r="C31" s="62" t="s">
        <v>307</v>
      </c>
      <c r="D31" s="46">
        <v>45.133333</v>
      </c>
      <c r="E31" s="5">
        <v>-79.400000000000006</v>
      </c>
      <c r="F31" s="46" t="s">
        <v>150</v>
      </c>
      <c r="G31" s="23">
        <v>110</v>
      </c>
      <c r="H31" s="6">
        <v>875.3</v>
      </c>
      <c r="I31" s="62">
        <v>4.8</v>
      </c>
      <c r="J31" s="62">
        <v>1197.7</v>
      </c>
      <c r="K31" s="46">
        <v>20.3</v>
      </c>
      <c r="L31" s="46">
        <v>11.6</v>
      </c>
      <c r="M31" s="11">
        <v>11.7</v>
      </c>
      <c r="N31" s="68">
        <v>-8.0293085763287166</v>
      </c>
      <c r="O31" s="68">
        <v>-6.1511547381596134</v>
      </c>
      <c r="P31" s="66">
        <v>9.6475443849379872</v>
      </c>
      <c r="Q31" s="62">
        <v>4.9250000000000002E-2</v>
      </c>
      <c r="R31" s="62">
        <v>9.1781000000000001E-2</v>
      </c>
      <c r="S31" s="63">
        <v>2.3147500000000001</v>
      </c>
      <c r="T31" s="63">
        <v>11.380844</v>
      </c>
      <c r="U31" s="82" t="s">
        <v>23</v>
      </c>
      <c r="V31" s="82">
        <v>68.7</v>
      </c>
      <c r="W31" s="46">
        <v>0.65</v>
      </c>
    </row>
    <row r="32" spans="1:23" ht="48" x14ac:dyDescent="0.2">
      <c r="A32" s="11" t="s">
        <v>137</v>
      </c>
      <c r="B32" s="11" t="s">
        <v>155</v>
      </c>
      <c r="C32" s="62" t="s">
        <v>308</v>
      </c>
      <c r="D32" s="46">
        <v>44.966667000000001</v>
      </c>
      <c r="E32" s="5">
        <v>-79.3</v>
      </c>
      <c r="F32" s="46" t="s">
        <v>156</v>
      </c>
      <c r="G32" s="21">
        <v>136</v>
      </c>
      <c r="H32" s="6">
        <v>939.8</v>
      </c>
      <c r="I32" s="62">
        <v>5.2</v>
      </c>
      <c r="J32" s="62">
        <v>1105.0999999999999</v>
      </c>
      <c r="K32" s="46" t="s">
        <v>23</v>
      </c>
      <c r="L32" s="46" t="s">
        <v>23</v>
      </c>
      <c r="M32" s="11" t="s">
        <v>23</v>
      </c>
      <c r="N32" s="33" t="s">
        <v>23</v>
      </c>
      <c r="O32" s="74" t="s">
        <v>23</v>
      </c>
      <c r="P32" s="74" t="s">
        <v>23</v>
      </c>
      <c r="Q32" s="81" t="s">
        <v>23</v>
      </c>
      <c r="R32" s="81" t="s">
        <v>23</v>
      </c>
      <c r="S32" s="62" t="s">
        <v>23</v>
      </c>
      <c r="T32" s="81" t="s">
        <v>23</v>
      </c>
      <c r="U32" s="82">
        <v>76.3</v>
      </c>
      <c r="V32" s="82">
        <v>72.400000000000006</v>
      </c>
      <c r="W32" s="46" t="s">
        <v>23</v>
      </c>
    </row>
    <row r="33" spans="1:23" ht="24" x14ac:dyDescent="0.2">
      <c r="A33" s="11" t="s">
        <v>137</v>
      </c>
      <c r="B33" s="11" t="s">
        <v>159</v>
      </c>
      <c r="C33" s="62" t="s">
        <v>309</v>
      </c>
      <c r="D33" s="46">
        <v>45.616667</v>
      </c>
      <c r="E33" s="5">
        <v>-79.883332999999993</v>
      </c>
      <c r="F33" s="46" t="s">
        <v>160</v>
      </c>
      <c r="G33" s="21">
        <v>125</v>
      </c>
      <c r="H33" s="6">
        <v>939.09999999999991</v>
      </c>
      <c r="I33" s="62">
        <v>4.9000000000000004</v>
      </c>
      <c r="J33" s="62">
        <v>1118.2</v>
      </c>
      <c r="K33" s="46">
        <v>19.3</v>
      </c>
      <c r="L33" s="46">
        <v>10.4</v>
      </c>
      <c r="M33" s="11">
        <v>13.3</v>
      </c>
      <c r="N33" s="33" t="s">
        <v>23</v>
      </c>
      <c r="O33" s="74" t="s">
        <v>23</v>
      </c>
      <c r="P33" s="74" t="s">
        <v>23</v>
      </c>
      <c r="Q33" s="81" t="s">
        <v>23</v>
      </c>
      <c r="R33" s="81" t="s">
        <v>23</v>
      </c>
      <c r="S33" s="62" t="s">
        <v>23</v>
      </c>
      <c r="T33" s="81" t="s">
        <v>23</v>
      </c>
      <c r="U33" s="82" t="s">
        <v>23</v>
      </c>
      <c r="V33" s="82" t="s">
        <v>23</v>
      </c>
      <c r="W33" s="46" t="s">
        <v>23</v>
      </c>
    </row>
    <row r="34" spans="1:23" ht="36" x14ac:dyDescent="0.2">
      <c r="A34" s="11" t="s">
        <v>137</v>
      </c>
      <c r="B34" s="11" t="s">
        <v>163</v>
      </c>
      <c r="C34" s="62" t="s">
        <v>310</v>
      </c>
      <c r="D34" s="46">
        <v>45.133333</v>
      </c>
      <c r="E34" s="5">
        <v>-79.400000000000006</v>
      </c>
      <c r="F34" s="46" t="s">
        <v>150</v>
      </c>
      <c r="G34" s="23">
        <v>110</v>
      </c>
      <c r="H34" s="6">
        <v>875.3</v>
      </c>
      <c r="I34" s="62">
        <v>4.8</v>
      </c>
      <c r="J34" s="62">
        <v>1197.7</v>
      </c>
      <c r="K34" s="46">
        <v>19.600000000000001</v>
      </c>
      <c r="L34" s="46">
        <v>11.6</v>
      </c>
      <c r="M34" s="46">
        <v>11</v>
      </c>
      <c r="N34" s="68">
        <v>-9.2517575190232204</v>
      </c>
      <c r="O34" s="68">
        <v>-6.2954156731775655</v>
      </c>
      <c r="P34" s="66">
        <v>8.3515109957638316</v>
      </c>
      <c r="Q34" s="81" t="s">
        <v>23</v>
      </c>
      <c r="R34" s="81" t="s">
        <v>23</v>
      </c>
      <c r="S34" s="62" t="s">
        <v>23</v>
      </c>
      <c r="T34" s="81" t="s">
        <v>23</v>
      </c>
      <c r="U34" s="82">
        <v>71.099999999999994</v>
      </c>
      <c r="V34" s="82">
        <v>73.900000000000006</v>
      </c>
      <c r="W34" s="46">
        <v>0.71</v>
      </c>
    </row>
    <row r="35" spans="1:23" ht="24" x14ac:dyDescent="0.2">
      <c r="A35" s="11" t="s">
        <v>137</v>
      </c>
      <c r="B35" s="11" t="s">
        <v>166</v>
      </c>
      <c r="C35" s="62" t="s">
        <v>311</v>
      </c>
      <c r="D35" s="46">
        <v>42.883333</v>
      </c>
      <c r="E35" s="5">
        <v>-79.25</v>
      </c>
      <c r="F35" s="46" t="s">
        <v>167</v>
      </c>
      <c r="G35" s="21">
        <v>196</v>
      </c>
      <c r="H35" s="6">
        <v>1424.7</v>
      </c>
      <c r="I35" s="62">
        <v>9.1999999999999993</v>
      </c>
      <c r="J35" s="62">
        <v>984.6</v>
      </c>
      <c r="K35" s="46">
        <v>18.2</v>
      </c>
      <c r="L35" s="46">
        <v>9.1</v>
      </c>
      <c r="M35" s="46">
        <v>9.4</v>
      </c>
      <c r="N35" s="68">
        <v>-9.5931796408441681</v>
      </c>
      <c r="O35" s="68">
        <v>-6.3657398582615903</v>
      </c>
      <c r="P35" s="66">
        <v>7.7843732525325198</v>
      </c>
      <c r="Q35" s="62">
        <v>2.8154999999999999E-2</v>
      </c>
      <c r="R35" s="62">
        <v>0.12317900000000001</v>
      </c>
      <c r="S35" s="63">
        <v>2.2242449999999998</v>
      </c>
      <c r="T35" s="63">
        <v>22.172220000000003</v>
      </c>
      <c r="U35" s="82">
        <v>68.8</v>
      </c>
      <c r="V35" s="82">
        <v>64.3</v>
      </c>
      <c r="W35" s="46" t="s">
        <v>23</v>
      </c>
    </row>
    <row r="36" spans="1:23" ht="24" x14ac:dyDescent="0.2">
      <c r="A36" s="32" t="s">
        <v>172</v>
      </c>
      <c r="B36" s="32" t="s">
        <v>173</v>
      </c>
      <c r="C36" s="67" t="s">
        <v>172</v>
      </c>
      <c r="D36" s="46">
        <v>40.85</v>
      </c>
      <c r="E36" s="5">
        <v>-79.916669999999996</v>
      </c>
      <c r="F36" s="46" t="s">
        <v>174</v>
      </c>
      <c r="G36" s="7">
        <v>177</v>
      </c>
      <c r="H36" s="6">
        <v>1411.1111111111111</v>
      </c>
      <c r="I36" s="6">
        <v>9.3333333333333321</v>
      </c>
      <c r="J36" s="6">
        <v>1061.9739999999999</v>
      </c>
      <c r="K36" s="34">
        <v>18.600000000000001</v>
      </c>
      <c r="L36" s="34">
        <v>10.5</v>
      </c>
      <c r="M36" s="55">
        <v>7.0027777777777773</v>
      </c>
      <c r="N36" s="68">
        <v>-10.335960501566237</v>
      </c>
      <c r="O36" s="68">
        <v>-6.5270652935793914</v>
      </c>
      <c r="P36" s="77">
        <v>6.6246189925937093</v>
      </c>
      <c r="Q36" s="62">
        <v>5.9325000000000003E-2</v>
      </c>
      <c r="R36" s="62">
        <v>7.2561000000000014E-2</v>
      </c>
      <c r="S36" s="63">
        <v>3.856125</v>
      </c>
      <c r="T36" s="63">
        <v>11.246955</v>
      </c>
      <c r="U36" s="35">
        <v>59</v>
      </c>
      <c r="V36" s="34">
        <v>61.6</v>
      </c>
      <c r="W36" s="55">
        <v>0.57777777777777772</v>
      </c>
    </row>
    <row r="37" spans="1:23" ht="24" x14ac:dyDescent="0.2">
      <c r="A37" s="11" t="s">
        <v>178</v>
      </c>
      <c r="B37" s="11" t="s">
        <v>179</v>
      </c>
      <c r="C37" s="62" t="s">
        <v>312</v>
      </c>
      <c r="D37" s="46">
        <v>44.281300000000002</v>
      </c>
      <c r="E37" s="5">
        <v>-92.194299999999998</v>
      </c>
      <c r="F37" s="46" t="s">
        <v>180</v>
      </c>
      <c r="G37" s="7">
        <v>158</v>
      </c>
      <c r="H37" s="6">
        <v>1392.7777777777778</v>
      </c>
      <c r="I37" s="62">
        <v>7.0000000000000009</v>
      </c>
      <c r="J37" s="6">
        <v>849.63</v>
      </c>
      <c r="K37" s="33" t="s">
        <v>23</v>
      </c>
      <c r="L37" s="33">
        <v>9.6999999999999993</v>
      </c>
      <c r="M37" s="33">
        <v>12.8</v>
      </c>
      <c r="N37" s="68">
        <v>-6.5769227586626062</v>
      </c>
      <c r="O37" s="68">
        <v>-6.0514108984668296</v>
      </c>
      <c r="P37" s="77">
        <v>10.659454606154348</v>
      </c>
      <c r="Q37" s="33" t="s">
        <v>23</v>
      </c>
      <c r="R37" s="62">
        <v>0.14202700000000001</v>
      </c>
      <c r="S37" s="62" t="s">
        <v>23</v>
      </c>
      <c r="T37" s="63">
        <v>20.735942000000001</v>
      </c>
      <c r="U37" s="33">
        <v>70.099999999999994</v>
      </c>
      <c r="V37" s="33">
        <v>65.2</v>
      </c>
      <c r="W37" s="6">
        <v>0.81060606060606055</v>
      </c>
    </row>
    <row r="38" spans="1:23" ht="24" x14ac:dyDescent="0.2">
      <c r="A38" s="78" t="s">
        <v>178</v>
      </c>
      <c r="B38" s="78" t="s">
        <v>183</v>
      </c>
      <c r="C38" s="62" t="s">
        <v>313</v>
      </c>
      <c r="D38" s="38">
        <v>43.997</v>
      </c>
      <c r="E38" s="39">
        <v>-90.034999999999997</v>
      </c>
      <c r="F38" s="40" t="s">
        <v>184</v>
      </c>
      <c r="G38" s="7">
        <v>137</v>
      </c>
      <c r="H38" s="6">
        <v>1330</v>
      </c>
      <c r="I38" s="20">
        <v>7.1666666666666661</v>
      </c>
      <c r="J38" s="20">
        <v>828.54799999999989</v>
      </c>
      <c r="K38" s="79" t="s">
        <v>23</v>
      </c>
      <c r="L38" s="79">
        <v>8.3000000000000007</v>
      </c>
      <c r="M38" s="79" t="s">
        <v>23</v>
      </c>
      <c r="N38" s="33" t="s">
        <v>23</v>
      </c>
      <c r="O38" s="80" t="s">
        <v>23</v>
      </c>
      <c r="P38" s="74" t="s">
        <v>23</v>
      </c>
      <c r="Q38" s="83" t="s">
        <v>23</v>
      </c>
      <c r="R38" s="79" t="s">
        <v>23</v>
      </c>
      <c r="S38" s="62" t="s">
        <v>23</v>
      </c>
      <c r="T38" s="79" t="s">
        <v>23</v>
      </c>
      <c r="U38" s="79" t="s">
        <v>23</v>
      </c>
      <c r="V38" s="79" t="s">
        <v>23</v>
      </c>
      <c r="W38" s="83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E1" workbookViewId="0">
      <pane ySplit="1" topLeftCell="A17" activePane="bottomLeft" state="frozen"/>
      <selection pane="bottomLeft" activeCell="I20" sqref="I20"/>
    </sheetView>
  </sheetViews>
  <sheetFormatPr defaultRowHeight="15" x14ac:dyDescent="0.25"/>
  <sheetData>
    <row r="1" spans="1:24" ht="60.75" thickBot="1" x14ac:dyDescent="0.3">
      <c r="A1" s="1" t="s">
        <v>0</v>
      </c>
      <c r="B1" s="1" t="s">
        <v>1</v>
      </c>
      <c r="C1" s="1" t="s">
        <v>185</v>
      </c>
      <c r="D1" s="3" t="s">
        <v>3</v>
      </c>
      <c r="E1" s="3" t="s">
        <v>4</v>
      </c>
      <c r="F1" s="3" t="s">
        <v>5</v>
      </c>
      <c r="G1" s="2" t="s">
        <v>223</v>
      </c>
      <c r="H1" s="2" t="s">
        <v>224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3" t="s">
        <v>17</v>
      </c>
      <c r="U1" s="4" t="s">
        <v>18</v>
      </c>
      <c r="V1" s="4" t="s">
        <v>19</v>
      </c>
      <c r="W1" s="42" t="s">
        <v>227</v>
      </c>
      <c r="X1" s="42" t="s">
        <v>275</v>
      </c>
    </row>
    <row r="2" spans="1:24" ht="36" x14ac:dyDescent="0.25">
      <c r="A2" s="47" t="s">
        <v>20</v>
      </c>
      <c r="B2" s="47" t="s">
        <v>21</v>
      </c>
      <c r="C2" s="47" t="s">
        <v>186</v>
      </c>
      <c r="D2" s="8">
        <v>19</v>
      </c>
      <c r="E2" s="8">
        <v>10.1</v>
      </c>
      <c r="F2" s="8">
        <v>9.5</v>
      </c>
      <c r="G2" s="41"/>
      <c r="H2" s="41"/>
      <c r="I2" s="8" t="s">
        <v>24</v>
      </c>
      <c r="J2" s="13">
        <v>6.1661000000000001E-2</v>
      </c>
      <c r="K2" s="13">
        <v>5.9529000000000006E-2</v>
      </c>
      <c r="L2" s="8">
        <v>58.2</v>
      </c>
      <c r="M2" s="8">
        <v>53</v>
      </c>
      <c r="N2" s="8">
        <v>67.7</v>
      </c>
      <c r="O2" s="8">
        <v>61.4</v>
      </c>
      <c r="P2" s="8">
        <v>64.55</v>
      </c>
      <c r="Q2" s="8">
        <v>53.3</v>
      </c>
      <c r="R2" s="8">
        <v>44</v>
      </c>
      <c r="S2" s="8">
        <v>0.27</v>
      </c>
      <c r="T2" s="8" t="s">
        <v>25</v>
      </c>
      <c r="U2" s="8" t="s">
        <v>26</v>
      </c>
      <c r="V2" s="8" t="s">
        <v>27</v>
      </c>
      <c r="W2" s="8"/>
      <c r="X2" s="47" t="s">
        <v>225</v>
      </c>
    </row>
    <row r="3" spans="1:24" ht="144" x14ac:dyDescent="0.25">
      <c r="A3" s="47" t="s">
        <v>28</v>
      </c>
      <c r="B3" s="47" t="s">
        <v>29</v>
      </c>
      <c r="C3" s="47" t="s">
        <v>220</v>
      </c>
      <c r="D3" s="8">
        <v>20.52</v>
      </c>
      <c r="E3" s="8">
        <v>10.130000000000001</v>
      </c>
      <c r="F3" s="55">
        <v>6.9259259259259256</v>
      </c>
      <c r="G3" s="54">
        <v>-6.7292395339266085</v>
      </c>
      <c r="H3" s="53">
        <v>5.4119995075666836</v>
      </c>
      <c r="I3" s="10" t="s">
        <v>276</v>
      </c>
      <c r="J3" s="56">
        <v>7.5444999999999998E-2</v>
      </c>
      <c r="K3" s="56">
        <v>7.4944000000000011E-2</v>
      </c>
      <c r="L3" s="55">
        <v>58.84</v>
      </c>
      <c r="M3" s="55">
        <v>56.827759197324426</v>
      </c>
      <c r="N3" s="8">
        <v>75.39</v>
      </c>
      <c r="O3" s="8">
        <v>69.290000000000006</v>
      </c>
      <c r="P3" s="8">
        <v>72.34</v>
      </c>
      <c r="Q3" s="56">
        <v>45.4</v>
      </c>
      <c r="R3" s="8">
        <v>49.7</v>
      </c>
      <c r="S3" s="8">
        <v>0.22500000000000001</v>
      </c>
      <c r="T3" s="8" t="s">
        <v>25</v>
      </c>
      <c r="U3" s="8" t="s">
        <v>31</v>
      </c>
      <c r="V3" s="8" t="s">
        <v>32</v>
      </c>
      <c r="W3" s="47" t="s">
        <v>228</v>
      </c>
      <c r="X3" s="47" t="s">
        <v>226</v>
      </c>
    </row>
    <row r="4" spans="1:24" ht="24" x14ac:dyDescent="0.25">
      <c r="A4" s="47" t="s">
        <v>28</v>
      </c>
      <c r="B4" s="47" t="s">
        <v>33</v>
      </c>
      <c r="C4" s="47" t="s">
        <v>187</v>
      </c>
      <c r="D4" s="8"/>
      <c r="E4" s="10"/>
      <c r="F4" s="8"/>
      <c r="G4" s="41"/>
      <c r="H4" s="41"/>
      <c r="I4" s="8" t="s">
        <v>35</v>
      </c>
      <c r="J4" s="8"/>
      <c r="K4" s="8"/>
      <c r="L4" s="10"/>
      <c r="M4" s="10"/>
      <c r="N4" s="10"/>
      <c r="O4" s="10"/>
      <c r="P4" s="8"/>
      <c r="Q4" s="10"/>
      <c r="R4" s="10"/>
      <c r="S4" s="10"/>
      <c r="T4" s="10"/>
      <c r="U4" s="10"/>
      <c r="V4" s="10"/>
      <c r="W4" s="10" t="s">
        <v>230</v>
      </c>
    </row>
    <row r="5" spans="1:24" ht="72" x14ac:dyDescent="0.25">
      <c r="A5" s="47" t="s">
        <v>28</v>
      </c>
      <c r="B5" s="47" t="s">
        <v>36</v>
      </c>
      <c r="C5" s="47" t="s">
        <v>219</v>
      </c>
      <c r="D5" s="8"/>
      <c r="E5" s="8"/>
      <c r="F5" s="36">
        <v>9.454545454545455</v>
      </c>
      <c r="G5" s="41"/>
      <c r="H5" s="41"/>
      <c r="I5" s="8" t="s">
        <v>38</v>
      </c>
      <c r="J5" s="8"/>
      <c r="K5" s="8"/>
      <c r="L5" s="10"/>
      <c r="M5" s="10"/>
      <c r="N5" s="10"/>
      <c r="O5" s="10"/>
      <c r="P5" s="8"/>
      <c r="Q5" s="10"/>
      <c r="R5" s="10"/>
      <c r="S5" s="8">
        <v>0.78</v>
      </c>
      <c r="T5" s="10"/>
      <c r="U5" s="8" t="s">
        <v>39</v>
      </c>
      <c r="V5" s="8" t="s">
        <v>40</v>
      </c>
      <c r="W5" s="47" t="s">
        <v>231</v>
      </c>
      <c r="X5" s="47" t="s">
        <v>229</v>
      </c>
    </row>
    <row r="6" spans="1:24" ht="24" x14ac:dyDescent="0.25">
      <c r="A6" s="47" t="s">
        <v>28</v>
      </c>
      <c r="B6" s="47" t="s">
        <v>41</v>
      </c>
      <c r="C6" s="47" t="s">
        <v>188</v>
      </c>
      <c r="D6" s="8">
        <v>20.13</v>
      </c>
      <c r="E6" s="10"/>
      <c r="F6" s="8">
        <v>6.3</v>
      </c>
      <c r="G6" s="41"/>
      <c r="H6" s="41"/>
      <c r="I6" s="8" t="s">
        <v>43</v>
      </c>
      <c r="J6" s="8"/>
      <c r="K6" s="8"/>
      <c r="L6" s="8"/>
      <c r="M6" s="8"/>
      <c r="N6" s="10"/>
      <c r="O6" s="10"/>
      <c r="P6" s="8"/>
      <c r="Q6" s="10"/>
      <c r="R6" s="10"/>
      <c r="S6" s="10"/>
      <c r="T6" s="10"/>
      <c r="U6" s="10"/>
      <c r="V6" s="10"/>
      <c r="W6" s="10"/>
      <c r="X6" s="47" t="s">
        <v>232</v>
      </c>
    </row>
    <row r="7" spans="1:24" ht="24" x14ac:dyDescent="0.25">
      <c r="A7" s="47" t="s">
        <v>28</v>
      </c>
      <c r="B7" s="47" t="s">
        <v>44</v>
      </c>
      <c r="C7" s="47" t="s">
        <v>189</v>
      </c>
      <c r="D7" s="8"/>
      <c r="E7" s="8"/>
      <c r="F7" s="8"/>
      <c r="G7" s="41"/>
      <c r="H7" s="41"/>
      <c r="I7" s="8" t="s">
        <v>46</v>
      </c>
      <c r="J7" s="8"/>
      <c r="K7" s="8"/>
      <c r="L7" s="8"/>
      <c r="M7" s="8"/>
      <c r="N7" s="10"/>
      <c r="O7" s="10"/>
      <c r="P7" s="8"/>
      <c r="Q7" s="10"/>
      <c r="R7" s="10"/>
      <c r="S7" s="10"/>
      <c r="T7" s="8" t="s">
        <v>47</v>
      </c>
      <c r="U7" s="8" t="s">
        <v>48</v>
      </c>
      <c r="V7" s="8" t="s">
        <v>49</v>
      </c>
      <c r="W7" s="47" t="s">
        <v>233</v>
      </c>
      <c r="X7" s="43"/>
    </row>
    <row r="8" spans="1:24" ht="36" x14ac:dyDescent="0.25">
      <c r="A8" s="47" t="s">
        <v>28</v>
      </c>
      <c r="B8" s="47" t="s">
        <v>50</v>
      </c>
      <c r="C8" s="47" t="s">
        <v>190</v>
      </c>
      <c r="D8" s="10"/>
      <c r="E8" s="10"/>
      <c r="F8" s="10"/>
      <c r="G8" s="41"/>
      <c r="H8" s="41"/>
      <c r="I8" s="10"/>
      <c r="J8" s="10"/>
      <c r="K8" s="10"/>
      <c r="L8" s="8"/>
      <c r="M8" s="8"/>
      <c r="N8" s="8"/>
      <c r="O8" s="10"/>
      <c r="P8" s="8"/>
      <c r="Q8" s="10"/>
      <c r="R8" s="10"/>
      <c r="S8" s="10"/>
      <c r="T8" s="10"/>
      <c r="U8" s="8" t="s">
        <v>52</v>
      </c>
      <c r="V8" s="8" t="s">
        <v>53</v>
      </c>
      <c r="W8" s="44"/>
      <c r="X8" s="47" t="s">
        <v>234</v>
      </c>
    </row>
    <row r="9" spans="1:24" ht="24" x14ac:dyDescent="0.25">
      <c r="A9" s="47" t="s">
        <v>54</v>
      </c>
      <c r="B9" s="47" t="s">
        <v>55</v>
      </c>
      <c r="C9" s="47" t="s">
        <v>191</v>
      </c>
      <c r="D9" s="10"/>
      <c r="E9" s="10"/>
      <c r="F9" s="8"/>
      <c r="G9" s="41"/>
      <c r="H9" s="41"/>
      <c r="I9" s="8" t="s">
        <v>57</v>
      </c>
      <c r="J9" s="8"/>
      <c r="K9" s="8"/>
      <c r="L9" s="10"/>
      <c r="M9" s="10"/>
      <c r="N9" s="10"/>
      <c r="O9" s="10"/>
      <c r="P9" s="8"/>
      <c r="Q9" s="10"/>
      <c r="R9" s="10"/>
      <c r="S9" s="10"/>
      <c r="T9" s="10"/>
      <c r="U9" s="10"/>
      <c r="V9" s="10"/>
      <c r="W9" s="47" t="s">
        <v>235</v>
      </c>
      <c r="X9" s="43"/>
    </row>
    <row r="10" spans="1:24" ht="48" x14ac:dyDescent="0.25">
      <c r="A10" s="47" t="s">
        <v>54</v>
      </c>
      <c r="B10" s="47" t="s">
        <v>58</v>
      </c>
      <c r="C10" s="47" t="s">
        <v>192</v>
      </c>
      <c r="D10" s="8">
        <v>20.3</v>
      </c>
      <c r="E10" s="8">
        <v>10.4</v>
      </c>
      <c r="F10" s="8">
        <v>8.8000000000000007</v>
      </c>
      <c r="G10" s="9"/>
      <c r="H10" s="41"/>
      <c r="I10" s="8" t="s">
        <v>60</v>
      </c>
      <c r="J10" s="8"/>
      <c r="K10" s="13">
        <v>8.1712000000000007E-2</v>
      </c>
      <c r="L10" s="8">
        <v>57.1</v>
      </c>
      <c r="M10" s="8"/>
      <c r="N10" s="8">
        <v>62.4</v>
      </c>
      <c r="O10" s="8"/>
      <c r="P10" s="8"/>
      <c r="Q10" s="10"/>
      <c r="R10" s="8">
        <v>46.5</v>
      </c>
      <c r="S10" s="10"/>
      <c r="T10" s="10"/>
      <c r="U10" s="8" t="s">
        <v>61</v>
      </c>
      <c r="V10" s="8" t="s">
        <v>62</v>
      </c>
      <c r="W10" s="47" t="s">
        <v>236</v>
      </c>
      <c r="X10" s="47" t="s">
        <v>237</v>
      </c>
    </row>
    <row r="11" spans="1:24" ht="24" x14ac:dyDescent="0.25">
      <c r="A11" s="47" t="s">
        <v>54</v>
      </c>
      <c r="B11" s="47" t="s">
        <v>63</v>
      </c>
      <c r="C11" s="47" t="s">
        <v>193</v>
      </c>
      <c r="D11" s="8"/>
      <c r="E11" s="10"/>
      <c r="F11" s="8"/>
      <c r="G11" s="41"/>
      <c r="H11" s="41"/>
      <c r="I11" s="8" t="s">
        <v>65</v>
      </c>
      <c r="J11" s="8"/>
      <c r="K11" s="8"/>
      <c r="L11" s="10"/>
      <c r="M11" s="10"/>
      <c r="N11" s="10"/>
      <c r="O11" s="10"/>
      <c r="P11" s="8"/>
      <c r="Q11" s="10"/>
      <c r="R11" s="10"/>
      <c r="S11" s="10"/>
      <c r="T11" s="10"/>
      <c r="U11" s="10"/>
      <c r="V11" s="10"/>
      <c r="W11" s="47" t="s">
        <v>238</v>
      </c>
      <c r="X11" s="43"/>
    </row>
    <row r="12" spans="1:24" ht="60" x14ac:dyDescent="0.25">
      <c r="A12" s="47" t="s">
        <v>66</v>
      </c>
      <c r="B12" s="47" t="s">
        <v>67</v>
      </c>
      <c r="C12" s="47" t="s">
        <v>194</v>
      </c>
      <c r="D12" s="8"/>
      <c r="E12" s="8"/>
      <c r="F12" s="8">
        <v>8.8000000000000007</v>
      </c>
      <c r="G12" s="49">
        <v>-6.1662212548277902</v>
      </c>
      <c r="H12" s="51">
        <v>9.503279013972195</v>
      </c>
      <c r="I12" s="8" t="s">
        <v>69</v>
      </c>
      <c r="J12" s="8"/>
      <c r="K12" s="13">
        <v>6.3908000000000006E-2</v>
      </c>
      <c r="L12" s="8">
        <v>53.8</v>
      </c>
      <c r="M12" s="8">
        <v>53.7</v>
      </c>
      <c r="N12" s="8">
        <v>61.5</v>
      </c>
      <c r="O12" s="8">
        <v>62.2</v>
      </c>
      <c r="P12" s="8">
        <v>61.85</v>
      </c>
      <c r="Q12" s="8">
        <v>44</v>
      </c>
      <c r="R12" s="8">
        <v>42.2</v>
      </c>
      <c r="S12" s="8">
        <v>0.57999999999999996</v>
      </c>
      <c r="T12" s="10"/>
      <c r="U12" s="8" t="s">
        <v>70</v>
      </c>
      <c r="V12" s="8" t="s">
        <v>71</v>
      </c>
      <c r="W12" s="47" t="s">
        <v>239</v>
      </c>
      <c r="X12" s="47" t="s">
        <v>240</v>
      </c>
    </row>
    <row r="13" spans="1:24" ht="36" x14ac:dyDescent="0.25">
      <c r="A13" s="47" t="s">
        <v>66</v>
      </c>
      <c r="B13" s="47" t="s">
        <v>72</v>
      </c>
      <c r="C13" s="47" t="s">
        <v>195</v>
      </c>
      <c r="D13" s="8">
        <v>18.600000000000001</v>
      </c>
      <c r="E13" s="8">
        <v>11.1</v>
      </c>
      <c r="F13" s="8">
        <v>7.6</v>
      </c>
      <c r="G13" s="49">
        <v>-6.4884234494275992</v>
      </c>
      <c r="H13" s="51">
        <v>6.8856167283463297</v>
      </c>
      <c r="I13" s="8" t="s">
        <v>74</v>
      </c>
      <c r="J13" s="13">
        <v>6.4588000000000007E-2</v>
      </c>
      <c r="K13" s="13">
        <v>0.102177</v>
      </c>
      <c r="L13" s="8">
        <v>51</v>
      </c>
      <c r="M13" s="8">
        <v>52.6</v>
      </c>
      <c r="N13" s="8">
        <v>63.2</v>
      </c>
      <c r="O13" s="8">
        <v>60.9</v>
      </c>
      <c r="P13" s="8">
        <v>62.05</v>
      </c>
      <c r="Q13" s="8">
        <v>43.3</v>
      </c>
      <c r="R13" s="8">
        <v>46.1</v>
      </c>
      <c r="S13" s="8">
        <v>0.62</v>
      </c>
      <c r="T13" s="8" t="s">
        <v>25</v>
      </c>
      <c r="U13" s="8" t="s">
        <v>75</v>
      </c>
      <c r="V13" s="8" t="s">
        <v>76</v>
      </c>
      <c r="W13" s="47" t="s">
        <v>241</v>
      </c>
      <c r="X13" s="47" t="s">
        <v>242</v>
      </c>
    </row>
    <row r="14" spans="1:24" ht="144" x14ac:dyDescent="0.25">
      <c r="A14" s="47" t="s">
        <v>66</v>
      </c>
      <c r="B14" s="47" t="s">
        <v>77</v>
      </c>
      <c r="C14" s="47" t="s">
        <v>196</v>
      </c>
      <c r="D14" s="8">
        <v>18.2</v>
      </c>
      <c r="E14" s="8">
        <v>8.6999999999999993</v>
      </c>
      <c r="F14" s="8">
        <v>9</v>
      </c>
      <c r="G14" s="57">
        <v>-6.3056841532414243</v>
      </c>
      <c r="H14" s="58">
        <v>8.2661924670822753</v>
      </c>
      <c r="I14" s="8" t="s">
        <v>79</v>
      </c>
      <c r="J14" s="8"/>
      <c r="K14" s="8"/>
      <c r="L14" s="8">
        <v>54.2</v>
      </c>
      <c r="M14" s="8">
        <v>50.8</v>
      </c>
      <c r="N14" s="8">
        <v>62.6</v>
      </c>
      <c r="O14" s="8">
        <v>56.6</v>
      </c>
      <c r="P14" s="8">
        <v>59.6</v>
      </c>
      <c r="Q14" s="8">
        <v>49.3</v>
      </c>
      <c r="R14" s="8">
        <v>48</v>
      </c>
      <c r="S14" s="10"/>
      <c r="T14" s="10"/>
      <c r="U14" s="8" t="s">
        <v>80</v>
      </c>
      <c r="V14" s="8" t="s">
        <v>62</v>
      </c>
      <c r="W14" s="47" t="s">
        <v>243</v>
      </c>
      <c r="X14" s="47" t="s">
        <v>244</v>
      </c>
    </row>
    <row r="15" spans="1:24" ht="60" x14ac:dyDescent="0.25">
      <c r="A15" s="47" t="s">
        <v>66</v>
      </c>
      <c r="B15" s="47" t="s">
        <v>81</v>
      </c>
      <c r="C15" s="47" t="s">
        <v>197</v>
      </c>
      <c r="D15" s="10"/>
      <c r="E15" s="10"/>
      <c r="F15" s="10"/>
      <c r="G15" s="41"/>
      <c r="H15" s="41"/>
      <c r="I15" s="8" t="s">
        <v>83</v>
      </c>
      <c r="J15" s="8"/>
      <c r="K15" s="8"/>
      <c r="L15" s="8"/>
      <c r="M15" s="8">
        <v>52.6</v>
      </c>
      <c r="N15" s="10"/>
      <c r="O15" s="8">
        <v>57.6</v>
      </c>
      <c r="P15" s="8"/>
      <c r="Q15" s="10"/>
      <c r="R15" s="10"/>
      <c r="S15" s="10"/>
      <c r="T15" s="10"/>
      <c r="U15" s="8" t="s">
        <v>84</v>
      </c>
      <c r="V15" s="8" t="s">
        <v>85</v>
      </c>
      <c r="W15" s="47" t="s">
        <v>245</v>
      </c>
      <c r="X15" s="47" t="s">
        <v>246</v>
      </c>
    </row>
    <row r="16" spans="1:24" ht="48" x14ac:dyDescent="0.25">
      <c r="A16" s="47" t="s">
        <v>66</v>
      </c>
      <c r="B16" s="47" t="s">
        <v>86</v>
      </c>
      <c r="C16" s="47" t="s">
        <v>198</v>
      </c>
      <c r="D16" s="10"/>
      <c r="E16" s="10"/>
      <c r="F16" s="10"/>
      <c r="G16" s="41"/>
      <c r="H16" s="41"/>
      <c r="I16" s="10"/>
      <c r="J16" s="10"/>
      <c r="K16" s="10"/>
      <c r="L16" s="8"/>
      <c r="M16" s="8"/>
      <c r="N16" s="10"/>
      <c r="O16" s="10"/>
      <c r="P16" s="8"/>
      <c r="Q16" s="10"/>
      <c r="R16" s="10"/>
      <c r="S16" s="10"/>
      <c r="T16" s="10"/>
      <c r="U16" s="8" t="s">
        <v>88</v>
      </c>
      <c r="V16" s="8" t="s">
        <v>89</v>
      </c>
      <c r="W16" s="47" t="s">
        <v>247</v>
      </c>
      <c r="X16" s="47" t="s">
        <v>248</v>
      </c>
    </row>
    <row r="17" spans="1:24" ht="36" x14ac:dyDescent="0.25">
      <c r="A17" s="47" t="s">
        <v>66</v>
      </c>
      <c r="B17" s="47" t="s">
        <v>90</v>
      </c>
      <c r="C17" s="47" t="s">
        <v>199</v>
      </c>
      <c r="D17" s="10"/>
      <c r="E17" s="10"/>
      <c r="F17" s="10"/>
      <c r="G17" s="41"/>
      <c r="H17" s="41"/>
      <c r="I17" s="10"/>
      <c r="J17" s="10"/>
      <c r="K17" s="10"/>
      <c r="L17" s="8"/>
      <c r="M17" s="8"/>
      <c r="N17" s="8"/>
      <c r="O17" s="8"/>
      <c r="P17" s="8"/>
      <c r="Q17" s="10"/>
      <c r="R17" s="10"/>
      <c r="S17" s="10"/>
      <c r="T17" s="10"/>
      <c r="U17" s="10"/>
      <c r="V17" s="8" t="s">
        <v>92</v>
      </c>
      <c r="W17" s="44"/>
      <c r="X17" s="47" t="s">
        <v>249</v>
      </c>
    </row>
    <row r="18" spans="1:24" ht="60" x14ac:dyDescent="0.25">
      <c r="A18" s="47" t="s">
        <v>66</v>
      </c>
      <c r="B18" s="47" t="s">
        <v>93</v>
      </c>
      <c r="C18" s="47" t="s">
        <v>200</v>
      </c>
      <c r="D18" s="10"/>
      <c r="E18" s="10"/>
      <c r="F18" s="10"/>
      <c r="G18" s="41"/>
      <c r="H18" s="41"/>
      <c r="I18" s="14" t="s">
        <v>95</v>
      </c>
      <c r="J18" s="14"/>
      <c r="K18" s="14"/>
      <c r="L18" s="8"/>
      <c r="M18" s="8">
        <v>53.1</v>
      </c>
      <c r="N18" s="10"/>
      <c r="O18" s="8">
        <v>57.3</v>
      </c>
      <c r="P18" s="8"/>
      <c r="Q18" s="10"/>
      <c r="R18" s="8">
        <v>46</v>
      </c>
      <c r="S18" s="8"/>
      <c r="T18" s="10"/>
      <c r="U18" s="10"/>
      <c r="V18" s="10"/>
      <c r="W18" s="44"/>
      <c r="X18" s="47" t="s">
        <v>250</v>
      </c>
    </row>
    <row r="19" spans="1:24" ht="60" x14ac:dyDescent="0.25">
      <c r="A19" s="47" t="s">
        <v>96</v>
      </c>
      <c r="B19" s="47" t="s">
        <v>97</v>
      </c>
      <c r="C19" s="47" t="s">
        <v>201</v>
      </c>
      <c r="D19" s="8">
        <v>18.600000000000001</v>
      </c>
      <c r="E19" s="8">
        <v>10.7</v>
      </c>
      <c r="F19" s="8">
        <v>4</v>
      </c>
      <c r="G19" s="41"/>
      <c r="H19" s="41"/>
      <c r="I19" s="8" t="s">
        <v>99</v>
      </c>
      <c r="J19" s="8"/>
      <c r="K19" s="8"/>
      <c r="L19" s="8"/>
      <c r="M19" s="8">
        <v>53.8</v>
      </c>
      <c r="N19" s="10"/>
      <c r="O19" s="8">
        <v>59.2</v>
      </c>
      <c r="P19" s="8"/>
      <c r="Q19" s="10"/>
      <c r="R19" s="8">
        <v>43</v>
      </c>
      <c r="S19" s="8">
        <v>0.66</v>
      </c>
      <c r="T19" s="10"/>
      <c r="U19" s="10"/>
      <c r="V19" s="10"/>
      <c r="W19" s="47" t="s">
        <v>251</v>
      </c>
      <c r="X19" s="47" t="s">
        <v>252</v>
      </c>
    </row>
    <row r="20" spans="1:24" ht="108" x14ac:dyDescent="0.25">
      <c r="A20" s="47" t="s">
        <v>96</v>
      </c>
      <c r="B20" s="47" t="s">
        <v>100</v>
      </c>
      <c r="C20" s="47" t="s">
        <v>202</v>
      </c>
      <c r="D20" s="8">
        <v>17.5</v>
      </c>
      <c r="E20" s="8">
        <v>11.5</v>
      </c>
      <c r="F20" s="8">
        <v>8.8000000000000007</v>
      </c>
      <c r="G20" s="41"/>
      <c r="H20" s="41"/>
      <c r="I20" s="8" t="s">
        <v>102</v>
      </c>
      <c r="J20" s="13">
        <v>3.9424000000000001E-2</v>
      </c>
      <c r="K20" s="8"/>
      <c r="L20" s="37">
        <v>56.32</v>
      </c>
      <c r="M20" s="37">
        <v>53.31981132075471</v>
      </c>
      <c r="N20" s="37">
        <v>66.400000000000006</v>
      </c>
      <c r="O20" s="37">
        <v>64.58</v>
      </c>
      <c r="P20" s="37">
        <v>65.489999999999995</v>
      </c>
      <c r="Q20" s="10"/>
      <c r="R20" s="8">
        <v>39.6</v>
      </c>
      <c r="S20" s="8">
        <v>0.82</v>
      </c>
      <c r="T20" s="10"/>
      <c r="U20" s="8" t="s">
        <v>103</v>
      </c>
      <c r="V20" s="8" t="s">
        <v>104</v>
      </c>
      <c r="W20" s="47" t="s">
        <v>253</v>
      </c>
      <c r="X20" s="47" t="s">
        <v>254</v>
      </c>
    </row>
    <row r="21" spans="1:24" ht="36" x14ac:dyDescent="0.25">
      <c r="A21" s="47" t="s">
        <v>105</v>
      </c>
      <c r="B21" s="47" t="s">
        <v>106</v>
      </c>
      <c r="C21" s="47" t="s">
        <v>203</v>
      </c>
      <c r="D21" s="8">
        <v>19.3</v>
      </c>
      <c r="E21" s="8">
        <v>8.8000000000000007</v>
      </c>
      <c r="F21" s="8">
        <v>6.5</v>
      </c>
      <c r="G21" s="41"/>
      <c r="H21" s="41"/>
      <c r="I21" s="8" t="s">
        <v>108</v>
      </c>
      <c r="J21" s="13">
        <v>0.116024</v>
      </c>
      <c r="K21" s="13">
        <v>0.12091600000000001</v>
      </c>
      <c r="L21" s="8"/>
      <c r="M21" s="8"/>
      <c r="N21" s="10"/>
      <c r="O21" s="8"/>
      <c r="P21" s="8"/>
      <c r="Q21" s="10"/>
      <c r="R21" s="8">
        <v>49</v>
      </c>
      <c r="S21" s="10"/>
      <c r="T21" s="10"/>
      <c r="U21" s="8" t="s">
        <v>109</v>
      </c>
      <c r="V21" s="8" t="s">
        <v>110</v>
      </c>
      <c r="W21" s="45"/>
      <c r="X21" s="48" t="s">
        <v>255</v>
      </c>
    </row>
    <row r="22" spans="1:24" ht="24" x14ac:dyDescent="0.25">
      <c r="A22" s="48" t="s">
        <v>105</v>
      </c>
      <c r="B22" s="48" t="s">
        <v>111</v>
      </c>
      <c r="C22" s="48" t="s">
        <v>204</v>
      </c>
      <c r="D22" s="17"/>
      <c r="E22" s="17"/>
      <c r="F22" s="15"/>
      <c r="G22" s="50"/>
      <c r="H22" s="41"/>
      <c r="I22" s="17" t="s">
        <v>113</v>
      </c>
      <c r="J22" s="17"/>
      <c r="K22" s="17"/>
      <c r="L22" s="17"/>
      <c r="M22" s="17"/>
      <c r="N22" s="15"/>
      <c r="O22" s="15"/>
      <c r="P22" s="17"/>
      <c r="Q22" s="15"/>
      <c r="R22" s="15"/>
      <c r="S22" s="15"/>
      <c r="T22" s="15"/>
      <c r="U22" s="17" t="s">
        <v>114</v>
      </c>
      <c r="V22" s="17" t="s">
        <v>115</v>
      </c>
      <c r="W22" s="45"/>
      <c r="X22" s="48" t="s">
        <v>256</v>
      </c>
    </row>
    <row r="23" spans="1:24" x14ac:dyDescent="0.25">
      <c r="A23" s="47" t="s">
        <v>105</v>
      </c>
      <c r="B23" s="47" t="s">
        <v>116</v>
      </c>
      <c r="C23" s="47" t="s">
        <v>205</v>
      </c>
      <c r="D23" s="8"/>
      <c r="E23" s="8"/>
      <c r="F23" s="10"/>
      <c r="G23" s="41"/>
      <c r="H23" s="41"/>
      <c r="I23" s="8" t="s">
        <v>118</v>
      </c>
      <c r="J23" s="8"/>
      <c r="K23" s="8"/>
      <c r="L23" s="8"/>
      <c r="M23" s="8"/>
      <c r="N23" s="10"/>
      <c r="O23" s="8"/>
      <c r="P23" s="8"/>
      <c r="Q23" s="10"/>
      <c r="R23" s="10"/>
      <c r="S23" s="10"/>
      <c r="T23" s="10"/>
      <c r="U23" s="8" t="s">
        <v>119</v>
      </c>
      <c r="V23" s="8" t="s">
        <v>120</v>
      </c>
      <c r="W23" s="44"/>
      <c r="X23" s="47" t="s">
        <v>256</v>
      </c>
    </row>
    <row r="24" spans="1:24" ht="36" x14ac:dyDescent="0.25">
      <c r="A24" s="47" t="s">
        <v>105</v>
      </c>
      <c r="B24" s="47" t="s">
        <v>121</v>
      </c>
      <c r="C24" s="47" t="s">
        <v>206</v>
      </c>
      <c r="D24" s="8"/>
      <c r="E24" s="8"/>
      <c r="F24" s="8"/>
      <c r="G24" s="41"/>
      <c r="H24" s="41"/>
      <c r="I24" s="8" t="s">
        <v>123</v>
      </c>
      <c r="J24" s="8"/>
      <c r="K24" s="8"/>
      <c r="L24" s="10"/>
      <c r="M24" s="10"/>
      <c r="N24" s="10"/>
      <c r="O24" s="10"/>
      <c r="P24" s="8"/>
      <c r="Q24" s="10"/>
      <c r="R24" s="10"/>
      <c r="S24" s="10"/>
      <c r="T24" s="10"/>
      <c r="U24" s="10"/>
      <c r="V24" s="10"/>
      <c r="W24" s="47" t="s">
        <v>257</v>
      </c>
      <c r="X24" s="43"/>
    </row>
    <row r="25" spans="1:24" ht="24" x14ac:dyDescent="0.25">
      <c r="A25" s="47" t="s">
        <v>105</v>
      </c>
      <c r="B25" s="47" t="s">
        <v>124</v>
      </c>
      <c r="C25" s="47" t="s">
        <v>207</v>
      </c>
      <c r="D25" s="10"/>
      <c r="E25" s="10"/>
      <c r="F25" s="10"/>
      <c r="G25" s="41"/>
      <c r="H25" s="41"/>
      <c r="I25" s="10"/>
      <c r="J25" s="10"/>
      <c r="K25" s="10"/>
      <c r="L25" s="8"/>
      <c r="M25" s="8"/>
      <c r="N25" s="10"/>
      <c r="O25" s="10"/>
      <c r="P25" s="8"/>
      <c r="Q25" s="10"/>
      <c r="R25" s="10"/>
      <c r="S25" s="10"/>
      <c r="T25" s="10"/>
      <c r="U25" s="8" t="s">
        <v>126</v>
      </c>
      <c r="V25" s="8" t="s">
        <v>127</v>
      </c>
      <c r="W25" s="44"/>
      <c r="X25" s="47" t="s">
        <v>256</v>
      </c>
    </row>
    <row r="26" spans="1:24" ht="24" x14ac:dyDescent="0.25">
      <c r="A26" s="47" t="s">
        <v>105</v>
      </c>
      <c r="B26" s="47" t="s">
        <v>128</v>
      </c>
      <c r="C26" s="47" t="s">
        <v>208</v>
      </c>
      <c r="D26" s="8"/>
      <c r="E26" s="10"/>
      <c r="F26" s="8"/>
      <c r="G26" s="41"/>
      <c r="H26" s="41"/>
      <c r="I26" s="10"/>
      <c r="J26" s="10"/>
      <c r="K26" s="10"/>
      <c r="L26" s="10"/>
      <c r="M26" s="10"/>
      <c r="N26" s="10"/>
      <c r="O26" s="10"/>
      <c r="P26" s="8"/>
      <c r="Q26" s="10"/>
      <c r="R26" s="10"/>
      <c r="S26" s="10"/>
      <c r="T26" s="10"/>
      <c r="U26" s="10"/>
      <c r="V26" s="10"/>
      <c r="W26" s="47" t="s">
        <v>258</v>
      </c>
      <c r="X26" s="43"/>
    </row>
    <row r="27" spans="1:24" ht="48" x14ac:dyDescent="0.25">
      <c r="A27" s="47" t="s">
        <v>105</v>
      </c>
      <c r="B27" s="47" t="s">
        <v>130</v>
      </c>
      <c r="C27" s="47" t="s">
        <v>209</v>
      </c>
      <c r="D27" s="10"/>
      <c r="E27" s="10"/>
      <c r="F27" s="10"/>
      <c r="G27" s="41"/>
      <c r="H27" s="41"/>
      <c r="I27" s="10"/>
      <c r="J27" s="10"/>
      <c r="K27" s="10"/>
      <c r="L27" s="10"/>
      <c r="M27" s="10"/>
      <c r="N27" s="10"/>
      <c r="O27" s="10"/>
      <c r="P27" s="8"/>
      <c r="Q27" s="10"/>
      <c r="R27" s="10"/>
      <c r="S27" s="10"/>
      <c r="T27" s="10"/>
      <c r="U27" s="10"/>
      <c r="V27" s="8" t="s">
        <v>89</v>
      </c>
      <c r="W27" s="47" t="s">
        <v>259</v>
      </c>
      <c r="X27" s="43"/>
    </row>
    <row r="28" spans="1:24" ht="24" x14ac:dyDescent="0.25">
      <c r="A28" s="48" t="s">
        <v>105</v>
      </c>
      <c r="B28" s="48" t="s">
        <v>132</v>
      </c>
      <c r="C28" s="48" t="s">
        <v>210</v>
      </c>
      <c r="D28" s="17">
        <v>19.600000000000001</v>
      </c>
      <c r="E28" s="17">
        <v>10</v>
      </c>
      <c r="F28" s="17">
        <v>7.8</v>
      </c>
      <c r="G28" s="57">
        <v>-6.2642595990105194</v>
      </c>
      <c r="H28" s="58">
        <v>8.6158071276687807</v>
      </c>
      <c r="I28" s="17" t="s">
        <v>134</v>
      </c>
      <c r="J28" s="13">
        <v>0.100509</v>
      </c>
      <c r="K28" s="13">
        <v>9.5102000000000006E-2</v>
      </c>
      <c r="L28" s="17">
        <v>52.4</v>
      </c>
      <c r="M28" s="17">
        <v>52.8</v>
      </c>
      <c r="N28" s="17">
        <v>61.8</v>
      </c>
      <c r="O28" s="17">
        <v>63.1</v>
      </c>
      <c r="P28" s="8">
        <v>62.45</v>
      </c>
      <c r="Q28" s="15"/>
      <c r="R28" s="17">
        <v>45</v>
      </c>
      <c r="S28" s="15"/>
      <c r="T28" s="15"/>
      <c r="U28" s="17" t="s">
        <v>135</v>
      </c>
      <c r="V28" s="17" t="s">
        <v>136</v>
      </c>
      <c r="W28" s="45"/>
      <c r="X28" s="48" t="s">
        <v>260</v>
      </c>
    </row>
    <row r="29" spans="1:24" ht="144" x14ac:dyDescent="0.25">
      <c r="A29" s="47" t="s">
        <v>137</v>
      </c>
      <c r="B29" s="47" t="s">
        <v>138</v>
      </c>
      <c r="C29" s="47" t="s">
        <v>211</v>
      </c>
      <c r="D29" s="8">
        <v>19</v>
      </c>
      <c r="E29" s="8">
        <v>10.3</v>
      </c>
      <c r="F29" s="8">
        <v>5.2</v>
      </c>
      <c r="G29" s="9"/>
      <c r="H29" s="41"/>
      <c r="I29" s="8" t="s">
        <v>140</v>
      </c>
      <c r="J29" s="8"/>
      <c r="K29" s="8"/>
      <c r="L29" s="8">
        <v>57.1</v>
      </c>
      <c r="M29" s="8">
        <v>52.1</v>
      </c>
      <c r="N29" s="8">
        <v>70.099999999999994</v>
      </c>
      <c r="O29" s="8">
        <v>58.3</v>
      </c>
      <c r="P29" s="8">
        <v>64.199999999999989</v>
      </c>
      <c r="Q29" s="8">
        <v>49.6</v>
      </c>
      <c r="R29" s="8">
        <v>48.3</v>
      </c>
      <c r="S29" s="10"/>
      <c r="T29" s="10"/>
      <c r="U29" s="8" t="s">
        <v>141</v>
      </c>
      <c r="V29" s="8" t="s">
        <v>142</v>
      </c>
      <c r="W29" s="47" t="s">
        <v>261</v>
      </c>
      <c r="X29" s="47" t="s">
        <v>262</v>
      </c>
    </row>
    <row r="30" spans="1:24" ht="48" x14ac:dyDescent="0.25">
      <c r="A30" s="47" t="s">
        <v>137</v>
      </c>
      <c r="B30" s="47" t="s">
        <v>143</v>
      </c>
      <c r="C30" s="47" t="s">
        <v>212</v>
      </c>
      <c r="D30" s="24">
        <v>20.7</v>
      </c>
      <c r="E30" s="24">
        <v>11</v>
      </c>
      <c r="F30" s="47">
        <v>12.5</v>
      </c>
      <c r="G30" s="52"/>
      <c r="H30" s="41"/>
      <c r="I30" s="25" t="s">
        <v>145</v>
      </c>
      <c r="J30" s="25"/>
      <c r="K30" s="25"/>
      <c r="L30" s="24"/>
      <c r="M30" s="24"/>
      <c r="N30" s="26"/>
      <c r="O30" s="27"/>
      <c r="P30" s="8"/>
      <c r="Q30" s="26"/>
      <c r="R30" s="26"/>
      <c r="S30" s="28"/>
      <c r="T30" s="24" t="s">
        <v>146</v>
      </c>
      <c r="U30" s="25" t="s">
        <v>147</v>
      </c>
      <c r="V30" s="25" t="s">
        <v>148</v>
      </c>
      <c r="W30" s="43"/>
      <c r="X30" s="47" t="s">
        <v>263</v>
      </c>
    </row>
    <row r="31" spans="1:24" ht="24" x14ac:dyDescent="0.25">
      <c r="A31" s="47" t="s">
        <v>137</v>
      </c>
      <c r="B31" s="47" t="s">
        <v>149</v>
      </c>
      <c r="C31" s="47" t="s">
        <v>221</v>
      </c>
      <c r="D31" s="24">
        <v>20.3</v>
      </c>
      <c r="E31" s="24">
        <v>11.6</v>
      </c>
      <c r="F31" s="47">
        <v>11.7</v>
      </c>
      <c r="G31" s="57">
        <v>-6.1511547381596134</v>
      </c>
      <c r="H31" s="58">
        <v>9.6475443849379872</v>
      </c>
      <c r="I31" s="25" t="s">
        <v>151</v>
      </c>
      <c r="J31" s="13">
        <v>4.9250000000000002E-2</v>
      </c>
      <c r="K31" s="13">
        <v>9.1781000000000001E-2</v>
      </c>
      <c r="L31" s="24">
        <v>56.9</v>
      </c>
      <c r="M31" s="24">
        <v>55.8</v>
      </c>
      <c r="N31" s="27"/>
      <c r="O31" s="27">
        <v>68.7</v>
      </c>
      <c r="P31" s="8">
        <v>68.7</v>
      </c>
      <c r="Q31" s="26"/>
      <c r="R31" s="29">
        <v>52</v>
      </c>
      <c r="S31" s="24">
        <v>0.65</v>
      </c>
      <c r="T31" s="24" t="s">
        <v>152</v>
      </c>
      <c r="U31" s="25" t="s">
        <v>153</v>
      </c>
      <c r="V31" s="25" t="s">
        <v>154</v>
      </c>
      <c r="W31" s="43"/>
      <c r="X31" s="47" t="s">
        <v>264</v>
      </c>
    </row>
    <row r="32" spans="1:24" ht="72" x14ac:dyDescent="0.25">
      <c r="A32" s="47" t="s">
        <v>137</v>
      </c>
      <c r="B32" s="47" t="s">
        <v>155</v>
      </c>
      <c r="C32" s="47" t="s">
        <v>213</v>
      </c>
      <c r="D32" s="28"/>
      <c r="E32" s="28"/>
      <c r="F32" s="43"/>
      <c r="G32" s="52"/>
      <c r="H32" s="41"/>
      <c r="I32" s="30"/>
      <c r="J32" s="30"/>
      <c r="K32" s="30"/>
      <c r="L32" s="24">
        <v>55.6</v>
      </c>
      <c r="M32" s="24">
        <v>54.7</v>
      </c>
      <c r="N32" s="27">
        <v>76.3</v>
      </c>
      <c r="O32" s="27">
        <v>72.400000000000006</v>
      </c>
      <c r="P32" s="8">
        <v>74.349999999999994</v>
      </c>
      <c r="Q32" s="26"/>
      <c r="R32" s="31"/>
      <c r="S32" s="28"/>
      <c r="T32" s="28"/>
      <c r="U32" s="25" t="s">
        <v>157</v>
      </c>
      <c r="V32" s="25" t="s">
        <v>158</v>
      </c>
      <c r="W32" s="47" t="s">
        <v>265</v>
      </c>
      <c r="X32" s="47" t="s">
        <v>266</v>
      </c>
    </row>
    <row r="33" spans="1:24" ht="60" x14ac:dyDescent="0.25">
      <c r="A33" s="47" t="s">
        <v>137</v>
      </c>
      <c r="B33" s="47" t="s">
        <v>159</v>
      </c>
      <c r="C33" s="47" t="s">
        <v>214</v>
      </c>
      <c r="D33" s="24">
        <v>19.3</v>
      </c>
      <c r="E33" s="24">
        <v>10.4</v>
      </c>
      <c r="F33" s="47">
        <v>13.3</v>
      </c>
      <c r="G33" s="52"/>
      <c r="H33" s="41"/>
      <c r="I33" s="30"/>
      <c r="J33" s="30"/>
      <c r="K33" s="30"/>
      <c r="L33" s="28"/>
      <c r="M33" s="28"/>
      <c r="N33" s="26"/>
      <c r="O33" s="26"/>
      <c r="P33" s="8"/>
      <c r="Q33" s="26"/>
      <c r="R33" s="31"/>
      <c r="S33" s="28"/>
      <c r="T33" s="24" t="s">
        <v>161</v>
      </c>
      <c r="U33" s="25" t="s">
        <v>61</v>
      </c>
      <c r="V33" s="25" t="s">
        <v>162</v>
      </c>
      <c r="W33" s="47" t="s">
        <v>267</v>
      </c>
      <c r="X33" s="47"/>
    </row>
    <row r="34" spans="1:24" ht="36" x14ac:dyDescent="0.25">
      <c r="A34" s="47" t="s">
        <v>137</v>
      </c>
      <c r="B34" s="47" t="s">
        <v>163</v>
      </c>
      <c r="C34" s="47" t="s">
        <v>222</v>
      </c>
      <c r="D34" s="24">
        <v>19.600000000000001</v>
      </c>
      <c r="E34" s="24">
        <v>11.6</v>
      </c>
      <c r="F34" s="24">
        <v>11</v>
      </c>
      <c r="G34" s="57">
        <v>-6.2954156731775655</v>
      </c>
      <c r="H34" s="58">
        <v>8.3515109957638316</v>
      </c>
      <c r="I34" s="25" t="s">
        <v>164</v>
      </c>
      <c r="J34" s="25"/>
      <c r="K34" s="25"/>
      <c r="L34" s="24">
        <v>56.3</v>
      </c>
      <c r="M34" s="24">
        <v>57.4</v>
      </c>
      <c r="N34" s="27">
        <v>71.099999999999994</v>
      </c>
      <c r="O34" s="27">
        <v>73.900000000000006</v>
      </c>
      <c r="P34" s="8">
        <v>72.5</v>
      </c>
      <c r="Q34" s="26"/>
      <c r="R34" s="29">
        <v>51</v>
      </c>
      <c r="S34" s="24">
        <v>0.71</v>
      </c>
      <c r="T34" s="24" t="s">
        <v>152</v>
      </c>
      <c r="U34" s="25" t="s">
        <v>153</v>
      </c>
      <c r="V34" s="25" t="s">
        <v>165</v>
      </c>
      <c r="W34" s="47" t="s">
        <v>268</v>
      </c>
      <c r="X34" s="47" t="s">
        <v>264</v>
      </c>
    </row>
    <row r="35" spans="1:24" ht="24" x14ac:dyDescent="0.25">
      <c r="A35" s="47" t="s">
        <v>137</v>
      </c>
      <c r="B35" s="47" t="s">
        <v>166</v>
      </c>
      <c r="C35" s="47" t="s">
        <v>215</v>
      </c>
      <c r="D35" s="24">
        <v>18.2</v>
      </c>
      <c r="E35" s="24">
        <v>9.1</v>
      </c>
      <c r="F35" s="24">
        <v>9.4</v>
      </c>
      <c r="G35" s="57">
        <v>-6.3657398582615903</v>
      </c>
      <c r="H35" s="58">
        <v>7.7843732525325198</v>
      </c>
      <c r="I35" s="25" t="s">
        <v>168</v>
      </c>
      <c r="J35" s="13">
        <v>2.8154999999999999E-2</v>
      </c>
      <c r="K35" s="13">
        <v>0.12317900000000001</v>
      </c>
      <c r="L35" s="24">
        <v>62.7</v>
      </c>
      <c r="M35" s="24">
        <v>58.3</v>
      </c>
      <c r="N35" s="27">
        <v>68.8</v>
      </c>
      <c r="O35" s="27">
        <v>64.3</v>
      </c>
      <c r="P35" s="8">
        <v>66.55</v>
      </c>
      <c r="Q35" s="27">
        <v>47</v>
      </c>
      <c r="R35" s="27">
        <v>47.5</v>
      </c>
      <c r="S35" s="24">
        <v>0.33</v>
      </c>
      <c r="T35" s="24" t="s">
        <v>169</v>
      </c>
      <c r="U35" s="25" t="s">
        <v>170</v>
      </c>
      <c r="V35" s="25" t="s">
        <v>171</v>
      </c>
      <c r="W35" s="43"/>
      <c r="X35" s="47" t="s">
        <v>269</v>
      </c>
    </row>
    <row r="36" spans="1:24" ht="84" x14ac:dyDescent="0.25">
      <c r="A36" s="32" t="s">
        <v>172</v>
      </c>
      <c r="B36" s="32" t="s">
        <v>173</v>
      </c>
      <c r="C36" s="32" t="s">
        <v>216</v>
      </c>
      <c r="D36" s="34">
        <v>18.600000000000001</v>
      </c>
      <c r="E36" s="34">
        <v>10.5</v>
      </c>
      <c r="F36" s="36">
        <v>7.0027777777777773</v>
      </c>
      <c r="G36" s="49">
        <v>-6.5270652935793914</v>
      </c>
      <c r="H36" s="51">
        <v>6.6246189925937093</v>
      </c>
      <c r="I36" s="33" t="s">
        <v>175</v>
      </c>
      <c r="J36" s="13">
        <v>5.9325000000000003E-2</v>
      </c>
      <c r="K36" s="13">
        <v>7.2561000000000014E-2</v>
      </c>
      <c r="L36" s="35">
        <v>51</v>
      </c>
      <c r="M36" s="34">
        <v>51.5</v>
      </c>
      <c r="N36" s="35">
        <v>59</v>
      </c>
      <c r="O36" s="34">
        <v>61.6</v>
      </c>
      <c r="P36" s="8">
        <v>60.3</v>
      </c>
      <c r="Q36" s="34">
        <v>42.5</v>
      </c>
      <c r="R36" s="34">
        <v>45.1</v>
      </c>
      <c r="S36" s="36">
        <v>0.57777777777777772</v>
      </c>
      <c r="T36" s="33" t="s">
        <v>25</v>
      </c>
      <c r="U36" s="33" t="s">
        <v>176</v>
      </c>
      <c r="V36" s="33" t="s">
        <v>177</v>
      </c>
      <c r="W36" s="47" t="s">
        <v>271</v>
      </c>
      <c r="X36" s="46" t="s">
        <v>272</v>
      </c>
    </row>
    <row r="37" spans="1:24" ht="72" x14ac:dyDescent="0.25">
      <c r="A37" s="47" t="s">
        <v>178</v>
      </c>
      <c r="B37" s="47" t="s">
        <v>179</v>
      </c>
      <c r="C37" s="47" t="s">
        <v>217</v>
      </c>
      <c r="D37" s="10"/>
      <c r="E37" s="8">
        <v>9.6999999999999993</v>
      </c>
      <c r="F37" s="8">
        <v>12.8</v>
      </c>
      <c r="G37" s="49">
        <v>-6.0514108984668296</v>
      </c>
      <c r="H37" s="51">
        <v>10.659454606154348</v>
      </c>
      <c r="I37" s="8" t="s">
        <v>181</v>
      </c>
      <c r="J37" s="10"/>
      <c r="K37" s="13">
        <v>0.14202700000000001</v>
      </c>
      <c r="L37" s="8">
        <v>57.6</v>
      </c>
      <c r="M37" s="8">
        <v>56.7</v>
      </c>
      <c r="N37" s="8">
        <v>70.099999999999994</v>
      </c>
      <c r="O37" s="8">
        <v>65.2</v>
      </c>
      <c r="P37" s="8">
        <v>67.650000000000006</v>
      </c>
      <c r="Q37" s="10"/>
      <c r="R37" s="8">
        <v>53</v>
      </c>
      <c r="S37" s="37">
        <v>0.81060606060606055</v>
      </c>
      <c r="T37" s="8" t="s">
        <v>169</v>
      </c>
      <c r="U37" s="10"/>
      <c r="V37" s="8" t="s">
        <v>182</v>
      </c>
      <c r="W37" s="8" t="s">
        <v>270</v>
      </c>
      <c r="X37" s="47" t="s">
        <v>273</v>
      </c>
    </row>
    <row r="38" spans="1:24" ht="48" x14ac:dyDescent="0.25">
      <c r="A38" s="48" t="s">
        <v>178</v>
      </c>
      <c r="B38" s="48" t="s">
        <v>183</v>
      </c>
      <c r="C38" s="48" t="s">
        <v>218</v>
      </c>
      <c r="D38" s="15"/>
      <c r="E38" s="17">
        <v>8.3000000000000007</v>
      </c>
      <c r="F38" s="17"/>
      <c r="G38" s="50"/>
      <c r="H38" s="41"/>
      <c r="I38" s="15"/>
      <c r="J38" s="16"/>
      <c r="K38" s="15"/>
      <c r="L38" s="16"/>
      <c r="M38" s="17"/>
      <c r="N38" s="15"/>
      <c r="O38" s="15"/>
      <c r="P38" s="15"/>
      <c r="Q38" s="16"/>
      <c r="R38" s="15"/>
      <c r="S38" s="16"/>
      <c r="T38" s="15"/>
      <c r="U38" s="16"/>
      <c r="V38" s="17"/>
      <c r="W38" s="48" t="s">
        <v>274</v>
      </c>
    </row>
    <row r="39" spans="1:24" x14ac:dyDescent="0.25">
      <c r="C39" s="48" t="s">
        <v>277</v>
      </c>
      <c r="D39" s="59">
        <f>COUNT(D2:D38)</f>
        <v>17</v>
      </c>
      <c r="E39" s="59">
        <f t="shared" ref="E39:V39" si="0">COUNT(E2:E38)</f>
        <v>18</v>
      </c>
      <c r="F39" s="59">
        <f t="shared" si="0"/>
        <v>20</v>
      </c>
      <c r="G39" s="59">
        <f t="shared" si="0"/>
        <v>10</v>
      </c>
      <c r="H39" s="59">
        <f t="shared" si="0"/>
        <v>10</v>
      </c>
      <c r="I39" s="59">
        <f t="shared" si="0"/>
        <v>0</v>
      </c>
      <c r="J39" s="59">
        <f t="shared" si="0"/>
        <v>9</v>
      </c>
      <c r="K39" s="59">
        <f t="shared" si="0"/>
        <v>11</v>
      </c>
      <c r="L39" s="59">
        <f t="shared" si="0"/>
        <v>15</v>
      </c>
      <c r="M39" s="59">
        <f t="shared" si="0"/>
        <v>17</v>
      </c>
      <c r="N39" s="59">
        <f t="shared" si="0"/>
        <v>14</v>
      </c>
      <c r="O39" s="59">
        <f t="shared" si="0"/>
        <v>17</v>
      </c>
      <c r="P39" s="59">
        <f t="shared" si="0"/>
        <v>14</v>
      </c>
      <c r="Q39" s="59">
        <f t="shared" si="0"/>
        <v>8</v>
      </c>
      <c r="R39" s="59">
        <f t="shared" si="0"/>
        <v>17</v>
      </c>
      <c r="S39" s="59">
        <f t="shared" si="0"/>
        <v>12</v>
      </c>
      <c r="T39" s="59">
        <f t="shared" si="0"/>
        <v>0</v>
      </c>
      <c r="U39" s="59">
        <f t="shared" si="0"/>
        <v>0</v>
      </c>
      <c r="V39" s="59">
        <f t="shared" si="0"/>
        <v>0</v>
      </c>
    </row>
    <row r="43" spans="1:24" x14ac:dyDescent="0.25">
      <c r="D43" s="59"/>
      <c r="E43" s="59"/>
      <c r="F43" s="59"/>
      <c r="G43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2"/>
  <sheetViews>
    <sheetView workbookViewId="0">
      <selection activeCell="A3" sqref="A3:A12"/>
    </sheetView>
  </sheetViews>
  <sheetFormatPr defaultRowHeight="15" x14ac:dyDescent="0.25"/>
  <cols>
    <col min="1" max="3" width="22.42578125" style="60" customWidth="1"/>
    <col min="5" max="5" width="14.28515625" bestFit="1" customWidth="1"/>
    <col min="6" max="6" width="14.85546875" bestFit="1" customWidth="1"/>
    <col min="7" max="7" width="17.85546875" bestFit="1" customWidth="1"/>
    <col min="8" max="8" width="14" bestFit="1" customWidth="1"/>
    <col min="9" max="9" width="17.85546875" bestFit="1" customWidth="1"/>
    <col min="10" max="10" width="19.28515625" bestFit="1" customWidth="1"/>
    <col min="11" max="11" width="20.7109375" bestFit="1" customWidth="1"/>
    <col min="12" max="12" width="20" bestFit="1" customWidth="1"/>
    <col min="13" max="13" width="19.5703125" bestFit="1" customWidth="1"/>
    <col min="14" max="14" width="19.140625" bestFit="1" customWidth="1"/>
    <col min="15" max="15" width="18.42578125" bestFit="1" customWidth="1"/>
    <col min="16" max="16" width="20.42578125" bestFit="1" customWidth="1"/>
    <col min="17" max="17" width="28.7109375" bestFit="1" customWidth="1"/>
    <col min="18" max="18" width="20.28515625" bestFit="1" customWidth="1"/>
    <col min="19" max="19" width="20.85546875" bestFit="1" customWidth="1"/>
    <col min="20" max="20" width="26.7109375" bestFit="1" customWidth="1"/>
    <col min="21" max="21" width="16.85546875" bestFit="1" customWidth="1"/>
  </cols>
  <sheetData>
    <row r="3" spans="1:24" x14ac:dyDescent="0.25">
      <c r="A3" s="60" t="s">
        <v>340</v>
      </c>
      <c r="B3" s="60" t="str">
        <f>CONCATENATE(E3, "; ", F3, "; ", G3, "; ", H3, "; ",I3, "; ", J3, "; ",K3, "; ", L3, "; ",M3, "; ", N3, "; ",O3, "; ", P3, "; ",Q3, "; ", R3, "; ",S3, "; ", T3, "; ",U3)</f>
        <v>IA = Bremer, IA; IL.1 = Clinton, IL; MI.1 = Barry, MI; MI.2 = Cass, MI; MI.3 = Kalkaska, MI; MI.4 = Lenawee, MI; MI.7 = Washtenaw, MI; NY.1 = Genessee, NY; NY.2 = Onondaga, NY; OH.8 = Wyandot, OH; ONT.1 = Bruce, ONT; ONT.3 = MacTier, ONT; ONT.4 = Beausoliel Island, ONT; ONT.6 = Killbear, ONT; ONT.7 = Welland, ONT; PA = Butler and Venango, PA; WI.1 = Buffalo, WI</v>
      </c>
      <c r="E3" s="61" t="s">
        <v>314</v>
      </c>
      <c r="F3" s="61" t="s">
        <v>315</v>
      </c>
      <c r="G3" s="61" t="s">
        <v>319</v>
      </c>
      <c r="H3" s="61" t="s">
        <v>320</v>
      </c>
      <c r="I3" s="61" t="s">
        <v>321</v>
      </c>
      <c r="J3" s="61" t="s">
        <v>322</v>
      </c>
      <c r="K3" s="61" t="s">
        <v>323</v>
      </c>
      <c r="L3" s="61" t="s">
        <v>324</v>
      </c>
      <c r="M3" s="61" t="s">
        <v>325</v>
      </c>
      <c r="N3" s="61" t="s">
        <v>327</v>
      </c>
      <c r="O3" s="61" t="s">
        <v>328</v>
      </c>
      <c r="P3" s="61" t="s">
        <v>330</v>
      </c>
      <c r="Q3" s="61" t="s">
        <v>331</v>
      </c>
      <c r="R3" s="61" t="s">
        <v>333</v>
      </c>
      <c r="S3" s="61" t="s">
        <v>334</v>
      </c>
      <c r="T3" s="61" t="s">
        <v>335</v>
      </c>
      <c r="U3" s="61" t="s">
        <v>336</v>
      </c>
    </row>
    <row r="6" spans="1:24" x14ac:dyDescent="0.25">
      <c r="A6" s="60" t="s">
        <v>338</v>
      </c>
      <c r="B6" s="60" t="str">
        <f>CONCATENATE(E6, "; ", F6, "; ", G6, "; ", H6, "; ",I6, "; ", J6, "; ",K6, "; ", L6, "; ",M6, "; ", N6, "; ",O6, "; ", P6, "; ",Q6, "; ", R6, "; ",S6, "; ", T6, "; ",U6,"; ",V6, )</f>
        <v>IA = Bremer, IA; IL.1 = Clinton, IL; IN.2 = LaGrange, IN; MI.2 = Cass, MI; MI.3 = Kalkaska, MI; NY.1 = Genessee, NY; NY.2 = Onondaga, NY; OH.1 = Ashtabula, OH; OH.8 = Wyandot, OH; ONT.1 = Bruce, ONT; ONT.2 = Essex, ONT; ONT.3 = MacTier, ONT; ONT.5 = Parry Sound, ONT; ONT.6 = Killbear, ONT; ONT.7 = Welland, ONT; PA = Butler and Venango, PA; WI.1 = Buffalo, WI; WI.2 = Juneau, WI</v>
      </c>
      <c r="E6" s="61" t="s">
        <v>314</v>
      </c>
      <c r="F6" s="61" t="s">
        <v>315</v>
      </c>
      <c r="G6" s="61" t="s">
        <v>318</v>
      </c>
      <c r="H6" s="61" t="s">
        <v>320</v>
      </c>
      <c r="I6" s="61" t="s">
        <v>321</v>
      </c>
      <c r="J6" s="61" t="s">
        <v>324</v>
      </c>
      <c r="K6" s="61" t="s">
        <v>325</v>
      </c>
      <c r="L6" s="61" t="s">
        <v>326</v>
      </c>
      <c r="M6" s="61" t="s">
        <v>327</v>
      </c>
      <c r="N6" s="61" t="s">
        <v>328</v>
      </c>
      <c r="O6" s="61" t="s">
        <v>329</v>
      </c>
      <c r="P6" s="61" t="s">
        <v>330</v>
      </c>
      <c r="Q6" s="61" t="s">
        <v>332</v>
      </c>
      <c r="R6" s="61" t="s">
        <v>333</v>
      </c>
      <c r="S6" s="61" t="s">
        <v>334</v>
      </c>
      <c r="T6" s="61" t="s">
        <v>335</v>
      </c>
      <c r="U6" s="61" t="s">
        <v>336</v>
      </c>
      <c r="V6" s="61" t="s">
        <v>337</v>
      </c>
    </row>
    <row r="9" spans="1:24" x14ac:dyDescent="0.25">
      <c r="A9" s="60" t="s">
        <v>339</v>
      </c>
      <c r="B9" s="60" t="str">
        <f>CONCATENATE(E9, "; ", F9, "; ", G9, "; ", H9, "; ",I9, "; ", J9, "; ",K9, "; ", L9, "; ",M9, "; ", N9, "; ",O9, "; ", P9, "; ",Q9, "; ", R9, "; ",S9, "; ", T9, "; ",U9,"; ",V9, "; ",W9,"; ",X9 )</f>
        <v>IA = Bremer, IA; IL.1 = Clinton, IL; IL.3 = Cook and Lake, IL; IL.4 = Piatt, IL; IN.2 = LaGrange, IN; MI.1 = Barry, MI; MI.2 = Cass, MI; MI.3 = Kalkaska, MI; NY.1 = Genessee, NY; NY.2 = Onondaga, NY; OH.1 = Ashtabula, OH; OH.8 = Wyandot, OH; ONT.1 = Bruce, ONT; ONT.2 = Essex, ONT; ONT.3 = MacTier, ONT; ONT.5 = Parry Sound, ONT; ONT.6 = Killbear, ONT; ONT.7 = Welland, ONT; PA = Butler and Venango, PA; WI.1 = Buffalo, WI</v>
      </c>
      <c r="E9" s="61" t="s">
        <v>314</v>
      </c>
      <c r="F9" s="61" t="s">
        <v>315</v>
      </c>
      <c r="G9" s="61" t="s">
        <v>316</v>
      </c>
      <c r="H9" s="61" t="s">
        <v>317</v>
      </c>
      <c r="I9" s="61" t="s">
        <v>318</v>
      </c>
      <c r="J9" s="61" t="s">
        <v>319</v>
      </c>
      <c r="K9" s="61" t="s">
        <v>320</v>
      </c>
      <c r="L9" s="61" t="s">
        <v>321</v>
      </c>
      <c r="M9" s="61" t="s">
        <v>324</v>
      </c>
      <c r="N9" s="61" t="s">
        <v>325</v>
      </c>
      <c r="O9" s="61" t="s">
        <v>326</v>
      </c>
      <c r="P9" s="61" t="s">
        <v>327</v>
      </c>
      <c r="Q9" s="61" t="s">
        <v>328</v>
      </c>
      <c r="R9" s="61" t="s">
        <v>329</v>
      </c>
      <c r="S9" s="61" t="s">
        <v>330</v>
      </c>
      <c r="T9" s="61" t="s">
        <v>332</v>
      </c>
      <c r="U9" s="61" t="s">
        <v>333</v>
      </c>
      <c r="V9" s="61" t="s">
        <v>334</v>
      </c>
      <c r="W9" s="61" t="s">
        <v>335</v>
      </c>
      <c r="X9" s="61" t="s">
        <v>336</v>
      </c>
    </row>
    <row r="12" spans="1:24" x14ac:dyDescent="0.25">
      <c r="A12" s="60" t="s">
        <v>341</v>
      </c>
      <c r="B12" s="60" t="str">
        <f>CONCATENATE(E12, "; ", F12, "; ", G12, "; ", H12, "; ",I12, "; ", J12, "; ",K12, "; ", L12, "; ",M12, "; ", N12)</f>
        <v>IL.1 = Clinton, IL; MI.1 = Barry, MI; MI.2 = Cass, MI; MI.3 = Kalkaska, MI; OH.8 = Wyandot, OH; ONT.3 = MacTier, ONT; ONT.6 = Killbear, ONT; ONT.7 = Welland, ONT; PA = Butler and Venango, PA; WI.1 = Buffalo, WI</v>
      </c>
      <c r="E12" s="61" t="s">
        <v>315</v>
      </c>
      <c r="F12" s="61" t="s">
        <v>319</v>
      </c>
      <c r="G12" s="61" t="s">
        <v>320</v>
      </c>
      <c r="H12" s="61" t="s">
        <v>321</v>
      </c>
      <c r="I12" s="61" t="s">
        <v>327</v>
      </c>
      <c r="J12" s="61" t="s">
        <v>330</v>
      </c>
      <c r="K12" s="61" t="s">
        <v>333</v>
      </c>
      <c r="L12" s="61" t="s">
        <v>334</v>
      </c>
      <c r="M12" s="61" t="s">
        <v>335</v>
      </c>
      <c r="N12" s="61" t="s">
        <v>336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C17" sqref="C17"/>
    </sheetView>
  </sheetViews>
  <sheetFormatPr defaultRowHeight="15" x14ac:dyDescent="0.25"/>
  <cols>
    <col min="1" max="1" width="31.5703125" customWidth="1"/>
  </cols>
  <sheetData>
    <row r="3" spans="1:2" x14ac:dyDescent="0.25">
      <c r="A3" s="60" t="s">
        <v>340</v>
      </c>
      <c r="B3" t="s">
        <v>342</v>
      </c>
    </row>
    <row r="4" spans="1:2" x14ac:dyDescent="0.25">
      <c r="A4" s="60"/>
    </row>
    <row r="5" spans="1:2" x14ac:dyDescent="0.25">
      <c r="A5" s="60"/>
    </row>
    <row r="6" spans="1:2" x14ac:dyDescent="0.25">
      <c r="A6" s="60" t="s">
        <v>338</v>
      </c>
      <c r="B6" t="s">
        <v>343</v>
      </c>
    </row>
    <row r="7" spans="1:2" x14ac:dyDescent="0.25">
      <c r="A7" s="60"/>
    </row>
    <row r="8" spans="1:2" x14ac:dyDescent="0.25">
      <c r="A8" s="60"/>
    </row>
    <row r="9" spans="1:2" x14ac:dyDescent="0.25">
      <c r="A9" s="60" t="s">
        <v>339</v>
      </c>
      <c r="B9" t="s">
        <v>344</v>
      </c>
    </row>
    <row r="10" spans="1:2" x14ac:dyDescent="0.25">
      <c r="A10" s="60"/>
    </row>
    <row r="11" spans="1:2" x14ac:dyDescent="0.25">
      <c r="A11" s="60"/>
    </row>
    <row r="12" spans="1:2" x14ac:dyDescent="0.25">
      <c r="A12" s="60" t="s">
        <v>341</v>
      </c>
      <c r="B1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EMRV</vt:lpstr>
      <vt:lpstr>TOTALS_NAs REMOVED</vt:lpstr>
      <vt:lpstr>Sheet3</vt:lpstr>
      <vt:lpstr>sites for each analysis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E.T. Hileman</dc:creator>
  <cp:lastModifiedBy>E.T. Hileman</cp:lastModifiedBy>
  <dcterms:created xsi:type="dcterms:W3CDTF">2015-07-13T00:48:00Z</dcterms:created>
  <dcterms:modified xsi:type="dcterms:W3CDTF">2016-06-16T17:00:45Z</dcterms:modified>
</cp:coreProperties>
</file>