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Hema Somanathan\Desktop\uploaded Nov 2016\final proofs\"/>
    </mc:Choice>
  </mc:AlternateContent>
  <bookViews>
    <workbookView xWindow="0" yWindow="0" windowWidth="17067" windowHeight="7353" tabRatio="500"/>
  </bookViews>
  <sheets>
    <sheet name="Sheet1" sheetId="4" r:id="rId1"/>
    <sheet name="Sheet2" sheetId="2" r:id="rId2"/>
  </sheets>
  <calcPr calcId="152511" refMode="R1C1" concurrentCalc="0"/>
</workbook>
</file>

<file path=xl/calcChain.xml><?xml version="1.0" encoding="utf-8"?>
<calcChain xmlns="http://schemas.openxmlformats.org/spreadsheetml/2006/main">
  <c r="J3" i="4" l="1"/>
  <c r="K3" i="4"/>
  <c r="H238" i="4"/>
  <c r="D238" i="4"/>
  <c r="E238" i="4"/>
  <c r="H237" i="4"/>
  <c r="D237" i="4"/>
  <c r="E237" i="4"/>
  <c r="H236" i="4"/>
  <c r="D236" i="4"/>
  <c r="E236" i="4"/>
  <c r="C235" i="4"/>
  <c r="H235" i="4"/>
  <c r="D235" i="4"/>
  <c r="E235" i="4"/>
  <c r="H234" i="4"/>
  <c r="D234" i="4"/>
  <c r="E234" i="4"/>
  <c r="H233" i="4"/>
  <c r="D233" i="4"/>
  <c r="E233" i="4"/>
  <c r="H232" i="4"/>
  <c r="D232" i="4"/>
  <c r="E232" i="4"/>
  <c r="H231" i="4"/>
  <c r="D231" i="4"/>
  <c r="E231" i="4"/>
  <c r="H230" i="4"/>
  <c r="D230" i="4"/>
  <c r="E230" i="4"/>
  <c r="C229" i="4"/>
  <c r="H229" i="4"/>
  <c r="D229" i="4"/>
  <c r="E229" i="4"/>
  <c r="C228" i="4"/>
  <c r="H228" i="4"/>
  <c r="D228" i="4"/>
  <c r="E228" i="4"/>
  <c r="H227" i="4"/>
  <c r="D227" i="4"/>
  <c r="E227" i="4"/>
  <c r="H226" i="4"/>
  <c r="D226" i="4"/>
  <c r="E226" i="4"/>
  <c r="H225" i="4"/>
  <c r="D225" i="4"/>
  <c r="E225" i="4"/>
  <c r="H224" i="4"/>
  <c r="D224" i="4"/>
  <c r="E224" i="4"/>
  <c r="H223" i="4"/>
  <c r="D223" i="4"/>
  <c r="E223" i="4"/>
  <c r="H222" i="4"/>
  <c r="D222" i="4"/>
  <c r="E222" i="4"/>
  <c r="H221" i="4"/>
  <c r="D221" i="4"/>
  <c r="E221" i="4"/>
  <c r="H220" i="4"/>
  <c r="D220" i="4"/>
  <c r="E220" i="4"/>
  <c r="H219" i="4"/>
  <c r="D219" i="4"/>
  <c r="E219" i="4"/>
  <c r="H218" i="4"/>
  <c r="D218" i="4"/>
  <c r="E218" i="4"/>
  <c r="H217" i="4"/>
  <c r="D217" i="4"/>
  <c r="E217" i="4"/>
  <c r="H216" i="4"/>
  <c r="D216" i="4"/>
  <c r="E216" i="4"/>
  <c r="H215" i="4"/>
  <c r="D215" i="4"/>
  <c r="E215" i="4"/>
  <c r="H214" i="4"/>
  <c r="D214" i="4"/>
  <c r="E214" i="4"/>
  <c r="H213" i="4"/>
  <c r="D213" i="4"/>
  <c r="E213" i="4"/>
  <c r="H212" i="4"/>
  <c r="D212" i="4"/>
  <c r="E212" i="4"/>
  <c r="H211" i="4"/>
  <c r="D211" i="4"/>
  <c r="E211" i="4"/>
  <c r="H210" i="4"/>
  <c r="D210" i="4"/>
  <c r="E210" i="4"/>
  <c r="H209" i="4"/>
  <c r="D209" i="4"/>
  <c r="E209" i="4"/>
  <c r="H208" i="4"/>
  <c r="D208" i="4"/>
  <c r="E208" i="4"/>
  <c r="H207" i="4"/>
  <c r="D207" i="4"/>
  <c r="E207" i="4"/>
  <c r="H206" i="4"/>
  <c r="D206" i="4"/>
  <c r="E206" i="4"/>
  <c r="H205" i="4"/>
  <c r="D205" i="4"/>
  <c r="E205" i="4"/>
  <c r="H204" i="4"/>
  <c r="D204" i="4"/>
  <c r="E204" i="4"/>
  <c r="H203" i="4"/>
  <c r="D203" i="4"/>
  <c r="E203" i="4"/>
  <c r="H202" i="4"/>
  <c r="D202" i="4"/>
  <c r="E202" i="4"/>
  <c r="H201" i="4"/>
  <c r="D201" i="4"/>
  <c r="E201" i="4"/>
  <c r="H200" i="4"/>
  <c r="D200" i="4"/>
  <c r="E200" i="4"/>
  <c r="H199" i="4"/>
  <c r="D199" i="4"/>
  <c r="E199" i="4"/>
  <c r="H198" i="4"/>
  <c r="D198" i="4"/>
  <c r="E198" i="4"/>
  <c r="D197" i="4"/>
  <c r="E197" i="4"/>
  <c r="H196" i="4"/>
  <c r="D196" i="4"/>
  <c r="E196" i="4"/>
  <c r="H195" i="4"/>
  <c r="D195" i="4"/>
  <c r="E195" i="4"/>
  <c r="H194" i="4"/>
  <c r="D194" i="4"/>
  <c r="E194" i="4"/>
  <c r="H193" i="4"/>
  <c r="D193" i="4"/>
  <c r="E193" i="4"/>
  <c r="H192" i="4"/>
  <c r="D192" i="4"/>
  <c r="E192" i="4"/>
  <c r="H191" i="4"/>
  <c r="D191" i="4"/>
  <c r="E191" i="4"/>
  <c r="H190" i="4"/>
  <c r="D190" i="4"/>
  <c r="E190" i="4"/>
  <c r="H189" i="4"/>
  <c r="D189" i="4"/>
  <c r="E189" i="4"/>
  <c r="H188" i="4"/>
  <c r="D188" i="4"/>
  <c r="E188" i="4"/>
  <c r="H187" i="4"/>
  <c r="D187" i="4"/>
  <c r="E187" i="4"/>
  <c r="H186" i="4"/>
  <c r="D186" i="4"/>
  <c r="E186" i="4"/>
  <c r="H185" i="4"/>
  <c r="D185" i="4"/>
  <c r="E185" i="4"/>
  <c r="H184" i="4"/>
  <c r="D184" i="4"/>
  <c r="E184" i="4"/>
  <c r="H183" i="4"/>
  <c r="D183" i="4"/>
  <c r="E183" i="4"/>
  <c r="H182" i="4"/>
  <c r="D182" i="4"/>
  <c r="E182" i="4"/>
  <c r="H181" i="4"/>
  <c r="D181" i="4"/>
  <c r="E181" i="4"/>
  <c r="H180" i="4"/>
  <c r="D180" i="4"/>
  <c r="E180" i="4"/>
  <c r="H179" i="4"/>
  <c r="D179" i="4"/>
  <c r="E179" i="4"/>
  <c r="H178" i="4"/>
  <c r="D178" i="4"/>
  <c r="E178" i="4"/>
  <c r="H177" i="4"/>
  <c r="D177" i="4"/>
  <c r="E177" i="4"/>
  <c r="H176" i="4"/>
  <c r="D176" i="4"/>
  <c r="E176" i="4"/>
  <c r="H175" i="4"/>
  <c r="D175" i="4"/>
  <c r="E175" i="4"/>
  <c r="H174" i="4"/>
  <c r="D174" i="4"/>
  <c r="E174" i="4"/>
  <c r="H173" i="4"/>
  <c r="D173" i="4"/>
  <c r="E173" i="4"/>
  <c r="H172" i="4"/>
  <c r="D172" i="4"/>
  <c r="E172" i="4"/>
  <c r="H171" i="4"/>
  <c r="D171" i="4"/>
  <c r="E171" i="4"/>
  <c r="H170" i="4"/>
  <c r="D170" i="4"/>
  <c r="E170" i="4"/>
  <c r="H169" i="4"/>
  <c r="D169" i="4"/>
  <c r="E169" i="4"/>
  <c r="H168" i="4"/>
  <c r="D168" i="4"/>
  <c r="E168" i="4"/>
  <c r="H167" i="4"/>
  <c r="D167" i="4"/>
  <c r="E167" i="4"/>
  <c r="H166" i="4"/>
  <c r="D166" i="4"/>
  <c r="E166" i="4"/>
  <c r="H165" i="4"/>
  <c r="D165" i="4"/>
  <c r="E165" i="4"/>
  <c r="H164" i="4"/>
  <c r="D164" i="4"/>
  <c r="E164" i="4"/>
  <c r="H163" i="4"/>
  <c r="D163" i="4"/>
  <c r="E163" i="4"/>
  <c r="H162" i="4"/>
  <c r="D162" i="4"/>
  <c r="E162" i="4"/>
  <c r="H161" i="4"/>
  <c r="D161" i="4"/>
  <c r="E161" i="4"/>
  <c r="H160" i="4"/>
  <c r="D160" i="4"/>
  <c r="E160" i="4"/>
  <c r="D157" i="4"/>
  <c r="E157" i="4"/>
  <c r="C156" i="4"/>
  <c r="D156" i="4"/>
  <c r="E156" i="4"/>
  <c r="D155" i="4"/>
  <c r="E155" i="4"/>
  <c r="C154" i="4"/>
  <c r="D154" i="4"/>
  <c r="E154" i="4"/>
  <c r="C153" i="4"/>
  <c r="D153" i="4"/>
  <c r="E153" i="4"/>
  <c r="C152" i="4"/>
  <c r="H152" i="4"/>
  <c r="D152" i="4"/>
  <c r="E152" i="4"/>
  <c r="C151" i="4"/>
  <c r="H151" i="4"/>
  <c r="D151" i="4"/>
  <c r="E151" i="4"/>
  <c r="C150" i="4"/>
  <c r="D150" i="4"/>
  <c r="E150" i="4"/>
  <c r="C149" i="4"/>
  <c r="H149" i="4"/>
  <c r="D149" i="4"/>
  <c r="E149" i="4"/>
  <c r="C148" i="4"/>
  <c r="D148" i="4"/>
  <c r="E148" i="4"/>
  <c r="C147" i="4"/>
  <c r="D147" i="4"/>
  <c r="E147" i="4"/>
  <c r="D146" i="4"/>
  <c r="E146" i="4"/>
  <c r="D145" i="4"/>
  <c r="E145" i="4"/>
  <c r="D144" i="4"/>
  <c r="E144" i="4"/>
  <c r="D143" i="4"/>
  <c r="E143" i="4"/>
  <c r="D142" i="4"/>
  <c r="E142" i="4"/>
  <c r="D141" i="4"/>
  <c r="E141" i="4"/>
  <c r="D140" i="4"/>
  <c r="E140" i="4"/>
  <c r="D139" i="4"/>
  <c r="E139" i="4"/>
  <c r="D138" i="4"/>
  <c r="E138" i="4"/>
  <c r="D137" i="4"/>
  <c r="E137" i="4"/>
  <c r="D136" i="4"/>
  <c r="E136" i="4"/>
  <c r="D135" i="4"/>
  <c r="E135" i="4"/>
  <c r="D134" i="4"/>
  <c r="E134" i="4"/>
  <c r="D133" i="4"/>
  <c r="E133" i="4"/>
  <c r="D132" i="4"/>
  <c r="E132" i="4"/>
  <c r="D131" i="4"/>
  <c r="E131" i="4"/>
  <c r="C130" i="4"/>
  <c r="D130" i="4"/>
  <c r="E130" i="4"/>
  <c r="C129" i="4"/>
  <c r="D129" i="4"/>
  <c r="E129" i="4"/>
  <c r="C128" i="4"/>
  <c r="D128" i="4"/>
  <c r="E128" i="4"/>
  <c r="C127" i="4"/>
  <c r="H127" i="4"/>
  <c r="D127" i="4"/>
  <c r="E127" i="4"/>
  <c r="D126" i="4"/>
  <c r="E126" i="4"/>
  <c r="D125" i="4"/>
  <c r="E125" i="4"/>
  <c r="D124" i="4"/>
  <c r="E124" i="4"/>
  <c r="D123" i="4"/>
  <c r="E123" i="4"/>
  <c r="D122" i="4"/>
  <c r="E122" i="4"/>
  <c r="D121" i="4"/>
  <c r="E121" i="4"/>
  <c r="D120" i="4"/>
  <c r="E120" i="4"/>
  <c r="D119" i="4"/>
  <c r="E119" i="4"/>
  <c r="D118" i="4"/>
  <c r="E118" i="4"/>
  <c r="D117" i="4"/>
  <c r="E117" i="4"/>
  <c r="D116" i="4"/>
  <c r="E116" i="4"/>
  <c r="D115" i="4"/>
  <c r="E115" i="4"/>
  <c r="C114" i="4"/>
  <c r="D114" i="4"/>
  <c r="E114" i="4"/>
  <c r="D113" i="4"/>
  <c r="E113" i="4"/>
  <c r="D112" i="4"/>
  <c r="E112" i="4"/>
  <c r="D111" i="4"/>
  <c r="E111" i="4"/>
  <c r="D110" i="4"/>
  <c r="E110" i="4"/>
  <c r="D109" i="4"/>
  <c r="E109" i="4"/>
  <c r="D108" i="4"/>
  <c r="E108" i="4"/>
  <c r="D107" i="4"/>
  <c r="E107" i="4"/>
  <c r="D106" i="4"/>
  <c r="E106" i="4"/>
  <c r="H105" i="4"/>
  <c r="D105" i="4"/>
  <c r="E105" i="4"/>
  <c r="H104" i="4"/>
  <c r="D104" i="4"/>
  <c r="E104" i="4"/>
  <c r="D103" i="4"/>
  <c r="E103" i="4"/>
  <c r="D102" i="4"/>
  <c r="E102" i="4"/>
  <c r="C101" i="4"/>
  <c r="H101" i="4"/>
  <c r="D101" i="4"/>
  <c r="E101" i="4"/>
  <c r="D100" i="4"/>
  <c r="E100" i="4"/>
  <c r="D99" i="4"/>
  <c r="E99" i="4"/>
  <c r="C98" i="4"/>
  <c r="D98" i="4"/>
  <c r="E98" i="4"/>
  <c r="D97" i="4"/>
  <c r="E97" i="4"/>
  <c r="D96" i="4"/>
  <c r="E96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6" i="4"/>
  <c r="E86" i="4"/>
  <c r="D85" i="4"/>
  <c r="E85" i="4"/>
  <c r="D84" i="4"/>
  <c r="E84" i="4"/>
  <c r="D83" i="4"/>
  <c r="E83" i="4"/>
  <c r="D82" i="4"/>
  <c r="E82" i="4"/>
  <c r="D81" i="4"/>
  <c r="E81" i="4"/>
  <c r="D77" i="4"/>
  <c r="E77" i="4"/>
  <c r="D76" i="4"/>
  <c r="E76" i="4"/>
  <c r="D75" i="4"/>
  <c r="E75" i="4"/>
  <c r="D74" i="4"/>
  <c r="E74" i="4"/>
  <c r="D73" i="4"/>
  <c r="E73" i="4"/>
  <c r="D72" i="4"/>
  <c r="E72" i="4"/>
  <c r="D71" i="4"/>
  <c r="E71" i="4"/>
  <c r="D70" i="4"/>
  <c r="E70" i="4"/>
  <c r="D69" i="4"/>
  <c r="E69" i="4"/>
  <c r="D68" i="4"/>
  <c r="E68" i="4"/>
  <c r="D67" i="4"/>
  <c r="E67" i="4"/>
  <c r="D66" i="4"/>
  <c r="E66" i="4"/>
  <c r="D65" i="4"/>
  <c r="E65" i="4"/>
  <c r="D64" i="4"/>
  <c r="E64" i="4"/>
  <c r="D63" i="4"/>
  <c r="E63" i="4"/>
  <c r="D62" i="4"/>
  <c r="E62" i="4"/>
  <c r="D61" i="4"/>
  <c r="E61" i="4"/>
  <c r="D60" i="4"/>
  <c r="E60" i="4"/>
  <c r="D59" i="4"/>
  <c r="E59" i="4"/>
  <c r="D58" i="4"/>
  <c r="E58" i="4"/>
  <c r="D57" i="4"/>
  <c r="E57" i="4"/>
  <c r="D56" i="4"/>
  <c r="E56" i="4"/>
  <c r="D55" i="4"/>
  <c r="E55" i="4"/>
  <c r="D54" i="4"/>
  <c r="E54" i="4"/>
  <c r="D53" i="4"/>
  <c r="E53" i="4"/>
  <c r="D52" i="4"/>
  <c r="E52" i="4"/>
  <c r="D51" i="4"/>
  <c r="E51" i="4"/>
  <c r="D50" i="4"/>
  <c r="E50" i="4"/>
  <c r="D49" i="4"/>
  <c r="E49" i="4"/>
  <c r="D48" i="4"/>
  <c r="E48" i="4"/>
  <c r="D47" i="4"/>
  <c r="E47" i="4"/>
  <c r="D46" i="4"/>
  <c r="E46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C36" i="4"/>
  <c r="D36" i="4"/>
  <c r="E36" i="4"/>
  <c r="D35" i="4"/>
  <c r="E35" i="4"/>
  <c r="D34" i="4"/>
  <c r="E34" i="4"/>
  <c r="D33" i="4"/>
  <c r="E33" i="4"/>
  <c r="D32" i="4"/>
  <c r="E32" i="4"/>
  <c r="D31" i="4"/>
  <c r="E31" i="4"/>
  <c r="D30" i="4"/>
  <c r="E30" i="4"/>
  <c r="D29" i="4"/>
  <c r="E29" i="4"/>
  <c r="D27" i="4"/>
  <c r="E27" i="4"/>
  <c r="D26" i="4"/>
  <c r="E26" i="4"/>
  <c r="D25" i="4"/>
  <c r="E25" i="4"/>
  <c r="D24" i="4"/>
  <c r="E24" i="4"/>
  <c r="D23" i="4"/>
  <c r="E23" i="4"/>
  <c r="D22" i="4"/>
  <c r="E22" i="4"/>
  <c r="D21" i="4"/>
  <c r="E21" i="4"/>
  <c r="D20" i="4"/>
  <c r="E20" i="4"/>
  <c r="D19" i="4"/>
  <c r="E19" i="4"/>
  <c r="D18" i="4"/>
  <c r="E18" i="4"/>
  <c r="D17" i="4"/>
  <c r="E17" i="4"/>
  <c r="D16" i="4"/>
  <c r="E16" i="4"/>
  <c r="D13" i="4"/>
  <c r="E13" i="4"/>
  <c r="D12" i="4"/>
  <c r="E12" i="4"/>
  <c r="D11" i="4"/>
  <c r="E11" i="4"/>
  <c r="D10" i="4"/>
  <c r="E10" i="4"/>
  <c r="D9" i="4"/>
  <c r="E9" i="4"/>
  <c r="D4" i="2"/>
  <c r="E3" i="2"/>
  <c r="Q5" i="2"/>
  <c r="Q4" i="2"/>
  <c r="R3" i="2"/>
  <c r="U3" i="2"/>
  <c r="Q6" i="2"/>
  <c r="D12" i="2"/>
  <c r="D11" i="2"/>
  <c r="E10" i="2"/>
  <c r="Q32" i="2"/>
  <c r="Q31" i="2"/>
  <c r="R30" i="2"/>
  <c r="Q33" i="2"/>
  <c r="D44" i="2"/>
  <c r="D43" i="2"/>
  <c r="E42" i="2"/>
  <c r="D45" i="2"/>
  <c r="D72" i="2"/>
  <c r="D71" i="2"/>
  <c r="E70" i="2"/>
  <c r="D73" i="2"/>
  <c r="D88" i="2"/>
  <c r="D87" i="2"/>
  <c r="E86" i="2"/>
  <c r="D89" i="2"/>
  <c r="D97" i="2"/>
  <c r="D96" i="2"/>
  <c r="E95" i="2"/>
  <c r="D98" i="2"/>
  <c r="D110" i="2"/>
  <c r="D109" i="2"/>
  <c r="E108" i="2"/>
  <c r="D111" i="2"/>
  <c r="D118" i="2"/>
  <c r="D117" i="2"/>
  <c r="E116" i="2"/>
  <c r="D119" i="2"/>
</calcChain>
</file>

<file path=xl/sharedStrings.xml><?xml version="1.0" encoding="utf-8"?>
<sst xmlns="http://schemas.openxmlformats.org/spreadsheetml/2006/main" count="102" uniqueCount="46">
  <si>
    <t>stone</t>
  </si>
  <si>
    <t>angle degree</t>
  </si>
  <si>
    <t>reaction</t>
  </si>
  <si>
    <t>31st jan07</t>
  </si>
  <si>
    <t xml:space="preserve">data from perch 6 (on the fence), head angle between + and - 20° </t>
  </si>
  <si>
    <t>distance</t>
  </si>
  <si>
    <t>y</t>
  </si>
  <si>
    <t>height included in distance / h</t>
  </si>
  <si>
    <t xml:space="preserve">behind the tree thing / y </t>
  </si>
  <si>
    <t xml:space="preserve">angled </t>
  </si>
  <si>
    <t>h</t>
  </si>
  <si>
    <t>angle rad</t>
  </si>
  <si>
    <t>h, y</t>
  </si>
  <si>
    <t>low?</t>
  </si>
  <si>
    <t xml:space="preserve">perch position 5, head angle between ±20 °, all stones thrown posterior to male </t>
  </si>
  <si>
    <t>white!</t>
  </si>
  <si>
    <t>x</t>
  </si>
  <si>
    <t>x different male</t>
  </si>
  <si>
    <t>low</t>
  </si>
  <si>
    <t>male black bee, stone caudal, (±20°), horizontal or &lt;45°above horizon)</t>
  </si>
  <si>
    <t>male black bee, stone frontal (±20°), horizontal or &lt;45°above horizon)</t>
  </si>
  <si>
    <t>male black bee, stone dorsal (within 45° from the vertical above head</t>
  </si>
  <si>
    <t>visual angle stone</t>
  </si>
  <si>
    <t>31st fence</t>
  </si>
  <si>
    <t>31st tree</t>
  </si>
  <si>
    <t>30th fence</t>
  </si>
  <si>
    <t>30th tree position (perch 5)</t>
  </si>
  <si>
    <t>30th tree</t>
  </si>
  <si>
    <t>28th perch 3/4</t>
  </si>
  <si>
    <t>28th perch 3</t>
  </si>
  <si>
    <t>02/02 tree</t>
  </si>
  <si>
    <t>02/02 tree+fence</t>
  </si>
  <si>
    <t>one female flying in 20m distance from male perching on metal rod on roof:</t>
  </si>
  <si>
    <t>fence 5 30th 1st</t>
  </si>
  <si>
    <t>frontal/dorsal/caudal</t>
  </si>
  <si>
    <t>stone (mm)</t>
  </si>
  <si>
    <t>closest dist (mm)</t>
  </si>
  <si>
    <t>visual</t>
  </si>
  <si>
    <t xml:space="preserve">visual </t>
  </si>
  <si>
    <t>size</t>
  </si>
  <si>
    <t xml:space="preserve">27th </t>
  </si>
  <si>
    <t>date and position</t>
  </si>
  <si>
    <t xml:space="preserve">stone throwing experiment Xylocopa tenuiscapa </t>
  </si>
  <si>
    <t>mle reacted and flew circling up</t>
  </si>
  <si>
    <t>no reaction</t>
  </si>
  <si>
    <t>responded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</si>
</sst>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Verdana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2" borderId="0" xfId="0" applyNumberFormat="1" applyFill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workbookViewId="0">
      <selection activeCell="H12" sqref="H12"/>
    </sheetView>
  </sheetViews>
  <sheetFormatPr defaultColWidth="11" defaultRowHeight="12.35" x14ac:dyDescent="0.35"/>
  <cols>
    <col min="2" max="2" width="10.734375" style="3" customWidth="1"/>
    <col min="3" max="3" width="13.3671875" style="3" customWidth="1"/>
    <col min="4" max="4" width="10.734375" style="4" customWidth="1"/>
  </cols>
  <sheetData>
    <row r="1" spans="1:11" x14ac:dyDescent="0.35">
      <c r="A1" t="s">
        <v>42</v>
      </c>
    </row>
    <row r="2" spans="1:11" x14ac:dyDescent="0.35">
      <c r="G2" s="6" t="s">
        <v>32</v>
      </c>
      <c r="H2" s="6"/>
      <c r="I2" s="6"/>
      <c r="J2" s="6"/>
      <c r="K2" s="6"/>
    </row>
    <row r="3" spans="1:11" x14ac:dyDescent="0.35">
      <c r="A3" t="s">
        <v>34</v>
      </c>
      <c r="G3" s="7">
        <v>30</v>
      </c>
      <c r="H3" s="7"/>
      <c r="I3" s="7">
        <v>20000</v>
      </c>
      <c r="J3" s="8">
        <f>+ATAN2(I3,+G3)</f>
        <v>1.4999988750015187E-3</v>
      </c>
      <c r="K3" s="8">
        <f>+DEGREES(J3)</f>
        <v>8.5943604811958549E-2</v>
      </c>
    </row>
    <row r="4" spans="1:11" x14ac:dyDescent="0.35">
      <c r="A4" t="s">
        <v>41</v>
      </c>
      <c r="G4" t="s">
        <v>43</v>
      </c>
    </row>
    <row r="5" spans="1:11" x14ac:dyDescent="0.35">
      <c r="A5" s="9">
        <v>37621</v>
      </c>
    </row>
    <row r="6" spans="1:11" x14ac:dyDescent="0.35">
      <c r="A6" t="s">
        <v>40</v>
      </c>
      <c r="B6" s="3" t="s">
        <v>39</v>
      </c>
      <c r="D6" s="4" t="s">
        <v>37</v>
      </c>
      <c r="E6" t="s">
        <v>38</v>
      </c>
    </row>
    <row r="7" spans="1:11" x14ac:dyDescent="0.35">
      <c r="B7" s="3" t="s">
        <v>35</v>
      </c>
      <c r="C7" s="3" t="s">
        <v>36</v>
      </c>
      <c r="D7" s="4" t="s">
        <v>11</v>
      </c>
      <c r="E7" s="3" t="s">
        <v>1</v>
      </c>
      <c r="F7" s="3" t="s">
        <v>2</v>
      </c>
    </row>
    <row r="8" spans="1:11" x14ac:dyDescent="0.35">
      <c r="E8" s="3"/>
      <c r="F8" s="3"/>
    </row>
    <row r="9" spans="1:11" x14ac:dyDescent="0.35">
      <c r="B9" s="3">
        <v>30</v>
      </c>
      <c r="C9" s="3">
        <v>6100</v>
      </c>
      <c r="D9" s="4">
        <f>+ATAN2(C9,+B9)</f>
        <v>4.9179931365647689E-3</v>
      </c>
      <c r="E9" s="1">
        <f>+DEGREES(D9)</f>
        <v>0.28178025039946714</v>
      </c>
      <c r="F9" s="3">
        <v>0</v>
      </c>
      <c r="G9" t="s">
        <v>44</v>
      </c>
    </row>
    <row r="10" spans="1:11" x14ac:dyDescent="0.35">
      <c r="B10" s="3">
        <v>34</v>
      </c>
      <c r="C10" s="3">
        <v>3500</v>
      </c>
      <c r="D10" s="4">
        <f>+ATAN2(C10,+B10)</f>
        <v>9.713980161129317E-3</v>
      </c>
      <c r="E10" s="1">
        <f>+DEGREES(D10)</f>
        <v>0.55657006550652122</v>
      </c>
      <c r="F10" s="3">
        <v>1</v>
      </c>
      <c r="G10" t="s">
        <v>45</v>
      </c>
    </row>
    <row r="11" spans="1:11" x14ac:dyDescent="0.35">
      <c r="B11" s="3">
        <v>38</v>
      </c>
      <c r="C11" s="3">
        <v>4200</v>
      </c>
      <c r="D11" s="4">
        <f>+ATAN2(C11,+B11)</f>
        <v>9.0473721821568778E-3</v>
      </c>
      <c r="E11" s="1">
        <f>+DEGREES(D11)</f>
        <v>0.51837624172165497</v>
      </c>
      <c r="F11" s="3">
        <v>1</v>
      </c>
    </row>
    <row r="12" spans="1:11" x14ac:dyDescent="0.35">
      <c r="B12" s="3">
        <v>33</v>
      </c>
      <c r="C12" s="3">
        <v>4200</v>
      </c>
      <c r="D12" s="4">
        <f>+ATAN2(C12,+B12)</f>
        <v>7.8569811770285661E-3</v>
      </c>
      <c r="E12" s="1">
        <f>+DEGREES(D12)</f>
        <v>0.45017186115746677</v>
      </c>
      <c r="F12" s="3">
        <v>1</v>
      </c>
    </row>
    <row r="13" spans="1:11" x14ac:dyDescent="0.35">
      <c r="B13" s="3">
        <v>36</v>
      </c>
      <c r="C13" s="3">
        <v>3000</v>
      </c>
      <c r="D13" s="4">
        <f>+ATAN2(C13,+B13)</f>
        <v>1.1999424049761282E-2</v>
      </c>
      <c r="E13" s="1">
        <f>+DEGREES(D13)</f>
        <v>0.68751635463909977</v>
      </c>
      <c r="F13" s="3">
        <v>1</v>
      </c>
    </row>
    <row r="15" spans="1:11" x14ac:dyDescent="0.35">
      <c r="A15" t="s">
        <v>28</v>
      </c>
    </row>
    <row r="16" spans="1:11" x14ac:dyDescent="0.35">
      <c r="B16" s="3">
        <v>9</v>
      </c>
      <c r="C16" s="3">
        <v>1200</v>
      </c>
      <c r="D16" s="4">
        <f t="shared" ref="D16:D27" si="0">+ATAN2(C16,B16)</f>
        <v>7.4998593797459025E-3</v>
      </c>
      <c r="E16" s="2">
        <f t="shared" ref="E16:E27" si="1">+DEGREES(D16)</f>
        <v>0.42971028940104355</v>
      </c>
      <c r="F16">
        <v>0</v>
      </c>
    </row>
    <row r="17" spans="1:6" x14ac:dyDescent="0.35">
      <c r="B17" s="3">
        <v>9</v>
      </c>
      <c r="C17" s="3">
        <v>500</v>
      </c>
      <c r="D17" s="4">
        <f t="shared" si="0"/>
        <v>1.7998056377826161E-2</v>
      </c>
      <c r="E17" s="2">
        <f t="shared" si="1"/>
        <v>1.0312126698879529</v>
      </c>
      <c r="F17">
        <v>0</v>
      </c>
    </row>
    <row r="18" spans="1:6" x14ac:dyDescent="0.35">
      <c r="B18" s="3">
        <v>12</v>
      </c>
      <c r="C18" s="3">
        <v>1000</v>
      </c>
      <c r="D18" s="4">
        <f t="shared" si="0"/>
        <v>1.1999424049761282E-2</v>
      </c>
      <c r="E18" s="2">
        <f t="shared" si="1"/>
        <v>0.68751635463909977</v>
      </c>
      <c r="F18">
        <v>1</v>
      </c>
    </row>
    <row r="19" spans="1:6" x14ac:dyDescent="0.35">
      <c r="B19" s="3">
        <v>14</v>
      </c>
      <c r="C19" s="3">
        <v>300</v>
      </c>
      <c r="D19" s="4">
        <f t="shared" si="0"/>
        <v>4.6632834320065798E-2</v>
      </c>
      <c r="E19" s="2">
        <f t="shared" si="1"/>
        <v>2.6718645932725882</v>
      </c>
      <c r="F19">
        <v>1</v>
      </c>
    </row>
    <row r="20" spans="1:6" x14ac:dyDescent="0.35">
      <c r="B20" s="3">
        <v>12</v>
      </c>
      <c r="C20" s="3">
        <v>1500</v>
      </c>
      <c r="D20" s="4">
        <f t="shared" si="0"/>
        <v>7.9998293398866344E-3</v>
      </c>
      <c r="E20" s="2">
        <f t="shared" si="1"/>
        <v>0.45835645800043151</v>
      </c>
      <c r="F20">
        <v>1</v>
      </c>
    </row>
    <row r="21" spans="1:6" x14ac:dyDescent="0.35">
      <c r="B21" s="3">
        <v>13</v>
      </c>
      <c r="C21" s="3">
        <v>1500</v>
      </c>
      <c r="D21" s="4">
        <f t="shared" si="0"/>
        <v>8.6664496887907307E-3</v>
      </c>
      <c r="E21" s="2">
        <f t="shared" si="1"/>
        <v>0.4965509905301746</v>
      </c>
      <c r="F21">
        <v>0</v>
      </c>
    </row>
    <row r="22" spans="1:6" x14ac:dyDescent="0.35">
      <c r="B22" s="3">
        <v>10</v>
      </c>
      <c r="C22" s="3">
        <v>1000</v>
      </c>
      <c r="D22" s="4">
        <f t="shared" si="0"/>
        <v>9.9996666866652376E-3</v>
      </c>
      <c r="E22" s="2">
        <f t="shared" si="1"/>
        <v>0.57293869768348593</v>
      </c>
      <c r="F22">
        <v>0</v>
      </c>
    </row>
    <row r="23" spans="1:6" x14ac:dyDescent="0.35">
      <c r="B23" s="3">
        <v>11</v>
      </c>
      <c r="C23" s="3">
        <v>1500</v>
      </c>
      <c r="D23" s="4">
        <f t="shared" si="0"/>
        <v>7.3332018807847196E-3</v>
      </c>
      <c r="E23" s="2">
        <f t="shared" si="1"/>
        <v>0.42016151808636187</v>
      </c>
      <c r="F23">
        <v>0</v>
      </c>
    </row>
    <row r="24" spans="1:6" x14ac:dyDescent="0.35">
      <c r="B24" s="3">
        <v>13</v>
      </c>
      <c r="C24" s="3">
        <v>1500</v>
      </c>
      <c r="D24" s="4">
        <f t="shared" si="0"/>
        <v>8.6664496887907307E-3</v>
      </c>
      <c r="E24" s="2">
        <f t="shared" si="1"/>
        <v>0.4965509905301746</v>
      </c>
      <c r="F24">
        <v>1</v>
      </c>
    </row>
    <row r="25" spans="1:6" x14ac:dyDescent="0.35">
      <c r="B25" s="3">
        <v>10</v>
      </c>
      <c r="C25" s="3">
        <v>300</v>
      </c>
      <c r="D25" s="4">
        <f t="shared" si="0"/>
        <v>3.3320995878247196E-2</v>
      </c>
      <c r="E25" s="2">
        <f t="shared" si="1"/>
        <v>1.9091524329963763</v>
      </c>
      <c r="F25">
        <v>0</v>
      </c>
    </row>
    <row r="26" spans="1:6" x14ac:dyDescent="0.35">
      <c r="B26" s="3">
        <v>18</v>
      </c>
      <c r="C26" s="3">
        <v>800</v>
      </c>
      <c r="D26" s="4">
        <f t="shared" si="0"/>
        <v>2.2496204277883902E-2</v>
      </c>
      <c r="E26" s="2">
        <f t="shared" si="1"/>
        <v>1.2889375601868953</v>
      </c>
      <c r="F26">
        <v>1</v>
      </c>
    </row>
    <row r="27" spans="1:6" x14ac:dyDescent="0.35">
      <c r="B27" s="3">
        <v>21.5</v>
      </c>
      <c r="C27" s="3">
        <v>1000</v>
      </c>
      <c r="D27" s="4">
        <f t="shared" si="0"/>
        <v>2.1496688126832839E-2</v>
      </c>
      <c r="E27" s="2">
        <f t="shared" si="1"/>
        <v>1.231669503176509</v>
      </c>
      <c r="F27">
        <v>1</v>
      </c>
    </row>
    <row r="28" spans="1:6" x14ac:dyDescent="0.35">
      <c r="A28" t="s">
        <v>26</v>
      </c>
    </row>
    <row r="29" spans="1:6" x14ac:dyDescent="0.35">
      <c r="B29" s="3">
        <v>16</v>
      </c>
      <c r="C29" s="3">
        <v>500</v>
      </c>
      <c r="D29" s="4">
        <f t="shared" ref="D29:D35" si="2">+ATAN2(C29,B29)</f>
        <v>3.1989084039315108E-2</v>
      </c>
      <c r="E29" s="2">
        <f t="shared" ref="E29:E36" si="3">+DEGREES(D29)</f>
        <v>1.8328395059420592</v>
      </c>
      <c r="F29">
        <v>0</v>
      </c>
    </row>
    <row r="30" spans="1:6" x14ac:dyDescent="0.35">
      <c r="B30" s="3">
        <v>18</v>
      </c>
      <c r="C30" s="3">
        <v>2000</v>
      </c>
      <c r="D30" s="4">
        <f t="shared" si="2"/>
        <v>8.9997570118091168E-3</v>
      </c>
      <c r="E30" s="2">
        <f t="shared" si="3"/>
        <v>0.51564809341993179</v>
      </c>
      <c r="F30">
        <v>0</v>
      </c>
    </row>
    <row r="31" spans="1:6" x14ac:dyDescent="0.35">
      <c r="B31" s="3">
        <v>18</v>
      </c>
      <c r="C31" s="3">
        <v>1500</v>
      </c>
      <c r="D31" s="4">
        <f t="shared" si="2"/>
        <v>1.1999424049761282E-2</v>
      </c>
      <c r="E31" s="2">
        <f t="shared" si="3"/>
        <v>0.68751635463909977</v>
      </c>
      <c r="F31">
        <v>1</v>
      </c>
    </row>
    <row r="32" spans="1:6" x14ac:dyDescent="0.35">
      <c r="B32" s="3">
        <v>22.5</v>
      </c>
      <c r="C32" s="3">
        <v>1500</v>
      </c>
      <c r="D32" s="4">
        <f t="shared" si="2"/>
        <v>1.4998875151850595E-2</v>
      </c>
      <c r="E32" s="2">
        <f t="shared" si="3"/>
        <v>0.85937224364468079</v>
      </c>
      <c r="F32">
        <v>1</v>
      </c>
    </row>
    <row r="33" spans="1:6" x14ac:dyDescent="0.35">
      <c r="B33" s="3">
        <v>22</v>
      </c>
      <c r="C33" s="3">
        <v>1500</v>
      </c>
      <c r="D33" s="4">
        <f t="shared" si="2"/>
        <v>1.4665615148058345E-2</v>
      </c>
      <c r="E33" s="2">
        <f t="shared" si="3"/>
        <v>0.8402778519468711</v>
      </c>
      <c r="F33">
        <v>1</v>
      </c>
    </row>
    <row r="34" spans="1:6" x14ac:dyDescent="0.35">
      <c r="B34" s="3">
        <v>19</v>
      </c>
      <c r="C34" s="3">
        <v>600</v>
      </c>
      <c r="D34" s="4">
        <f t="shared" si="2"/>
        <v>3.1656088154132789E-2</v>
      </c>
      <c r="E34" s="2">
        <f t="shared" si="3"/>
        <v>1.8137602471258893</v>
      </c>
      <c r="F34">
        <v>1</v>
      </c>
    </row>
    <row r="35" spans="1:6" x14ac:dyDescent="0.35">
      <c r="B35" s="3">
        <v>22</v>
      </c>
      <c r="C35" s="3">
        <v>500</v>
      </c>
      <c r="D35" s="4">
        <f t="shared" si="2"/>
        <v>4.3971638271035583E-2</v>
      </c>
      <c r="E35" s="2">
        <f t="shared" si="3"/>
        <v>2.519389291206267</v>
      </c>
      <c r="F35">
        <v>1</v>
      </c>
    </row>
    <row r="36" spans="1:6" x14ac:dyDescent="0.35">
      <c r="B36" s="3">
        <v>19.5</v>
      </c>
      <c r="C36" s="3">
        <f>SQRT((300^2)+(1000^2))</f>
        <v>1044.0306508910551</v>
      </c>
      <c r="D36" s="4">
        <f>+ATAN2(C36,B36)</f>
        <v>1.86754411012682E-2</v>
      </c>
      <c r="E36" s="2">
        <f t="shared" si="3"/>
        <v>1.0700239556478182</v>
      </c>
      <c r="F36">
        <v>1</v>
      </c>
    </row>
    <row r="37" spans="1:6" x14ac:dyDescent="0.35">
      <c r="A37" t="s">
        <v>33</v>
      </c>
      <c r="E37" s="2"/>
    </row>
    <row r="38" spans="1:6" x14ac:dyDescent="0.35">
      <c r="B38" s="3">
        <v>17</v>
      </c>
      <c r="C38" s="3">
        <v>1500</v>
      </c>
      <c r="D38" s="4">
        <f t="shared" ref="D38:D77" si="4">+ATAN2(C38,B38)</f>
        <v>1.1332848136157413E-2</v>
      </c>
      <c r="E38" s="2">
        <f t="shared" ref="E38:E77" si="5">+DEGREES(D38)</f>
        <v>0.6493243680645211</v>
      </c>
      <c r="F38">
        <v>1</v>
      </c>
    </row>
    <row r="39" spans="1:6" x14ac:dyDescent="0.35">
      <c r="B39" s="3">
        <v>23</v>
      </c>
      <c r="C39" s="3">
        <v>1500</v>
      </c>
      <c r="D39" s="4">
        <f t="shared" si="4"/>
        <v>1.5332131823809377E-2</v>
      </c>
      <c r="E39" s="2">
        <f t="shared" si="5"/>
        <v>0.87846644444249478</v>
      </c>
      <c r="F39">
        <v>1</v>
      </c>
    </row>
    <row r="40" spans="1:6" x14ac:dyDescent="0.35">
      <c r="B40" s="3">
        <v>16.5</v>
      </c>
      <c r="C40" s="3">
        <v>1900</v>
      </c>
      <c r="D40" s="4">
        <f t="shared" si="4"/>
        <v>8.6839922281311457E-3</v>
      </c>
      <c r="E40" s="2">
        <f t="shared" si="5"/>
        <v>0.49755610399632261</v>
      </c>
      <c r="F40">
        <v>1</v>
      </c>
    </row>
    <row r="41" spans="1:6" x14ac:dyDescent="0.35">
      <c r="B41" s="3">
        <v>18.5</v>
      </c>
      <c r="C41" s="3">
        <v>2500</v>
      </c>
      <c r="D41" s="4">
        <f t="shared" si="4"/>
        <v>7.3998649297711732E-3</v>
      </c>
      <c r="E41" s="2">
        <f t="shared" si="5"/>
        <v>0.42398102944275956</v>
      </c>
      <c r="F41">
        <v>1</v>
      </c>
    </row>
    <row r="42" spans="1:6" x14ac:dyDescent="0.35">
      <c r="B42" s="3">
        <v>21</v>
      </c>
      <c r="C42" s="3">
        <v>3000</v>
      </c>
      <c r="D42" s="4">
        <f t="shared" si="4"/>
        <v>6.9998856700279489E-3</v>
      </c>
      <c r="E42" s="2">
        <f t="shared" si="5"/>
        <v>0.40106390596670588</v>
      </c>
      <c r="F42">
        <v>1</v>
      </c>
    </row>
    <row r="43" spans="1:6" x14ac:dyDescent="0.35">
      <c r="B43" s="3">
        <v>21.5</v>
      </c>
      <c r="C43" s="3">
        <v>3500</v>
      </c>
      <c r="D43" s="4">
        <f t="shared" si="4"/>
        <v>6.1427798783285272E-3</v>
      </c>
      <c r="E43" s="2">
        <f t="shared" si="5"/>
        <v>0.35195536150610995</v>
      </c>
      <c r="F43">
        <v>0</v>
      </c>
    </row>
    <row r="44" spans="1:6" x14ac:dyDescent="0.35">
      <c r="B44" s="3">
        <v>21</v>
      </c>
      <c r="C44" s="3">
        <v>4500</v>
      </c>
      <c r="D44" s="4">
        <f t="shared" si="4"/>
        <v>4.6666327905661035E-3</v>
      </c>
      <c r="E44" s="2">
        <f t="shared" si="5"/>
        <v>0.26737836343679555</v>
      </c>
      <c r="F44">
        <v>1</v>
      </c>
    </row>
    <row r="45" spans="1:6" x14ac:dyDescent="0.35">
      <c r="B45" s="3">
        <v>18</v>
      </c>
      <c r="C45" s="3">
        <v>3500</v>
      </c>
      <c r="D45" s="4">
        <f t="shared" si="4"/>
        <v>5.1428118024687925E-3</v>
      </c>
      <c r="E45" s="2">
        <f t="shared" si="5"/>
        <v>0.29466141111152944</v>
      </c>
      <c r="F45">
        <v>0</v>
      </c>
    </row>
    <row r="46" spans="1:6" x14ac:dyDescent="0.35">
      <c r="B46" s="3">
        <v>20</v>
      </c>
      <c r="C46" s="3">
        <v>3500</v>
      </c>
      <c r="D46" s="4">
        <f t="shared" si="4"/>
        <v>5.7142235191971315E-3</v>
      </c>
      <c r="E46" s="2">
        <f t="shared" si="5"/>
        <v>0.32740089084438817</v>
      </c>
      <c r="F46">
        <v>0</v>
      </c>
    </row>
    <row r="47" spans="1:6" x14ac:dyDescent="0.35">
      <c r="B47" s="3">
        <v>21</v>
      </c>
      <c r="C47" s="3">
        <v>3000</v>
      </c>
      <c r="D47" s="4">
        <f t="shared" si="4"/>
        <v>6.9998856700279489E-3</v>
      </c>
      <c r="E47" s="2">
        <f t="shared" si="5"/>
        <v>0.40106390596670588</v>
      </c>
      <c r="F47">
        <v>0</v>
      </c>
    </row>
    <row r="48" spans="1:6" x14ac:dyDescent="0.35">
      <c r="B48" s="3">
        <v>13</v>
      </c>
      <c r="C48" s="3">
        <v>2000</v>
      </c>
      <c r="D48" s="4">
        <f t="shared" si="4"/>
        <v>6.4999084606538445E-3</v>
      </c>
      <c r="E48" s="2">
        <f t="shared" si="5"/>
        <v>0.37241732201684102</v>
      </c>
      <c r="F48">
        <v>0</v>
      </c>
    </row>
    <row r="49" spans="2:6" x14ac:dyDescent="0.35">
      <c r="B49" s="3">
        <v>16</v>
      </c>
      <c r="C49" s="3">
        <v>500</v>
      </c>
      <c r="D49" s="4">
        <f t="shared" si="4"/>
        <v>3.1989084039315108E-2</v>
      </c>
      <c r="E49" s="2">
        <f t="shared" si="5"/>
        <v>1.8328395059420592</v>
      </c>
      <c r="F49">
        <v>1</v>
      </c>
    </row>
    <row r="50" spans="2:6" x14ac:dyDescent="0.35">
      <c r="B50" s="3">
        <v>20</v>
      </c>
      <c r="C50" s="3">
        <v>2800</v>
      </c>
      <c r="D50" s="4">
        <f t="shared" si="4"/>
        <v>7.1427356694134022E-3</v>
      </c>
      <c r="E50" s="2">
        <f t="shared" si="5"/>
        <v>0.40924860803493879</v>
      </c>
      <c r="F50">
        <v>1</v>
      </c>
    </row>
    <row r="51" spans="2:6" x14ac:dyDescent="0.35">
      <c r="B51" s="3">
        <v>20</v>
      </c>
      <c r="C51" s="3">
        <v>4100</v>
      </c>
      <c r="D51" s="4">
        <f t="shared" si="4"/>
        <v>4.878010089398083E-3</v>
      </c>
      <c r="E51" s="2">
        <f t="shared" si="5"/>
        <v>0.27948939054474353</v>
      </c>
      <c r="F51">
        <v>1</v>
      </c>
    </row>
    <row r="52" spans="2:6" x14ac:dyDescent="0.35">
      <c r="B52" s="3">
        <v>15</v>
      </c>
      <c r="C52" s="3">
        <v>4500</v>
      </c>
      <c r="D52" s="4">
        <f t="shared" si="4"/>
        <v>3.333320987736625E-3</v>
      </c>
      <c r="E52" s="2">
        <f t="shared" si="5"/>
        <v>0.19098522435968746</v>
      </c>
      <c r="F52">
        <v>1</v>
      </c>
    </row>
    <row r="53" spans="2:6" x14ac:dyDescent="0.35">
      <c r="B53" s="3">
        <v>16</v>
      </c>
      <c r="C53" s="3">
        <v>1500</v>
      </c>
      <c r="D53" s="4">
        <f t="shared" si="4"/>
        <v>1.0666262151071361E-2</v>
      </c>
      <c r="E53" s="2">
        <f t="shared" si="5"/>
        <v>0.61113180443651993</v>
      </c>
      <c r="F53">
        <v>1</v>
      </c>
    </row>
    <row r="54" spans="2:6" x14ac:dyDescent="0.35">
      <c r="B54" s="3">
        <v>18</v>
      </c>
      <c r="C54" s="3">
        <v>2500</v>
      </c>
      <c r="D54" s="4">
        <f t="shared" si="4"/>
        <v>7.1998755878696918E-3</v>
      </c>
      <c r="E54" s="2">
        <f t="shared" si="5"/>
        <v>0.41252248420420584</v>
      </c>
      <c r="F54">
        <v>0</v>
      </c>
    </row>
    <row r="55" spans="2:6" x14ac:dyDescent="0.35">
      <c r="B55" s="3">
        <v>16</v>
      </c>
      <c r="C55" s="3">
        <v>2400</v>
      </c>
      <c r="D55" s="4">
        <f t="shared" si="4"/>
        <v>6.6665679038682294E-3</v>
      </c>
      <c r="E55" s="2">
        <f t="shared" si="5"/>
        <v>0.38196620472902548</v>
      </c>
      <c r="F55">
        <v>1</v>
      </c>
    </row>
    <row r="56" spans="2:6" x14ac:dyDescent="0.35">
      <c r="B56" s="3">
        <v>15</v>
      </c>
      <c r="C56" s="3">
        <v>2000</v>
      </c>
      <c r="D56" s="4">
        <f t="shared" si="4"/>
        <v>7.4998593797459025E-3</v>
      </c>
      <c r="E56" s="2">
        <f t="shared" si="5"/>
        <v>0.42971028940104355</v>
      </c>
      <c r="F56">
        <v>1</v>
      </c>
    </row>
    <row r="57" spans="2:6" x14ac:dyDescent="0.35">
      <c r="B57" s="3">
        <v>14</v>
      </c>
      <c r="C57" s="3">
        <v>2300</v>
      </c>
      <c r="D57" s="4">
        <f t="shared" si="4"/>
        <v>6.0868813473877216E-3</v>
      </c>
      <c r="E57" s="2">
        <f t="shared" si="5"/>
        <v>0.34875261160222032</v>
      </c>
      <c r="F57">
        <v>0</v>
      </c>
    </row>
    <row r="58" spans="2:6" x14ac:dyDescent="0.35">
      <c r="B58" s="3">
        <v>20</v>
      </c>
      <c r="C58" s="3">
        <v>4800</v>
      </c>
      <c r="D58" s="4">
        <f t="shared" si="4"/>
        <v>4.1666425542635161E-3</v>
      </c>
      <c r="E58" s="2">
        <f t="shared" si="5"/>
        <v>0.23873103309890856</v>
      </c>
      <c r="F58">
        <v>1</v>
      </c>
    </row>
    <row r="59" spans="2:6" x14ac:dyDescent="0.35">
      <c r="B59" s="3">
        <v>16</v>
      </c>
      <c r="C59" s="3">
        <v>4500</v>
      </c>
      <c r="D59" s="4">
        <f t="shared" si="4"/>
        <v>3.5555405725873567E-3</v>
      </c>
      <c r="E59" s="2">
        <f t="shared" si="5"/>
        <v>0.20371746869678367</v>
      </c>
      <c r="F59">
        <v>0</v>
      </c>
    </row>
    <row r="60" spans="2:6" x14ac:dyDescent="0.35">
      <c r="B60" s="3">
        <v>17</v>
      </c>
      <c r="C60" s="3">
        <v>4800</v>
      </c>
      <c r="D60" s="4">
        <f t="shared" si="4"/>
        <v>3.5416518585942775E-3</v>
      </c>
      <c r="E60" s="2">
        <f t="shared" si="5"/>
        <v>0.20292170400211593</v>
      </c>
      <c r="F60">
        <v>0</v>
      </c>
    </row>
    <row r="61" spans="2:6" x14ac:dyDescent="0.35">
      <c r="B61" s="3">
        <v>18</v>
      </c>
      <c r="C61" s="3">
        <v>5300</v>
      </c>
      <c r="D61" s="4">
        <f t="shared" si="4"/>
        <v>3.3962133574256168E-3</v>
      </c>
      <c r="E61" s="2">
        <f t="shared" si="5"/>
        <v>0.19458869170644319</v>
      </c>
      <c r="F61">
        <v>1</v>
      </c>
    </row>
    <row r="62" spans="2:6" x14ac:dyDescent="0.35">
      <c r="B62" s="3">
        <v>19</v>
      </c>
      <c r="C62" s="3">
        <v>4000</v>
      </c>
      <c r="D62" s="4">
        <f t="shared" si="4"/>
        <v>4.749964276525272E-3</v>
      </c>
      <c r="E62" s="2">
        <f t="shared" si="5"/>
        <v>0.2721529058828096</v>
      </c>
      <c r="F62">
        <v>0</v>
      </c>
    </row>
    <row r="63" spans="2:6" x14ac:dyDescent="0.35">
      <c r="B63" s="3">
        <v>17</v>
      </c>
      <c r="C63" s="3">
        <v>4000</v>
      </c>
      <c r="D63" s="4">
        <f t="shared" si="4"/>
        <v>4.2499744117356457E-3</v>
      </c>
      <c r="E63" s="2">
        <f t="shared" si="5"/>
        <v>0.24350559683104731</v>
      </c>
      <c r="F63">
        <v>0</v>
      </c>
    </row>
    <row r="64" spans="2:6" x14ac:dyDescent="0.35">
      <c r="B64" s="3">
        <v>17</v>
      </c>
      <c r="C64" s="3">
        <v>1300</v>
      </c>
      <c r="D64" s="4">
        <f t="shared" si="4"/>
        <v>1.3076177742987357E-2</v>
      </c>
      <c r="E64" s="2">
        <f t="shared" si="5"/>
        <v>0.74920979683607802</v>
      </c>
      <c r="F64">
        <v>1</v>
      </c>
    </row>
    <row r="65" spans="2:7" x14ac:dyDescent="0.35">
      <c r="B65" s="3">
        <v>14</v>
      </c>
      <c r="C65" s="3">
        <v>2800</v>
      </c>
      <c r="D65" s="4">
        <f t="shared" si="4"/>
        <v>4.9999583339583225E-3</v>
      </c>
      <c r="E65" s="2">
        <f t="shared" si="5"/>
        <v>0.28647651027707449</v>
      </c>
      <c r="F65">
        <v>0</v>
      </c>
    </row>
    <row r="66" spans="2:7" x14ac:dyDescent="0.35">
      <c r="B66" s="3">
        <v>20</v>
      </c>
      <c r="C66" s="3">
        <v>4100</v>
      </c>
      <c r="D66" s="4">
        <f t="shared" si="4"/>
        <v>4.878010089398083E-3</v>
      </c>
      <c r="E66" s="2">
        <f t="shared" si="5"/>
        <v>0.27948939054474353</v>
      </c>
      <c r="F66">
        <v>1</v>
      </c>
    </row>
    <row r="67" spans="2:7" x14ac:dyDescent="0.35">
      <c r="B67" s="3">
        <v>22</v>
      </c>
      <c r="C67" s="3">
        <v>3600</v>
      </c>
      <c r="D67" s="4">
        <f t="shared" si="4"/>
        <v>6.1110350382843773E-3</v>
      </c>
      <c r="E67" s="2">
        <f t="shared" si="5"/>
        <v>0.35013651615026226</v>
      </c>
      <c r="F67">
        <v>0</v>
      </c>
    </row>
    <row r="68" spans="2:7" x14ac:dyDescent="0.35">
      <c r="B68" s="3">
        <v>21</v>
      </c>
      <c r="C68" s="3">
        <v>3600</v>
      </c>
      <c r="D68" s="4">
        <f t="shared" si="4"/>
        <v>5.8332671695607149E-3</v>
      </c>
      <c r="E68" s="2">
        <f t="shared" si="5"/>
        <v>0.33422158958805254</v>
      </c>
      <c r="F68">
        <v>0</v>
      </c>
    </row>
    <row r="69" spans="2:7" x14ac:dyDescent="0.35">
      <c r="B69" s="3">
        <v>20</v>
      </c>
      <c r="C69" s="3">
        <v>4800</v>
      </c>
      <c r="D69" s="4">
        <f t="shared" si="4"/>
        <v>4.1666425542635161E-3</v>
      </c>
      <c r="E69" s="2">
        <f t="shared" si="5"/>
        <v>0.23873103309890856</v>
      </c>
      <c r="F69">
        <v>1</v>
      </c>
    </row>
    <row r="70" spans="2:7" x14ac:dyDescent="0.35">
      <c r="B70" s="3">
        <v>19.5</v>
      </c>
      <c r="C70" s="3">
        <v>5000</v>
      </c>
      <c r="D70" s="4">
        <f t="shared" si="4"/>
        <v>3.8999802271804463E-3</v>
      </c>
      <c r="E70" s="2">
        <f t="shared" si="5"/>
        <v>0.22345240720191156</v>
      </c>
      <c r="F70">
        <v>0</v>
      </c>
    </row>
    <row r="71" spans="2:7" x14ac:dyDescent="0.35">
      <c r="B71" s="3">
        <v>20</v>
      </c>
      <c r="C71" s="3">
        <v>4000</v>
      </c>
      <c r="D71" s="4">
        <f t="shared" si="4"/>
        <v>4.9999583339583225E-3</v>
      </c>
      <c r="E71" s="2">
        <f t="shared" si="5"/>
        <v>0.28647651027707449</v>
      </c>
      <c r="F71">
        <v>1</v>
      </c>
    </row>
    <row r="72" spans="2:7" x14ac:dyDescent="0.35">
      <c r="B72" s="3">
        <v>24</v>
      </c>
      <c r="C72" s="3">
        <v>5500</v>
      </c>
      <c r="D72" s="4">
        <f t="shared" si="4"/>
        <v>4.3636086674839654E-3</v>
      </c>
      <c r="E72" s="2">
        <f t="shared" si="5"/>
        <v>0.25001636009353623</v>
      </c>
      <c r="F72">
        <v>1</v>
      </c>
    </row>
    <row r="73" spans="2:7" x14ac:dyDescent="0.35">
      <c r="B73" s="3">
        <v>22</v>
      </c>
      <c r="C73" s="3">
        <v>4200</v>
      </c>
      <c r="D73" s="4">
        <f t="shared" si="4"/>
        <v>5.2380473318904101E-3</v>
      </c>
      <c r="E73" s="2">
        <f t="shared" si="5"/>
        <v>0.30011800500708208</v>
      </c>
      <c r="F73">
        <v>1</v>
      </c>
    </row>
    <row r="74" spans="2:7" x14ac:dyDescent="0.35">
      <c r="B74" s="3">
        <v>21</v>
      </c>
      <c r="C74" s="3">
        <v>1500</v>
      </c>
      <c r="D74" s="4">
        <f t="shared" si="4"/>
        <v>1.3999085440883076E-2</v>
      </c>
      <c r="E74" s="2">
        <f t="shared" si="5"/>
        <v>0.80208851280563753</v>
      </c>
      <c r="F74">
        <v>1</v>
      </c>
    </row>
    <row r="75" spans="2:7" x14ac:dyDescent="0.35">
      <c r="B75" s="3">
        <v>20</v>
      </c>
      <c r="C75" s="3">
        <v>3500</v>
      </c>
      <c r="D75" s="4">
        <f t="shared" si="4"/>
        <v>5.7142235191971315E-3</v>
      </c>
      <c r="E75" s="2">
        <f t="shared" si="5"/>
        <v>0.32740089084438817</v>
      </c>
      <c r="F75">
        <v>1</v>
      </c>
    </row>
    <row r="76" spans="2:7" x14ac:dyDescent="0.35">
      <c r="B76" s="3">
        <v>20</v>
      </c>
      <c r="C76" s="3">
        <v>3500</v>
      </c>
      <c r="D76" s="4">
        <f t="shared" si="4"/>
        <v>5.7142235191971315E-3</v>
      </c>
      <c r="E76" s="2">
        <f t="shared" si="5"/>
        <v>0.32740089084438817</v>
      </c>
      <c r="F76">
        <v>1</v>
      </c>
    </row>
    <row r="77" spans="2:7" x14ac:dyDescent="0.35">
      <c r="B77" s="3">
        <v>19</v>
      </c>
      <c r="C77" s="3">
        <v>4000</v>
      </c>
      <c r="D77" s="4">
        <f t="shared" si="4"/>
        <v>4.749964276525272E-3</v>
      </c>
      <c r="E77" s="2">
        <f t="shared" si="5"/>
        <v>0.2721529058828096</v>
      </c>
      <c r="F77">
        <v>1</v>
      </c>
    </row>
    <row r="78" spans="2:7" x14ac:dyDescent="0.35">
      <c r="B78" s="3" t="s">
        <v>3</v>
      </c>
      <c r="E78" s="2"/>
      <c r="F78" s="3"/>
      <c r="G78" s="3"/>
    </row>
    <row r="79" spans="2:7" x14ac:dyDescent="0.35">
      <c r="B79" s="3" t="s">
        <v>4</v>
      </c>
      <c r="E79" s="2"/>
      <c r="F79" s="3"/>
      <c r="G79" s="3" t="s">
        <v>8</v>
      </c>
    </row>
    <row r="80" spans="2:7" x14ac:dyDescent="0.35">
      <c r="B80" s="3" t="s">
        <v>0</v>
      </c>
      <c r="C80" s="3" t="s">
        <v>5</v>
      </c>
      <c r="D80" s="4" t="s">
        <v>11</v>
      </c>
      <c r="E80" s="2" t="s">
        <v>1</v>
      </c>
      <c r="F80" s="3"/>
      <c r="G80" t="s">
        <v>7</v>
      </c>
    </row>
    <row r="81" spans="2:7" x14ac:dyDescent="0.35">
      <c r="B81" s="3">
        <v>17</v>
      </c>
      <c r="C81" s="3">
        <v>4600</v>
      </c>
      <c r="D81" s="4">
        <f>+ATAN2(C81,B81)</f>
        <v>3.695635349169407E-3</v>
      </c>
      <c r="E81" s="2">
        <f t="shared" ref="E81:E144" si="6">+DEGREES(D81)</f>
        <v>0.21174430812676334</v>
      </c>
      <c r="F81" s="3">
        <v>1</v>
      </c>
      <c r="G81" s="3"/>
    </row>
    <row r="82" spans="2:7" x14ac:dyDescent="0.35">
      <c r="B82" s="3">
        <v>27</v>
      </c>
      <c r="C82" s="3">
        <v>1300</v>
      </c>
      <c r="D82" s="4">
        <f t="shared" ref="D82:D145" si="7">+ATAN2(C82,B82)</f>
        <v>2.0766245196892338E-2</v>
      </c>
      <c r="E82" s="2">
        <f t="shared" si="6"/>
        <v>1.1898182061157483</v>
      </c>
      <c r="F82" s="3">
        <v>1</v>
      </c>
      <c r="G82" s="3"/>
    </row>
    <row r="83" spans="2:7" x14ac:dyDescent="0.35">
      <c r="B83" s="3">
        <v>15</v>
      </c>
      <c r="C83" s="3">
        <v>2500</v>
      </c>
      <c r="D83" s="4">
        <f t="shared" si="7"/>
        <v>5.9999280015551604E-3</v>
      </c>
      <c r="E83" s="2">
        <f t="shared" si="6"/>
        <v>0.3437705518714731</v>
      </c>
      <c r="F83" s="3">
        <v>0</v>
      </c>
      <c r="G83" s="3" t="s">
        <v>6</v>
      </c>
    </row>
    <row r="84" spans="2:7" x14ac:dyDescent="0.35">
      <c r="B84" s="3">
        <v>15</v>
      </c>
      <c r="C84" s="3">
        <v>3000</v>
      </c>
      <c r="D84" s="4">
        <f t="shared" si="7"/>
        <v>4.9999583339583225E-3</v>
      </c>
      <c r="E84" s="2">
        <f t="shared" si="6"/>
        <v>0.28647651027707449</v>
      </c>
      <c r="F84" s="3">
        <v>0</v>
      </c>
      <c r="G84" s="3" t="s">
        <v>6</v>
      </c>
    </row>
    <row r="85" spans="2:7" x14ac:dyDescent="0.35">
      <c r="B85" s="3">
        <v>13.5</v>
      </c>
      <c r="C85" s="3">
        <v>3000</v>
      </c>
      <c r="D85" s="4">
        <f t="shared" si="7"/>
        <v>4.4999696253690503E-3</v>
      </c>
      <c r="E85" s="2">
        <f t="shared" si="6"/>
        <v>0.25782926747071278</v>
      </c>
      <c r="F85" s="3">
        <v>0</v>
      </c>
      <c r="G85" s="3" t="s">
        <v>6</v>
      </c>
    </row>
    <row r="86" spans="2:7" x14ac:dyDescent="0.35">
      <c r="B86" s="3">
        <v>17</v>
      </c>
      <c r="C86" s="3">
        <v>3500</v>
      </c>
      <c r="D86" s="4">
        <f t="shared" si="7"/>
        <v>4.857104661376426E-3</v>
      </c>
      <c r="E86" s="2">
        <f t="shared" si="6"/>
        <v>0.27829159775018808</v>
      </c>
      <c r="F86" s="3">
        <v>0</v>
      </c>
      <c r="G86" s="3" t="s">
        <v>6</v>
      </c>
    </row>
    <row r="87" spans="2:7" x14ac:dyDescent="0.35">
      <c r="B87" s="3">
        <v>13</v>
      </c>
      <c r="C87" s="3">
        <v>1000</v>
      </c>
      <c r="D87" s="4">
        <f t="shared" si="7"/>
        <v>1.2999267740916302E-2</v>
      </c>
      <c r="E87" s="2">
        <f t="shared" si="6"/>
        <v>0.74480317831506415</v>
      </c>
      <c r="F87" s="3">
        <v>0</v>
      </c>
      <c r="G87" s="3" t="s">
        <v>6</v>
      </c>
    </row>
    <row r="88" spans="2:7" x14ac:dyDescent="0.35">
      <c r="B88" s="3">
        <v>19</v>
      </c>
      <c r="C88" s="3">
        <v>300</v>
      </c>
      <c r="D88" s="4">
        <f t="shared" si="7"/>
        <v>6.324885753307323E-2</v>
      </c>
      <c r="E88" s="2">
        <f t="shared" si="6"/>
        <v>3.6238925956693198</v>
      </c>
      <c r="F88" s="3">
        <v>1</v>
      </c>
      <c r="G88" s="3" t="s">
        <v>6</v>
      </c>
    </row>
    <row r="89" spans="2:7" x14ac:dyDescent="0.35">
      <c r="B89" s="3">
        <v>14</v>
      </c>
      <c r="C89" s="3">
        <v>2400</v>
      </c>
      <c r="D89" s="4">
        <f t="shared" si="7"/>
        <v>5.8332671695607149E-3</v>
      </c>
      <c r="E89" s="2">
        <f t="shared" si="6"/>
        <v>0.33422158958805254</v>
      </c>
      <c r="F89" s="3">
        <v>0</v>
      </c>
      <c r="G89" s="3" t="s">
        <v>6</v>
      </c>
    </row>
    <row r="90" spans="2:7" x14ac:dyDescent="0.35">
      <c r="B90" s="3">
        <v>17</v>
      </c>
      <c r="C90" s="3">
        <v>1500</v>
      </c>
      <c r="D90" s="4">
        <f t="shared" si="7"/>
        <v>1.1332848136157413E-2</v>
      </c>
      <c r="E90" s="2">
        <f t="shared" si="6"/>
        <v>0.6493243680645211</v>
      </c>
      <c r="F90" s="3">
        <v>0</v>
      </c>
      <c r="G90" s="3" t="s">
        <v>6</v>
      </c>
    </row>
    <row r="91" spans="2:7" x14ac:dyDescent="0.35">
      <c r="B91" s="3">
        <v>19</v>
      </c>
      <c r="C91" s="3">
        <v>1600</v>
      </c>
      <c r="D91" s="4">
        <f t="shared" si="7"/>
        <v>1.1874441860374126E-2</v>
      </c>
      <c r="E91" s="2">
        <f t="shared" si="6"/>
        <v>0.68035540267291095</v>
      </c>
      <c r="F91" s="3">
        <v>0</v>
      </c>
      <c r="G91" s="3" t="s">
        <v>6</v>
      </c>
    </row>
    <row r="92" spans="2:7" x14ac:dyDescent="0.35">
      <c r="B92" s="3">
        <v>22</v>
      </c>
      <c r="C92" s="3">
        <v>2000</v>
      </c>
      <c r="D92" s="4">
        <f t="shared" si="7"/>
        <v>1.0999556365540749E-2</v>
      </c>
      <c r="E92" s="2">
        <f t="shared" si="6"/>
        <v>0.63022815626174389</v>
      </c>
      <c r="F92" s="3">
        <v>0</v>
      </c>
      <c r="G92" s="3" t="s">
        <v>6</v>
      </c>
    </row>
    <row r="93" spans="2:7" x14ac:dyDescent="0.35">
      <c r="B93" s="3">
        <v>21</v>
      </c>
      <c r="C93" s="3">
        <v>1500</v>
      </c>
      <c r="D93" s="4">
        <f t="shared" si="7"/>
        <v>1.3999085440883076E-2</v>
      </c>
      <c r="E93" s="2">
        <f t="shared" si="6"/>
        <v>0.80208851280563753</v>
      </c>
      <c r="F93" s="3">
        <v>0</v>
      </c>
      <c r="G93" s="3" t="s">
        <v>6</v>
      </c>
    </row>
    <row r="94" spans="2:7" x14ac:dyDescent="0.35">
      <c r="B94" s="3">
        <v>30</v>
      </c>
      <c r="C94" s="3">
        <v>1600</v>
      </c>
      <c r="D94" s="4">
        <f t="shared" si="7"/>
        <v>1.8747803197744359E-2</v>
      </c>
      <c r="E94" s="2">
        <f t="shared" si="6"/>
        <v>1.0741699983726205</v>
      </c>
      <c r="F94" s="3">
        <v>0</v>
      </c>
      <c r="G94" s="3" t="s">
        <v>6</v>
      </c>
    </row>
    <row r="95" spans="2:7" x14ac:dyDescent="0.35">
      <c r="B95" s="3">
        <v>23</v>
      </c>
      <c r="C95" s="3">
        <v>1300</v>
      </c>
      <c r="D95" s="4">
        <f t="shared" si="7"/>
        <v>1.7690462036804945E-2</v>
      </c>
      <c r="E95" s="2">
        <f t="shared" si="6"/>
        <v>1.0135888123453294</v>
      </c>
      <c r="F95" s="3">
        <v>1</v>
      </c>
      <c r="G95" s="3" t="s">
        <v>9</v>
      </c>
    </row>
    <row r="96" spans="2:7" x14ac:dyDescent="0.35">
      <c r="B96" s="3">
        <v>25</v>
      </c>
      <c r="C96" s="3">
        <v>3800</v>
      </c>
      <c r="D96" s="4">
        <f t="shared" si="7"/>
        <v>6.5788524530164825E-3</v>
      </c>
      <c r="E96" s="2">
        <f t="shared" si="6"/>
        <v>0.37694047959713317</v>
      </c>
      <c r="F96" s="3">
        <v>1</v>
      </c>
    </row>
    <row r="97" spans="2:8" x14ac:dyDescent="0.35">
      <c r="B97" s="3">
        <v>23</v>
      </c>
      <c r="C97" s="3">
        <v>5100</v>
      </c>
      <c r="D97" s="4">
        <f t="shared" si="7"/>
        <v>4.5097733479794646E-3</v>
      </c>
      <c r="E97" s="2">
        <f t="shared" si="6"/>
        <v>0.25839097939980649</v>
      </c>
      <c r="F97" s="3">
        <v>1</v>
      </c>
    </row>
    <row r="98" spans="2:8" x14ac:dyDescent="0.35">
      <c r="B98" s="3">
        <v>27</v>
      </c>
      <c r="C98" s="3">
        <f>+SQRT((300^2)+(1000^2))</f>
        <v>1044.0306508910551</v>
      </c>
      <c r="D98" s="4">
        <f t="shared" si="7"/>
        <v>2.5855546602190773E-2</v>
      </c>
      <c r="E98" s="2">
        <f t="shared" si="6"/>
        <v>1.4814136973093475</v>
      </c>
      <c r="F98" s="3">
        <v>1</v>
      </c>
      <c r="G98" s="3" t="s">
        <v>10</v>
      </c>
    </row>
    <row r="99" spans="2:8" x14ac:dyDescent="0.35">
      <c r="B99" s="3">
        <v>16</v>
      </c>
      <c r="C99" s="3">
        <v>4200</v>
      </c>
      <c r="D99" s="4">
        <f t="shared" si="7"/>
        <v>3.8095053811488385E-3</v>
      </c>
      <c r="E99" s="2">
        <f t="shared" si="6"/>
        <v>0.21826858037220448</v>
      </c>
      <c r="F99" s="3">
        <v>0</v>
      </c>
      <c r="G99" s="3" t="s">
        <v>6</v>
      </c>
    </row>
    <row r="100" spans="2:8" x14ac:dyDescent="0.35">
      <c r="B100" s="3">
        <v>14</v>
      </c>
      <c r="C100" s="3">
        <v>4500</v>
      </c>
      <c r="D100" s="4">
        <f t="shared" si="7"/>
        <v>3.1111010736751179E-3</v>
      </c>
      <c r="E100" s="2">
        <f t="shared" si="6"/>
        <v>0.17825296116020323</v>
      </c>
      <c r="F100" s="3">
        <v>0</v>
      </c>
      <c r="G100" s="3" t="s">
        <v>6</v>
      </c>
    </row>
    <row r="101" spans="2:8" x14ac:dyDescent="0.35">
      <c r="B101" s="3">
        <v>18</v>
      </c>
      <c r="C101" s="3">
        <f>SQRT((400^2)+(3000^2))</f>
        <v>3026.5491900843112</v>
      </c>
      <c r="D101" s="4">
        <f t="shared" si="7"/>
        <v>5.9472972837848574E-3</v>
      </c>
      <c r="E101" s="2">
        <f t="shared" si="6"/>
        <v>0.34075503387049055</v>
      </c>
      <c r="F101" s="3">
        <v>1</v>
      </c>
      <c r="G101" s="3" t="s">
        <v>10</v>
      </c>
      <c r="H101" s="3">
        <f>-C101</f>
        <v>-3026.5491900843112</v>
      </c>
    </row>
    <row r="102" spans="2:8" x14ac:dyDescent="0.35">
      <c r="B102" s="3">
        <v>22</v>
      </c>
      <c r="C102" s="3">
        <v>3800</v>
      </c>
      <c r="D102" s="4">
        <f t="shared" si="7"/>
        <v>5.7894090016409995E-3</v>
      </c>
      <c r="E102" s="2">
        <f t="shared" si="6"/>
        <v>0.33170870166907679</v>
      </c>
      <c r="F102" s="3">
        <v>1</v>
      </c>
    </row>
    <row r="103" spans="2:8" x14ac:dyDescent="0.35">
      <c r="B103" s="3">
        <v>24</v>
      </c>
      <c r="C103" s="3">
        <v>4500</v>
      </c>
      <c r="D103" s="4">
        <f t="shared" si="7"/>
        <v>5.3332827662951063E-3</v>
      </c>
      <c r="E103" s="2">
        <f t="shared" si="6"/>
        <v>0.30557459345856619</v>
      </c>
      <c r="F103" s="3">
        <v>1</v>
      </c>
    </row>
    <row r="104" spans="2:8" x14ac:dyDescent="0.35">
      <c r="B104" s="3">
        <v>18</v>
      </c>
      <c r="C104" s="3">
        <v>2500</v>
      </c>
      <c r="D104" s="4">
        <f t="shared" si="7"/>
        <v>7.1998755878696918E-3</v>
      </c>
      <c r="E104" s="2">
        <f t="shared" si="6"/>
        <v>0.41252248420420584</v>
      </c>
      <c r="F104" s="3">
        <v>0</v>
      </c>
      <c r="H104" s="3">
        <f>-C104</f>
        <v>-2500</v>
      </c>
    </row>
    <row r="105" spans="2:8" x14ac:dyDescent="0.35">
      <c r="B105" s="3">
        <v>18</v>
      </c>
      <c r="C105" s="3">
        <v>1500</v>
      </c>
      <c r="D105" s="4">
        <f t="shared" si="7"/>
        <v>1.1999424049761282E-2</v>
      </c>
      <c r="E105" s="2">
        <f t="shared" si="6"/>
        <v>0.68751635463909977</v>
      </c>
      <c r="F105" s="3">
        <v>1</v>
      </c>
      <c r="H105" s="3">
        <f>-C105</f>
        <v>-1500</v>
      </c>
    </row>
    <row r="106" spans="2:8" x14ac:dyDescent="0.35">
      <c r="B106" s="3">
        <v>13.5</v>
      </c>
      <c r="C106" s="3">
        <v>2700</v>
      </c>
      <c r="D106" s="4">
        <f t="shared" si="7"/>
        <v>4.9999583339583225E-3</v>
      </c>
      <c r="E106" s="2">
        <f t="shared" si="6"/>
        <v>0.28647651027707449</v>
      </c>
      <c r="F106" s="3">
        <v>0</v>
      </c>
    </row>
    <row r="107" spans="2:8" x14ac:dyDescent="0.35">
      <c r="B107" s="3">
        <v>14.5</v>
      </c>
      <c r="C107" s="3">
        <v>1700</v>
      </c>
      <c r="D107" s="4">
        <f t="shared" si="7"/>
        <v>8.5292049330393613E-3</v>
      </c>
      <c r="E107" s="2">
        <f t="shared" si="6"/>
        <v>0.48868744526531732</v>
      </c>
      <c r="F107" s="3">
        <v>0</v>
      </c>
      <c r="G107" t="s">
        <v>6</v>
      </c>
    </row>
    <row r="108" spans="2:8" x14ac:dyDescent="0.35">
      <c r="B108" s="3">
        <v>14.5</v>
      </c>
      <c r="C108" s="3">
        <v>3000</v>
      </c>
      <c r="D108" s="4">
        <f t="shared" si="7"/>
        <v>4.8332956965151958E-3</v>
      </c>
      <c r="E108" s="2">
        <f t="shared" si="6"/>
        <v>0.27692744454906432</v>
      </c>
      <c r="F108" s="3">
        <v>0</v>
      </c>
    </row>
    <row r="109" spans="2:8" x14ac:dyDescent="0.35">
      <c r="B109" s="3">
        <v>12.5</v>
      </c>
      <c r="C109" s="3">
        <v>3000</v>
      </c>
      <c r="D109" s="4">
        <f t="shared" si="7"/>
        <v>4.1666425542635161E-3</v>
      </c>
      <c r="E109" s="2">
        <f t="shared" si="6"/>
        <v>0.23873103309890856</v>
      </c>
      <c r="F109" s="3">
        <v>0</v>
      </c>
    </row>
    <row r="110" spans="2:8" x14ac:dyDescent="0.35">
      <c r="B110" s="3">
        <v>14.5</v>
      </c>
      <c r="C110" s="3">
        <v>2500</v>
      </c>
      <c r="D110" s="4">
        <f t="shared" si="7"/>
        <v>5.7999349639793482E-3</v>
      </c>
      <c r="E110" s="2">
        <f t="shared" si="6"/>
        <v>0.3323117948863778</v>
      </c>
      <c r="F110" s="3">
        <v>0</v>
      </c>
    </row>
    <row r="111" spans="2:8" x14ac:dyDescent="0.35">
      <c r="B111" s="3">
        <v>14</v>
      </c>
      <c r="C111" s="3">
        <v>2500</v>
      </c>
      <c r="D111" s="4">
        <f t="shared" si="7"/>
        <v>5.5999414624347725E-3</v>
      </c>
      <c r="E111" s="2">
        <f t="shared" si="6"/>
        <v>0.32085301131783051</v>
      </c>
      <c r="F111" s="3">
        <v>0</v>
      </c>
    </row>
    <row r="112" spans="2:8" x14ac:dyDescent="0.35">
      <c r="B112" s="3">
        <v>13</v>
      </c>
      <c r="C112" s="3">
        <v>3200</v>
      </c>
      <c r="D112" s="4">
        <f t="shared" si="7"/>
        <v>4.0624776511815923E-3</v>
      </c>
      <c r="E112" s="2">
        <f t="shared" si="6"/>
        <v>0.23276282377892507</v>
      </c>
      <c r="F112" s="3">
        <v>0</v>
      </c>
      <c r="G112" t="s">
        <v>6</v>
      </c>
    </row>
    <row r="113" spans="2:8" x14ac:dyDescent="0.35">
      <c r="B113" s="3">
        <v>15</v>
      </c>
      <c r="C113" s="3">
        <v>1100</v>
      </c>
      <c r="D113" s="4">
        <f t="shared" si="7"/>
        <v>1.3635518501502525E-2</v>
      </c>
      <c r="E113" s="2">
        <f t="shared" si="6"/>
        <v>0.78125766160864329</v>
      </c>
      <c r="F113" s="3">
        <v>0</v>
      </c>
    </row>
    <row r="114" spans="2:8" x14ac:dyDescent="0.35">
      <c r="B114" s="3">
        <v>18</v>
      </c>
      <c r="C114" s="3">
        <f>SQRT((400^2)+(3000^2))</f>
        <v>3026.5491900843112</v>
      </c>
      <c r="D114" s="4">
        <f t="shared" si="7"/>
        <v>5.9472972837848574E-3</v>
      </c>
      <c r="E114" s="2">
        <f t="shared" si="6"/>
        <v>0.34075503387049055</v>
      </c>
      <c r="F114" s="3">
        <v>1</v>
      </c>
      <c r="G114" t="s">
        <v>10</v>
      </c>
    </row>
    <row r="115" spans="2:8" x14ac:dyDescent="0.35">
      <c r="B115" s="3">
        <v>20</v>
      </c>
      <c r="C115" s="3">
        <v>4300</v>
      </c>
      <c r="D115" s="4">
        <f t="shared" si="7"/>
        <v>4.6511292511092874E-3</v>
      </c>
      <c r="E115" s="2">
        <f t="shared" si="6"/>
        <v>0.26649007605840541</v>
      </c>
      <c r="F115" s="3">
        <v>1</v>
      </c>
    </row>
    <row r="116" spans="2:8" x14ac:dyDescent="0.35">
      <c r="B116" s="3">
        <v>15</v>
      </c>
      <c r="C116" s="3">
        <v>2500</v>
      </c>
      <c r="D116" s="4">
        <f t="shared" si="7"/>
        <v>5.9999280015551604E-3</v>
      </c>
      <c r="E116" s="2">
        <f t="shared" si="6"/>
        <v>0.3437705518714731</v>
      </c>
      <c r="F116" s="3">
        <v>0</v>
      </c>
    </row>
    <row r="117" spans="2:8" x14ac:dyDescent="0.35">
      <c r="B117" s="3">
        <v>15</v>
      </c>
      <c r="C117" s="3">
        <v>4000</v>
      </c>
      <c r="D117" s="4">
        <f t="shared" si="7"/>
        <v>3.7499824220233137E-3</v>
      </c>
      <c r="E117" s="2">
        <f t="shared" si="6"/>
        <v>0.21485816603018221</v>
      </c>
      <c r="F117" s="3">
        <v>0</v>
      </c>
    </row>
    <row r="118" spans="2:8" x14ac:dyDescent="0.35">
      <c r="B118" s="3">
        <v>13</v>
      </c>
      <c r="C118" s="3">
        <v>5000</v>
      </c>
      <c r="D118" s="4">
        <f t="shared" si="7"/>
        <v>2.5999941413570957E-3</v>
      </c>
      <c r="E118" s="2">
        <f t="shared" si="6"/>
        <v>0.14896869105850194</v>
      </c>
      <c r="F118" s="3">
        <v>0</v>
      </c>
    </row>
    <row r="119" spans="2:8" x14ac:dyDescent="0.35">
      <c r="B119" s="3">
        <v>13.5</v>
      </c>
      <c r="C119" s="3">
        <v>3000</v>
      </c>
      <c r="D119" s="4">
        <f t="shared" si="7"/>
        <v>4.4999696253690503E-3</v>
      </c>
      <c r="E119" s="2">
        <f t="shared" si="6"/>
        <v>0.25782926747071278</v>
      </c>
      <c r="F119" s="3">
        <v>0</v>
      </c>
    </row>
    <row r="120" spans="2:8" x14ac:dyDescent="0.35">
      <c r="B120" s="3">
        <v>15</v>
      </c>
      <c r="C120" s="3">
        <v>4500</v>
      </c>
      <c r="D120" s="4">
        <f t="shared" si="7"/>
        <v>3.333320987736625E-3</v>
      </c>
      <c r="E120" s="2">
        <f t="shared" si="6"/>
        <v>0.19098522435968746</v>
      </c>
      <c r="F120" s="3">
        <v>0</v>
      </c>
    </row>
    <row r="121" spans="2:8" x14ac:dyDescent="0.35">
      <c r="B121" s="3">
        <v>13</v>
      </c>
      <c r="C121" s="3">
        <v>4000</v>
      </c>
      <c r="D121" s="4">
        <f t="shared" si="7"/>
        <v>3.249988557364184E-3</v>
      </c>
      <c r="E121" s="2">
        <f t="shared" si="6"/>
        <v>0.18621062780277878</v>
      </c>
      <c r="F121" s="3">
        <v>0</v>
      </c>
    </row>
    <row r="122" spans="2:8" x14ac:dyDescent="0.35">
      <c r="B122" s="3">
        <v>13</v>
      </c>
      <c r="C122" s="3">
        <v>3500</v>
      </c>
      <c r="D122" s="4">
        <f t="shared" si="7"/>
        <v>3.7142686337662632E-3</v>
      </c>
      <c r="E122" s="2">
        <f t="shared" si="6"/>
        <v>0.21281191669262933</v>
      </c>
      <c r="F122" s="3">
        <v>0</v>
      </c>
    </row>
    <row r="123" spans="2:8" x14ac:dyDescent="0.35">
      <c r="B123" s="3">
        <v>14</v>
      </c>
      <c r="C123" s="3">
        <v>2000</v>
      </c>
      <c r="D123" s="4">
        <f t="shared" si="7"/>
        <v>6.9998856700279489E-3</v>
      </c>
      <c r="E123" s="2">
        <f t="shared" si="6"/>
        <v>0.40106390596670588</v>
      </c>
      <c r="F123" s="3">
        <v>1</v>
      </c>
    </row>
    <row r="124" spans="2:8" x14ac:dyDescent="0.35">
      <c r="B124" s="3">
        <v>13</v>
      </c>
      <c r="C124" s="3">
        <v>1000</v>
      </c>
      <c r="D124" s="4">
        <f t="shared" si="7"/>
        <v>1.2999267740916302E-2</v>
      </c>
      <c r="E124" s="2">
        <f t="shared" si="6"/>
        <v>0.74480317831506415</v>
      </c>
      <c r="F124" s="3">
        <v>0</v>
      </c>
    </row>
    <row r="125" spans="2:8" x14ac:dyDescent="0.35">
      <c r="B125" s="3">
        <v>12</v>
      </c>
      <c r="C125" s="3">
        <v>1300</v>
      </c>
      <c r="D125" s="4">
        <f t="shared" si="7"/>
        <v>9.2305070684778265E-3</v>
      </c>
      <c r="E125" s="2">
        <f t="shared" si="6"/>
        <v>0.52886909778945346</v>
      </c>
      <c r="F125" s="3">
        <v>0</v>
      </c>
    </row>
    <row r="126" spans="2:8" x14ac:dyDescent="0.35">
      <c r="B126" s="3">
        <v>23</v>
      </c>
      <c r="C126" s="3">
        <v>2500</v>
      </c>
      <c r="D126" s="4">
        <f t="shared" si="7"/>
        <v>9.1997404505141673E-3</v>
      </c>
      <c r="E126" s="2">
        <f t="shared" si="6"/>
        <v>0.52710630043024431</v>
      </c>
      <c r="F126" s="3">
        <v>1</v>
      </c>
    </row>
    <row r="127" spans="2:8" x14ac:dyDescent="0.35">
      <c r="B127" s="3">
        <v>14</v>
      </c>
      <c r="C127" s="3">
        <f>SQRT((300^2)+(3000^2))</f>
        <v>3014.9626863362669</v>
      </c>
      <c r="D127" s="4">
        <f t="shared" si="7"/>
        <v>4.643473513404754E-3</v>
      </c>
      <c r="E127" s="2">
        <f t="shared" si="6"/>
        <v>0.26605143459887648</v>
      </c>
      <c r="F127" s="3">
        <v>0</v>
      </c>
      <c r="G127" t="s">
        <v>12</v>
      </c>
      <c r="H127" s="3">
        <f>-C127</f>
        <v>-3014.9626863362669</v>
      </c>
    </row>
    <row r="128" spans="2:8" x14ac:dyDescent="0.35">
      <c r="B128" s="3">
        <v>15</v>
      </c>
      <c r="C128" s="3">
        <f>SQRT((600^2)+(3000^2))</f>
        <v>3059.411708155671</v>
      </c>
      <c r="D128" s="4">
        <f t="shared" si="7"/>
        <v>4.9028640929364535E-3</v>
      </c>
      <c r="E128" s="2">
        <f t="shared" si="6"/>
        <v>0.28091342005149539</v>
      </c>
      <c r="F128" s="3">
        <v>1</v>
      </c>
      <c r="G128" t="s">
        <v>12</v>
      </c>
    </row>
    <row r="129" spans="2:7" x14ac:dyDescent="0.35">
      <c r="B129" s="3">
        <v>12</v>
      </c>
      <c r="C129" s="3">
        <f>SQRT((400^2)+(3000^2))</f>
        <v>3026.5491900843112</v>
      </c>
      <c r="D129" s="4">
        <f t="shared" si="7"/>
        <v>3.9648908260971512E-3</v>
      </c>
      <c r="E129" s="2">
        <f t="shared" si="6"/>
        <v>0.22717151056550519</v>
      </c>
      <c r="F129" s="3">
        <v>0</v>
      </c>
      <c r="G129" t="s">
        <v>12</v>
      </c>
    </row>
    <row r="130" spans="2:7" x14ac:dyDescent="0.35">
      <c r="B130" s="3">
        <v>12</v>
      </c>
      <c r="C130" s="3">
        <f>SQRT((1000^2)+(1000^2))</f>
        <v>1414.2135623730951</v>
      </c>
      <c r="D130" s="4">
        <f t="shared" si="7"/>
        <v>8.485077736282676E-3</v>
      </c>
      <c r="E130" s="2">
        <f t="shared" si="6"/>
        <v>0.48615914312941588</v>
      </c>
      <c r="F130" s="3">
        <v>1</v>
      </c>
      <c r="G130" t="s">
        <v>6</v>
      </c>
    </row>
    <row r="131" spans="2:7" x14ac:dyDescent="0.35">
      <c r="B131" s="3">
        <v>14</v>
      </c>
      <c r="C131" s="3">
        <v>3400</v>
      </c>
      <c r="D131" s="4">
        <f t="shared" si="7"/>
        <v>4.1176237874678947E-3</v>
      </c>
      <c r="E131" s="2">
        <f t="shared" si="6"/>
        <v>0.23592246464458344</v>
      </c>
      <c r="F131" s="3">
        <v>1</v>
      </c>
      <c r="G131" t="s">
        <v>6</v>
      </c>
    </row>
    <row r="132" spans="2:7" x14ac:dyDescent="0.35">
      <c r="B132" s="3">
        <v>13.5</v>
      </c>
      <c r="C132" s="3">
        <v>4000</v>
      </c>
      <c r="D132" s="4">
        <f t="shared" si="7"/>
        <v>3.374987185634453E-3</v>
      </c>
      <c r="E132" s="2">
        <f t="shared" si="6"/>
        <v>0.19337252164758986</v>
      </c>
      <c r="F132" s="3">
        <v>0</v>
      </c>
      <c r="G132" t="s">
        <v>6</v>
      </c>
    </row>
    <row r="133" spans="2:7" x14ac:dyDescent="0.35">
      <c r="B133" s="3">
        <v>13.5</v>
      </c>
      <c r="C133" s="3">
        <v>3000</v>
      </c>
      <c r="D133" s="4">
        <f t="shared" si="7"/>
        <v>4.4999696253690503E-3</v>
      </c>
      <c r="E133" s="2">
        <f t="shared" si="6"/>
        <v>0.25782926747071278</v>
      </c>
      <c r="F133" s="3">
        <v>0</v>
      </c>
      <c r="G133" t="s">
        <v>6</v>
      </c>
    </row>
    <row r="134" spans="2:7" x14ac:dyDescent="0.35">
      <c r="B134" s="3">
        <v>11</v>
      </c>
      <c r="C134" s="3">
        <v>2000</v>
      </c>
      <c r="D134" s="4">
        <f t="shared" si="7"/>
        <v>5.4999445426732133E-3</v>
      </c>
      <c r="E134" s="2">
        <f t="shared" si="6"/>
        <v>0.31512360985118482</v>
      </c>
      <c r="F134" s="3">
        <v>0</v>
      </c>
      <c r="G134" t="s">
        <v>6</v>
      </c>
    </row>
    <row r="135" spans="2:7" x14ac:dyDescent="0.35">
      <c r="B135" s="3">
        <v>13</v>
      </c>
      <c r="C135" s="3">
        <v>2300</v>
      </c>
      <c r="D135" s="4">
        <f t="shared" si="7"/>
        <v>5.6521137240654138E-3</v>
      </c>
      <c r="E135" s="2">
        <f t="shared" si="6"/>
        <v>0.32384226171691854</v>
      </c>
      <c r="F135" s="3">
        <v>0</v>
      </c>
      <c r="G135" t="s">
        <v>6</v>
      </c>
    </row>
    <row r="136" spans="2:7" x14ac:dyDescent="0.35">
      <c r="B136" s="3">
        <v>15</v>
      </c>
      <c r="C136" s="3">
        <v>1000</v>
      </c>
      <c r="D136" s="4">
        <f t="shared" si="7"/>
        <v>1.4998875151850595E-2</v>
      </c>
      <c r="E136" s="2">
        <f t="shared" si="6"/>
        <v>0.85937224364468079</v>
      </c>
      <c r="F136" s="3">
        <v>1</v>
      </c>
    </row>
    <row r="137" spans="2:7" x14ac:dyDescent="0.35">
      <c r="B137" s="3">
        <v>14</v>
      </c>
      <c r="C137" s="3">
        <v>3000</v>
      </c>
      <c r="D137" s="4">
        <f t="shared" si="7"/>
        <v>4.6666327905661035E-3</v>
      </c>
      <c r="E137" s="2">
        <f t="shared" si="6"/>
        <v>0.26737836343679555</v>
      </c>
      <c r="F137" s="3">
        <v>0</v>
      </c>
    </row>
    <row r="138" spans="2:7" x14ac:dyDescent="0.35">
      <c r="B138" s="3">
        <v>14</v>
      </c>
      <c r="C138" s="3">
        <v>2500</v>
      </c>
      <c r="D138" s="4">
        <f t="shared" si="7"/>
        <v>5.5999414624347725E-3</v>
      </c>
      <c r="E138" s="2">
        <f t="shared" si="6"/>
        <v>0.32085301131783051</v>
      </c>
      <c r="F138" s="3">
        <v>1</v>
      </c>
    </row>
    <row r="139" spans="2:7" x14ac:dyDescent="0.35">
      <c r="B139" s="3">
        <v>30</v>
      </c>
      <c r="C139" s="3">
        <v>3800</v>
      </c>
      <c r="D139" s="4">
        <f t="shared" si="7"/>
        <v>7.8945728301601931E-3</v>
      </c>
      <c r="E139" s="2">
        <f t="shared" si="6"/>
        <v>0.45232570422682872</v>
      </c>
      <c r="F139" s="3">
        <v>1</v>
      </c>
    </row>
    <row r="140" spans="2:7" x14ac:dyDescent="0.35">
      <c r="B140" s="3">
        <v>13</v>
      </c>
      <c r="C140" s="3">
        <v>2000</v>
      </c>
      <c r="D140" s="4">
        <f t="shared" si="7"/>
        <v>6.4999084606538445E-3</v>
      </c>
      <c r="E140" s="2">
        <f t="shared" si="6"/>
        <v>0.37241732201684102</v>
      </c>
      <c r="F140" s="3">
        <v>0</v>
      </c>
    </row>
    <row r="141" spans="2:7" x14ac:dyDescent="0.35">
      <c r="B141" s="3">
        <v>15</v>
      </c>
      <c r="C141" s="3">
        <v>1500</v>
      </c>
      <c r="D141" s="4">
        <f t="shared" si="7"/>
        <v>9.9996666866652376E-3</v>
      </c>
      <c r="E141" s="2">
        <f t="shared" si="6"/>
        <v>0.57293869768348593</v>
      </c>
      <c r="F141" s="3">
        <v>0</v>
      </c>
    </row>
    <row r="142" spans="2:7" x14ac:dyDescent="0.35">
      <c r="B142" s="3">
        <v>17</v>
      </c>
      <c r="C142" s="3">
        <v>500</v>
      </c>
      <c r="D142" s="4">
        <f t="shared" si="7"/>
        <v>3.3986907746254874E-2</v>
      </c>
      <c r="E142" s="2">
        <f t="shared" si="6"/>
        <v>1.947306372560889</v>
      </c>
      <c r="F142" s="3">
        <v>0</v>
      </c>
    </row>
    <row r="143" spans="2:7" x14ac:dyDescent="0.35">
      <c r="B143" s="3">
        <v>22</v>
      </c>
      <c r="C143" s="3">
        <v>500</v>
      </c>
      <c r="D143" s="4">
        <f t="shared" si="7"/>
        <v>4.3971638271035583E-2</v>
      </c>
      <c r="E143" s="2">
        <f t="shared" si="6"/>
        <v>2.519389291206267</v>
      </c>
      <c r="F143" s="3">
        <v>1</v>
      </c>
      <c r="G143" t="s">
        <v>10</v>
      </c>
    </row>
    <row r="144" spans="2:7" x14ac:dyDescent="0.35">
      <c r="B144" s="3">
        <v>17</v>
      </c>
      <c r="C144" s="3">
        <v>2600</v>
      </c>
      <c r="D144" s="4">
        <f t="shared" si="7"/>
        <v>6.5383683645505036E-3</v>
      </c>
      <c r="E144" s="2">
        <f t="shared" si="6"/>
        <v>0.37462091219059834</v>
      </c>
      <c r="F144" s="3">
        <v>0</v>
      </c>
    </row>
    <row r="145" spans="2:9" x14ac:dyDescent="0.35">
      <c r="B145" s="3">
        <v>16</v>
      </c>
      <c r="C145" s="3">
        <v>800</v>
      </c>
      <c r="D145" s="4">
        <f t="shared" si="7"/>
        <v>1.9997333973150535E-2</v>
      </c>
      <c r="E145" s="2">
        <f t="shared" ref="E145:E208" si="8">+DEGREES(D145)</f>
        <v>1.1457628381751035</v>
      </c>
      <c r="F145" s="3">
        <v>0</v>
      </c>
    </row>
    <row r="146" spans="2:9" x14ac:dyDescent="0.35">
      <c r="B146" s="3">
        <v>14</v>
      </c>
      <c r="C146" s="3">
        <v>1800</v>
      </c>
      <c r="D146" s="4">
        <f t="shared" ref="D146:D157" si="9">+ATAN2(C146,B146)</f>
        <v>7.7776209476218983E-3</v>
      </c>
      <c r="E146" s="2">
        <f t="shared" si="8"/>
        <v>0.44562485495127468</v>
      </c>
      <c r="F146" s="3">
        <v>0</v>
      </c>
    </row>
    <row r="147" spans="2:9" x14ac:dyDescent="0.35">
      <c r="B147" s="3">
        <v>13</v>
      </c>
      <c r="C147" s="3">
        <f>SQRT((200^2)+(300^2))</f>
        <v>360.55512754639892</v>
      </c>
      <c r="D147" s="4">
        <f t="shared" si="9"/>
        <v>3.6039900874571346E-2</v>
      </c>
      <c r="E147" s="2">
        <f t="shared" si="8"/>
        <v>2.0649342141827827</v>
      </c>
      <c r="F147" s="3">
        <v>0</v>
      </c>
      <c r="G147" t="s">
        <v>12</v>
      </c>
    </row>
    <row r="148" spans="2:9" x14ac:dyDescent="0.35">
      <c r="B148" s="3">
        <v>14</v>
      </c>
      <c r="C148" s="3">
        <f>SQRT((800^2)+(2000^2))</f>
        <v>2154.0659228538016</v>
      </c>
      <c r="D148" s="4">
        <f t="shared" si="9"/>
        <v>6.499245324865289E-3</v>
      </c>
      <c r="E148" s="2">
        <f t="shared" si="8"/>
        <v>0.37237932713491267</v>
      </c>
      <c r="F148" s="3">
        <v>0</v>
      </c>
      <c r="G148" t="s">
        <v>12</v>
      </c>
      <c r="H148" s="3"/>
    </row>
    <row r="149" spans="2:9" x14ac:dyDescent="0.35">
      <c r="B149" s="3">
        <v>12</v>
      </c>
      <c r="C149" s="3">
        <f>SQRT((100^2)+(2000^2))</f>
        <v>2002.4984394500786</v>
      </c>
      <c r="D149" s="4">
        <f t="shared" si="9"/>
        <v>5.992442303971255E-3</v>
      </c>
      <c r="E149" s="2">
        <f t="shared" si="8"/>
        <v>0.34334165299320407</v>
      </c>
      <c r="F149" s="3">
        <v>1</v>
      </c>
      <c r="G149" t="s">
        <v>12</v>
      </c>
      <c r="H149" s="3">
        <f>-C149</f>
        <v>-2002.4984394500786</v>
      </c>
    </row>
    <row r="150" spans="2:9" x14ac:dyDescent="0.35">
      <c r="B150" s="3">
        <v>13.5</v>
      </c>
      <c r="C150" s="3">
        <f>SQRT((300^2)+(2000^2))</f>
        <v>2022.3748416156684</v>
      </c>
      <c r="D150" s="4">
        <f t="shared" si="9"/>
        <v>6.6752212339706825E-3</v>
      </c>
      <c r="E150" s="2">
        <f t="shared" si="8"/>
        <v>0.38246200402262953</v>
      </c>
      <c r="F150" s="3">
        <v>0</v>
      </c>
      <c r="G150" t="s">
        <v>12</v>
      </c>
    </row>
    <row r="151" spans="2:9" x14ac:dyDescent="0.35">
      <c r="B151" s="3">
        <v>12</v>
      </c>
      <c r="C151" s="3">
        <f>SQRT((300^2)+(2000^2))</f>
        <v>2022.3748416156684</v>
      </c>
      <c r="D151" s="4">
        <f t="shared" si="9"/>
        <v>5.9335484820867597E-3</v>
      </c>
      <c r="E151" s="2">
        <f t="shared" si="8"/>
        <v>0.3399672855598273</v>
      </c>
      <c r="F151" s="3">
        <v>0</v>
      </c>
      <c r="G151" t="s">
        <v>12</v>
      </c>
      <c r="H151" s="3">
        <f>-C151</f>
        <v>-2022.3748416156684</v>
      </c>
    </row>
    <row r="152" spans="2:9" x14ac:dyDescent="0.35">
      <c r="B152" s="3">
        <v>14</v>
      </c>
      <c r="C152" s="3">
        <f>SQRT((300^2)+(2000^2))</f>
        <v>2022.3748416156684</v>
      </c>
      <c r="D152" s="4">
        <f t="shared" si="9"/>
        <v>6.9224438929252931E-3</v>
      </c>
      <c r="E152" s="2">
        <f t="shared" si="8"/>
        <v>0.39662681898073082</v>
      </c>
      <c r="F152" s="3">
        <v>0</v>
      </c>
      <c r="G152" t="s">
        <v>12</v>
      </c>
      <c r="H152" s="3">
        <f>-C152</f>
        <v>-2022.3748416156684</v>
      </c>
    </row>
    <row r="153" spans="2:9" x14ac:dyDescent="0.35">
      <c r="B153" s="3">
        <v>14</v>
      </c>
      <c r="C153" s="3">
        <f>SQRT((500^2)+(2000^2))</f>
        <v>2061.5528128088304</v>
      </c>
      <c r="D153" s="4">
        <f t="shared" si="9"/>
        <v>6.7908931089639213E-3</v>
      </c>
      <c r="E153" s="2">
        <f t="shared" si="8"/>
        <v>0.38908951426810695</v>
      </c>
      <c r="F153" s="3">
        <v>0</v>
      </c>
      <c r="G153" t="s">
        <v>12</v>
      </c>
    </row>
    <row r="154" spans="2:9" x14ac:dyDescent="0.35">
      <c r="B154" s="3">
        <v>15</v>
      </c>
      <c r="C154" s="3">
        <f>SQRT((400^2)+(1000^2))</f>
        <v>1077.0329614269008</v>
      </c>
      <c r="D154" s="4">
        <f t="shared" si="9"/>
        <v>1.3926250005751586E-2</v>
      </c>
      <c r="E154" s="2">
        <f t="shared" si="8"/>
        <v>0.79791534977360434</v>
      </c>
      <c r="F154" s="3">
        <v>1</v>
      </c>
      <c r="G154" t="s">
        <v>12</v>
      </c>
    </row>
    <row r="155" spans="2:9" x14ac:dyDescent="0.35">
      <c r="B155" s="3">
        <v>20</v>
      </c>
      <c r="C155" s="3">
        <v>2200</v>
      </c>
      <c r="D155" s="4">
        <f t="shared" si="9"/>
        <v>9.090658665059816E-3</v>
      </c>
      <c r="E155" s="2">
        <f t="shared" si="8"/>
        <v>0.52085637450195854</v>
      </c>
      <c r="F155" s="3">
        <v>1</v>
      </c>
    </row>
    <row r="156" spans="2:9" x14ac:dyDescent="0.35">
      <c r="B156" s="3">
        <v>13</v>
      </c>
      <c r="C156" s="3">
        <f>SQRT((1000^2)+(1000^2))</f>
        <v>1414.2135623730951</v>
      </c>
      <c r="D156" s="4">
        <f t="shared" si="9"/>
        <v>9.192129249618472E-3</v>
      </c>
      <c r="E156" s="2">
        <f t="shared" si="8"/>
        <v>0.5266702107418948</v>
      </c>
      <c r="F156" s="3">
        <v>0</v>
      </c>
      <c r="G156" t="s">
        <v>10</v>
      </c>
    </row>
    <row r="157" spans="2:9" x14ac:dyDescent="0.35">
      <c r="B157" s="3">
        <v>12</v>
      </c>
      <c r="C157" s="3">
        <v>1000</v>
      </c>
      <c r="D157" s="4">
        <f t="shared" si="9"/>
        <v>1.1999424049761282E-2</v>
      </c>
      <c r="E157" s="2">
        <f t="shared" si="8"/>
        <v>0.68751635463909977</v>
      </c>
      <c r="F157" s="3">
        <v>1</v>
      </c>
    </row>
    <row r="158" spans="2:9" x14ac:dyDescent="0.35">
      <c r="E158" s="2"/>
    </row>
    <row r="159" spans="2:9" x14ac:dyDescent="0.35">
      <c r="B159" s="3" t="s">
        <v>14</v>
      </c>
      <c r="E159" s="2"/>
      <c r="I159" t="s">
        <v>17</v>
      </c>
    </row>
    <row r="160" spans="2:9" x14ac:dyDescent="0.35">
      <c r="B160" s="3">
        <v>31</v>
      </c>
      <c r="C160" s="3">
        <v>2800</v>
      </c>
      <c r="D160" s="4">
        <f t="shared" ref="D160:D223" si="10">+ATAN2(C160,B160)</f>
        <v>1.1070976238927579E-2</v>
      </c>
      <c r="E160" s="2">
        <f t="shared" si="8"/>
        <v>0.63432021358016799</v>
      </c>
      <c r="F160" s="3">
        <v>1</v>
      </c>
      <c r="H160" s="3">
        <f>-C160</f>
        <v>-2800</v>
      </c>
    </row>
    <row r="161" spans="2:8" x14ac:dyDescent="0.35">
      <c r="B161" s="3">
        <v>28.5</v>
      </c>
      <c r="C161" s="3">
        <v>2500</v>
      </c>
      <c r="D161" s="4">
        <f t="shared" si="10"/>
        <v>1.1399506190504718E-2</v>
      </c>
      <c r="E161" s="2">
        <f t="shared" si="8"/>
        <v>0.65314359324917537</v>
      </c>
      <c r="F161" s="3">
        <v>1</v>
      </c>
      <c r="H161" s="3">
        <f t="shared" ref="H161:H228" si="11">-C161</f>
        <v>-2500</v>
      </c>
    </row>
    <row r="162" spans="2:8" x14ac:dyDescent="0.35">
      <c r="B162" s="3">
        <v>28.5</v>
      </c>
      <c r="C162" s="3">
        <v>1000</v>
      </c>
      <c r="D162" s="4">
        <f t="shared" si="10"/>
        <v>2.8492287383394928E-2</v>
      </c>
      <c r="E162" s="2">
        <f t="shared" si="8"/>
        <v>1.632487815742373</v>
      </c>
      <c r="F162" s="3">
        <v>1</v>
      </c>
      <c r="H162" s="3">
        <f t="shared" si="11"/>
        <v>-1000</v>
      </c>
    </row>
    <row r="163" spans="2:8" x14ac:dyDescent="0.35">
      <c r="B163" s="3">
        <v>25</v>
      </c>
      <c r="C163" s="3">
        <v>5000</v>
      </c>
      <c r="D163" s="4">
        <f t="shared" si="10"/>
        <v>4.9999583339583225E-3</v>
      </c>
      <c r="E163" s="2">
        <f t="shared" si="8"/>
        <v>0.28647651027707449</v>
      </c>
      <c r="F163" s="3">
        <v>0</v>
      </c>
      <c r="G163" t="s">
        <v>13</v>
      </c>
      <c r="H163" s="3">
        <f t="shared" si="11"/>
        <v>-5000</v>
      </c>
    </row>
    <row r="164" spans="2:8" x14ac:dyDescent="0.35">
      <c r="B164" s="3">
        <v>24</v>
      </c>
      <c r="C164" s="3">
        <v>4500</v>
      </c>
      <c r="D164" s="4">
        <f t="shared" si="10"/>
        <v>5.3332827662951063E-3</v>
      </c>
      <c r="E164" s="2">
        <f t="shared" si="8"/>
        <v>0.30557459345856619</v>
      </c>
      <c r="F164" s="3">
        <v>1</v>
      </c>
      <c r="H164" s="3">
        <f t="shared" si="11"/>
        <v>-4500</v>
      </c>
    </row>
    <row r="165" spans="2:8" x14ac:dyDescent="0.35">
      <c r="B165" s="3">
        <v>17</v>
      </c>
      <c r="C165" s="3">
        <v>4600</v>
      </c>
      <c r="D165" s="4">
        <f t="shared" si="10"/>
        <v>3.695635349169407E-3</v>
      </c>
      <c r="E165" s="2">
        <f t="shared" si="8"/>
        <v>0.21174430812676334</v>
      </c>
      <c r="F165" s="3">
        <v>1</v>
      </c>
      <c r="H165" s="3">
        <f t="shared" si="11"/>
        <v>-4600</v>
      </c>
    </row>
    <row r="166" spans="2:8" x14ac:dyDescent="0.35">
      <c r="B166" s="3">
        <v>15</v>
      </c>
      <c r="C166" s="3">
        <v>4000</v>
      </c>
      <c r="D166" s="4">
        <f t="shared" si="10"/>
        <v>3.7499824220233137E-3</v>
      </c>
      <c r="E166" s="2">
        <f t="shared" si="8"/>
        <v>0.21485816603018221</v>
      </c>
      <c r="F166" s="3">
        <v>0</v>
      </c>
      <c r="H166" s="3">
        <f t="shared" si="11"/>
        <v>-4000</v>
      </c>
    </row>
    <row r="167" spans="2:8" x14ac:dyDescent="0.35">
      <c r="B167" s="3">
        <v>14</v>
      </c>
      <c r="C167" s="3">
        <v>3500</v>
      </c>
      <c r="D167" s="4">
        <f t="shared" si="10"/>
        <v>3.9999786668714647E-3</v>
      </c>
      <c r="E167" s="2">
        <f t="shared" si="8"/>
        <v>0.22918189575410042</v>
      </c>
      <c r="F167" s="3">
        <v>0</v>
      </c>
      <c r="H167" s="3">
        <f t="shared" si="11"/>
        <v>-3500</v>
      </c>
    </row>
    <row r="168" spans="2:8" x14ac:dyDescent="0.35">
      <c r="B168" s="3">
        <v>15</v>
      </c>
      <c r="C168" s="3">
        <v>1800</v>
      </c>
      <c r="D168" s="4">
        <f t="shared" si="10"/>
        <v>8.3331404401359183E-3</v>
      </c>
      <c r="E168" s="2">
        <f t="shared" si="8"/>
        <v>0.47745377730957739</v>
      </c>
      <c r="F168" s="3">
        <v>1</v>
      </c>
      <c r="H168" s="3">
        <f t="shared" si="11"/>
        <v>-1800</v>
      </c>
    </row>
    <row r="169" spans="2:8" x14ac:dyDescent="0.35">
      <c r="B169" s="3">
        <v>15</v>
      </c>
      <c r="C169" s="3">
        <v>3000</v>
      </c>
      <c r="D169" s="4">
        <f t="shared" si="10"/>
        <v>4.9999583339583225E-3</v>
      </c>
      <c r="E169" s="2">
        <f t="shared" si="8"/>
        <v>0.28647651027707449</v>
      </c>
      <c r="F169" s="3">
        <v>0</v>
      </c>
      <c r="H169" s="3">
        <f t="shared" si="11"/>
        <v>-3000</v>
      </c>
    </row>
    <row r="170" spans="2:8" x14ac:dyDescent="0.35">
      <c r="B170" s="3">
        <v>16</v>
      </c>
      <c r="C170" s="3">
        <v>4000</v>
      </c>
      <c r="D170" s="4">
        <f t="shared" si="10"/>
        <v>3.9999786668714647E-3</v>
      </c>
      <c r="E170" s="2">
        <f t="shared" si="8"/>
        <v>0.22918189575410042</v>
      </c>
      <c r="F170" s="3">
        <v>0</v>
      </c>
      <c r="H170" s="3">
        <f t="shared" si="11"/>
        <v>-4000</v>
      </c>
    </row>
    <row r="171" spans="2:8" x14ac:dyDescent="0.35">
      <c r="B171" s="3">
        <v>25</v>
      </c>
      <c r="C171" s="3">
        <v>4000</v>
      </c>
      <c r="D171" s="4">
        <f t="shared" si="10"/>
        <v>6.2499186216989624E-3</v>
      </c>
      <c r="E171" s="2">
        <f t="shared" si="8"/>
        <v>0.35809395932357113</v>
      </c>
      <c r="F171" s="3">
        <v>1</v>
      </c>
      <c r="H171" s="3">
        <f t="shared" si="11"/>
        <v>-4000</v>
      </c>
    </row>
    <row r="172" spans="2:8" x14ac:dyDescent="0.35">
      <c r="B172" s="3">
        <v>29</v>
      </c>
      <c r="C172" s="3">
        <v>5000</v>
      </c>
      <c r="D172" s="4">
        <f t="shared" si="10"/>
        <v>5.7999349639793482E-3</v>
      </c>
      <c r="E172" s="2">
        <f t="shared" si="8"/>
        <v>0.3323117948863778</v>
      </c>
      <c r="F172" s="3">
        <v>1</v>
      </c>
      <c r="G172" t="s">
        <v>15</v>
      </c>
      <c r="H172" s="3">
        <f t="shared" si="11"/>
        <v>-5000</v>
      </c>
    </row>
    <row r="173" spans="2:8" x14ac:dyDescent="0.35">
      <c r="B173" s="3">
        <v>28</v>
      </c>
      <c r="C173" s="3">
        <v>5500</v>
      </c>
      <c r="D173" s="4">
        <f t="shared" si="10"/>
        <v>5.0908651106263093E-3</v>
      </c>
      <c r="E173" s="2">
        <f t="shared" si="8"/>
        <v>0.29168508490928846</v>
      </c>
      <c r="F173" s="3">
        <v>0</v>
      </c>
      <c r="H173" s="3">
        <f t="shared" si="11"/>
        <v>-5500</v>
      </c>
    </row>
    <row r="174" spans="2:8" x14ac:dyDescent="0.35">
      <c r="B174" s="3">
        <v>24</v>
      </c>
      <c r="C174" s="3">
        <v>4000</v>
      </c>
      <c r="D174" s="4">
        <f t="shared" si="10"/>
        <v>5.9999280015551604E-3</v>
      </c>
      <c r="E174" s="2">
        <f t="shared" si="8"/>
        <v>0.3437705518714731</v>
      </c>
      <c r="F174" s="3">
        <v>1</v>
      </c>
      <c r="H174" s="3">
        <f t="shared" si="11"/>
        <v>-4000</v>
      </c>
    </row>
    <row r="175" spans="2:8" x14ac:dyDescent="0.35">
      <c r="B175" s="3">
        <v>16</v>
      </c>
      <c r="C175" s="3">
        <v>2800</v>
      </c>
      <c r="D175" s="4">
        <f t="shared" si="10"/>
        <v>5.7142235191971315E-3</v>
      </c>
      <c r="E175" s="2">
        <f t="shared" si="8"/>
        <v>0.32740089084438817</v>
      </c>
      <c r="F175" s="3">
        <v>1</v>
      </c>
      <c r="H175" s="3">
        <f t="shared" si="11"/>
        <v>-2800</v>
      </c>
    </row>
    <row r="176" spans="2:8" x14ac:dyDescent="0.35">
      <c r="B176" s="3">
        <v>20</v>
      </c>
      <c r="C176" s="3">
        <v>4000</v>
      </c>
      <c r="D176" s="4">
        <f t="shared" si="10"/>
        <v>4.9999583339583225E-3</v>
      </c>
      <c r="E176" s="2">
        <f t="shared" si="8"/>
        <v>0.28647651027707449</v>
      </c>
      <c r="F176" s="3">
        <v>0</v>
      </c>
      <c r="G176" t="s">
        <v>16</v>
      </c>
      <c r="H176" s="3">
        <f t="shared" si="11"/>
        <v>-4000</v>
      </c>
    </row>
    <row r="177" spans="2:8" x14ac:dyDescent="0.35">
      <c r="B177" s="3">
        <v>23.5</v>
      </c>
      <c r="C177" s="3">
        <v>4300</v>
      </c>
      <c r="D177" s="4">
        <f t="shared" si="10"/>
        <v>5.4650618702653643E-3</v>
      </c>
      <c r="E177" s="2">
        <f t="shared" si="8"/>
        <v>0.31312497994407762</v>
      </c>
      <c r="F177" s="3">
        <v>0</v>
      </c>
      <c r="G177" t="s">
        <v>16</v>
      </c>
      <c r="H177" s="3">
        <f t="shared" si="11"/>
        <v>-4300</v>
      </c>
    </row>
    <row r="178" spans="2:8" x14ac:dyDescent="0.35">
      <c r="B178" s="3">
        <v>25</v>
      </c>
      <c r="C178" s="3">
        <v>2000</v>
      </c>
      <c r="D178" s="4">
        <f t="shared" si="10"/>
        <v>1.2499349019361679E-2</v>
      </c>
      <c r="E178" s="2">
        <f t="shared" si="8"/>
        <v>0.71615994547040851</v>
      </c>
      <c r="F178" s="3">
        <v>0</v>
      </c>
      <c r="G178" t="s">
        <v>16</v>
      </c>
      <c r="H178" s="3">
        <f t="shared" si="11"/>
        <v>-2000</v>
      </c>
    </row>
    <row r="179" spans="2:8" x14ac:dyDescent="0.35">
      <c r="B179" s="3">
        <v>23.5</v>
      </c>
      <c r="C179" s="3">
        <v>2500</v>
      </c>
      <c r="D179" s="4">
        <f t="shared" si="10"/>
        <v>9.3997231533438207E-3</v>
      </c>
      <c r="E179" s="2">
        <f t="shared" si="8"/>
        <v>0.5385644652780025</v>
      </c>
      <c r="F179" s="3">
        <v>1</v>
      </c>
      <c r="G179" t="s">
        <v>16</v>
      </c>
      <c r="H179" s="3">
        <f t="shared" si="11"/>
        <v>-2500</v>
      </c>
    </row>
    <row r="180" spans="2:8" x14ac:dyDescent="0.35">
      <c r="B180" s="3">
        <v>26</v>
      </c>
      <c r="C180" s="3">
        <v>3000</v>
      </c>
      <c r="D180" s="4">
        <f t="shared" si="10"/>
        <v>8.6664496887907307E-3</v>
      </c>
      <c r="E180" s="2">
        <f t="shared" si="8"/>
        <v>0.4965509905301746</v>
      </c>
      <c r="F180" s="3">
        <v>0</v>
      </c>
      <c r="G180" t="s">
        <v>16</v>
      </c>
      <c r="H180" s="3">
        <f t="shared" si="11"/>
        <v>-3000</v>
      </c>
    </row>
    <row r="181" spans="2:8" x14ac:dyDescent="0.35">
      <c r="B181" s="3">
        <v>26</v>
      </c>
      <c r="C181" s="3">
        <v>1500</v>
      </c>
      <c r="D181" s="4">
        <f t="shared" si="10"/>
        <v>1.7331597744956753E-2</v>
      </c>
      <c r="E181" s="2">
        <f t="shared" si="8"/>
        <v>0.99302740300447689</v>
      </c>
      <c r="F181" s="3">
        <v>1</v>
      </c>
      <c r="G181" t="s">
        <v>16</v>
      </c>
      <c r="H181" s="3">
        <f t="shared" si="11"/>
        <v>-1500</v>
      </c>
    </row>
    <row r="182" spans="2:8" x14ac:dyDescent="0.35">
      <c r="B182" s="3">
        <v>24</v>
      </c>
      <c r="C182" s="3">
        <v>1800</v>
      </c>
      <c r="D182" s="4">
        <f t="shared" si="10"/>
        <v>1.3332543294145679E-2</v>
      </c>
      <c r="E182" s="2">
        <f t="shared" si="8"/>
        <v>0.76389846092999514</v>
      </c>
      <c r="F182" s="3">
        <v>1</v>
      </c>
      <c r="G182" t="s">
        <v>16</v>
      </c>
      <c r="H182" s="3">
        <f t="shared" si="11"/>
        <v>-1800</v>
      </c>
    </row>
    <row r="183" spans="2:8" x14ac:dyDescent="0.35">
      <c r="B183" s="3">
        <v>21.5</v>
      </c>
      <c r="C183" s="3">
        <v>3200</v>
      </c>
      <c r="D183" s="4">
        <f t="shared" si="10"/>
        <v>6.7186489043596581E-3</v>
      </c>
      <c r="E183" s="2">
        <f t="shared" si="8"/>
        <v>0.38495022625000308</v>
      </c>
      <c r="F183" s="3">
        <v>0</v>
      </c>
      <c r="G183" t="s">
        <v>18</v>
      </c>
      <c r="H183" s="3">
        <f t="shared" si="11"/>
        <v>-3200</v>
      </c>
    </row>
    <row r="184" spans="2:8" x14ac:dyDescent="0.35">
      <c r="B184" s="3">
        <v>22</v>
      </c>
      <c r="C184" s="3">
        <v>2800</v>
      </c>
      <c r="D184" s="4">
        <f t="shared" si="10"/>
        <v>7.8569811770285661E-3</v>
      </c>
      <c r="E184" s="2">
        <f t="shared" si="8"/>
        <v>0.45017186115746677</v>
      </c>
      <c r="F184" s="3">
        <v>1</v>
      </c>
      <c r="H184" s="3">
        <f t="shared" si="11"/>
        <v>-2800</v>
      </c>
    </row>
    <row r="185" spans="2:8" x14ac:dyDescent="0.35">
      <c r="B185" s="3">
        <v>22</v>
      </c>
      <c r="C185" s="3">
        <v>3500</v>
      </c>
      <c r="D185" s="4">
        <f t="shared" si="10"/>
        <v>6.2856315043919586E-3</v>
      </c>
      <c r="E185" s="2">
        <f t="shared" si="8"/>
        <v>0.3601401567761256</v>
      </c>
      <c r="F185" s="3">
        <v>0</v>
      </c>
      <c r="H185" s="3">
        <f t="shared" si="11"/>
        <v>-3500</v>
      </c>
    </row>
    <row r="186" spans="2:8" x14ac:dyDescent="0.35">
      <c r="B186" s="3">
        <v>23.5</v>
      </c>
      <c r="C186" s="3">
        <v>4000</v>
      </c>
      <c r="D186" s="4">
        <f t="shared" si="10"/>
        <v>5.8749324083008179E-3</v>
      </c>
      <c r="E186" s="2">
        <f t="shared" si="8"/>
        <v>0.33660883192026542</v>
      </c>
      <c r="F186" s="3">
        <v>1</v>
      </c>
      <c r="H186" s="3">
        <f t="shared" si="11"/>
        <v>-4000</v>
      </c>
    </row>
    <row r="187" spans="2:8" x14ac:dyDescent="0.35">
      <c r="B187" s="3">
        <v>23</v>
      </c>
      <c r="C187" s="3">
        <v>5000</v>
      </c>
      <c r="D187" s="4">
        <f t="shared" si="10"/>
        <v>4.5999675550785863E-3</v>
      </c>
      <c r="E187" s="2">
        <f t="shared" si="8"/>
        <v>0.26355872680311504</v>
      </c>
      <c r="F187" s="3">
        <v>0</v>
      </c>
      <c r="H187" s="3">
        <f t="shared" si="11"/>
        <v>-5000</v>
      </c>
    </row>
    <row r="188" spans="2:8" x14ac:dyDescent="0.35">
      <c r="B188" s="3">
        <v>20</v>
      </c>
      <c r="C188" s="3">
        <v>4800</v>
      </c>
      <c r="D188" s="4">
        <f t="shared" si="10"/>
        <v>4.1666425542635161E-3</v>
      </c>
      <c r="E188" s="2">
        <f t="shared" si="8"/>
        <v>0.23873103309890856</v>
      </c>
      <c r="F188" s="3">
        <v>0</v>
      </c>
      <c r="H188" s="3">
        <f t="shared" si="11"/>
        <v>-4800</v>
      </c>
    </row>
    <row r="189" spans="2:8" x14ac:dyDescent="0.35">
      <c r="B189" s="3">
        <v>18</v>
      </c>
      <c r="C189" s="3">
        <v>4000</v>
      </c>
      <c r="D189" s="4">
        <f t="shared" si="10"/>
        <v>4.4999696253690503E-3</v>
      </c>
      <c r="E189" s="2">
        <f t="shared" si="8"/>
        <v>0.25782926747071278</v>
      </c>
      <c r="F189" s="3">
        <v>0</v>
      </c>
      <c r="H189" s="3">
        <f t="shared" si="11"/>
        <v>-4000</v>
      </c>
    </row>
    <row r="190" spans="2:8" x14ac:dyDescent="0.35">
      <c r="B190" s="3">
        <v>19</v>
      </c>
      <c r="C190" s="3">
        <v>2500</v>
      </c>
      <c r="D190" s="4">
        <f t="shared" si="10"/>
        <v>7.5998536797375078E-3</v>
      </c>
      <c r="E190" s="2">
        <f t="shared" si="8"/>
        <v>0.43543954076592761</v>
      </c>
      <c r="F190" s="3">
        <v>1</v>
      </c>
      <c r="H190" s="3">
        <f t="shared" si="11"/>
        <v>-2500</v>
      </c>
    </row>
    <row r="191" spans="2:8" x14ac:dyDescent="0.35">
      <c r="B191" s="3">
        <v>17</v>
      </c>
      <c r="C191" s="3">
        <v>2800</v>
      </c>
      <c r="D191" s="4">
        <f t="shared" si="10"/>
        <v>6.0713539709162361E-3</v>
      </c>
      <c r="E191" s="2">
        <f t="shared" si="8"/>
        <v>0.34786295846349347</v>
      </c>
      <c r="F191" s="3">
        <v>0</v>
      </c>
      <c r="H191" s="3">
        <f t="shared" si="11"/>
        <v>-2800</v>
      </c>
    </row>
    <row r="192" spans="2:8" x14ac:dyDescent="0.35">
      <c r="B192" s="3">
        <v>21</v>
      </c>
      <c r="C192" s="3">
        <v>4000</v>
      </c>
      <c r="D192" s="4">
        <f t="shared" si="10"/>
        <v>5.2499517664226607E-3</v>
      </c>
      <c r="E192" s="2">
        <f t="shared" si="8"/>
        <v>0.30080007886326982</v>
      </c>
      <c r="F192" s="3">
        <v>1</v>
      </c>
      <c r="H192" s="3">
        <f t="shared" si="11"/>
        <v>-4000</v>
      </c>
    </row>
    <row r="193" spans="2:8" x14ac:dyDescent="0.35">
      <c r="B193" s="3">
        <v>24</v>
      </c>
      <c r="C193" s="3">
        <v>3800</v>
      </c>
      <c r="D193" s="4">
        <f>+ATAN2(C193,B193)</f>
        <v>6.3157054984378644E-3</v>
      </c>
      <c r="E193" s="2">
        <f t="shared" si="8"/>
        <v>0.36186326970805754</v>
      </c>
      <c r="F193" s="3">
        <v>1</v>
      </c>
      <c r="H193" s="3">
        <f>-C193</f>
        <v>-3800</v>
      </c>
    </row>
    <row r="194" spans="2:8" x14ac:dyDescent="0.35">
      <c r="B194" s="3">
        <v>20</v>
      </c>
      <c r="C194" s="3">
        <v>4200</v>
      </c>
      <c r="D194" s="4">
        <f>+ATAN2(C194,B194)</f>
        <v>4.761868769161186E-3</v>
      </c>
      <c r="E194" s="2">
        <f t="shared" si="8"/>
        <v>0.27283498306809201</v>
      </c>
      <c r="F194" s="3">
        <v>0</v>
      </c>
      <c r="H194" s="3">
        <f>-C194</f>
        <v>-4200</v>
      </c>
    </row>
    <row r="195" spans="2:8" x14ac:dyDescent="0.35">
      <c r="B195" s="3">
        <v>18</v>
      </c>
      <c r="C195" s="3">
        <v>3000</v>
      </c>
      <c r="D195" s="4">
        <f>+ATAN2(C195,B195)</f>
        <v>5.9999280015551604E-3</v>
      </c>
      <c r="E195" s="2">
        <f t="shared" si="8"/>
        <v>0.3437705518714731</v>
      </c>
      <c r="F195" s="3">
        <v>0</v>
      </c>
      <c r="H195" s="3">
        <f>-C195</f>
        <v>-3000</v>
      </c>
    </row>
    <row r="196" spans="2:8" x14ac:dyDescent="0.35">
      <c r="B196" s="3">
        <v>17</v>
      </c>
      <c r="C196" s="3">
        <v>3000</v>
      </c>
      <c r="D196" s="4">
        <f>+ATAN2(C196,B196)</f>
        <v>5.6666060135142594E-3</v>
      </c>
      <c r="E196" s="2">
        <f t="shared" si="8"/>
        <v>0.32467260873781939</v>
      </c>
      <c r="F196" s="3">
        <v>0</v>
      </c>
      <c r="H196" s="3">
        <f>-C196</f>
        <v>-3000</v>
      </c>
    </row>
    <row r="197" spans="2:8" x14ac:dyDescent="0.35">
      <c r="B197" s="3">
        <v>14</v>
      </c>
      <c r="C197" s="3">
        <v>2000</v>
      </c>
      <c r="D197" s="4">
        <f>+ATAN2(C197,B197)</f>
        <v>6.9998856700279489E-3</v>
      </c>
      <c r="E197" s="2">
        <f t="shared" si="8"/>
        <v>0.40106390596670588</v>
      </c>
      <c r="F197" s="3">
        <v>0</v>
      </c>
      <c r="H197" s="3">
        <v>-3000</v>
      </c>
    </row>
    <row r="198" spans="2:8" x14ac:dyDescent="0.35">
      <c r="B198" s="3">
        <v>14</v>
      </c>
      <c r="C198" s="3">
        <v>1800</v>
      </c>
      <c r="D198" s="4">
        <f t="shared" si="10"/>
        <v>7.7776209476218983E-3</v>
      </c>
      <c r="E198" s="2">
        <f t="shared" si="8"/>
        <v>0.44562485495127468</v>
      </c>
      <c r="F198" s="3">
        <v>1</v>
      </c>
      <c r="H198" s="3">
        <f t="shared" si="11"/>
        <v>-1800</v>
      </c>
    </row>
    <row r="199" spans="2:8" x14ac:dyDescent="0.35">
      <c r="B199" s="3">
        <v>23.5</v>
      </c>
      <c r="C199" s="3">
        <v>4800</v>
      </c>
      <c r="D199" s="4">
        <f t="shared" si="10"/>
        <v>4.8957942175191643E-3</v>
      </c>
      <c r="E199" s="2">
        <f t="shared" si="8"/>
        <v>0.28050834602840141</v>
      </c>
      <c r="F199" s="3">
        <v>0</v>
      </c>
      <c r="H199" s="3">
        <f t="shared" si="11"/>
        <v>-4800</v>
      </c>
    </row>
    <row r="200" spans="2:8" x14ac:dyDescent="0.35">
      <c r="B200" s="3">
        <v>23</v>
      </c>
      <c r="C200" s="3">
        <v>4000</v>
      </c>
      <c r="D200" s="4">
        <f t="shared" si="10"/>
        <v>5.7499366314654014E-3</v>
      </c>
      <c r="E200" s="2">
        <f t="shared" si="8"/>
        <v>0.32944710145063694</v>
      </c>
      <c r="F200" s="3">
        <v>1</v>
      </c>
      <c r="H200" s="3">
        <f t="shared" si="11"/>
        <v>-4000</v>
      </c>
    </row>
    <row r="201" spans="2:8" x14ac:dyDescent="0.35">
      <c r="B201" s="3">
        <v>27</v>
      </c>
      <c r="C201" s="3">
        <v>4800</v>
      </c>
      <c r="D201" s="4">
        <f t="shared" si="10"/>
        <v>5.6249406749543695E-3</v>
      </c>
      <c r="E201" s="2">
        <f t="shared" si="8"/>
        <v>0.32228536068635399</v>
      </c>
      <c r="F201" s="3">
        <v>1</v>
      </c>
      <c r="H201" s="3">
        <f t="shared" si="11"/>
        <v>-4800</v>
      </c>
    </row>
    <row r="202" spans="2:8" x14ac:dyDescent="0.35">
      <c r="B202" s="3">
        <v>25</v>
      </c>
      <c r="C202" s="3">
        <v>5000</v>
      </c>
      <c r="D202" s="4">
        <f t="shared" si="10"/>
        <v>4.9999583339583225E-3</v>
      </c>
      <c r="E202" s="2">
        <f t="shared" si="8"/>
        <v>0.28647651027707449</v>
      </c>
      <c r="F202" s="3">
        <v>0</v>
      </c>
      <c r="G202" t="s">
        <v>18</v>
      </c>
      <c r="H202" s="3">
        <f t="shared" si="11"/>
        <v>-5000</v>
      </c>
    </row>
    <row r="203" spans="2:8" x14ac:dyDescent="0.35">
      <c r="B203" s="3">
        <v>22</v>
      </c>
      <c r="C203" s="3">
        <v>5000</v>
      </c>
      <c r="D203" s="4">
        <f t="shared" si="10"/>
        <v>4.3999716056631619E-3</v>
      </c>
      <c r="E203" s="2">
        <f t="shared" si="8"/>
        <v>0.25209980298189932</v>
      </c>
      <c r="F203" s="3">
        <v>1</v>
      </c>
      <c r="H203" s="3">
        <f t="shared" si="11"/>
        <v>-5000</v>
      </c>
    </row>
    <row r="204" spans="2:8" x14ac:dyDescent="0.35">
      <c r="B204" s="3">
        <v>20</v>
      </c>
      <c r="C204" s="3">
        <v>5500</v>
      </c>
      <c r="D204" s="4">
        <f t="shared" si="10"/>
        <v>3.636347608441714E-3</v>
      </c>
      <c r="E204" s="2">
        <f t="shared" si="8"/>
        <v>0.20834737080620067</v>
      </c>
      <c r="F204" s="3">
        <v>0</v>
      </c>
      <c r="H204" s="3">
        <f t="shared" si="11"/>
        <v>-5500</v>
      </c>
    </row>
    <row r="205" spans="2:8" x14ac:dyDescent="0.35">
      <c r="B205" s="3">
        <v>24</v>
      </c>
      <c r="C205" s="3">
        <v>4800</v>
      </c>
      <c r="D205" s="4">
        <f t="shared" si="10"/>
        <v>4.9999583339583225E-3</v>
      </c>
      <c r="E205" s="2">
        <f t="shared" si="8"/>
        <v>0.28647651027707449</v>
      </c>
      <c r="F205" s="3">
        <v>1</v>
      </c>
      <c r="H205" s="3">
        <f t="shared" si="11"/>
        <v>-4800</v>
      </c>
    </row>
    <row r="206" spans="2:8" x14ac:dyDescent="0.35">
      <c r="B206" s="3">
        <v>24</v>
      </c>
      <c r="C206" s="3">
        <v>4000</v>
      </c>
      <c r="D206" s="4">
        <f t="shared" si="10"/>
        <v>5.9999280015551604E-3</v>
      </c>
      <c r="E206" s="2">
        <f t="shared" si="8"/>
        <v>0.3437705518714731</v>
      </c>
      <c r="F206" s="3">
        <v>0</v>
      </c>
      <c r="H206" s="3">
        <f t="shared" si="11"/>
        <v>-4000</v>
      </c>
    </row>
    <row r="207" spans="2:8" x14ac:dyDescent="0.35">
      <c r="B207" s="3">
        <v>24</v>
      </c>
      <c r="C207" s="3">
        <v>3500</v>
      </c>
      <c r="D207" s="4">
        <f t="shared" si="10"/>
        <v>6.8570353849562136E-3</v>
      </c>
      <c r="E207" s="2">
        <f t="shared" si="8"/>
        <v>0.39287918752985479</v>
      </c>
      <c r="F207" s="3">
        <v>0</v>
      </c>
      <c r="H207" s="3">
        <f t="shared" si="11"/>
        <v>-3500</v>
      </c>
    </row>
    <row r="208" spans="2:8" x14ac:dyDescent="0.35">
      <c r="B208" s="3">
        <v>25</v>
      </c>
      <c r="C208" s="3">
        <v>3800</v>
      </c>
      <c r="D208" s="4">
        <f t="shared" si="10"/>
        <v>6.5788524530164825E-3</v>
      </c>
      <c r="E208" s="2">
        <f t="shared" si="8"/>
        <v>0.37694047959713317</v>
      </c>
      <c r="F208" s="3">
        <v>1</v>
      </c>
      <c r="H208" s="3">
        <f t="shared" si="11"/>
        <v>-3800</v>
      </c>
    </row>
    <row r="209" spans="2:8" x14ac:dyDescent="0.35">
      <c r="B209" s="3">
        <v>21</v>
      </c>
      <c r="C209" s="3">
        <v>4200</v>
      </c>
      <c r="D209" s="4">
        <f t="shared" si="10"/>
        <v>4.9999583339583225E-3</v>
      </c>
      <c r="E209" s="2">
        <f t="shared" ref="E209:E238" si="12">+DEGREES(D209)</f>
        <v>0.28647651027707449</v>
      </c>
      <c r="F209" s="3">
        <v>0</v>
      </c>
      <c r="H209" s="3">
        <f t="shared" si="11"/>
        <v>-4200</v>
      </c>
    </row>
    <row r="210" spans="2:8" x14ac:dyDescent="0.35">
      <c r="B210" s="3">
        <v>21</v>
      </c>
      <c r="C210" s="3">
        <v>3200</v>
      </c>
      <c r="D210" s="4">
        <f t="shared" si="10"/>
        <v>6.5624057946705667E-3</v>
      </c>
      <c r="E210" s="2">
        <f t="shared" si="12"/>
        <v>0.37599815548681859</v>
      </c>
      <c r="F210" s="3">
        <v>1</v>
      </c>
      <c r="H210" s="3">
        <f t="shared" si="11"/>
        <v>-3200</v>
      </c>
    </row>
    <row r="211" spans="2:8" x14ac:dyDescent="0.35">
      <c r="B211" s="3">
        <v>26</v>
      </c>
      <c r="C211" s="3">
        <v>4500</v>
      </c>
      <c r="D211" s="4">
        <f t="shared" si="10"/>
        <v>5.777713486427187E-3</v>
      </c>
      <c r="E211" s="2">
        <f t="shared" si="12"/>
        <v>0.33103859800809426</v>
      </c>
      <c r="F211" s="3">
        <v>1</v>
      </c>
      <c r="H211" s="3">
        <f t="shared" si="11"/>
        <v>-4500</v>
      </c>
    </row>
    <row r="212" spans="2:8" x14ac:dyDescent="0.35">
      <c r="B212" s="3">
        <v>20</v>
      </c>
      <c r="C212" s="3">
        <v>4000</v>
      </c>
      <c r="D212" s="4">
        <f t="shared" si="10"/>
        <v>4.9999583339583225E-3</v>
      </c>
      <c r="E212" s="2">
        <f t="shared" si="12"/>
        <v>0.28647651027707449</v>
      </c>
      <c r="F212" s="3">
        <v>1</v>
      </c>
      <c r="H212" s="3">
        <f t="shared" si="11"/>
        <v>-4000</v>
      </c>
    </row>
    <row r="213" spans="2:8" x14ac:dyDescent="0.35">
      <c r="B213" s="3">
        <v>29</v>
      </c>
      <c r="C213" s="3">
        <v>4500</v>
      </c>
      <c r="D213" s="4">
        <f t="shared" si="10"/>
        <v>6.4443552322184534E-3</v>
      </c>
      <c r="E213" s="2">
        <f t="shared" si="12"/>
        <v>0.36923435648916691</v>
      </c>
      <c r="F213" s="3">
        <v>0</v>
      </c>
      <c r="H213" s="3">
        <f t="shared" si="11"/>
        <v>-4500</v>
      </c>
    </row>
    <row r="214" spans="2:8" x14ac:dyDescent="0.35">
      <c r="B214" s="3">
        <v>30</v>
      </c>
      <c r="C214" s="3">
        <v>3000</v>
      </c>
      <c r="D214" s="4">
        <f t="shared" si="10"/>
        <v>9.9996666866652376E-3</v>
      </c>
      <c r="E214" s="2">
        <f t="shared" si="12"/>
        <v>0.57293869768348593</v>
      </c>
      <c r="F214" s="3">
        <v>1</v>
      </c>
      <c r="H214" s="3">
        <f t="shared" si="11"/>
        <v>-3000</v>
      </c>
    </row>
    <row r="215" spans="2:8" x14ac:dyDescent="0.35">
      <c r="B215" s="3">
        <v>24</v>
      </c>
      <c r="C215" s="3">
        <v>4400</v>
      </c>
      <c r="D215" s="4">
        <f t="shared" si="10"/>
        <v>5.4544913608454261E-3</v>
      </c>
      <c r="E215" s="2">
        <f t="shared" si="12"/>
        <v>0.3125193343670119</v>
      </c>
      <c r="F215" s="3">
        <v>1</v>
      </c>
      <c r="H215" s="3">
        <f t="shared" si="11"/>
        <v>-4400</v>
      </c>
    </row>
    <row r="216" spans="2:8" x14ac:dyDescent="0.35">
      <c r="B216" s="3">
        <v>25</v>
      </c>
      <c r="C216" s="3">
        <v>5500</v>
      </c>
      <c r="D216" s="4">
        <f t="shared" si="10"/>
        <v>4.5454232410592444E-3</v>
      </c>
      <c r="E216" s="2">
        <f t="shared" si="12"/>
        <v>0.26043356781337051</v>
      </c>
      <c r="F216" s="3">
        <v>0</v>
      </c>
      <c r="H216" s="3">
        <f t="shared" si="11"/>
        <v>-5500</v>
      </c>
    </row>
    <row r="217" spans="2:8" x14ac:dyDescent="0.35">
      <c r="B217" s="3">
        <v>30</v>
      </c>
      <c r="C217" s="3">
        <v>6000</v>
      </c>
      <c r="D217" s="4">
        <f t="shared" si="10"/>
        <v>4.9999583339583225E-3</v>
      </c>
      <c r="E217" s="2">
        <f t="shared" si="12"/>
        <v>0.28647651027707449</v>
      </c>
      <c r="F217" s="3">
        <v>0</v>
      </c>
      <c r="H217" s="3">
        <f t="shared" si="11"/>
        <v>-6000</v>
      </c>
    </row>
    <row r="218" spans="2:8" x14ac:dyDescent="0.35">
      <c r="B218" s="3">
        <v>22</v>
      </c>
      <c r="C218" s="3">
        <v>6000</v>
      </c>
      <c r="D218" s="4">
        <f t="shared" si="10"/>
        <v>3.6666502347004522E-3</v>
      </c>
      <c r="E218" s="2">
        <f t="shared" si="12"/>
        <v>0.21008358339898867</v>
      </c>
      <c r="F218" s="3">
        <v>0</v>
      </c>
      <c r="H218" s="3">
        <f t="shared" si="11"/>
        <v>-6000</v>
      </c>
    </row>
    <row r="219" spans="2:8" x14ac:dyDescent="0.35">
      <c r="B219" s="3">
        <v>19</v>
      </c>
      <c r="C219" s="3">
        <v>5000</v>
      </c>
      <c r="D219" s="4">
        <f t="shared" si="10"/>
        <v>3.7999817094918021E-3</v>
      </c>
      <c r="E219" s="2">
        <f t="shared" si="12"/>
        <v>0.21772291418078793</v>
      </c>
      <c r="F219" s="3">
        <v>0</v>
      </c>
      <c r="H219" s="3">
        <f t="shared" si="11"/>
        <v>-5000</v>
      </c>
    </row>
    <row r="220" spans="2:8" x14ac:dyDescent="0.35">
      <c r="B220" s="3">
        <v>22</v>
      </c>
      <c r="C220" s="3">
        <v>5000</v>
      </c>
      <c r="D220" s="4">
        <f t="shared" si="10"/>
        <v>4.3999716056631619E-3</v>
      </c>
      <c r="E220" s="2">
        <f t="shared" si="12"/>
        <v>0.25209980298189932</v>
      </c>
      <c r="F220" s="3">
        <v>0</v>
      </c>
      <c r="H220" s="3">
        <f t="shared" si="11"/>
        <v>-5000</v>
      </c>
    </row>
    <row r="221" spans="2:8" x14ac:dyDescent="0.35">
      <c r="B221" s="3">
        <v>23</v>
      </c>
      <c r="C221" s="3">
        <v>800</v>
      </c>
      <c r="D221" s="4">
        <f t="shared" si="10"/>
        <v>2.8742082702155811E-2</v>
      </c>
      <c r="E221" s="2">
        <f t="shared" si="12"/>
        <v>1.6468000332494968</v>
      </c>
      <c r="F221" s="3">
        <v>0</v>
      </c>
      <c r="H221" s="3">
        <f t="shared" si="11"/>
        <v>-800</v>
      </c>
    </row>
    <row r="222" spans="2:8" x14ac:dyDescent="0.35">
      <c r="B222" s="3">
        <v>20</v>
      </c>
      <c r="C222" s="3">
        <v>1414</v>
      </c>
      <c r="D222" s="4">
        <f t="shared" si="10"/>
        <v>1.4143328446925153E-2</v>
      </c>
      <c r="E222" s="2">
        <f t="shared" si="12"/>
        <v>0.81035302827612865</v>
      </c>
      <c r="F222" s="3">
        <v>1</v>
      </c>
      <c r="G222" t="s">
        <v>10</v>
      </c>
      <c r="H222" s="3">
        <f t="shared" si="11"/>
        <v>-1414</v>
      </c>
    </row>
    <row r="223" spans="2:8" x14ac:dyDescent="0.35">
      <c r="B223" s="3">
        <v>28</v>
      </c>
      <c r="C223" s="3">
        <v>1800</v>
      </c>
      <c r="D223" s="4">
        <f t="shared" si="10"/>
        <v>1.5554301050900459E-2</v>
      </c>
      <c r="E223" s="2">
        <f t="shared" si="12"/>
        <v>0.89119580349249738</v>
      </c>
      <c r="F223" s="3">
        <v>1</v>
      </c>
      <c r="H223" s="3">
        <f t="shared" si="11"/>
        <v>-1800</v>
      </c>
    </row>
    <row r="224" spans="2:8" x14ac:dyDescent="0.35">
      <c r="B224" s="3">
        <v>26</v>
      </c>
      <c r="C224" s="3">
        <v>2200</v>
      </c>
      <c r="D224" s="4">
        <f t="shared" ref="D224:D238" si="13">+ATAN2(C224,B224)</f>
        <v>1.1817631651413439E-2</v>
      </c>
      <c r="E224" s="2">
        <f t="shared" si="12"/>
        <v>0.6771004174662073</v>
      </c>
      <c r="F224" s="3">
        <v>0</v>
      </c>
      <c r="G224" t="s">
        <v>18</v>
      </c>
      <c r="H224" s="3">
        <f t="shared" si="11"/>
        <v>-2200</v>
      </c>
    </row>
    <row r="225" spans="2:8" x14ac:dyDescent="0.35">
      <c r="B225" s="3">
        <v>22</v>
      </c>
      <c r="C225" s="3">
        <v>2800</v>
      </c>
      <c r="D225" s="4">
        <f t="shared" si="13"/>
        <v>7.8569811770285661E-3</v>
      </c>
      <c r="E225" s="2">
        <f t="shared" si="12"/>
        <v>0.45017186115746677</v>
      </c>
      <c r="F225" s="3">
        <v>1</v>
      </c>
      <c r="H225" s="3">
        <f t="shared" si="11"/>
        <v>-2800</v>
      </c>
    </row>
    <row r="226" spans="2:8" x14ac:dyDescent="0.35">
      <c r="B226" s="3">
        <v>26</v>
      </c>
      <c r="C226" s="3">
        <v>3500</v>
      </c>
      <c r="D226" s="4">
        <f t="shared" si="13"/>
        <v>7.4284347878089173E-3</v>
      </c>
      <c r="E226" s="2">
        <f t="shared" si="12"/>
        <v>0.42561796172961019</v>
      </c>
      <c r="F226" s="3">
        <v>1</v>
      </c>
      <c r="H226" s="3">
        <f t="shared" si="11"/>
        <v>-3500</v>
      </c>
    </row>
    <row r="227" spans="2:8" x14ac:dyDescent="0.35">
      <c r="B227" s="3">
        <v>24</v>
      </c>
      <c r="C227" s="3">
        <v>1500</v>
      </c>
      <c r="D227" s="4">
        <f t="shared" si="13"/>
        <v>1.5998634876343527E-2</v>
      </c>
      <c r="E227" s="2">
        <f t="shared" si="12"/>
        <v>0.91665425638528775</v>
      </c>
      <c r="F227" s="3">
        <v>0</v>
      </c>
      <c r="H227" s="3">
        <f t="shared" si="11"/>
        <v>-1500</v>
      </c>
    </row>
    <row r="228" spans="2:8" x14ac:dyDescent="0.35">
      <c r="B228" s="3">
        <v>32</v>
      </c>
      <c r="C228" s="3">
        <f>SQRT((300^2)+(1000^2))</f>
        <v>1044.0306508910551</v>
      </c>
      <c r="D228" s="4">
        <f t="shared" si="13"/>
        <v>3.0640848352700738E-2</v>
      </c>
      <c r="E228" s="2">
        <f t="shared" si="12"/>
        <v>1.7555912913101333</v>
      </c>
      <c r="F228" s="3">
        <v>1</v>
      </c>
      <c r="G228" t="s">
        <v>10</v>
      </c>
      <c r="H228" s="3">
        <f t="shared" si="11"/>
        <v>-1044.0306508910551</v>
      </c>
    </row>
    <row r="229" spans="2:8" x14ac:dyDescent="0.35">
      <c r="B229" s="3">
        <v>26</v>
      </c>
      <c r="C229" s="3">
        <f>SQRT((500^2)+(500^2))</f>
        <v>707.10678118654755</v>
      </c>
      <c r="D229" s="4">
        <f t="shared" si="13"/>
        <v>3.6752995239260358E-2</v>
      </c>
      <c r="E229" s="2">
        <f t="shared" si="12"/>
        <v>2.1057915116740258</v>
      </c>
      <c r="F229">
        <v>1</v>
      </c>
      <c r="G229" t="s">
        <v>10</v>
      </c>
      <c r="H229" s="3">
        <f t="shared" ref="H229:H238" si="14">-C229</f>
        <v>-707.10678118654755</v>
      </c>
    </row>
    <row r="230" spans="2:8" x14ac:dyDescent="0.35">
      <c r="B230" s="3">
        <v>20</v>
      </c>
      <c r="C230" s="3">
        <v>1500</v>
      </c>
      <c r="D230" s="4">
        <f t="shared" si="13"/>
        <v>1.3332543294145679E-2</v>
      </c>
      <c r="E230" s="2">
        <f t="shared" si="12"/>
        <v>0.76389846092999514</v>
      </c>
      <c r="F230">
        <v>0</v>
      </c>
      <c r="H230" s="3">
        <f t="shared" si="14"/>
        <v>-1500</v>
      </c>
    </row>
    <row r="231" spans="2:8" x14ac:dyDescent="0.35">
      <c r="B231" s="3">
        <v>21</v>
      </c>
      <c r="C231" s="3">
        <v>2000</v>
      </c>
      <c r="D231" s="4">
        <f t="shared" si="13"/>
        <v>1.0499614150523622E-2</v>
      </c>
      <c r="E231" s="2">
        <f t="shared" si="12"/>
        <v>0.60158357734084056</v>
      </c>
      <c r="F231">
        <v>0</v>
      </c>
      <c r="G231" t="s">
        <v>18</v>
      </c>
      <c r="H231" s="3">
        <f t="shared" si="14"/>
        <v>-2000</v>
      </c>
    </row>
    <row r="232" spans="2:8" x14ac:dyDescent="0.35">
      <c r="B232" s="3">
        <v>23</v>
      </c>
      <c r="C232" s="3">
        <v>3800</v>
      </c>
      <c r="D232" s="4">
        <f t="shared" si="13"/>
        <v>6.0525576691660048E-3</v>
      </c>
      <c r="E232" s="2">
        <f t="shared" si="12"/>
        <v>0.34678600970275086</v>
      </c>
      <c r="F232">
        <v>0</v>
      </c>
      <c r="H232" s="3">
        <f t="shared" si="14"/>
        <v>-3800</v>
      </c>
    </row>
    <row r="233" spans="2:8" x14ac:dyDescent="0.35">
      <c r="B233" s="3">
        <v>20</v>
      </c>
      <c r="C233" s="3">
        <v>4200</v>
      </c>
      <c r="D233" s="4">
        <f t="shared" si="13"/>
        <v>4.761868769161186E-3</v>
      </c>
      <c r="E233" s="2">
        <f t="shared" si="12"/>
        <v>0.27283498306809201</v>
      </c>
      <c r="F233">
        <v>0</v>
      </c>
      <c r="H233" s="3">
        <f t="shared" si="14"/>
        <v>-4200</v>
      </c>
    </row>
    <row r="234" spans="2:8" x14ac:dyDescent="0.35">
      <c r="B234" s="3">
        <v>25</v>
      </c>
      <c r="C234" s="3">
        <v>3000</v>
      </c>
      <c r="D234" s="4">
        <f t="shared" si="13"/>
        <v>8.3331404401359183E-3</v>
      </c>
      <c r="E234" s="2">
        <f t="shared" si="12"/>
        <v>0.47745377730957739</v>
      </c>
      <c r="F234">
        <v>1</v>
      </c>
      <c r="H234" s="3">
        <f t="shared" si="14"/>
        <v>-3000</v>
      </c>
    </row>
    <row r="235" spans="2:8" x14ac:dyDescent="0.35">
      <c r="B235" s="3">
        <v>14</v>
      </c>
      <c r="C235" s="3">
        <f>SQRT((500^2)+(1000^2))</f>
        <v>1118.0339887498949</v>
      </c>
      <c r="D235" s="4">
        <f t="shared" si="13"/>
        <v>1.2521326253375717E-2</v>
      </c>
      <c r="E235" s="2">
        <f t="shared" si="12"/>
        <v>0.71741914822478425</v>
      </c>
      <c r="F235">
        <v>0</v>
      </c>
      <c r="G235" t="s">
        <v>10</v>
      </c>
      <c r="H235" s="3">
        <f t="shared" si="14"/>
        <v>-1118.0339887498949</v>
      </c>
    </row>
    <row r="236" spans="2:8" x14ac:dyDescent="0.35">
      <c r="B236" s="3">
        <v>25</v>
      </c>
      <c r="C236" s="3">
        <v>2200</v>
      </c>
      <c r="D236" s="4">
        <f t="shared" si="13"/>
        <v>1.1363147264290729E-2</v>
      </c>
      <c r="E236" s="2">
        <f t="shared" si="12"/>
        <v>0.6510603802294862</v>
      </c>
      <c r="F236">
        <v>0</v>
      </c>
      <c r="H236" s="3">
        <f t="shared" si="14"/>
        <v>-2200</v>
      </c>
    </row>
    <row r="237" spans="2:8" x14ac:dyDescent="0.35">
      <c r="B237" s="3">
        <v>27</v>
      </c>
      <c r="C237" s="3">
        <v>2000</v>
      </c>
      <c r="D237" s="4">
        <f t="shared" si="13"/>
        <v>1.3499179964668996E-2</v>
      </c>
      <c r="E237" s="2">
        <f t="shared" si="12"/>
        <v>0.77344603886309315</v>
      </c>
      <c r="F237">
        <v>0</v>
      </c>
      <c r="H237" s="3">
        <f t="shared" si="14"/>
        <v>-2000</v>
      </c>
    </row>
    <row r="238" spans="2:8" x14ac:dyDescent="0.35">
      <c r="B238" s="3">
        <v>21</v>
      </c>
      <c r="C238" s="3">
        <v>1700</v>
      </c>
      <c r="D238" s="4">
        <f t="shared" si="13"/>
        <v>1.2352312900998563E-2</v>
      </c>
      <c r="E238" s="2">
        <f t="shared" si="12"/>
        <v>0.70773539645221595</v>
      </c>
      <c r="F238">
        <v>1</v>
      </c>
      <c r="H238" s="3">
        <f t="shared" si="14"/>
        <v>-1700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opLeftCell="A116" zoomScaleNormal="100" workbookViewId="0">
      <selection activeCell="A142" sqref="A141:A142"/>
    </sheetView>
  </sheetViews>
  <sheetFormatPr defaultColWidth="11" defaultRowHeight="12.35" x14ac:dyDescent="0.35"/>
  <cols>
    <col min="2" max="2" width="10.734375" style="2" customWidth="1"/>
    <col min="9" max="9" width="10.734375" style="2" customWidth="1"/>
    <col min="15" max="15" width="10.734375" style="2" customWidth="1"/>
  </cols>
  <sheetData>
    <row r="1" spans="1:21" x14ac:dyDescent="0.35">
      <c r="A1" t="s">
        <v>20</v>
      </c>
      <c r="H1" t="s">
        <v>21</v>
      </c>
      <c r="N1" t="s">
        <v>19</v>
      </c>
    </row>
    <row r="2" spans="1:21" x14ac:dyDescent="0.35">
      <c r="B2" s="2" t="s">
        <v>22</v>
      </c>
      <c r="C2" t="s">
        <v>2</v>
      </c>
    </row>
    <row r="3" spans="1:21" x14ac:dyDescent="0.35">
      <c r="A3" t="s">
        <v>23</v>
      </c>
      <c r="B3" s="2">
        <v>0.21174430812676334</v>
      </c>
      <c r="C3">
        <v>1</v>
      </c>
      <c r="D3">
        <v>0.1</v>
      </c>
      <c r="E3">
        <f>+D5/D4</f>
        <v>0.2857142857142857</v>
      </c>
      <c r="F3" s="2">
        <v>0.14896869105850194</v>
      </c>
      <c r="G3">
        <v>0</v>
      </c>
      <c r="H3" t="s">
        <v>23</v>
      </c>
      <c r="I3" s="2">
        <v>1.4814136973093475</v>
      </c>
      <c r="J3">
        <v>1</v>
      </c>
      <c r="N3" t="s">
        <v>23</v>
      </c>
      <c r="O3" s="2">
        <v>0.41252248420420584</v>
      </c>
      <c r="P3">
        <v>0</v>
      </c>
      <c r="Q3">
        <v>0.2</v>
      </c>
      <c r="R3">
        <f>+Q5/Q4</f>
        <v>0.18518518518518517</v>
      </c>
      <c r="S3" s="2">
        <v>0.200534409449624</v>
      </c>
      <c r="T3">
        <v>1</v>
      </c>
      <c r="U3">
        <f>+S3*S3</f>
        <v>4.0214049373309448E-2</v>
      </c>
    </row>
    <row r="4" spans="1:21" x14ac:dyDescent="0.35">
      <c r="B4" s="2">
        <v>1.1898182061157483</v>
      </c>
      <c r="C4">
        <v>1</v>
      </c>
      <c r="D4">
        <f>+COUNT(F3:F9)</f>
        <v>7</v>
      </c>
      <c r="F4" s="2">
        <v>0.17825296116020323</v>
      </c>
      <c r="G4">
        <v>0</v>
      </c>
      <c r="I4" s="2">
        <v>0.34075503387049055</v>
      </c>
      <c r="J4">
        <v>1</v>
      </c>
      <c r="O4" s="2">
        <v>0.68751635463909977</v>
      </c>
      <c r="P4">
        <v>1</v>
      </c>
      <c r="Q4">
        <f>+COUNT(S3:S29)</f>
        <v>27</v>
      </c>
      <c r="S4" s="2">
        <v>0.20834737080620067</v>
      </c>
      <c r="T4">
        <v>0</v>
      </c>
    </row>
    <row r="5" spans="1:21" x14ac:dyDescent="0.35">
      <c r="B5" s="2">
        <v>0.3437705518714731</v>
      </c>
      <c r="C5">
        <v>0</v>
      </c>
      <c r="D5">
        <v>2</v>
      </c>
      <c r="F5" s="2">
        <v>0.18621062780277878</v>
      </c>
      <c r="G5">
        <v>0</v>
      </c>
      <c r="I5" s="2">
        <v>0.34075503387049055</v>
      </c>
      <c r="J5">
        <v>1</v>
      </c>
      <c r="N5" t="s">
        <v>24</v>
      </c>
      <c r="O5" s="2">
        <v>0.63432021358016799</v>
      </c>
      <c r="P5">
        <v>1</v>
      </c>
      <c r="Q5">
        <f>+SUM(T3:T29)</f>
        <v>5</v>
      </c>
      <c r="S5" s="2">
        <v>0.21008358339898867</v>
      </c>
      <c r="T5">
        <v>0</v>
      </c>
    </row>
    <row r="6" spans="1:21" x14ac:dyDescent="0.35">
      <c r="B6" s="2">
        <v>0.28647651027707449</v>
      </c>
      <c r="C6">
        <v>0</v>
      </c>
      <c r="D6">
        <v>5</v>
      </c>
      <c r="F6" s="2">
        <v>0.19098522435968746</v>
      </c>
      <c r="G6">
        <v>0</v>
      </c>
      <c r="I6" s="2">
        <v>0.26605143459887648</v>
      </c>
      <c r="J6">
        <v>0</v>
      </c>
      <c r="O6" s="2">
        <v>0.65314359324917537</v>
      </c>
      <c r="P6">
        <v>1</v>
      </c>
      <c r="Q6">
        <f>+Q4-Q5</f>
        <v>22</v>
      </c>
      <c r="S6" s="2">
        <v>0.21174430812676334</v>
      </c>
      <c r="T6">
        <v>1</v>
      </c>
    </row>
    <row r="7" spans="1:21" x14ac:dyDescent="0.35">
      <c r="B7" s="2">
        <v>0.25782926747071278</v>
      </c>
      <c r="C7">
        <v>0</v>
      </c>
      <c r="F7">
        <v>0.191</v>
      </c>
      <c r="G7">
        <v>1</v>
      </c>
      <c r="I7" s="2">
        <v>0.28091342005149539</v>
      </c>
      <c r="J7">
        <v>1</v>
      </c>
      <c r="O7" s="2">
        <v>1.632487815742373</v>
      </c>
      <c r="P7">
        <v>1</v>
      </c>
      <c r="S7" s="2">
        <v>0.21485816603018221</v>
      </c>
      <c r="T7">
        <v>0</v>
      </c>
    </row>
    <row r="8" spans="1:21" x14ac:dyDescent="0.35">
      <c r="B8" s="2">
        <v>0.27829159775018808</v>
      </c>
      <c r="C8">
        <v>0</v>
      </c>
      <c r="F8" s="2">
        <v>0.19337252164758986</v>
      </c>
      <c r="G8">
        <v>0</v>
      </c>
      <c r="I8" s="2">
        <v>0.22717151056550519</v>
      </c>
      <c r="J8">
        <v>0</v>
      </c>
      <c r="O8" s="2">
        <v>0.30557459345856619</v>
      </c>
      <c r="P8">
        <v>1</v>
      </c>
      <c r="S8" s="2">
        <v>0.21772291418078793</v>
      </c>
      <c r="T8">
        <v>0</v>
      </c>
    </row>
    <row r="9" spans="1:21" x14ac:dyDescent="0.35">
      <c r="B9" s="2">
        <v>0.74480317831506415</v>
      </c>
      <c r="C9">
        <v>0</v>
      </c>
      <c r="F9">
        <v>0.19500000000000001</v>
      </c>
      <c r="G9">
        <v>1</v>
      </c>
      <c r="I9" s="2">
        <v>0.5266702107418948</v>
      </c>
      <c r="J9">
        <v>0</v>
      </c>
      <c r="O9" s="2">
        <v>0.21174430812676334</v>
      </c>
      <c r="P9">
        <v>1</v>
      </c>
      <c r="S9" s="2">
        <v>0.22918189575410042</v>
      </c>
      <c r="T9">
        <v>0</v>
      </c>
    </row>
    <row r="10" spans="1:21" x14ac:dyDescent="0.35">
      <c r="B10" s="2">
        <v>3.6238925956693198</v>
      </c>
      <c r="C10">
        <v>1</v>
      </c>
      <c r="D10">
        <v>0.2</v>
      </c>
      <c r="E10">
        <f>+D12/D11</f>
        <v>0.375</v>
      </c>
      <c r="F10">
        <v>0.20300000000000001</v>
      </c>
      <c r="G10">
        <v>0</v>
      </c>
      <c r="H10" t="s">
        <v>24</v>
      </c>
      <c r="I10" s="2">
        <v>0.81035302827612865</v>
      </c>
      <c r="J10">
        <v>1</v>
      </c>
      <c r="O10" s="2">
        <v>0.21485816603018221</v>
      </c>
      <c r="P10">
        <v>0</v>
      </c>
      <c r="S10" s="2">
        <v>0.22918189575410042</v>
      </c>
      <c r="T10">
        <v>0</v>
      </c>
    </row>
    <row r="11" spans="1:21" x14ac:dyDescent="0.35">
      <c r="B11" s="2">
        <v>0.33422158958805254</v>
      </c>
      <c r="C11">
        <v>0</v>
      </c>
      <c r="D11">
        <f>+COUNT(F10:F41)</f>
        <v>32</v>
      </c>
      <c r="F11">
        <v>0.20399999999999999</v>
      </c>
      <c r="G11">
        <v>0</v>
      </c>
      <c r="I11" s="2">
        <v>1.7555912913101333</v>
      </c>
      <c r="J11">
        <v>1</v>
      </c>
      <c r="O11" s="2">
        <v>0.22918189575410042</v>
      </c>
      <c r="P11">
        <v>0</v>
      </c>
      <c r="S11" s="2">
        <v>0.23873103309890856</v>
      </c>
      <c r="T11">
        <v>0</v>
      </c>
    </row>
    <row r="12" spans="1:21" x14ac:dyDescent="0.35">
      <c r="B12" s="2">
        <v>0.6493243680645211</v>
      </c>
      <c r="C12">
        <v>0</v>
      </c>
      <c r="D12">
        <f>+SUM(G10:G41)</f>
        <v>12</v>
      </c>
      <c r="F12" s="2">
        <v>0.21174430812676334</v>
      </c>
      <c r="G12">
        <v>1</v>
      </c>
      <c r="I12" s="2">
        <v>2.1057915116740258</v>
      </c>
      <c r="J12">
        <v>1</v>
      </c>
      <c r="O12" s="2">
        <v>0.47745377730957739</v>
      </c>
      <c r="P12">
        <v>1</v>
      </c>
      <c r="S12" s="2">
        <v>0.25209980298189932</v>
      </c>
      <c r="T12">
        <v>1</v>
      </c>
    </row>
    <row r="13" spans="1:21" x14ac:dyDescent="0.35">
      <c r="B13" s="2">
        <v>0.68035540267291095</v>
      </c>
      <c r="C13">
        <v>0</v>
      </c>
      <c r="D13">
        <v>20</v>
      </c>
      <c r="F13" s="2">
        <v>0.21281191669262933</v>
      </c>
      <c r="G13">
        <v>0</v>
      </c>
      <c r="I13" s="2">
        <v>0.71741914822478425</v>
      </c>
      <c r="J13">
        <v>0</v>
      </c>
      <c r="O13" s="2">
        <v>0.28647651027707449</v>
      </c>
      <c r="P13">
        <v>0</v>
      </c>
      <c r="S13" s="2">
        <v>0.25209980298189932</v>
      </c>
      <c r="T13">
        <v>0</v>
      </c>
    </row>
    <row r="14" spans="1:21" x14ac:dyDescent="0.35">
      <c r="B14" s="2">
        <v>0.63022815626174389</v>
      </c>
      <c r="C14">
        <v>0</v>
      </c>
      <c r="F14" s="2">
        <v>0.21485816603018221</v>
      </c>
      <c r="G14">
        <v>0</v>
      </c>
      <c r="H14" t="s">
        <v>27</v>
      </c>
      <c r="I14" s="2">
        <v>1.0700239556478182</v>
      </c>
      <c r="J14">
        <v>1</v>
      </c>
      <c r="O14" s="2">
        <v>0.22918189575410042</v>
      </c>
      <c r="P14">
        <v>0</v>
      </c>
      <c r="S14" s="2">
        <v>0.253657571785807</v>
      </c>
      <c r="T14">
        <v>0</v>
      </c>
    </row>
    <row r="15" spans="1:21" x14ac:dyDescent="0.35">
      <c r="B15" s="2">
        <v>0.80208851280563753</v>
      </c>
      <c r="C15">
        <v>0</v>
      </c>
      <c r="F15" s="2">
        <v>0.21826858037220448</v>
      </c>
      <c r="G15">
        <v>0</v>
      </c>
      <c r="H15" t="s">
        <v>30</v>
      </c>
      <c r="I15" s="2">
        <v>0.33350665807818414</v>
      </c>
      <c r="J15">
        <v>1</v>
      </c>
      <c r="O15" s="2">
        <v>0.35809395932357113</v>
      </c>
      <c r="P15">
        <v>1</v>
      </c>
      <c r="S15" s="2">
        <v>0.25782926747071278</v>
      </c>
      <c r="T15">
        <v>0</v>
      </c>
    </row>
    <row r="16" spans="1:21" x14ac:dyDescent="0.35">
      <c r="B16" s="2">
        <v>1.0741699983726205</v>
      </c>
      <c r="C16">
        <v>0</v>
      </c>
      <c r="F16">
        <v>0.223</v>
      </c>
      <c r="G16">
        <v>0</v>
      </c>
      <c r="I16" s="2">
        <v>2.3540815909757038</v>
      </c>
      <c r="J16">
        <v>0</v>
      </c>
      <c r="O16" s="2">
        <v>0.3323117948863778</v>
      </c>
      <c r="P16">
        <v>1</v>
      </c>
      <c r="S16" s="2">
        <v>0.26043356781337051</v>
      </c>
      <c r="T16">
        <v>0</v>
      </c>
    </row>
    <row r="17" spans="2:20" x14ac:dyDescent="0.35">
      <c r="B17" s="2">
        <v>1.0135888123453294</v>
      </c>
      <c r="C17">
        <v>1</v>
      </c>
      <c r="F17" s="2">
        <v>0.23276282377892507</v>
      </c>
      <c r="G17">
        <v>0</v>
      </c>
      <c r="I17" s="2">
        <v>2.2236215462908384</v>
      </c>
      <c r="J17">
        <v>0</v>
      </c>
      <c r="O17" s="2">
        <v>0.29168508490928846</v>
      </c>
      <c r="P17">
        <v>0</v>
      </c>
      <c r="S17" s="2">
        <v>0.26271664598991801</v>
      </c>
      <c r="T17">
        <v>0</v>
      </c>
    </row>
    <row r="18" spans="2:20" x14ac:dyDescent="0.35">
      <c r="B18" s="2">
        <v>0.37694047959713317</v>
      </c>
      <c r="C18">
        <v>1</v>
      </c>
      <c r="F18" s="2">
        <v>0.23592246464458344</v>
      </c>
      <c r="G18">
        <v>1</v>
      </c>
      <c r="I18" s="2">
        <v>5.5214364146479342</v>
      </c>
      <c r="J18">
        <v>1</v>
      </c>
      <c r="O18" s="2">
        <v>0.3437705518714731</v>
      </c>
      <c r="P18">
        <v>1</v>
      </c>
      <c r="S18" s="2">
        <v>0.26355872680311504</v>
      </c>
      <c r="T18">
        <v>0</v>
      </c>
    </row>
    <row r="19" spans="2:20" x14ac:dyDescent="0.35">
      <c r="B19" s="2">
        <v>0.25839097939980649</v>
      </c>
      <c r="C19">
        <v>1</v>
      </c>
      <c r="F19" s="2">
        <v>0.23873103309890856</v>
      </c>
      <c r="G19">
        <v>0</v>
      </c>
      <c r="I19" s="2">
        <v>1.730375761702045</v>
      </c>
      <c r="J19">
        <v>1</v>
      </c>
      <c r="O19" s="2">
        <v>0.32740089084438817</v>
      </c>
      <c r="P19">
        <v>1</v>
      </c>
      <c r="S19" s="2">
        <v>0.267378363436796</v>
      </c>
      <c r="T19">
        <v>0</v>
      </c>
    </row>
    <row r="20" spans="2:20" x14ac:dyDescent="0.35">
      <c r="B20" s="2">
        <v>0.21826858037220448</v>
      </c>
      <c r="C20">
        <v>0</v>
      </c>
      <c r="F20">
        <v>0.23899999999999999</v>
      </c>
      <c r="G20">
        <v>1</v>
      </c>
      <c r="I20" s="2">
        <v>1.7899106082460694</v>
      </c>
      <c r="J20">
        <v>1</v>
      </c>
      <c r="O20" s="2">
        <v>0.28647651027707449</v>
      </c>
      <c r="P20">
        <v>0</v>
      </c>
      <c r="S20" s="2">
        <v>0.27283498306809201</v>
      </c>
      <c r="T20">
        <v>0</v>
      </c>
    </row>
    <row r="21" spans="2:20" x14ac:dyDescent="0.35">
      <c r="B21" s="2">
        <v>0.17825296116020323</v>
      </c>
      <c r="C21">
        <v>0</v>
      </c>
      <c r="F21">
        <v>0.23899999999999999</v>
      </c>
      <c r="G21">
        <v>1</v>
      </c>
      <c r="I21" s="2">
        <v>0.69916885697232023</v>
      </c>
      <c r="J21">
        <v>0</v>
      </c>
      <c r="O21" s="2">
        <v>0.31312497994407762</v>
      </c>
      <c r="P21">
        <v>0</v>
      </c>
      <c r="S21" s="2">
        <v>0.27283498306809201</v>
      </c>
      <c r="T21">
        <v>0</v>
      </c>
    </row>
    <row r="22" spans="2:20" x14ac:dyDescent="0.35">
      <c r="B22" s="2">
        <v>0.33170870166907679</v>
      </c>
      <c r="C22">
        <v>1</v>
      </c>
      <c r="F22">
        <v>0.24399999999999999</v>
      </c>
      <c r="G22">
        <v>0</v>
      </c>
      <c r="I22" s="2">
        <v>0.83891102442073562</v>
      </c>
      <c r="J22">
        <v>0</v>
      </c>
      <c r="O22" s="2">
        <v>0.71615994547040851</v>
      </c>
      <c r="P22">
        <v>0</v>
      </c>
      <c r="S22" s="2">
        <v>0.28050834602840141</v>
      </c>
      <c r="T22">
        <v>0</v>
      </c>
    </row>
    <row r="23" spans="2:20" x14ac:dyDescent="0.35">
      <c r="B23" s="2">
        <v>0.30557459345856619</v>
      </c>
      <c r="C23">
        <v>1</v>
      </c>
      <c r="F23">
        <v>0.25</v>
      </c>
      <c r="G23">
        <v>1</v>
      </c>
      <c r="I23" s="2">
        <v>1.2173520998600218</v>
      </c>
      <c r="J23">
        <v>1</v>
      </c>
      <c r="O23" s="2">
        <v>0.5385644652780025</v>
      </c>
      <c r="P23">
        <v>1</v>
      </c>
      <c r="S23" s="2">
        <v>0.28647651027707449</v>
      </c>
      <c r="T23">
        <v>0</v>
      </c>
    </row>
    <row r="24" spans="2:20" x14ac:dyDescent="0.35">
      <c r="B24" s="2">
        <v>0.28647651027707449</v>
      </c>
      <c r="C24">
        <v>0</v>
      </c>
      <c r="F24" s="2">
        <v>0.25782926747071278</v>
      </c>
      <c r="G24">
        <v>0</v>
      </c>
      <c r="O24" s="2">
        <v>0.4965509905301746</v>
      </c>
      <c r="P24">
        <v>0</v>
      </c>
      <c r="S24" s="2">
        <v>0.28647651027707449</v>
      </c>
      <c r="T24">
        <v>0</v>
      </c>
    </row>
    <row r="25" spans="2:20" x14ac:dyDescent="0.35">
      <c r="B25" s="2">
        <v>0.48868744526531732</v>
      </c>
      <c r="C25">
        <v>0</v>
      </c>
      <c r="F25" s="2">
        <v>0.25782926747071278</v>
      </c>
      <c r="G25">
        <v>0</v>
      </c>
      <c r="O25" s="2">
        <v>0.99302740300447689</v>
      </c>
      <c r="P25">
        <v>1</v>
      </c>
      <c r="S25" s="2">
        <v>0.28647651027707449</v>
      </c>
      <c r="T25">
        <v>1</v>
      </c>
    </row>
    <row r="26" spans="2:20" x14ac:dyDescent="0.35">
      <c r="B26" s="2">
        <v>0.27692744454906432</v>
      </c>
      <c r="C26">
        <v>0</v>
      </c>
      <c r="F26" s="2">
        <v>0.25782926747071278</v>
      </c>
      <c r="G26">
        <v>0</v>
      </c>
      <c r="O26" s="2">
        <v>0.76389846092999514</v>
      </c>
      <c r="P26">
        <v>1</v>
      </c>
      <c r="S26" s="2">
        <v>0.28647651027707449</v>
      </c>
      <c r="T26">
        <v>0</v>
      </c>
    </row>
    <row r="27" spans="2:20" x14ac:dyDescent="0.35">
      <c r="B27" s="2">
        <v>0.23873103309890856</v>
      </c>
      <c r="C27">
        <v>0</v>
      </c>
      <c r="F27" s="2">
        <v>0.25839097939980649</v>
      </c>
      <c r="G27">
        <v>1</v>
      </c>
      <c r="O27" s="2">
        <v>0.45017186115746677</v>
      </c>
      <c r="P27">
        <v>1</v>
      </c>
      <c r="S27" s="2">
        <v>0.28647651027707449</v>
      </c>
      <c r="T27">
        <v>1</v>
      </c>
    </row>
    <row r="28" spans="2:20" x14ac:dyDescent="0.35">
      <c r="B28" s="2">
        <v>0.3323117948863778</v>
      </c>
      <c r="C28">
        <v>0</v>
      </c>
      <c r="F28" s="2">
        <v>0.26649007605840541</v>
      </c>
      <c r="G28">
        <v>1</v>
      </c>
      <c r="O28" s="2">
        <v>0.3601401567761256</v>
      </c>
      <c r="P28">
        <v>0</v>
      </c>
      <c r="S28" s="2">
        <v>0.28647651027707449</v>
      </c>
      <c r="T28">
        <v>0</v>
      </c>
    </row>
    <row r="29" spans="2:20" x14ac:dyDescent="0.35">
      <c r="B29" s="2">
        <v>0.32085301131783051</v>
      </c>
      <c r="C29">
        <v>0</v>
      </c>
      <c r="F29">
        <v>0.26700000000000002</v>
      </c>
      <c r="G29">
        <v>1</v>
      </c>
      <c r="O29" s="2">
        <v>0.33660883192026542</v>
      </c>
      <c r="P29">
        <v>1</v>
      </c>
      <c r="S29" s="2">
        <v>0.29168508490928846</v>
      </c>
      <c r="T29">
        <v>0</v>
      </c>
    </row>
    <row r="30" spans="2:20" x14ac:dyDescent="0.35">
      <c r="B30" s="2">
        <v>0.23276282377892507</v>
      </c>
      <c r="C30">
        <v>0</v>
      </c>
      <c r="F30" s="2">
        <v>0.26737836343679555</v>
      </c>
      <c r="G30">
        <v>0</v>
      </c>
      <c r="O30" s="2">
        <v>0.26355872680311504</v>
      </c>
      <c r="P30">
        <v>0</v>
      </c>
      <c r="Q30">
        <v>0.3</v>
      </c>
      <c r="R30">
        <f>+Q32/Q31</f>
        <v>0.6</v>
      </c>
      <c r="S30" s="2">
        <v>0.30080007886326982</v>
      </c>
      <c r="T30">
        <v>1</v>
      </c>
    </row>
    <row r="31" spans="2:20" x14ac:dyDescent="0.35">
      <c r="B31" s="2">
        <v>0.78125766160864329</v>
      </c>
      <c r="C31">
        <v>0</v>
      </c>
      <c r="F31">
        <v>0.27200000000000002</v>
      </c>
      <c r="G31">
        <v>0</v>
      </c>
      <c r="O31" s="2">
        <v>0.23873103309890856</v>
      </c>
      <c r="P31">
        <v>0</v>
      </c>
      <c r="Q31">
        <f>+COUNT(S30:S54)</f>
        <v>25</v>
      </c>
      <c r="S31" s="2">
        <v>0.30557459345856619</v>
      </c>
      <c r="T31">
        <v>1</v>
      </c>
    </row>
    <row r="32" spans="2:20" x14ac:dyDescent="0.35">
      <c r="B32" s="2">
        <v>0.26649007605840541</v>
      </c>
      <c r="C32">
        <v>1</v>
      </c>
      <c r="F32">
        <v>0.27200000000000002</v>
      </c>
      <c r="G32">
        <v>1</v>
      </c>
      <c r="O32" s="2">
        <v>0.25782926747071278</v>
      </c>
      <c r="P32">
        <v>0</v>
      </c>
      <c r="Q32">
        <f>+SUM(T30:T54)</f>
        <v>15</v>
      </c>
      <c r="S32" s="2">
        <v>0.3125193343670119</v>
      </c>
      <c r="T32">
        <v>1</v>
      </c>
    </row>
    <row r="33" spans="2:20" x14ac:dyDescent="0.35">
      <c r="B33" s="2">
        <v>0.3437705518714731</v>
      </c>
      <c r="C33">
        <v>0</v>
      </c>
      <c r="F33" s="2">
        <v>0.27692744454906432</v>
      </c>
      <c r="G33">
        <v>0</v>
      </c>
      <c r="O33" s="2">
        <v>0.43543954076592761</v>
      </c>
      <c r="P33">
        <v>1</v>
      </c>
      <c r="Q33">
        <f>+Q31-Q32</f>
        <v>10</v>
      </c>
      <c r="S33" s="2">
        <v>0.31312497994407762</v>
      </c>
      <c r="T33">
        <v>0</v>
      </c>
    </row>
    <row r="34" spans="2:20" x14ac:dyDescent="0.35">
      <c r="B34" s="2">
        <v>0.21485816603018221</v>
      </c>
      <c r="C34">
        <v>0</v>
      </c>
      <c r="F34" s="2">
        <v>0.27829159775018808</v>
      </c>
      <c r="G34">
        <v>0</v>
      </c>
      <c r="O34" s="2">
        <v>0.34786295846349347</v>
      </c>
      <c r="P34">
        <v>0</v>
      </c>
      <c r="S34" s="2">
        <v>0.32228536068635399</v>
      </c>
      <c r="T34">
        <v>1</v>
      </c>
    </row>
    <row r="35" spans="2:20" x14ac:dyDescent="0.35">
      <c r="B35" s="2">
        <v>0.14896869105850194</v>
      </c>
      <c r="C35">
        <v>0</v>
      </c>
      <c r="F35">
        <v>0.28000000000000003</v>
      </c>
      <c r="G35">
        <v>1</v>
      </c>
      <c r="O35" s="2">
        <v>0.30080007886326982</v>
      </c>
      <c r="P35">
        <v>1</v>
      </c>
      <c r="S35" s="2">
        <v>0.32467260873781939</v>
      </c>
      <c r="T35">
        <v>0</v>
      </c>
    </row>
    <row r="36" spans="2:20" x14ac:dyDescent="0.35">
      <c r="B36" s="2">
        <v>0.25782926747071278</v>
      </c>
      <c r="C36">
        <v>0</v>
      </c>
      <c r="F36">
        <v>0.28000000000000003</v>
      </c>
      <c r="G36">
        <v>1</v>
      </c>
      <c r="O36" s="2">
        <v>0.36186326970805754</v>
      </c>
      <c r="P36">
        <v>1</v>
      </c>
      <c r="S36" s="2">
        <v>0.32740089084438817</v>
      </c>
      <c r="T36">
        <v>1</v>
      </c>
    </row>
    <row r="37" spans="2:20" x14ac:dyDescent="0.35">
      <c r="B37" s="2">
        <v>0.19098522435968746</v>
      </c>
      <c r="C37">
        <v>0</v>
      </c>
      <c r="F37" s="2">
        <v>0.28647651027707449</v>
      </c>
      <c r="G37">
        <v>0</v>
      </c>
      <c r="O37" s="2">
        <v>0.27283498306809201</v>
      </c>
      <c r="P37">
        <v>0</v>
      </c>
      <c r="S37" s="2">
        <v>0.32944710145063694</v>
      </c>
      <c r="T37">
        <v>1</v>
      </c>
    </row>
    <row r="38" spans="2:20" x14ac:dyDescent="0.35">
      <c r="B38" s="2">
        <v>0.18621062780277878</v>
      </c>
      <c r="C38">
        <v>0</v>
      </c>
      <c r="F38" s="2">
        <v>0.28647651027707449</v>
      </c>
      <c r="G38">
        <v>0</v>
      </c>
      <c r="O38" s="2">
        <v>0.3437705518714731</v>
      </c>
      <c r="P38">
        <v>0</v>
      </c>
      <c r="S38" s="2">
        <v>0.33103859800809426</v>
      </c>
      <c r="T38">
        <v>1</v>
      </c>
    </row>
    <row r="39" spans="2:20" x14ac:dyDescent="0.35">
      <c r="B39" s="2">
        <v>0.21281191669262933</v>
      </c>
      <c r="C39">
        <v>0</v>
      </c>
      <c r="F39">
        <v>0.28699999999999998</v>
      </c>
      <c r="G39">
        <v>0</v>
      </c>
      <c r="O39" s="2">
        <v>0.32467260873781939</v>
      </c>
      <c r="P39">
        <v>0</v>
      </c>
      <c r="S39" s="2">
        <v>0.3323117948863778</v>
      </c>
      <c r="T39">
        <v>1</v>
      </c>
    </row>
    <row r="40" spans="2:20" x14ac:dyDescent="0.35">
      <c r="B40" s="2">
        <v>0.40106390596670588</v>
      </c>
      <c r="C40">
        <v>1</v>
      </c>
      <c r="F40">
        <v>0.28699999999999998</v>
      </c>
      <c r="G40">
        <v>1</v>
      </c>
      <c r="O40" s="2">
        <v>0.40106390596670588</v>
      </c>
      <c r="P40">
        <v>0</v>
      </c>
      <c r="S40" s="2">
        <v>0.33660883192026542</v>
      </c>
      <c r="T40">
        <v>1</v>
      </c>
    </row>
    <row r="41" spans="2:20" x14ac:dyDescent="0.35">
      <c r="B41" s="2">
        <v>0.74480317831506415</v>
      </c>
      <c r="C41">
        <v>0</v>
      </c>
      <c r="F41">
        <v>0.29499999999999998</v>
      </c>
      <c r="G41">
        <v>0</v>
      </c>
      <c r="O41" s="2">
        <v>0.44562485495127468</v>
      </c>
      <c r="P41">
        <v>1</v>
      </c>
      <c r="S41" s="2">
        <v>0.34377055187147298</v>
      </c>
      <c r="T41">
        <v>1</v>
      </c>
    </row>
    <row r="42" spans="2:20" x14ac:dyDescent="0.35">
      <c r="B42" s="2">
        <v>0.52886909778945346</v>
      </c>
      <c r="C42">
        <v>0</v>
      </c>
      <c r="D42">
        <v>0.3</v>
      </c>
      <c r="E42">
        <f>+D44/D43</f>
        <v>0.31034482758620691</v>
      </c>
      <c r="F42">
        <v>0.3</v>
      </c>
      <c r="G42">
        <v>1</v>
      </c>
      <c r="O42" s="2">
        <v>0.28050834602840141</v>
      </c>
      <c r="P42">
        <v>0</v>
      </c>
      <c r="S42" s="2">
        <v>0.3437705518714731</v>
      </c>
      <c r="T42">
        <v>1</v>
      </c>
    </row>
    <row r="43" spans="2:20" x14ac:dyDescent="0.35">
      <c r="B43" s="2">
        <v>0.52710630043024431</v>
      </c>
      <c r="C43">
        <v>1</v>
      </c>
      <c r="D43">
        <f>+COUNT(F42:F70)</f>
        <v>29</v>
      </c>
      <c r="F43" s="2">
        <v>0.30557459345856619</v>
      </c>
      <c r="G43">
        <v>1</v>
      </c>
      <c r="O43" s="2">
        <v>0.32944710145063694</v>
      </c>
      <c r="P43">
        <v>1</v>
      </c>
      <c r="S43" s="2">
        <v>0.3437705518714731</v>
      </c>
      <c r="T43">
        <v>0</v>
      </c>
    </row>
    <row r="44" spans="2:20" x14ac:dyDescent="0.35">
      <c r="B44" s="2">
        <v>0.48615914312941588</v>
      </c>
      <c r="C44">
        <v>1</v>
      </c>
      <c r="D44">
        <f>+SUM(G42:G70)</f>
        <v>9</v>
      </c>
      <c r="F44" s="2">
        <v>0.31512360985118482</v>
      </c>
      <c r="G44">
        <v>0</v>
      </c>
      <c r="O44" s="2">
        <v>0.32228536068635399</v>
      </c>
      <c r="P44">
        <v>1</v>
      </c>
      <c r="S44" s="2">
        <v>0.3437705518714731</v>
      </c>
      <c r="T44">
        <v>0</v>
      </c>
    </row>
    <row r="45" spans="2:20" x14ac:dyDescent="0.35">
      <c r="B45" s="2">
        <v>0.23592246464458344</v>
      </c>
      <c r="C45">
        <v>1</v>
      </c>
      <c r="D45">
        <f>+D43-D44</f>
        <v>20</v>
      </c>
      <c r="F45" s="2">
        <v>0.32085301131783051</v>
      </c>
      <c r="G45">
        <v>0</v>
      </c>
      <c r="O45" s="2">
        <v>0.25209980298189932</v>
      </c>
      <c r="P45">
        <v>1</v>
      </c>
      <c r="S45" s="2">
        <v>0.34678600970275086</v>
      </c>
      <c r="T45">
        <v>0</v>
      </c>
    </row>
    <row r="46" spans="2:20" x14ac:dyDescent="0.35">
      <c r="B46" s="2">
        <v>0.19337252164758986</v>
      </c>
      <c r="C46">
        <v>0</v>
      </c>
      <c r="F46" s="2">
        <v>0.32085301131783051</v>
      </c>
      <c r="G46">
        <v>1</v>
      </c>
      <c r="O46" s="2">
        <v>0.20834737080620067</v>
      </c>
      <c r="P46">
        <v>0</v>
      </c>
      <c r="S46" s="2">
        <v>0.34786295846349347</v>
      </c>
      <c r="T46">
        <v>0</v>
      </c>
    </row>
    <row r="47" spans="2:20" x14ac:dyDescent="0.35">
      <c r="B47" s="2">
        <v>0.25782926747071278</v>
      </c>
      <c r="C47">
        <v>0</v>
      </c>
      <c r="F47" s="2">
        <v>0.32384226171691854</v>
      </c>
      <c r="G47">
        <v>0</v>
      </c>
      <c r="O47" s="2">
        <v>0.28647651027707449</v>
      </c>
      <c r="P47">
        <v>1</v>
      </c>
      <c r="S47" s="2">
        <v>0.35809395932357113</v>
      </c>
      <c r="T47">
        <v>1</v>
      </c>
    </row>
    <row r="48" spans="2:20" x14ac:dyDescent="0.35">
      <c r="B48" s="2">
        <v>0.31512360985118482</v>
      </c>
      <c r="C48">
        <v>0</v>
      </c>
      <c r="F48">
        <v>0.32700000000000001</v>
      </c>
      <c r="G48">
        <v>0</v>
      </c>
      <c r="O48" s="2">
        <v>0.3437705518714731</v>
      </c>
      <c r="P48">
        <v>0</v>
      </c>
      <c r="S48" s="2">
        <v>0.3601401567761256</v>
      </c>
      <c r="T48">
        <v>0</v>
      </c>
    </row>
    <row r="49" spans="2:20" x14ac:dyDescent="0.35">
      <c r="B49" s="2">
        <v>0.32384226171691854</v>
      </c>
      <c r="C49">
        <v>0</v>
      </c>
      <c r="F49">
        <v>0.32700000000000001</v>
      </c>
      <c r="G49">
        <v>1</v>
      </c>
      <c r="O49" s="2">
        <v>0.39287918752985479</v>
      </c>
      <c r="P49">
        <v>0</v>
      </c>
      <c r="S49" s="2">
        <v>0.36186326970805754</v>
      </c>
      <c r="T49">
        <v>1</v>
      </c>
    </row>
    <row r="50" spans="2:20" x14ac:dyDescent="0.35">
      <c r="B50" s="2">
        <v>0.85937224364468079</v>
      </c>
      <c r="C50">
        <v>1</v>
      </c>
      <c r="F50">
        <v>0.32700000000000001</v>
      </c>
      <c r="G50">
        <v>1</v>
      </c>
      <c r="O50" s="2">
        <v>0.37694047959713317</v>
      </c>
      <c r="P50">
        <v>1</v>
      </c>
      <c r="S50" s="2">
        <v>0.36923435648916691</v>
      </c>
      <c r="T50">
        <v>0</v>
      </c>
    </row>
    <row r="51" spans="2:20" x14ac:dyDescent="0.35">
      <c r="B51" s="2">
        <v>0.26737836343679555</v>
      </c>
      <c r="C51">
        <v>0</v>
      </c>
      <c r="F51" s="2">
        <v>0.33170870166907679</v>
      </c>
      <c r="G51">
        <v>1</v>
      </c>
      <c r="O51" s="2">
        <v>0.28647651027707449</v>
      </c>
      <c r="P51">
        <v>0</v>
      </c>
      <c r="S51" s="2">
        <v>0.37599815548681859</v>
      </c>
      <c r="T51">
        <v>1</v>
      </c>
    </row>
    <row r="52" spans="2:20" x14ac:dyDescent="0.35">
      <c r="B52" s="2">
        <v>0.32085301131783051</v>
      </c>
      <c r="C52">
        <v>1</v>
      </c>
      <c r="F52" s="2">
        <v>0.3323117948863778</v>
      </c>
      <c r="G52">
        <v>0</v>
      </c>
      <c r="O52" s="2">
        <v>0.37599815548681859</v>
      </c>
      <c r="P52">
        <v>1</v>
      </c>
      <c r="S52" s="2">
        <v>0.37694047959713317</v>
      </c>
      <c r="T52">
        <v>1</v>
      </c>
    </row>
    <row r="53" spans="2:20" x14ac:dyDescent="0.35">
      <c r="B53" s="2">
        <v>0.45232570422682872</v>
      </c>
      <c r="C53">
        <v>1</v>
      </c>
      <c r="F53">
        <v>0.33400000000000002</v>
      </c>
      <c r="G53">
        <v>0</v>
      </c>
      <c r="O53" s="2">
        <v>0.33103859800809426</v>
      </c>
      <c r="P53">
        <v>1</v>
      </c>
      <c r="S53" s="2">
        <v>0.37814665416070298</v>
      </c>
      <c r="T53">
        <v>0</v>
      </c>
    </row>
    <row r="54" spans="2:20" x14ac:dyDescent="0.35">
      <c r="B54" s="2">
        <v>0.37241732201684102</v>
      </c>
      <c r="C54">
        <v>0</v>
      </c>
      <c r="F54" s="2">
        <v>0.33422158958805254</v>
      </c>
      <c r="G54">
        <v>0</v>
      </c>
      <c r="O54" s="2">
        <v>0.28647651027707449</v>
      </c>
      <c r="P54">
        <v>1</v>
      </c>
      <c r="S54" s="2">
        <v>0.39287918752985479</v>
      </c>
      <c r="T54">
        <v>0</v>
      </c>
    </row>
    <row r="55" spans="2:20" x14ac:dyDescent="0.35">
      <c r="B55" s="2">
        <v>0.57293869768348593</v>
      </c>
      <c r="C55">
        <v>0</v>
      </c>
      <c r="F55" s="2">
        <v>0.3399672855598273</v>
      </c>
      <c r="G55">
        <v>0</v>
      </c>
      <c r="O55" s="2">
        <v>0.36923435648916691</v>
      </c>
      <c r="P55">
        <v>0</v>
      </c>
      <c r="Q55">
        <v>0.4</v>
      </c>
      <c r="S55" s="2">
        <v>0.40106390596670588</v>
      </c>
      <c r="T55">
        <v>0</v>
      </c>
    </row>
    <row r="56" spans="2:20" x14ac:dyDescent="0.35">
      <c r="B56" s="2">
        <v>1.947306372560889</v>
      </c>
      <c r="C56">
        <v>0</v>
      </c>
      <c r="F56" s="2">
        <v>0.34334165299320407</v>
      </c>
      <c r="G56">
        <v>1</v>
      </c>
      <c r="O56" s="2">
        <v>0.57293869768348593</v>
      </c>
      <c r="P56">
        <v>1</v>
      </c>
      <c r="S56" s="2">
        <v>0.41252248420420584</v>
      </c>
      <c r="T56">
        <v>0</v>
      </c>
    </row>
    <row r="57" spans="2:20" x14ac:dyDescent="0.35">
      <c r="B57" s="2">
        <v>2.519389291206267</v>
      </c>
      <c r="C57">
        <v>1</v>
      </c>
      <c r="F57" s="2">
        <v>0.3437705518714731</v>
      </c>
      <c r="G57">
        <v>0</v>
      </c>
      <c r="O57" s="2">
        <v>0.3125193343670119</v>
      </c>
      <c r="P57">
        <v>1</v>
      </c>
      <c r="S57" s="2">
        <v>0.42561796172961019</v>
      </c>
      <c r="T57">
        <v>1</v>
      </c>
    </row>
    <row r="58" spans="2:20" x14ac:dyDescent="0.35">
      <c r="B58" s="2">
        <v>0.37462091219059834</v>
      </c>
      <c r="C58">
        <v>0</v>
      </c>
      <c r="F58" s="2">
        <v>0.3437705518714731</v>
      </c>
      <c r="G58">
        <v>0</v>
      </c>
      <c r="O58" s="2">
        <v>0.26043356781337051</v>
      </c>
      <c r="P58">
        <v>0</v>
      </c>
      <c r="S58" s="2">
        <v>0.43543954076592761</v>
      </c>
      <c r="T58">
        <v>1</v>
      </c>
    </row>
    <row r="59" spans="2:20" x14ac:dyDescent="0.35">
      <c r="B59" s="2">
        <v>1.1457628381751035</v>
      </c>
      <c r="C59">
        <v>0</v>
      </c>
      <c r="F59">
        <v>0.34899999999999998</v>
      </c>
      <c r="G59">
        <v>0</v>
      </c>
      <c r="O59" s="2">
        <v>0.28647651027707449</v>
      </c>
      <c r="P59">
        <v>0</v>
      </c>
      <c r="S59" s="2">
        <v>0.44198724594203098</v>
      </c>
      <c r="T59">
        <v>1</v>
      </c>
    </row>
    <row r="60" spans="2:20" x14ac:dyDescent="0.35">
      <c r="B60" s="2">
        <v>0.44562485495127468</v>
      </c>
      <c r="C60">
        <v>0</v>
      </c>
      <c r="F60">
        <v>0.35</v>
      </c>
      <c r="G60">
        <v>0</v>
      </c>
      <c r="O60" s="2">
        <v>0.21008358339898867</v>
      </c>
      <c r="P60">
        <v>0</v>
      </c>
      <c r="S60" s="2">
        <v>0.44562485495127468</v>
      </c>
      <c r="T60">
        <v>1</v>
      </c>
    </row>
    <row r="61" spans="2:20" x14ac:dyDescent="0.35">
      <c r="B61" s="2">
        <v>2.0649342141827827</v>
      </c>
      <c r="C61">
        <v>0</v>
      </c>
      <c r="F61">
        <v>0.35199999999999998</v>
      </c>
      <c r="G61">
        <v>0</v>
      </c>
      <c r="O61" s="2">
        <v>0.21772291418078793</v>
      </c>
      <c r="P61">
        <v>0</v>
      </c>
      <c r="S61" s="2">
        <v>0.45017186115746677</v>
      </c>
      <c r="T61">
        <v>1</v>
      </c>
    </row>
    <row r="62" spans="2:20" x14ac:dyDescent="0.35">
      <c r="B62" s="2">
        <v>0.37237932713491267</v>
      </c>
      <c r="C62">
        <v>0</v>
      </c>
      <c r="F62">
        <v>0.372</v>
      </c>
      <c r="G62">
        <v>0</v>
      </c>
      <c r="O62" s="2">
        <v>0.25209980298189932</v>
      </c>
      <c r="P62">
        <v>0</v>
      </c>
      <c r="S62" s="2">
        <v>0.45017186115746677</v>
      </c>
      <c r="T62">
        <v>1</v>
      </c>
    </row>
    <row r="63" spans="2:20" x14ac:dyDescent="0.35">
      <c r="B63" s="2">
        <v>0.34334165299320407</v>
      </c>
      <c r="C63">
        <v>1</v>
      </c>
      <c r="F63" s="2">
        <v>0.37237932713491267</v>
      </c>
      <c r="G63">
        <v>0</v>
      </c>
      <c r="O63" s="2">
        <v>1.6468000332494968</v>
      </c>
      <c r="P63">
        <v>0</v>
      </c>
      <c r="S63" s="2">
        <v>0.47745377730957739</v>
      </c>
      <c r="T63">
        <v>1</v>
      </c>
    </row>
    <row r="64" spans="2:20" x14ac:dyDescent="0.35">
      <c r="B64" s="2">
        <v>0.38246200402262953</v>
      </c>
      <c r="C64">
        <v>0</v>
      </c>
      <c r="F64" s="2">
        <v>0.37241732201684102</v>
      </c>
      <c r="G64">
        <v>0</v>
      </c>
      <c r="O64" s="2">
        <v>0.89119580349249738</v>
      </c>
      <c r="P64">
        <v>1</v>
      </c>
      <c r="S64" s="2">
        <v>0.47745377730957739</v>
      </c>
      <c r="T64">
        <v>1</v>
      </c>
    </row>
    <row r="65" spans="1:20" x14ac:dyDescent="0.35">
      <c r="B65" s="2">
        <v>0.3399672855598273</v>
      </c>
      <c r="C65">
        <v>0</v>
      </c>
      <c r="F65" s="2">
        <v>0.37462091219059834</v>
      </c>
      <c r="G65">
        <v>0</v>
      </c>
      <c r="O65" s="2">
        <v>0.45017186115746677</v>
      </c>
      <c r="P65">
        <v>1</v>
      </c>
      <c r="S65" s="2">
        <v>0.4965509905301746</v>
      </c>
      <c r="T65">
        <v>0</v>
      </c>
    </row>
    <row r="66" spans="1:20" x14ac:dyDescent="0.35">
      <c r="B66" s="2">
        <v>0.39662681898073082</v>
      </c>
      <c r="C66">
        <v>0</v>
      </c>
      <c r="F66" s="2">
        <v>0.37694047959713317</v>
      </c>
      <c r="G66">
        <v>1</v>
      </c>
      <c r="O66" s="2">
        <v>0.42561796172961019</v>
      </c>
      <c r="P66">
        <v>1</v>
      </c>
      <c r="S66" s="2">
        <v>0.51564809341993201</v>
      </c>
      <c r="T66">
        <v>1</v>
      </c>
    </row>
    <row r="67" spans="1:20" x14ac:dyDescent="0.35">
      <c r="B67" s="2">
        <v>0.38908951426810695</v>
      </c>
      <c r="C67">
        <v>0</v>
      </c>
      <c r="F67">
        <v>0.38200000000000001</v>
      </c>
      <c r="G67">
        <v>1</v>
      </c>
      <c r="O67" s="2">
        <v>0.91665425638528775</v>
      </c>
      <c r="P67">
        <v>0</v>
      </c>
      <c r="S67" s="2">
        <v>0.5385644652780025</v>
      </c>
      <c r="T67">
        <v>1</v>
      </c>
    </row>
    <row r="68" spans="1:20" x14ac:dyDescent="0.35">
      <c r="B68" s="2">
        <v>0.79791534977360434</v>
      </c>
      <c r="C68">
        <v>1</v>
      </c>
      <c r="F68" s="2">
        <v>0.38246200402262953</v>
      </c>
      <c r="G68">
        <v>0</v>
      </c>
      <c r="O68" s="2">
        <v>0.76389846092999514</v>
      </c>
      <c r="P68">
        <v>0</v>
      </c>
      <c r="S68" s="2">
        <v>0.57293869768348593</v>
      </c>
      <c r="T68">
        <v>1</v>
      </c>
    </row>
    <row r="69" spans="1:20" x14ac:dyDescent="0.35">
      <c r="B69" s="2">
        <v>0.52085637450195854</v>
      </c>
      <c r="C69">
        <v>1</v>
      </c>
      <c r="F69" s="2">
        <v>0.38908951426810695</v>
      </c>
      <c r="G69">
        <v>0</v>
      </c>
      <c r="O69" s="2">
        <v>0.34678600970275086</v>
      </c>
      <c r="P69">
        <v>0</v>
      </c>
      <c r="S69" s="2">
        <v>0.63432021358016799</v>
      </c>
      <c r="T69">
        <v>1</v>
      </c>
    </row>
    <row r="70" spans="1:20" x14ac:dyDescent="0.35">
      <c r="B70" s="2">
        <v>0.68751635463909977</v>
      </c>
      <c r="C70">
        <v>1</v>
      </c>
      <c r="D70">
        <v>0.4</v>
      </c>
      <c r="E70">
        <f>+D72/D71</f>
        <v>0.5625</v>
      </c>
      <c r="F70" s="2">
        <v>0.39662681898073082</v>
      </c>
      <c r="G70">
        <v>0</v>
      </c>
      <c r="O70" s="2">
        <v>0.27283498306809201</v>
      </c>
      <c r="P70">
        <v>0</v>
      </c>
      <c r="S70" s="2">
        <v>0.63834713567809198</v>
      </c>
      <c r="T70">
        <v>1</v>
      </c>
    </row>
    <row r="71" spans="1:20" x14ac:dyDescent="0.35">
      <c r="A71" t="s">
        <v>27</v>
      </c>
      <c r="B71" s="2">
        <v>1.8328395059420592</v>
      </c>
      <c r="C71">
        <v>0</v>
      </c>
      <c r="D71">
        <f>+COUNT(F70:F85)</f>
        <v>16</v>
      </c>
      <c r="F71">
        <v>0.40100000000000002</v>
      </c>
      <c r="G71">
        <v>1</v>
      </c>
      <c r="O71" s="2">
        <v>0.47745377730957739</v>
      </c>
      <c r="P71">
        <v>1</v>
      </c>
      <c r="S71" s="2">
        <v>0.6510603802294862</v>
      </c>
      <c r="T71">
        <v>0</v>
      </c>
    </row>
    <row r="72" spans="1:20" x14ac:dyDescent="0.35">
      <c r="B72" s="2">
        <v>0.51564809341993179</v>
      </c>
      <c r="C72">
        <v>0</v>
      </c>
      <c r="D72">
        <f>+SUM(G70:G85)</f>
        <v>9</v>
      </c>
      <c r="F72">
        <v>0.40100000000000002</v>
      </c>
      <c r="G72">
        <v>0</v>
      </c>
      <c r="O72" s="2">
        <v>0.6510603802294862</v>
      </c>
      <c r="P72">
        <v>0</v>
      </c>
      <c r="S72" s="2">
        <v>0.65314359324917537</v>
      </c>
      <c r="T72">
        <v>1</v>
      </c>
    </row>
    <row r="73" spans="1:20" x14ac:dyDescent="0.35">
      <c r="B73" s="2">
        <v>0.68751635463909977</v>
      </c>
      <c r="C73">
        <v>1</v>
      </c>
      <c r="D73">
        <f>+D71-D72</f>
        <v>7</v>
      </c>
      <c r="F73" s="2">
        <v>0.40106390596670588</v>
      </c>
      <c r="G73">
        <v>1</v>
      </c>
      <c r="O73" s="2">
        <v>0.77344603886309315</v>
      </c>
      <c r="P73">
        <v>0</v>
      </c>
      <c r="S73" s="2">
        <v>0.65887242013218505</v>
      </c>
      <c r="T73">
        <v>1</v>
      </c>
    </row>
    <row r="74" spans="1:20" x14ac:dyDescent="0.35">
      <c r="B74" s="2">
        <v>0.85937224364468079</v>
      </c>
      <c r="C74">
        <v>1</v>
      </c>
      <c r="F74" s="2">
        <v>0.40106390596670599</v>
      </c>
      <c r="G74">
        <v>1</v>
      </c>
      <c r="O74" s="2">
        <v>0.70773539645221595</v>
      </c>
      <c r="P74">
        <v>1</v>
      </c>
      <c r="S74" s="2">
        <v>0.68751635463909977</v>
      </c>
      <c r="T74">
        <v>1</v>
      </c>
    </row>
    <row r="75" spans="1:20" x14ac:dyDescent="0.35">
      <c r="B75" s="2">
        <v>0.8402778519468711</v>
      </c>
      <c r="C75">
        <v>1</v>
      </c>
      <c r="F75">
        <v>0.40899999999999997</v>
      </c>
      <c r="G75">
        <v>1</v>
      </c>
      <c r="N75" t="s">
        <v>30</v>
      </c>
      <c r="O75" s="2">
        <v>0.51564809341993201</v>
      </c>
      <c r="P75">
        <v>1</v>
      </c>
      <c r="S75" s="2">
        <v>0.70773539645221595</v>
      </c>
      <c r="T75">
        <v>1</v>
      </c>
    </row>
    <row r="76" spans="1:20" x14ac:dyDescent="0.35">
      <c r="B76" s="2">
        <v>1.8137602471258893</v>
      </c>
      <c r="C76">
        <v>1</v>
      </c>
      <c r="F76">
        <v>0.41299999999999998</v>
      </c>
      <c r="G76">
        <v>0</v>
      </c>
      <c r="O76" s="2">
        <v>1.03121266988795</v>
      </c>
      <c r="P76">
        <v>1</v>
      </c>
      <c r="S76" s="2">
        <v>0.71615994547040851</v>
      </c>
      <c r="T76">
        <v>0</v>
      </c>
    </row>
    <row r="77" spans="1:20" x14ac:dyDescent="0.35">
      <c r="B77" s="2">
        <v>2.519389291206267</v>
      </c>
      <c r="C77">
        <v>1</v>
      </c>
      <c r="F77" s="2">
        <v>0.42016151808636198</v>
      </c>
      <c r="G77">
        <v>0</v>
      </c>
      <c r="O77" s="2">
        <v>1.2412143533643101</v>
      </c>
      <c r="P77">
        <v>1</v>
      </c>
      <c r="S77" s="2">
        <v>0.72570773023494295</v>
      </c>
      <c r="T77">
        <v>0</v>
      </c>
    </row>
    <row r="78" spans="1:20" x14ac:dyDescent="0.35">
      <c r="A78" t="s">
        <v>25</v>
      </c>
      <c r="B78">
        <v>0.64900000000000002</v>
      </c>
      <c r="C78">
        <v>1</v>
      </c>
      <c r="F78">
        <v>0.42399999999999999</v>
      </c>
      <c r="G78">
        <v>1</v>
      </c>
      <c r="O78" s="2">
        <v>1.5622249168424001</v>
      </c>
      <c r="P78">
        <v>1</v>
      </c>
      <c r="S78" s="2">
        <v>0.73207289771828499</v>
      </c>
      <c r="T78">
        <v>0</v>
      </c>
    </row>
    <row r="79" spans="1:20" x14ac:dyDescent="0.35">
      <c r="B79">
        <v>0.879</v>
      </c>
      <c r="C79">
        <v>1</v>
      </c>
      <c r="F79" s="2">
        <v>0.429710289401044</v>
      </c>
      <c r="G79">
        <v>0</v>
      </c>
      <c r="O79" s="2">
        <v>0.65887242013218505</v>
      </c>
      <c r="P79">
        <v>1</v>
      </c>
      <c r="S79" s="2">
        <v>0.76389846092999514</v>
      </c>
      <c r="T79">
        <v>1</v>
      </c>
    </row>
    <row r="80" spans="1:20" x14ac:dyDescent="0.35">
      <c r="B80">
        <v>0.498</v>
      </c>
      <c r="C80">
        <v>1</v>
      </c>
      <c r="F80">
        <v>0.43</v>
      </c>
      <c r="G80">
        <v>1</v>
      </c>
      <c r="O80" s="2">
        <v>0.44198724594203098</v>
      </c>
      <c r="P80">
        <v>1</v>
      </c>
      <c r="S80" s="2">
        <v>0.76389846092999514</v>
      </c>
      <c r="T80">
        <v>0</v>
      </c>
    </row>
    <row r="81" spans="2:20" x14ac:dyDescent="0.35">
      <c r="B81">
        <v>0.42399999999999999</v>
      </c>
      <c r="C81">
        <v>1</v>
      </c>
      <c r="F81" s="2">
        <v>0.44562485495127468</v>
      </c>
      <c r="G81">
        <v>0</v>
      </c>
      <c r="O81" s="2">
        <v>0.34377055187147298</v>
      </c>
      <c r="P81">
        <v>1</v>
      </c>
      <c r="S81" s="2">
        <v>0.77344603886309315</v>
      </c>
      <c r="T81">
        <v>0</v>
      </c>
    </row>
    <row r="82" spans="2:20" x14ac:dyDescent="0.35">
      <c r="B82">
        <v>0.40100000000000002</v>
      </c>
      <c r="C82">
        <v>1</v>
      </c>
      <c r="F82" s="2">
        <v>0.45232570422682872</v>
      </c>
      <c r="G82">
        <v>1</v>
      </c>
      <c r="O82" s="2">
        <v>0.200534409449624</v>
      </c>
      <c r="P82">
        <v>1</v>
      </c>
      <c r="S82" s="2">
        <v>0.89119580349249738</v>
      </c>
      <c r="T82">
        <v>1</v>
      </c>
    </row>
    <row r="83" spans="2:20" x14ac:dyDescent="0.35">
      <c r="B83">
        <v>0.35199999999999998</v>
      </c>
      <c r="C83">
        <v>0</v>
      </c>
      <c r="F83" s="2">
        <v>0.45835645800043201</v>
      </c>
      <c r="G83">
        <v>1</v>
      </c>
      <c r="O83" s="2">
        <v>0.267378363436796</v>
      </c>
      <c r="P83">
        <v>0</v>
      </c>
      <c r="S83" s="2">
        <v>0.91665425638528775</v>
      </c>
      <c r="T83">
        <v>0</v>
      </c>
    </row>
    <row r="84" spans="2:20" x14ac:dyDescent="0.35">
      <c r="B84">
        <v>0.26700000000000002</v>
      </c>
      <c r="C84">
        <v>1</v>
      </c>
      <c r="F84" s="2">
        <v>0.48615914312941588</v>
      </c>
      <c r="G84">
        <v>1</v>
      </c>
      <c r="O84" s="2">
        <v>0.37814665416070298</v>
      </c>
      <c r="P84">
        <v>0</v>
      </c>
      <c r="S84" s="2">
        <v>0.99302740300447689</v>
      </c>
      <c r="T84">
        <v>1</v>
      </c>
    </row>
    <row r="85" spans="2:20" x14ac:dyDescent="0.35">
      <c r="B85">
        <v>0.29499999999999998</v>
      </c>
      <c r="C85">
        <v>0</v>
      </c>
      <c r="F85" s="2">
        <v>0.48868744526531732</v>
      </c>
      <c r="G85">
        <v>0</v>
      </c>
      <c r="O85" s="2">
        <v>0.26271664598991801</v>
      </c>
      <c r="P85">
        <v>0</v>
      </c>
      <c r="S85" s="2">
        <v>1.03121266988795</v>
      </c>
      <c r="T85">
        <v>1</v>
      </c>
    </row>
    <row r="86" spans="2:20" x14ac:dyDescent="0.35">
      <c r="B86">
        <v>0.32700000000000001</v>
      </c>
      <c r="C86">
        <v>0</v>
      </c>
      <c r="D86">
        <v>0.5</v>
      </c>
      <c r="E86">
        <f>+D88/D87</f>
        <v>0.45454545454545453</v>
      </c>
      <c r="F86" s="2">
        <v>0.49655099053017498</v>
      </c>
      <c r="G86">
        <v>0</v>
      </c>
      <c r="O86" s="2">
        <v>0.253657571785807</v>
      </c>
      <c r="P86">
        <v>0</v>
      </c>
      <c r="S86" s="2">
        <v>1.1177414907480601</v>
      </c>
      <c r="T86">
        <v>1</v>
      </c>
    </row>
    <row r="87" spans="2:20" x14ac:dyDescent="0.35">
      <c r="B87">
        <v>0.40100000000000002</v>
      </c>
      <c r="C87">
        <v>0</v>
      </c>
      <c r="D87">
        <f>+COUNT(F86:F96)</f>
        <v>11</v>
      </c>
      <c r="F87" s="2">
        <v>0.49655099053017498</v>
      </c>
      <c r="G87">
        <v>1</v>
      </c>
      <c r="O87" s="2">
        <v>0.72570773023494295</v>
      </c>
      <c r="P87">
        <v>0</v>
      </c>
      <c r="S87" s="2">
        <v>1.2412143533643101</v>
      </c>
      <c r="T87">
        <v>1</v>
      </c>
    </row>
    <row r="88" spans="2:20" x14ac:dyDescent="0.35">
      <c r="B88">
        <v>0.372</v>
      </c>
      <c r="C88">
        <v>0</v>
      </c>
      <c r="D88">
        <f>+SUM(G86:G96)</f>
        <v>5</v>
      </c>
      <c r="F88">
        <v>0.498</v>
      </c>
      <c r="G88">
        <v>1</v>
      </c>
      <c r="O88" s="2">
        <v>0.63834713567809198</v>
      </c>
      <c r="P88">
        <v>1</v>
      </c>
      <c r="S88" s="2">
        <v>1.54661029358463</v>
      </c>
      <c r="T88">
        <v>1</v>
      </c>
    </row>
    <row r="89" spans="2:20" x14ac:dyDescent="0.35">
      <c r="B89" s="5">
        <v>1.8340000000000001</v>
      </c>
      <c r="C89">
        <v>1</v>
      </c>
      <c r="D89">
        <f>+D87-D88</f>
        <v>6</v>
      </c>
      <c r="F89" s="2">
        <v>0.51564809341993179</v>
      </c>
      <c r="G89">
        <v>0</v>
      </c>
      <c r="O89" s="2">
        <v>0.73207289771828499</v>
      </c>
      <c r="P89">
        <v>0</v>
      </c>
      <c r="S89" s="2">
        <v>1.5622249168424001</v>
      </c>
      <c r="T89">
        <v>1</v>
      </c>
    </row>
    <row r="90" spans="2:20" x14ac:dyDescent="0.35">
      <c r="B90">
        <v>0.40899999999999997</v>
      </c>
      <c r="C90">
        <v>1</v>
      </c>
      <c r="F90" s="2">
        <v>0.52085637450195854</v>
      </c>
      <c r="G90">
        <v>1</v>
      </c>
      <c r="O90" s="2">
        <v>1.54661029358463</v>
      </c>
      <c r="P90">
        <v>1</v>
      </c>
      <c r="S90" s="2">
        <v>1.632487815742373</v>
      </c>
      <c r="T90">
        <v>1</v>
      </c>
    </row>
    <row r="91" spans="2:20" x14ac:dyDescent="0.35">
      <c r="B91">
        <v>0.28000000000000003</v>
      </c>
      <c r="C91">
        <v>1</v>
      </c>
      <c r="F91" s="2">
        <v>0.52710630043024431</v>
      </c>
      <c r="G91">
        <v>1</v>
      </c>
      <c r="O91" s="2">
        <v>2.67186459327259</v>
      </c>
      <c r="P91">
        <v>1</v>
      </c>
      <c r="S91" s="2">
        <v>1.6468000332494968</v>
      </c>
      <c r="T91">
        <v>0</v>
      </c>
    </row>
    <row r="92" spans="2:20" x14ac:dyDescent="0.35">
      <c r="B92">
        <v>0.191</v>
      </c>
      <c r="C92">
        <v>1</v>
      </c>
      <c r="F92" s="2">
        <v>0.52886909778945346</v>
      </c>
      <c r="G92">
        <v>0</v>
      </c>
      <c r="O92" s="2">
        <v>1.1177414907480601</v>
      </c>
      <c r="P92">
        <v>1</v>
      </c>
      <c r="S92" s="2">
        <v>2.67186459327259</v>
      </c>
      <c r="T92">
        <v>1</v>
      </c>
    </row>
    <row r="93" spans="2:20" x14ac:dyDescent="0.35">
      <c r="B93">
        <v>0.61099999999999999</v>
      </c>
      <c r="C93">
        <v>1</v>
      </c>
      <c r="F93" s="2">
        <v>0.57293869768348593</v>
      </c>
      <c r="G93">
        <v>0</v>
      </c>
    </row>
    <row r="94" spans="2:20" x14ac:dyDescent="0.35">
      <c r="B94">
        <v>0.41299999999999998</v>
      </c>
      <c r="C94">
        <v>0</v>
      </c>
      <c r="F94" s="2">
        <v>0.57293869768348604</v>
      </c>
      <c r="G94">
        <v>0</v>
      </c>
    </row>
    <row r="95" spans="2:20" x14ac:dyDescent="0.35">
      <c r="B95">
        <v>0.38200000000000001</v>
      </c>
      <c r="C95">
        <v>1</v>
      </c>
      <c r="D95">
        <v>0.6</v>
      </c>
      <c r="E95">
        <f>+D97/D96</f>
        <v>0.53846153846153844</v>
      </c>
      <c r="F95">
        <v>0.61099999999999999</v>
      </c>
      <c r="G95">
        <v>1</v>
      </c>
    </row>
    <row r="96" spans="2:20" x14ac:dyDescent="0.35">
      <c r="B96">
        <v>0.43</v>
      </c>
      <c r="C96">
        <v>1</v>
      </c>
      <c r="D96">
        <f>+COUNT(F95:F107)</f>
        <v>13</v>
      </c>
      <c r="F96" s="2">
        <v>0.63022815626174389</v>
      </c>
      <c r="G96">
        <v>0</v>
      </c>
    </row>
    <row r="97" spans="2:7" x14ac:dyDescent="0.35">
      <c r="B97">
        <v>0.34899999999999998</v>
      </c>
      <c r="C97">
        <v>0</v>
      </c>
      <c r="D97">
        <f>+SUM(G95:G107)</f>
        <v>7</v>
      </c>
      <c r="F97">
        <v>0.64900000000000002</v>
      </c>
      <c r="G97">
        <v>1</v>
      </c>
    </row>
    <row r="98" spans="2:7" x14ac:dyDescent="0.35">
      <c r="B98">
        <v>0.23899999999999999</v>
      </c>
      <c r="C98">
        <v>1</v>
      </c>
      <c r="D98">
        <f>+D96-D97</f>
        <v>6</v>
      </c>
      <c r="F98" s="2">
        <v>0.6493243680645211</v>
      </c>
      <c r="G98">
        <v>0</v>
      </c>
    </row>
    <row r="99" spans="2:7" x14ac:dyDescent="0.35">
      <c r="B99">
        <v>0.20399999999999999</v>
      </c>
      <c r="C99">
        <v>0</v>
      </c>
      <c r="F99" s="2">
        <v>0.68035540267291095</v>
      </c>
      <c r="G99">
        <v>0</v>
      </c>
    </row>
    <row r="100" spans="2:7" x14ac:dyDescent="0.35">
      <c r="B100">
        <v>0.20300000000000001</v>
      </c>
      <c r="C100">
        <v>0</v>
      </c>
      <c r="F100" s="2">
        <v>0.68751635463909977</v>
      </c>
      <c r="G100">
        <v>1</v>
      </c>
    </row>
    <row r="101" spans="2:7" x14ac:dyDescent="0.35">
      <c r="B101">
        <v>0.19500000000000001</v>
      </c>
      <c r="C101">
        <v>1</v>
      </c>
      <c r="F101" s="2">
        <v>0.68751635463909977</v>
      </c>
      <c r="G101">
        <v>1</v>
      </c>
    </row>
    <row r="102" spans="2:7" x14ac:dyDescent="0.35">
      <c r="B102">
        <v>0.27200000000000002</v>
      </c>
      <c r="C102">
        <v>0</v>
      </c>
      <c r="F102" s="2">
        <v>0.68751635463909999</v>
      </c>
      <c r="G102">
        <v>1</v>
      </c>
    </row>
    <row r="103" spans="2:7" x14ac:dyDescent="0.35">
      <c r="B103">
        <v>0.24399999999999999</v>
      </c>
      <c r="C103">
        <v>0</v>
      </c>
      <c r="F103" s="2">
        <v>0.74480317831506415</v>
      </c>
      <c r="G103">
        <v>0</v>
      </c>
    </row>
    <row r="104" spans="2:7" x14ac:dyDescent="0.35">
      <c r="B104">
        <v>0.749</v>
      </c>
      <c r="C104">
        <v>1</v>
      </c>
      <c r="F104" s="2">
        <v>0.74480317831506415</v>
      </c>
      <c r="G104">
        <v>0</v>
      </c>
    </row>
    <row r="105" spans="2:7" x14ac:dyDescent="0.35">
      <c r="B105">
        <v>0.28699999999999998</v>
      </c>
      <c r="C105">
        <v>0</v>
      </c>
      <c r="F105">
        <v>0.749</v>
      </c>
      <c r="G105">
        <v>1</v>
      </c>
    </row>
    <row r="106" spans="2:7" x14ac:dyDescent="0.35">
      <c r="B106">
        <v>0.28000000000000003</v>
      </c>
      <c r="C106">
        <v>1</v>
      </c>
      <c r="F106" s="2">
        <v>0.76389846092999503</v>
      </c>
      <c r="G106">
        <v>1</v>
      </c>
    </row>
    <row r="107" spans="2:7" x14ac:dyDescent="0.35">
      <c r="B107">
        <v>0.35</v>
      </c>
      <c r="C107">
        <v>0</v>
      </c>
      <c r="F107" s="2">
        <v>0.78125766160864329</v>
      </c>
      <c r="G107">
        <v>0</v>
      </c>
    </row>
    <row r="108" spans="2:7" x14ac:dyDescent="0.35">
      <c r="B108">
        <v>0.33400000000000002</v>
      </c>
      <c r="C108">
        <v>0</v>
      </c>
      <c r="D108">
        <v>0.8</v>
      </c>
      <c r="E108">
        <f>+D110/D109</f>
        <v>0.75</v>
      </c>
      <c r="F108" s="2">
        <v>0.79791534977360434</v>
      </c>
      <c r="G108">
        <v>1</v>
      </c>
    </row>
    <row r="109" spans="2:7" x14ac:dyDescent="0.35">
      <c r="B109">
        <v>0.23899999999999999</v>
      </c>
      <c r="C109">
        <v>1</v>
      </c>
      <c r="D109">
        <f>+COUNT(F108:F115)</f>
        <v>8</v>
      </c>
      <c r="F109">
        <v>0.80200000000000005</v>
      </c>
      <c r="G109">
        <v>1</v>
      </c>
    </row>
    <row r="110" spans="2:7" x14ac:dyDescent="0.35">
      <c r="B110">
        <v>0.223</v>
      </c>
      <c r="C110">
        <v>0</v>
      </c>
      <c r="D110">
        <f>+SUM(G108:G115)</f>
        <v>6</v>
      </c>
      <c r="F110" s="2">
        <v>0.80208851280563753</v>
      </c>
      <c r="G110">
        <v>0</v>
      </c>
    </row>
    <row r="111" spans="2:7" x14ac:dyDescent="0.35">
      <c r="B111">
        <v>0.28699999999999998</v>
      </c>
      <c r="C111">
        <v>1</v>
      </c>
      <c r="D111">
        <f>+D109-D110</f>
        <v>2</v>
      </c>
      <c r="F111" s="2">
        <v>0.806903662814902</v>
      </c>
      <c r="G111">
        <v>0</v>
      </c>
    </row>
    <row r="112" spans="2:7" x14ac:dyDescent="0.35">
      <c r="B112">
        <v>0.25</v>
      </c>
      <c r="C112">
        <v>1</v>
      </c>
      <c r="F112" s="2">
        <v>0.8402778519468711</v>
      </c>
      <c r="G112">
        <v>1</v>
      </c>
    </row>
    <row r="113" spans="1:7" x14ac:dyDescent="0.35">
      <c r="B113">
        <v>0.3</v>
      </c>
      <c r="C113">
        <v>1</v>
      </c>
      <c r="F113" s="2">
        <v>0.85937224364468079</v>
      </c>
      <c r="G113">
        <v>1</v>
      </c>
    </row>
    <row r="114" spans="1:7" x14ac:dyDescent="0.35">
      <c r="B114">
        <v>0.80200000000000005</v>
      </c>
      <c r="C114">
        <v>1</v>
      </c>
      <c r="F114" s="2">
        <v>0.85937224364468079</v>
      </c>
      <c r="G114">
        <v>1</v>
      </c>
    </row>
    <row r="115" spans="1:7" x14ac:dyDescent="0.35">
      <c r="B115">
        <v>0.32700000000000001</v>
      </c>
      <c r="C115">
        <v>1</v>
      </c>
      <c r="F115">
        <v>0.879</v>
      </c>
      <c r="G115">
        <v>1</v>
      </c>
    </row>
    <row r="116" spans="1:7" x14ac:dyDescent="0.35">
      <c r="B116">
        <v>0.32700000000000001</v>
      </c>
      <c r="C116">
        <v>1</v>
      </c>
      <c r="D116">
        <v>1</v>
      </c>
      <c r="E116">
        <f>+D118/D117</f>
        <v>0.58823529411764708</v>
      </c>
      <c r="F116" s="2">
        <v>1.0135888123453294</v>
      </c>
      <c r="G116">
        <v>1</v>
      </c>
    </row>
    <row r="117" spans="1:7" x14ac:dyDescent="0.35">
      <c r="B117">
        <v>0.27200000000000002</v>
      </c>
      <c r="C117">
        <v>1</v>
      </c>
      <c r="D117">
        <f>+COUNT(F116:F132)</f>
        <v>17</v>
      </c>
      <c r="F117" s="2">
        <v>1.03121266988795</v>
      </c>
      <c r="G117">
        <v>0</v>
      </c>
    </row>
    <row r="118" spans="1:7" x14ac:dyDescent="0.35">
      <c r="A118" t="s">
        <v>29</v>
      </c>
      <c r="B118" s="2">
        <v>0.429710289401044</v>
      </c>
      <c r="C118">
        <v>0</v>
      </c>
      <c r="D118">
        <f>+SUM(G116:G132)</f>
        <v>10</v>
      </c>
      <c r="F118" s="2">
        <v>1.0741699983726205</v>
      </c>
      <c r="G118">
        <v>0</v>
      </c>
    </row>
    <row r="119" spans="1:7" x14ac:dyDescent="0.35">
      <c r="B119" s="2">
        <v>1.03121266988795</v>
      </c>
      <c r="C119">
        <v>0</v>
      </c>
      <c r="D119">
        <f>+D117-D118</f>
        <v>7</v>
      </c>
      <c r="F119" s="2">
        <v>1.1457628381751035</v>
      </c>
      <c r="G119">
        <v>0</v>
      </c>
    </row>
    <row r="120" spans="1:7" x14ac:dyDescent="0.35">
      <c r="B120" s="2">
        <v>0.68751635463909999</v>
      </c>
      <c r="C120">
        <v>1</v>
      </c>
      <c r="F120" s="2">
        <v>1.1898182061157483</v>
      </c>
      <c r="G120">
        <v>1</v>
      </c>
    </row>
    <row r="121" spans="1:7" x14ac:dyDescent="0.35">
      <c r="B121" s="2">
        <v>2.67186459327259</v>
      </c>
      <c r="C121">
        <v>1</v>
      </c>
      <c r="F121" s="2">
        <v>1.2316695031765099</v>
      </c>
      <c r="G121">
        <v>1</v>
      </c>
    </row>
    <row r="122" spans="1:7" x14ac:dyDescent="0.35">
      <c r="B122" s="2">
        <v>0.45835645800043201</v>
      </c>
      <c r="C122">
        <v>1</v>
      </c>
      <c r="F122" s="2">
        <v>1.2889375601869</v>
      </c>
      <c r="G122">
        <v>1</v>
      </c>
    </row>
    <row r="123" spans="1:7" x14ac:dyDescent="0.35">
      <c r="B123" s="2">
        <v>0.49655099053017498</v>
      </c>
      <c r="C123">
        <v>0</v>
      </c>
      <c r="F123" s="2">
        <v>1.8137602471258893</v>
      </c>
      <c r="G123">
        <v>1</v>
      </c>
    </row>
    <row r="124" spans="1:7" x14ac:dyDescent="0.35">
      <c r="B124" s="2">
        <v>0.57293869768348604</v>
      </c>
      <c r="C124">
        <v>0</v>
      </c>
      <c r="F124" s="2">
        <v>1.8328395059420592</v>
      </c>
      <c r="G124">
        <v>0</v>
      </c>
    </row>
    <row r="125" spans="1:7" x14ac:dyDescent="0.35">
      <c r="B125" s="2">
        <v>0.42016151808636198</v>
      </c>
      <c r="C125">
        <v>0</v>
      </c>
      <c r="F125" s="5">
        <v>1.8340000000000001</v>
      </c>
      <c r="G125">
        <v>1</v>
      </c>
    </row>
    <row r="126" spans="1:7" x14ac:dyDescent="0.35">
      <c r="B126" s="2">
        <v>0.49655099053017498</v>
      </c>
      <c r="C126">
        <v>1</v>
      </c>
      <c r="F126" s="2">
        <v>1.90915243299638</v>
      </c>
      <c r="G126">
        <v>0</v>
      </c>
    </row>
    <row r="127" spans="1:7" x14ac:dyDescent="0.35">
      <c r="B127" s="2">
        <v>1.90915243299638</v>
      </c>
      <c r="C127">
        <v>0</v>
      </c>
      <c r="F127" s="2">
        <v>1.947306372560889</v>
      </c>
      <c r="G127">
        <v>0</v>
      </c>
    </row>
    <row r="128" spans="1:7" x14ac:dyDescent="0.35">
      <c r="B128" s="2">
        <v>1.2889375601869</v>
      </c>
      <c r="C128">
        <v>1</v>
      </c>
      <c r="F128" s="2">
        <v>2.0649342141827827</v>
      </c>
      <c r="G128">
        <v>0</v>
      </c>
    </row>
    <row r="129" spans="1:7" x14ac:dyDescent="0.35">
      <c r="B129" s="2">
        <v>1.2316695031765099</v>
      </c>
      <c r="C129">
        <v>1</v>
      </c>
      <c r="F129" s="2">
        <v>2.519389291206267</v>
      </c>
      <c r="G129">
        <v>1</v>
      </c>
    </row>
    <row r="130" spans="1:7" x14ac:dyDescent="0.35">
      <c r="A130" t="s">
        <v>31</v>
      </c>
      <c r="B130" s="2">
        <v>0.40106390596670599</v>
      </c>
      <c r="C130">
        <v>1</v>
      </c>
      <c r="F130" s="2">
        <v>2.519389291206267</v>
      </c>
      <c r="G130">
        <v>1</v>
      </c>
    </row>
    <row r="131" spans="1:7" x14ac:dyDescent="0.35">
      <c r="B131" s="2">
        <v>0.806903662814902</v>
      </c>
      <c r="C131">
        <v>0</v>
      </c>
      <c r="F131" s="2">
        <v>2.67186459327259</v>
      </c>
      <c r="G131">
        <v>1</v>
      </c>
    </row>
    <row r="132" spans="1:7" x14ac:dyDescent="0.35">
      <c r="B132" s="2">
        <v>0.76389846092999503</v>
      </c>
      <c r="C132">
        <v>1</v>
      </c>
      <c r="F132" s="2">
        <v>3.6238925956693198</v>
      </c>
      <c r="G132">
        <v>1</v>
      </c>
    </row>
  </sheetData>
  <phoneticPr fontId="1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almut kelber</dc:creator>
  <cp:lastModifiedBy>Hema Somanathan</cp:lastModifiedBy>
  <dcterms:created xsi:type="dcterms:W3CDTF">2007-01-28T06:57:23Z</dcterms:created>
  <dcterms:modified xsi:type="dcterms:W3CDTF">2016-12-15T11:09:26Z</dcterms:modified>
</cp:coreProperties>
</file>