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540" windowHeight="8385" activeTab="0"/>
  </bookViews>
  <sheets>
    <sheet name="Transect Data" sheetId="1" r:id="rId1"/>
    <sheet name="2013 patch locations " sheetId="2" r:id="rId2"/>
    <sheet name="2013 patch morphology" sheetId="3" r:id="rId3"/>
    <sheet name="2005 patch density" sheetId="4" r:id="rId4"/>
    <sheet name="2005 patch morphology" sheetId="5" r:id="rId5"/>
  </sheets>
  <definedNames/>
  <calcPr fullCalcOnLoad="1"/>
</workbook>
</file>

<file path=xl/sharedStrings.xml><?xml version="1.0" encoding="utf-8"?>
<sst xmlns="http://schemas.openxmlformats.org/spreadsheetml/2006/main" count="1359" uniqueCount="212">
  <si>
    <t>T</t>
  </si>
  <si>
    <t>D</t>
  </si>
  <si>
    <t>Nick Lawman</t>
  </si>
  <si>
    <t>2007 sections</t>
  </si>
  <si>
    <t>Total</t>
  </si>
  <si>
    <t>Total without 4,5,6</t>
  </si>
  <si>
    <t>Later walk</t>
  </si>
  <si>
    <t>07.30</t>
  </si>
  <si>
    <t>07.25</t>
  </si>
  <si>
    <t>07.15</t>
  </si>
  <si>
    <t>07.45</t>
  </si>
  <si>
    <t>07.35</t>
  </si>
  <si>
    <t>07.08</t>
  </si>
  <si>
    <t>07.00</t>
  </si>
  <si>
    <t>07.18</t>
  </si>
  <si>
    <t>08.00</t>
  </si>
  <si>
    <t>09.45</t>
  </si>
  <si>
    <t>10.00</t>
  </si>
  <si>
    <t>09.10</t>
  </si>
  <si>
    <t>07.05</t>
  </si>
  <si>
    <t>07.50</t>
  </si>
  <si>
    <t>08.15</t>
  </si>
  <si>
    <t>17</t>
  </si>
  <si>
    <t>12</t>
  </si>
  <si>
    <t>15</t>
  </si>
  <si>
    <t>14</t>
  </si>
  <si>
    <t>13</t>
  </si>
  <si>
    <t>16</t>
  </si>
  <si>
    <t>13.5</t>
  </si>
  <si>
    <t>12.5</t>
  </si>
  <si>
    <t>11.5</t>
  </si>
  <si>
    <t>14.5</t>
  </si>
  <si>
    <t>15.5</t>
  </si>
  <si>
    <t>20+</t>
  </si>
  <si>
    <t>Date</t>
  </si>
  <si>
    <t>Start</t>
  </si>
  <si>
    <t>Temp.</t>
  </si>
  <si>
    <t>08.20</t>
  </si>
  <si>
    <t>08.55</t>
  </si>
  <si>
    <t>1 female in section 2</t>
  </si>
  <si>
    <t>1 female in section 5</t>
  </si>
  <si>
    <t>Julian</t>
  </si>
  <si>
    <t>02/07.2010</t>
  </si>
  <si>
    <t>07.10</t>
  </si>
  <si>
    <t>09.00</t>
  </si>
  <si>
    <t>No. in burnt S3</t>
  </si>
  <si>
    <t>08.30</t>
  </si>
  <si>
    <t>08.45</t>
  </si>
  <si>
    <t>08.35</t>
  </si>
  <si>
    <t>07.20</t>
  </si>
  <si>
    <t>08.40</t>
  </si>
  <si>
    <t>x</t>
  </si>
  <si>
    <t>?</t>
  </si>
  <si>
    <t>D with D.Grundy</t>
  </si>
  <si>
    <t>09.15</t>
  </si>
  <si>
    <t>1 female in section 8</t>
  </si>
  <si>
    <t>:</t>
  </si>
  <si>
    <t>PM</t>
  </si>
  <si>
    <t>09.25</t>
  </si>
  <si>
    <t>09.30</t>
  </si>
  <si>
    <t>D/PR</t>
  </si>
  <si>
    <t>&lt;=4</t>
  </si>
  <si>
    <t>&lt;=3</t>
  </si>
  <si>
    <t>7 + &lt;=7</t>
  </si>
  <si>
    <t>09.05</t>
  </si>
  <si>
    <t>PR</t>
  </si>
  <si>
    <t>PM/B</t>
  </si>
  <si>
    <t>B/PM</t>
  </si>
  <si>
    <t>08.50</t>
  </si>
  <si>
    <t>B</t>
  </si>
  <si>
    <t>2 females in section 3</t>
  </si>
  <si>
    <t>1 female in section 3</t>
  </si>
  <si>
    <t>D = David Baker; T = Terry Crawford; PM = Peter Mayhew; PR = Penny Relf; B = Barry Graham; x = not walked</t>
  </si>
  <si>
    <t>08.25</t>
  </si>
  <si>
    <t>1102 male,  8 female, 194 unsexed</t>
  </si>
  <si>
    <t>2008-14 sections</t>
  </si>
  <si>
    <t>Transect Section</t>
  </si>
  <si>
    <t>Latitude</t>
  </si>
  <si>
    <t xml:space="preserve">Longitude </t>
  </si>
  <si>
    <t>3 Left (Burnt)</t>
  </si>
  <si>
    <t>3 Left hand side (unburnt)</t>
  </si>
  <si>
    <t>3 Right hand side (unburnt)</t>
  </si>
  <si>
    <t>8 (RIGHT)</t>
  </si>
  <si>
    <t>8 (LEFT)</t>
  </si>
  <si>
    <t>x=section not walked</t>
  </si>
  <si>
    <r>
      <t>Numbers of adult</t>
    </r>
    <r>
      <rPr>
        <i/>
        <sz val="10"/>
        <rFont val="Arial"/>
        <family val="2"/>
      </rPr>
      <t xml:space="preserve"> Epione vespertaria</t>
    </r>
    <r>
      <rPr>
        <sz val="10"/>
        <rFont val="Arial"/>
        <family val="0"/>
      </rPr>
      <t xml:space="preserve"> are shown. </t>
    </r>
  </si>
  <si>
    <t>Plant</t>
  </si>
  <si>
    <t>Max Height</t>
  </si>
  <si>
    <t>Max Width</t>
  </si>
  <si>
    <t>Stem Heights</t>
  </si>
  <si>
    <t>Mean Height</t>
  </si>
  <si>
    <t>Leaf Lengths</t>
  </si>
  <si>
    <t>Mean Leaf Length</t>
  </si>
  <si>
    <t>No of Stems</t>
  </si>
  <si>
    <t>Leaf Hair Abundance</t>
  </si>
  <si>
    <t>Mean Leaf Density</t>
  </si>
  <si>
    <t>Scaling up to 10cm</t>
  </si>
  <si>
    <t>Longitiude</t>
  </si>
  <si>
    <t>11 / 10cm</t>
  </si>
  <si>
    <t>14 / 10cm</t>
  </si>
  <si>
    <t>8 / 5cm</t>
  </si>
  <si>
    <t>2</t>
  </si>
  <si>
    <t>9 / 5cm</t>
  </si>
  <si>
    <t>11 / 5cm</t>
  </si>
  <si>
    <t>6 / 5cm</t>
  </si>
  <si>
    <t>3</t>
  </si>
  <si>
    <t>7 / 5cm</t>
  </si>
  <si>
    <t>Transect section</t>
  </si>
  <si>
    <t>5 / 2cm</t>
  </si>
  <si>
    <t>7 / 2cm</t>
  </si>
  <si>
    <t>9 / 10cm</t>
  </si>
  <si>
    <t>8 / 10cm</t>
  </si>
  <si>
    <t>13 / 5cm</t>
  </si>
  <si>
    <t>4</t>
  </si>
  <si>
    <t>12 / 5cm</t>
  </si>
  <si>
    <t>8 / 2cm</t>
  </si>
  <si>
    <t>5</t>
  </si>
  <si>
    <t>10 / 10cm</t>
  </si>
  <si>
    <t>6</t>
  </si>
  <si>
    <t>10 / 5cm</t>
  </si>
  <si>
    <t>7</t>
  </si>
  <si>
    <t>11 / 10 cm</t>
  </si>
  <si>
    <t>6 / 2cm</t>
  </si>
  <si>
    <t>8</t>
  </si>
  <si>
    <t>9</t>
  </si>
  <si>
    <t>11 / 5 cm</t>
  </si>
  <si>
    <t>10</t>
  </si>
  <si>
    <t>5 / 5cm</t>
  </si>
  <si>
    <t xml:space="preserve">10 / 5cm </t>
  </si>
  <si>
    <t>16 / 5cm</t>
  </si>
  <si>
    <t>10 / 2cm</t>
  </si>
  <si>
    <t>12 / 10cm</t>
  </si>
  <si>
    <t>13 / 10cm</t>
  </si>
  <si>
    <t>7 / 10cm</t>
  </si>
  <si>
    <t>11/ 10cm</t>
  </si>
  <si>
    <t>15 / 10cm</t>
  </si>
  <si>
    <t>14 / 5cm</t>
  </si>
  <si>
    <t>11</t>
  </si>
  <si>
    <t>4 / 2cm</t>
  </si>
  <si>
    <t>18</t>
  </si>
  <si>
    <t>19</t>
  </si>
  <si>
    <t>20</t>
  </si>
  <si>
    <t>20 / 10cm</t>
  </si>
  <si>
    <t>21 / 10cm</t>
  </si>
  <si>
    <t>9 / 2cm</t>
  </si>
  <si>
    <t>17 / 10cm</t>
  </si>
  <si>
    <t>18 / 10cm</t>
  </si>
  <si>
    <t>22 / 10cm</t>
  </si>
  <si>
    <t>3 / 2cm</t>
  </si>
  <si>
    <t>6 / 10cm</t>
  </si>
  <si>
    <t>11 / 2cm</t>
  </si>
  <si>
    <t xml:space="preserve"> </t>
  </si>
  <si>
    <t xml:space="preserve"> 9 / 5cm</t>
  </si>
  <si>
    <t>10 / 2 cm</t>
  </si>
  <si>
    <t>5 / 10cm</t>
  </si>
  <si>
    <t>17 / 5cm</t>
  </si>
  <si>
    <t>8 / 5 cm</t>
  </si>
  <si>
    <t>4 / 5cm</t>
  </si>
  <si>
    <t>16 / 10cm</t>
  </si>
  <si>
    <t xml:space="preserve">3 / 2cm </t>
  </si>
  <si>
    <t>Kidney Pond</t>
  </si>
  <si>
    <t>5/ 5cm</t>
  </si>
  <si>
    <t>8/ 5cm</t>
  </si>
  <si>
    <t>Wild Goose Carr</t>
  </si>
  <si>
    <t>8 /5cm</t>
  </si>
  <si>
    <t>3 / 5cm</t>
  </si>
  <si>
    <t>2 / 2cm</t>
  </si>
  <si>
    <t>Hotspot near junction of section 2 and 3</t>
  </si>
  <si>
    <t>Easting_start</t>
  </si>
  <si>
    <t>Northing_start</t>
  </si>
  <si>
    <t>Easting_1</t>
  </si>
  <si>
    <t>Northing_1</t>
  </si>
  <si>
    <t>0-49m</t>
  </si>
  <si>
    <t>Easting_2</t>
  </si>
  <si>
    <t>Northing_2</t>
  </si>
  <si>
    <t>50-99m</t>
  </si>
  <si>
    <t>Easting_3</t>
  </si>
  <si>
    <t>Northing_3</t>
  </si>
  <si>
    <t>100-149m</t>
  </si>
  <si>
    <t>Easting_4</t>
  </si>
  <si>
    <t>Northing_4</t>
  </si>
  <si>
    <t>150-199m</t>
  </si>
  <si>
    <t>Missing data indicates random transect reaches limit of study site</t>
  </si>
  <si>
    <r>
      <t xml:space="preserve">2005 </t>
    </r>
    <r>
      <rPr>
        <i/>
        <sz val="10"/>
        <rFont val="Arial"/>
        <family val="2"/>
      </rPr>
      <t>Salix repens</t>
    </r>
    <r>
      <rPr>
        <sz val="10"/>
        <rFont val="Arial"/>
        <family val="2"/>
      </rPr>
      <t xml:space="preserve"> patch density surveys. Measures are numbers of patches in the relevant transect section. </t>
    </r>
  </si>
  <si>
    <r>
      <rPr>
        <i/>
        <sz val="10"/>
        <rFont val="Arial"/>
        <family val="2"/>
      </rPr>
      <t>Salix repens</t>
    </r>
    <r>
      <rPr>
        <sz val="10"/>
        <rFont val="Arial"/>
        <family val="2"/>
      </rPr>
      <t xml:space="preserve"> patch morphological measurements along the transect route and in three other "hotspot" locations in 2013</t>
    </r>
  </si>
  <si>
    <t>ID</t>
  </si>
  <si>
    <t>Easting</t>
  </si>
  <si>
    <t>Northing</t>
  </si>
  <si>
    <t>LARVA</t>
  </si>
  <si>
    <t>WIDTH_MX</t>
  </si>
  <si>
    <t>HGHT_MX</t>
  </si>
  <si>
    <t>HGHT_1</t>
  </si>
  <si>
    <t>HGHT_2</t>
  </si>
  <si>
    <t>HGHT_3</t>
  </si>
  <si>
    <t>HGHT_4</t>
  </si>
  <si>
    <t>HGHT_5</t>
  </si>
  <si>
    <t>HGHT_6</t>
  </si>
  <si>
    <t>HGHT_X</t>
  </si>
  <si>
    <t>STEM_NO</t>
  </si>
  <si>
    <t>LFLEN_1</t>
  </si>
  <si>
    <t>LFLEN_2</t>
  </si>
  <si>
    <t>LFLEN_3</t>
  </si>
  <si>
    <t>LFLEN_4</t>
  </si>
  <si>
    <t>LFLEN_5</t>
  </si>
  <si>
    <t>LFLEN_6</t>
  </si>
  <si>
    <t>LFLEN_X</t>
  </si>
  <si>
    <t>LFDENS_1</t>
  </si>
  <si>
    <t>LFDENS_2</t>
  </si>
  <si>
    <t>LFDENS_3</t>
  </si>
  <si>
    <t>LFDENS_X</t>
  </si>
  <si>
    <r>
      <t xml:space="preserve">Locations of every </t>
    </r>
    <r>
      <rPr>
        <i/>
        <sz val="10"/>
        <rFont val="Arial"/>
        <family val="2"/>
      </rPr>
      <t>Salix repens</t>
    </r>
    <r>
      <rPr>
        <sz val="10"/>
        <rFont val="Arial"/>
        <family val="2"/>
      </rPr>
      <t xml:space="preserve"> patch along the monitoring transect route in 2013 are shown</t>
    </r>
  </si>
  <si>
    <r>
      <t xml:space="preserve">Morphological measures of </t>
    </r>
    <r>
      <rPr>
        <i/>
        <sz val="10"/>
        <rFont val="Arial"/>
        <family val="2"/>
      </rPr>
      <t>Salix repens</t>
    </r>
    <r>
      <rPr>
        <sz val="10"/>
        <rFont val="Arial"/>
        <family val="2"/>
      </rPr>
      <t xml:space="preserve"> patches in 2005, for patches with </t>
    </r>
    <r>
      <rPr>
        <i/>
        <sz val="10"/>
        <rFont val="Arial"/>
        <family val="2"/>
      </rPr>
      <t>Epione vespertaria</t>
    </r>
    <r>
      <rPr>
        <sz val="10"/>
        <rFont val="Arial"/>
        <family val="2"/>
      </rPr>
      <t xml:space="preserve"> larvae and those without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</si>
</sst>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33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49" fontId="0" fillId="34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4" fontId="0" fillId="34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14" fontId="0" fillId="36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165" fontId="0" fillId="0" borderId="10" xfId="0" applyNumberForma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1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2" fontId="22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top"/>
    </xf>
    <xf numFmtId="165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9"/>
  <sheetViews>
    <sheetView tabSelected="1" zoomScale="91" zoomScaleNormal="91" zoomScalePageLayoutView="0" workbookViewId="0" topLeftCell="A1">
      <pane ySplit="5" topLeftCell="A6" activePane="bottomLeft" state="frozen"/>
      <selection pane="topLeft" activeCell="B1" sqref="B1"/>
      <selection pane="bottomLeft" activeCell="B7" sqref="B7"/>
    </sheetView>
  </sheetViews>
  <sheetFormatPr defaultColWidth="9.140625" defaultRowHeight="12.75"/>
  <cols>
    <col min="2" max="2" width="9.28125" style="0" bestFit="1" customWidth="1"/>
    <col min="3" max="3" width="12.140625" style="0" bestFit="1" customWidth="1"/>
    <col min="4" max="4" width="6.140625" style="0" customWidth="1"/>
    <col min="5" max="5" width="5.57421875" style="0" customWidth="1"/>
    <col min="6" max="6" width="6.7109375" style="0" customWidth="1"/>
    <col min="7" max="19" width="5.7109375" style="0" customWidth="1"/>
    <col min="20" max="20" width="9.28125" style="0" bestFit="1" customWidth="1"/>
    <col min="21" max="21" width="2.7109375" style="0" customWidth="1"/>
    <col min="22" max="22" width="9.28125" style="0" bestFit="1" customWidth="1"/>
  </cols>
  <sheetData>
    <row r="1" ht="12.75">
      <c r="A1" s="34" t="s">
        <v>85</v>
      </c>
    </row>
    <row r="2" spans="3:22" ht="12.75">
      <c r="C2" s="34" t="s">
        <v>72</v>
      </c>
      <c r="H2" s="5"/>
      <c r="I2" s="5"/>
      <c r="K2" s="5"/>
      <c r="L2" s="5"/>
      <c r="N2" s="5"/>
      <c r="O2" s="5"/>
      <c r="S2" s="37" t="s">
        <v>6</v>
      </c>
      <c r="T2" s="24"/>
      <c r="V2" t="s">
        <v>84</v>
      </c>
    </row>
    <row r="3" spans="3:18" ht="12.75">
      <c r="C3" t="s">
        <v>3</v>
      </c>
      <c r="H3" s="6">
        <v>1</v>
      </c>
      <c r="I3" s="6">
        <v>2</v>
      </c>
      <c r="J3" s="6">
        <v>3</v>
      </c>
      <c r="N3" s="6">
        <v>5</v>
      </c>
      <c r="O3" s="6">
        <v>6</v>
      </c>
      <c r="P3" s="6">
        <v>7</v>
      </c>
      <c r="Q3" s="6">
        <v>8</v>
      </c>
      <c r="R3" s="6">
        <v>9</v>
      </c>
    </row>
    <row r="4" spans="3:24" ht="12.75">
      <c r="C4" t="s">
        <v>75</v>
      </c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8</v>
      </c>
      <c r="P4" s="6">
        <v>9</v>
      </c>
      <c r="Q4" s="6">
        <v>10</v>
      </c>
      <c r="R4" s="6">
        <v>11</v>
      </c>
      <c r="T4" s="7" t="s">
        <v>4</v>
      </c>
      <c r="V4" s="6" t="s">
        <v>5</v>
      </c>
      <c r="X4" s="32" t="s">
        <v>45</v>
      </c>
    </row>
    <row r="5" spans="2:20" ht="12.75">
      <c r="B5" t="s">
        <v>41</v>
      </c>
      <c r="C5" t="s">
        <v>34</v>
      </c>
      <c r="D5" t="s">
        <v>35</v>
      </c>
      <c r="E5" t="s">
        <v>36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7"/>
    </row>
    <row r="6" ht="13.5" thickBot="1"/>
    <row r="7" spans="2:20" ht="12.75">
      <c r="B7">
        <v>171</v>
      </c>
      <c r="C7" s="1">
        <v>39253</v>
      </c>
      <c r="D7" s="8" t="s">
        <v>7</v>
      </c>
      <c r="E7" s="8" t="s">
        <v>22</v>
      </c>
      <c r="F7" s="1" t="s">
        <v>0</v>
      </c>
      <c r="G7" s="1"/>
      <c r="K7" s="53"/>
      <c r="L7" s="54"/>
      <c r="M7" s="55"/>
      <c r="T7">
        <f aca="true" t="shared" si="0" ref="T7:T57">SUM(H7:R7)</f>
        <v>0</v>
      </c>
    </row>
    <row r="8" spans="2:20" ht="12.75">
      <c r="B8">
        <v>173</v>
      </c>
      <c r="C8" s="1">
        <v>39255</v>
      </c>
      <c r="D8" s="8" t="s">
        <v>7</v>
      </c>
      <c r="E8" s="8" t="s">
        <v>22</v>
      </c>
      <c r="F8" s="1" t="s">
        <v>0</v>
      </c>
      <c r="G8" s="1"/>
      <c r="K8" s="56"/>
      <c r="L8" s="57"/>
      <c r="M8" s="58"/>
      <c r="N8">
        <v>2</v>
      </c>
      <c r="T8">
        <f t="shared" si="0"/>
        <v>2</v>
      </c>
    </row>
    <row r="9" spans="2:20" ht="12.75">
      <c r="B9">
        <v>180</v>
      </c>
      <c r="C9" s="1">
        <v>39262</v>
      </c>
      <c r="D9" s="8" t="s">
        <v>8</v>
      </c>
      <c r="E9" s="8" t="s">
        <v>23</v>
      </c>
      <c r="F9" s="1" t="s">
        <v>1</v>
      </c>
      <c r="G9" s="1"/>
      <c r="H9" s="18" t="s">
        <v>51</v>
      </c>
      <c r="I9" s="18" t="s">
        <v>51</v>
      </c>
      <c r="J9" s="18" t="s">
        <v>51</v>
      </c>
      <c r="K9" s="56"/>
      <c r="L9" s="57"/>
      <c r="M9" s="58"/>
      <c r="T9">
        <f t="shared" si="0"/>
        <v>0</v>
      </c>
    </row>
    <row r="10" spans="2:20" ht="12.75">
      <c r="B10">
        <v>181</v>
      </c>
      <c r="C10" s="1">
        <v>39263</v>
      </c>
      <c r="D10" s="8" t="s">
        <v>7</v>
      </c>
      <c r="E10" s="8" t="s">
        <v>24</v>
      </c>
      <c r="F10" s="1" t="s">
        <v>0</v>
      </c>
      <c r="G10" s="1"/>
      <c r="K10" s="56"/>
      <c r="L10" s="57"/>
      <c r="M10" s="58"/>
      <c r="N10">
        <v>1</v>
      </c>
      <c r="T10">
        <f t="shared" si="0"/>
        <v>1</v>
      </c>
    </row>
    <row r="11" spans="2:20" ht="12.75">
      <c r="B11">
        <v>183</v>
      </c>
      <c r="C11" s="1">
        <v>39265</v>
      </c>
      <c r="D11" s="8" t="s">
        <v>9</v>
      </c>
      <c r="E11" s="8" t="s">
        <v>24</v>
      </c>
      <c r="F11" s="1" t="s">
        <v>0</v>
      </c>
      <c r="G11" s="1"/>
      <c r="H11">
        <v>1</v>
      </c>
      <c r="I11">
        <v>3</v>
      </c>
      <c r="J11">
        <v>6</v>
      </c>
      <c r="K11" s="56"/>
      <c r="L11" s="57"/>
      <c r="M11" s="58"/>
      <c r="N11">
        <v>2</v>
      </c>
      <c r="O11">
        <v>1</v>
      </c>
      <c r="T11">
        <f t="shared" si="0"/>
        <v>13</v>
      </c>
    </row>
    <row r="12" spans="2:20" ht="12.75">
      <c r="B12">
        <v>189</v>
      </c>
      <c r="C12" s="1">
        <v>39271</v>
      </c>
      <c r="D12" s="8" t="s">
        <v>9</v>
      </c>
      <c r="E12" s="8" t="s">
        <v>25</v>
      </c>
      <c r="F12" s="1" t="s">
        <v>1</v>
      </c>
      <c r="G12" s="1"/>
      <c r="J12">
        <v>6</v>
      </c>
      <c r="K12" s="56"/>
      <c r="L12" s="57"/>
      <c r="M12" s="58"/>
      <c r="P12">
        <v>1</v>
      </c>
      <c r="R12">
        <v>1</v>
      </c>
      <c r="T12">
        <f t="shared" si="0"/>
        <v>8</v>
      </c>
    </row>
    <row r="13" spans="2:20" ht="12.75">
      <c r="B13">
        <v>191</v>
      </c>
      <c r="C13" s="1">
        <v>39273</v>
      </c>
      <c r="D13" s="8" t="s">
        <v>10</v>
      </c>
      <c r="E13" s="8" t="s">
        <v>26</v>
      </c>
      <c r="F13" s="1" t="s">
        <v>0</v>
      </c>
      <c r="G13" s="1"/>
      <c r="I13">
        <v>7</v>
      </c>
      <c r="J13">
        <v>10</v>
      </c>
      <c r="K13" s="56"/>
      <c r="L13" s="57"/>
      <c r="M13" s="58"/>
      <c r="N13">
        <v>6</v>
      </c>
      <c r="T13">
        <f t="shared" si="0"/>
        <v>23</v>
      </c>
    </row>
    <row r="14" spans="2:20" ht="12.75">
      <c r="B14">
        <v>194</v>
      </c>
      <c r="C14" s="1">
        <v>39276</v>
      </c>
      <c r="D14" s="8" t="s">
        <v>11</v>
      </c>
      <c r="E14" s="8" t="s">
        <v>25</v>
      </c>
      <c r="F14" s="1" t="s">
        <v>1</v>
      </c>
      <c r="G14" s="1"/>
      <c r="H14">
        <v>2</v>
      </c>
      <c r="I14">
        <v>17</v>
      </c>
      <c r="J14">
        <v>39</v>
      </c>
      <c r="K14" s="56"/>
      <c r="L14" s="57"/>
      <c r="M14" s="58"/>
      <c r="N14">
        <v>8</v>
      </c>
      <c r="P14">
        <v>1</v>
      </c>
      <c r="T14">
        <f t="shared" si="0"/>
        <v>67</v>
      </c>
    </row>
    <row r="15" spans="2:26" ht="12.75">
      <c r="B15">
        <v>197</v>
      </c>
      <c r="C15" s="1">
        <v>39279</v>
      </c>
      <c r="D15" s="8" t="s">
        <v>7</v>
      </c>
      <c r="E15" s="8" t="s">
        <v>26</v>
      </c>
      <c r="F15" s="1" t="s">
        <v>0</v>
      </c>
      <c r="G15" s="1"/>
      <c r="H15">
        <v>5</v>
      </c>
      <c r="I15">
        <v>30</v>
      </c>
      <c r="J15">
        <v>53</v>
      </c>
      <c r="K15" s="56"/>
      <c r="L15" s="57"/>
      <c r="M15" s="58"/>
      <c r="N15">
        <v>9</v>
      </c>
      <c r="P15">
        <v>1</v>
      </c>
      <c r="T15">
        <f t="shared" si="0"/>
        <v>98</v>
      </c>
      <c r="Z15" t="s">
        <v>39</v>
      </c>
    </row>
    <row r="16" spans="2:20" ht="12.75">
      <c r="B16">
        <v>201</v>
      </c>
      <c r="C16" s="1">
        <v>39283</v>
      </c>
      <c r="D16" s="8" t="s">
        <v>12</v>
      </c>
      <c r="E16" s="8" t="s">
        <v>22</v>
      </c>
      <c r="F16" s="1" t="s">
        <v>1</v>
      </c>
      <c r="G16" s="1"/>
      <c r="H16">
        <v>2</v>
      </c>
      <c r="I16">
        <v>14</v>
      </c>
      <c r="J16">
        <v>10</v>
      </c>
      <c r="K16" s="56"/>
      <c r="L16" s="57"/>
      <c r="M16" s="58"/>
      <c r="T16">
        <f t="shared" si="0"/>
        <v>26</v>
      </c>
    </row>
    <row r="17" spans="2:20" ht="12.75">
      <c r="B17">
        <v>204</v>
      </c>
      <c r="C17" s="1">
        <v>39286</v>
      </c>
      <c r="D17" s="8" t="s">
        <v>10</v>
      </c>
      <c r="E17" s="8" t="s">
        <v>24</v>
      </c>
      <c r="F17" s="1" t="s">
        <v>0</v>
      </c>
      <c r="G17" s="1"/>
      <c r="H17">
        <v>2</v>
      </c>
      <c r="I17">
        <v>19</v>
      </c>
      <c r="J17">
        <v>30</v>
      </c>
      <c r="K17" s="56"/>
      <c r="L17" s="57"/>
      <c r="M17" s="58"/>
      <c r="N17">
        <v>2</v>
      </c>
      <c r="T17">
        <f t="shared" si="0"/>
        <v>53</v>
      </c>
    </row>
    <row r="18" spans="2:20" ht="12.75">
      <c r="B18">
        <v>208</v>
      </c>
      <c r="C18" s="1">
        <v>39290</v>
      </c>
      <c r="D18" s="8" t="s">
        <v>13</v>
      </c>
      <c r="E18" s="8" t="s">
        <v>27</v>
      </c>
      <c r="F18" s="1" t="s">
        <v>1</v>
      </c>
      <c r="G18" s="1"/>
      <c r="I18">
        <v>1</v>
      </c>
      <c r="K18" s="56"/>
      <c r="L18" s="57"/>
      <c r="M18" s="58"/>
      <c r="T18">
        <f t="shared" si="0"/>
        <v>1</v>
      </c>
    </row>
    <row r="19" spans="2:20" ht="13.5" thickBot="1">
      <c r="B19">
        <v>211</v>
      </c>
      <c r="C19" s="1">
        <v>39293</v>
      </c>
      <c r="D19" s="8" t="s">
        <v>7</v>
      </c>
      <c r="E19" s="8" t="s">
        <v>26</v>
      </c>
      <c r="F19" s="1" t="s">
        <v>0</v>
      </c>
      <c r="G19" s="1"/>
      <c r="J19">
        <v>1</v>
      </c>
      <c r="K19" s="59"/>
      <c r="L19" s="60"/>
      <c r="M19" s="61"/>
      <c r="T19">
        <f t="shared" si="0"/>
        <v>1</v>
      </c>
    </row>
    <row r="20" spans="2:26" ht="12.75">
      <c r="B20" s="14"/>
      <c r="C20" s="14"/>
      <c r="D20" s="17"/>
      <c r="E20" s="17"/>
      <c r="F20" s="14"/>
      <c r="G20" s="14"/>
      <c r="H20" s="14">
        <f>SUM(H7:H19)</f>
        <v>12</v>
      </c>
      <c r="I20" s="14">
        <f aca="true" t="shared" si="1" ref="I20:T20">SUM(I7:I19)</f>
        <v>91</v>
      </c>
      <c r="J20" s="14">
        <f t="shared" si="1"/>
        <v>155</v>
      </c>
      <c r="K20" s="14">
        <f t="shared" si="1"/>
        <v>0</v>
      </c>
      <c r="L20" s="14">
        <f t="shared" si="1"/>
        <v>0</v>
      </c>
      <c r="M20" s="14">
        <f t="shared" si="1"/>
        <v>0</v>
      </c>
      <c r="N20" s="14">
        <f t="shared" si="1"/>
        <v>30</v>
      </c>
      <c r="O20" s="14">
        <f t="shared" si="1"/>
        <v>1</v>
      </c>
      <c r="P20" s="14">
        <f t="shared" si="1"/>
        <v>3</v>
      </c>
      <c r="Q20" s="14">
        <f t="shared" si="1"/>
        <v>0</v>
      </c>
      <c r="R20" s="14">
        <f t="shared" si="1"/>
        <v>1</v>
      </c>
      <c r="S20" s="14"/>
      <c r="T20" s="14">
        <f t="shared" si="1"/>
        <v>293</v>
      </c>
      <c r="U20" s="14"/>
      <c r="V20" s="14"/>
      <c r="W20" s="14"/>
      <c r="X20" s="14"/>
      <c r="Y20" s="14"/>
      <c r="Z20" s="14"/>
    </row>
    <row r="21" spans="2:22" ht="12.75">
      <c r="B21">
        <v>177</v>
      </c>
      <c r="C21" s="1">
        <v>39625</v>
      </c>
      <c r="D21" s="8" t="s">
        <v>7</v>
      </c>
      <c r="E21" s="8" t="s">
        <v>24</v>
      </c>
      <c r="F21" s="1" t="s">
        <v>0</v>
      </c>
      <c r="G21" s="1"/>
      <c r="T21">
        <f t="shared" si="0"/>
        <v>0</v>
      </c>
      <c r="V21">
        <f>T21-(K21+L21+M21)</f>
        <v>0</v>
      </c>
    </row>
    <row r="22" spans="2:22" ht="12.75">
      <c r="B22">
        <v>181</v>
      </c>
      <c r="C22" s="1">
        <v>39629</v>
      </c>
      <c r="D22" s="8" t="s">
        <v>7</v>
      </c>
      <c r="E22" s="8" t="s">
        <v>25</v>
      </c>
      <c r="F22" s="1" t="s">
        <v>0</v>
      </c>
      <c r="G22" s="1"/>
      <c r="T22">
        <f t="shared" si="0"/>
        <v>0</v>
      </c>
      <c r="V22">
        <f aca="true" t="shared" si="2" ref="V22:V57">T22-(K22+L22+M22)</f>
        <v>0</v>
      </c>
    </row>
    <row r="23" spans="2:22" ht="12.75">
      <c r="B23">
        <v>185</v>
      </c>
      <c r="C23" s="1">
        <v>39633</v>
      </c>
      <c r="D23" s="8" t="s">
        <v>7</v>
      </c>
      <c r="E23" s="8" t="s">
        <v>23</v>
      </c>
      <c r="F23" s="1" t="s">
        <v>0</v>
      </c>
      <c r="G23" s="1"/>
      <c r="T23">
        <f t="shared" si="0"/>
        <v>0</v>
      </c>
      <c r="V23">
        <f t="shared" si="2"/>
        <v>0</v>
      </c>
    </row>
    <row r="24" spans="2:22" ht="12.75">
      <c r="B24">
        <v>187</v>
      </c>
      <c r="C24" s="1">
        <v>39635</v>
      </c>
      <c r="D24" s="8" t="s">
        <v>7</v>
      </c>
      <c r="E24" s="8" t="s">
        <v>25</v>
      </c>
      <c r="F24" s="1" t="s">
        <v>0</v>
      </c>
      <c r="G24" s="1"/>
      <c r="T24">
        <f t="shared" si="0"/>
        <v>0</v>
      </c>
      <c r="V24">
        <f t="shared" si="2"/>
        <v>0</v>
      </c>
    </row>
    <row r="25" spans="2:22" ht="12.75">
      <c r="B25">
        <v>190</v>
      </c>
      <c r="C25" s="1">
        <v>39638</v>
      </c>
      <c r="D25" s="8" t="s">
        <v>10</v>
      </c>
      <c r="E25" s="8" t="s">
        <v>28</v>
      </c>
      <c r="F25" s="1" t="s">
        <v>0</v>
      </c>
      <c r="G25" s="1"/>
      <c r="H25">
        <v>1</v>
      </c>
      <c r="J25">
        <v>7</v>
      </c>
      <c r="L25">
        <v>1</v>
      </c>
      <c r="N25">
        <v>1</v>
      </c>
      <c r="T25">
        <f t="shared" si="0"/>
        <v>10</v>
      </c>
      <c r="V25">
        <f t="shared" si="2"/>
        <v>9</v>
      </c>
    </row>
    <row r="26" spans="2:22" ht="12.75">
      <c r="B26">
        <v>192</v>
      </c>
      <c r="C26" s="1">
        <v>39640</v>
      </c>
      <c r="D26" s="8" t="s">
        <v>14</v>
      </c>
      <c r="E26" s="8" t="s">
        <v>22</v>
      </c>
      <c r="F26" s="1" t="s">
        <v>1</v>
      </c>
      <c r="G26" s="1"/>
      <c r="J26">
        <v>14</v>
      </c>
      <c r="L26">
        <v>2</v>
      </c>
      <c r="P26" s="18" t="s">
        <v>51</v>
      </c>
      <c r="Q26" s="18" t="s">
        <v>51</v>
      </c>
      <c r="R26" s="18" t="s">
        <v>51</v>
      </c>
      <c r="T26">
        <f t="shared" si="0"/>
        <v>16</v>
      </c>
      <c r="V26">
        <f t="shared" si="2"/>
        <v>14</v>
      </c>
    </row>
    <row r="27" spans="2:22" ht="12.75">
      <c r="B27">
        <v>194</v>
      </c>
      <c r="C27" s="1">
        <v>39642</v>
      </c>
      <c r="D27" s="8" t="s">
        <v>15</v>
      </c>
      <c r="E27" s="8" t="s">
        <v>24</v>
      </c>
      <c r="F27" s="1" t="s">
        <v>0</v>
      </c>
      <c r="G27" s="1"/>
      <c r="H27">
        <v>1</v>
      </c>
      <c r="I27">
        <v>4</v>
      </c>
      <c r="J27">
        <v>24</v>
      </c>
      <c r="L27">
        <v>4</v>
      </c>
      <c r="N27">
        <v>4</v>
      </c>
      <c r="O27">
        <v>2</v>
      </c>
      <c r="P27">
        <v>5</v>
      </c>
      <c r="R27">
        <v>1</v>
      </c>
      <c r="T27">
        <f t="shared" si="0"/>
        <v>45</v>
      </c>
      <c r="V27">
        <f t="shared" si="2"/>
        <v>41</v>
      </c>
    </row>
    <row r="28" spans="2:22" ht="12.75">
      <c r="B28">
        <v>199</v>
      </c>
      <c r="C28" s="1">
        <v>39647</v>
      </c>
      <c r="D28" s="8" t="s">
        <v>9</v>
      </c>
      <c r="E28" s="8" t="s">
        <v>24</v>
      </c>
      <c r="F28" s="1" t="s">
        <v>1</v>
      </c>
      <c r="G28" s="1"/>
      <c r="H28">
        <v>1</v>
      </c>
      <c r="O28">
        <v>1</v>
      </c>
      <c r="P28">
        <v>3</v>
      </c>
      <c r="T28">
        <f t="shared" si="0"/>
        <v>5</v>
      </c>
      <c r="V28">
        <f t="shared" si="2"/>
        <v>5</v>
      </c>
    </row>
    <row r="29" spans="2:22" ht="12.75">
      <c r="B29">
        <v>201</v>
      </c>
      <c r="C29" s="1">
        <v>39649</v>
      </c>
      <c r="D29" s="8" t="s">
        <v>10</v>
      </c>
      <c r="E29" s="8" t="s">
        <v>23</v>
      </c>
      <c r="F29" s="1" t="s">
        <v>0</v>
      </c>
      <c r="G29" s="1"/>
      <c r="I29">
        <v>1</v>
      </c>
      <c r="O29">
        <v>2</v>
      </c>
      <c r="P29">
        <v>1</v>
      </c>
      <c r="Q29">
        <v>2</v>
      </c>
      <c r="T29">
        <f t="shared" si="0"/>
        <v>6</v>
      </c>
      <c r="V29">
        <f t="shared" si="2"/>
        <v>6</v>
      </c>
    </row>
    <row r="30" spans="3:22" ht="12.75">
      <c r="C30" s="2">
        <v>39649</v>
      </c>
      <c r="D30" s="9" t="s">
        <v>16</v>
      </c>
      <c r="E30" s="9" t="s">
        <v>29</v>
      </c>
      <c r="F30" s="2" t="s">
        <v>0</v>
      </c>
      <c r="G30" s="2"/>
      <c r="H30" s="3"/>
      <c r="I30" s="3">
        <v>5</v>
      </c>
      <c r="J30" s="3">
        <v>17</v>
      </c>
      <c r="K30" s="19" t="s">
        <v>51</v>
      </c>
      <c r="L30" s="19" t="s">
        <v>51</v>
      </c>
      <c r="M30" s="19" t="s">
        <v>51</v>
      </c>
      <c r="N30" s="19" t="s">
        <v>51</v>
      </c>
      <c r="O30" s="19" t="s">
        <v>51</v>
      </c>
      <c r="P30" s="19" t="s">
        <v>51</v>
      </c>
      <c r="Q30" s="19" t="s">
        <v>51</v>
      </c>
      <c r="R30" s="19" t="s">
        <v>51</v>
      </c>
      <c r="S30" s="24"/>
      <c r="T30" s="3">
        <f t="shared" si="0"/>
        <v>22</v>
      </c>
      <c r="U30" s="3"/>
      <c r="V30" s="3">
        <v>22</v>
      </c>
    </row>
    <row r="31" spans="2:22" ht="12.75">
      <c r="B31">
        <v>202</v>
      </c>
      <c r="C31" s="1">
        <v>39650</v>
      </c>
      <c r="D31" s="8" t="s">
        <v>15</v>
      </c>
      <c r="E31" s="8" t="s">
        <v>30</v>
      </c>
      <c r="F31" s="1" t="s">
        <v>0</v>
      </c>
      <c r="G31" s="1"/>
      <c r="T31">
        <f t="shared" si="0"/>
        <v>0</v>
      </c>
      <c r="V31">
        <f t="shared" si="2"/>
        <v>0</v>
      </c>
    </row>
    <row r="32" spans="3:22" ht="12.75">
      <c r="C32" s="2">
        <v>39650</v>
      </c>
      <c r="D32" s="9" t="s">
        <v>16</v>
      </c>
      <c r="E32" s="9" t="s">
        <v>26</v>
      </c>
      <c r="F32" s="2" t="s">
        <v>0</v>
      </c>
      <c r="G32" s="2"/>
      <c r="H32" s="3"/>
      <c r="I32" s="3">
        <v>12</v>
      </c>
      <c r="J32" s="3">
        <v>37</v>
      </c>
      <c r="K32" s="3"/>
      <c r="L32" s="3">
        <v>9</v>
      </c>
      <c r="M32" s="3"/>
      <c r="N32" s="3">
        <v>3</v>
      </c>
      <c r="O32" s="3">
        <v>1</v>
      </c>
      <c r="P32" s="3">
        <v>2</v>
      </c>
      <c r="Q32" s="3"/>
      <c r="R32" s="3"/>
      <c r="S32" s="3"/>
      <c r="T32" s="3">
        <f t="shared" si="0"/>
        <v>64</v>
      </c>
      <c r="U32" s="3"/>
      <c r="V32" s="3">
        <f t="shared" si="2"/>
        <v>55</v>
      </c>
    </row>
    <row r="33" spans="2:22" ht="12.75">
      <c r="B33">
        <v>204</v>
      </c>
      <c r="C33" s="1">
        <v>39652</v>
      </c>
      <c r="D33" s="8" t="s">
        <v>10</v>
      </c>
      <c r="E33" s="8" t="s">
        <v>31</v>
      </c>
      <c r="F33" s="1" t="s">
        <v>0</v>
      </c>
      <c r="G33" s="1"/>
      <c r="I33">
        <v>3</v>
      </c>
      <c r="J33">
        <v>9</v>
      </c>
      <c r="L33">
        <v>7</v>
      </c>
      <c r="M33">
        <v>3</v>
      </c>
      <c r="N33">
        <v>6</v>
      </c>
      <c r="O33">
        <v>4</v>
      </c>
      <c r="P33">
        <v>6</v>
      </c>
      <c r="R33">
        <v>1</v>
      </c>
      <c r="T33">
        <f t="shared" si="0"/>
        <v>39</v>
      </c>
      <c r="V33">
        <f t="shared" si="2"/>
        <v>29</v>
      </c>
    </row>
    <row r="34" spans="3:26" ht="12.75">
      <c r="C34" s="2">
        <v>39652</v>
      </c>
      <c r="D34" s="9" t="s">
        <v>17</v>
      </c>
      <c r="E34" s="9" t="s">
        <v>32</v>
      </c>
      <c r="F34" s="2" t="s">
        <v>0</v>
      </c>
      <c r="G34" s="2"/>
      <c r="H34" s="3">
        <v>2</v>
      </c>
      <c r="I34" s="3">
        <v>16</v>
      </c>
      <c r="J34" s="3">
        <v>19</v>
      </c>
      <c r="K34" s="3"/>
      <c r="L34" s="3">
        <v>5</v>
      </c>
      <c r="M34" s="3">
        <v>1</v>
      </c>
      <c r="N34" s="3">
        <v>2</v>
      </c>
      <c r="O34" s="3"/>
      <c r="P34" s="3"/>
      <c r="Q34" s="3"/>
      <c r="R34" s="3"/>
      <c r="S34" s="3"/>
      <c r="T34" s="3">
        <f t="shared" si="0"/>
        <v>45</v>
      </c>
      <c r="U34" s="3"/>
      <c r="V34" s="3">
        <f t="shared" si="2"/>
        <v>39</v>
      </c>
      <c r="Z34" t="s">
        <v>40</v>
      </c>
    </row>
    <row r="35" spans="2:22" ht="12.75">
      <c r="B35">
        <v>206</v>
      </c>
      <c r="C35" s="4">
        <v>39654</v>
      </c>
      <c r="D35" s="10" t="s">
        <v>9</v>
      </c>
      <c r="E35" s="10" t="s">
        <v>22</v>
      </c>
      <c r="F35" s="4" t="s">
        <v>1</v>
      </c>
      <c r="G35" s="4"/>
      <c r="H35" s="5"/>
      <c r="I35" s="5">
        <v>12</v>
      </c>
      <c r="J35" s="5">
        <v>20</v>
      </c>
      <c r="K35" s="5">
        <v>3</v>
      </c>
      <c r="L35" s="5">
        <v>9</v>
      </c>
      <c r="M35" s="5">
        <v>6</v>
      </c>
      <c r="N35" s="5"/>
      <c r="O35" s="5">
        <v>2</v>
      </c>
      <c r="P35" s="5">
        <v>1</v>
      </c>
      <c r="Q35" s="5">
        <v>1</v>
      </c>
      <c r="R35" s="5"/>
      <c r="S35" s="5"/>
      <c r="T35" s="5">
        <f t="shared" si="0"/>
        <v>54</v>
      </c>
      <c r="V35">
        <f t="shared" si="2"/>
        <v>36</v>
      </c>
    </row>
    <row r="36" spans="3:22" ht="12.75">
      <c r="C36" s="2">
        <v>39654</v>
      </c>
      <c r="D36" s="9" t="s">
        <v>18</v>
      </c>
      <c r="E36" s="9" t="s">
        <v>33</v>
      </c>
      <c r="F36" s="2" t="s">
        <v>1</v>
      </c>
      <c r="G36" s="2"/>
      <c r="H36" s="3"/>
      <c r="I36" s="3">
        <v>3</v>
      </c>
      <c r="J36" s="3">
        <v>4</v>
      </c>
      <c r="K36" s="3"/>
      <c r="L36" s="3">
        <v>2</v>
      </c>
      <c r="M36" s="3"/>
      <c r="N36" s="3"/>
      <c r="O36" s="3"/>
      <c r="P36" s="3"/>
      <c r="Q36" s="3"/>
      <c r="R36" s="3"/>
      <c r="S36" s="3"/>
      <c r="T36" s="3">
        <f t="shared" si="0"/>
        <v>9</v>
      </c>
      <c r="U36" s="3"/>
      <c r="V36" s="3">
        <f t="shared" si="2"/>
        <v>7</v>
      </c>
    </row>
    <row r="37" spans="2:26" ht="12.75">
      <c r="B37">
        <v>209</v>
      </c>
      <c r="C37" s="1">
        <v>39657</v>
      </c>
      <c r="D37" s="8" t="s">
        <v>15</v>
      </c>
      <c r="E37" s="8" t="s">
        <v>27</v>
      </c>
      <c r="F37" s="1" t="s">
        <v>0</v>
      </c>
      <c r="G37" s="1"/>
      <c r="I37">
        <v>23</v>
      </c>
      <c r="J37">
        <v>26</v>
      </c>
      <c r="L37">
        <v>5</v>
      </c>
      <c r="N37">
        <v>2</v>
      </c>
      <c r="Q37">
        <v>1</v>
      </c>
      <c r="T37" s="5">
        <f t="shared" si="0"/>
        <v>57</v>
      </c>
      <c r="V37">
        <f t="shared" si="2"/>
        <v>52</v>
      </c>
      <c r="Z37" t="s">
        <v>39</v>
      </c>
    </row>
    <row r="38" spans="2:22" ht="12.75">
      <c r="B38">
        <v>214</v>
      </c>
      <c r="C38" s="1">
        <v>39662</v>
      </c>
      <c r="D38" s="8" t="s">
        <v>19</v>
      </c>
      <c r="E38" s="8" t="s">
        <v>27</v>
      </c>
      <c r="F38" s="1" t="s">
        <v>1</v>
      </c>
      <c r="G38" s="1"/>
      <c r="T38" s="5">
        <f t="shared" si="0"/>
        <v>0</v>
      </c>
      <c r="V38">
        <f t="shared" si="2"/>
        <v>0</v>
      </c>
    </row>
    <row r="39" spans="2:22" ht="12.75">
      <c r="B39">
        <v>215</v>
      </c>
      <c r="C39" s="1">
        <v>39663</v>
      </c>
      <c r="D39" s="8" t="s">
        <v>20</v>
      </c>
      <c r="E39" s="8"/>
      <c r="F39" s="1" t="s">
        <v>2</v>
      </c>
      <c r="G39" s="1"/>
      <c r="J39">
        <v>20</v>
      </c>
      <c r="T39" s="5">
        <f t="shared" si="0"/>
        <v>20</v>
      </c>
      <c r="V39">
        <f t="shared" si="2"/>
        <v>20</v>
      </c>
    </row>
    <row r="40" spans="2:22" ht="12.75">
      <c r="B40">
        <v>216</v>
      </c>
      <c r="C40" s="1">
        <v>39664</v>
      </c>
      <c r="D40" s="8" t="s">
        <v>21</v>
      </c>
      <c r="E40" s="8" t="s">
        <v>31</v>
      </c>
      <c r="F40" s="1" t="s">
        <v>0</v>
      </c>
      <c r="G40" s="1"/>
      <c r="J40">
        <v>2</v>
      </c>
      <c r="M40">
        <v>1</v>
      </c>
      <c r="P40" s="18" t="s">
        <v>51</v>
      </c>
      <c r="Q40" s="18" t="s">
        <v>51</v>
      </c>
      <c r="R40" s="18" t="s">
        <v>51</v>
      </c>
      <c r="T40">
        <f t="shared" si="0"/>
        <v>3</v>
      </c>
      <c r="V40">
        <f t="shared" si="2"/>
        <v>2</v>
      </c>
    </row>
    <row r="41" spans="2:22" ht="12.75">
      <c r="B41">
        <v>217</v>
      </c>
      <c r="C41" s="1">
        <v>39665</v>
      </c>
      <c r="D41" s="8" t="s">
        <v>10</v>
      </c>
      <c r="E41" s="8" t="s">
        <v>29</v>
      </c>
      <c r="F41" s="1" t="s">
        <v>0</v>
      </c>
      <c r="G41" s="1"/>
      <c r="T41">
        <f t="shared" si="0"/>
        <v>0</v>
      </c>
      <c r="V41">
        <f t="shared" si="2"/>
        <v>0</v>
      </c>
    </row>
    <row r="42" spans="3:22" ht="12.75">
      <c r="C42" s="2">
        <v>39665</v>
      </c>
      <c r="D42" s="9" t="s">
        <v>16</v>
      </c>
      <c r="E42" s="9" t="s">
        <v>26</v>
      </c>
      <c r="F42" s="2" t="s">
        <v>0</v>
      </c>
      <c r="G42" s="2"/>
      <c r="H42" s="3"/>
      <c r="I42" s="3">
        <v>1</v>
      </c>
      <c r="J42" s="3">
        <v>6</v>
      </c>
      <c r="K42" s="3"/>
      <c r="L42" s="3"/>
      <c r="M42" s="3">
        <v>1</v>
      </c>
      <c r="N42" s="3"/>
      <c r="O42" s="3"/>
      <c r="P42" s="3"/>
      <c r="Q42" s="3"/>
      <c r="R42" s="3"/>
      <c r="S42" s="3"/>
      <c r="T42" s="3">
        <f t="shared" si="0"/>
        <v>8</v>
      </c>
      <c r="U42" s="3"/>
      <c r="V42" s="3">
        <f t="shared" si="2"/>
        <v>7</v>
      </c>
    </row>
    <row r="43" spans="2:22" ht="12.75">
      <c r="B43">
        <v>223</v>
      </c>
      <c r="C43" s="1">
        <v>39671</v>
      </c>
      <c r="D43" s="8" t="s">
        <v>15</v>
      </c>
      <c r="E43" s="8" t="s">
        <v>32</v>
      </c>
      <c r="F43" s="1" t="s">
        <v>0</v>
      </c>
      <c r="G43" s="1"/>
      <c r="J43">
        <v>2</v>
      </c>
      <c r="T43">
        <f t="shared" si="0"/>
        <v>2</v>
      </c>
      <c r="V43">
        <f t="shared" si="2"/>
        <v>2</v>
      </c>
    </row>
    <row r="44" spans="3:22" ht="12.75">
      <c r="C44" s="2">
        <v>39671</v>
      </c>
      <c r="D44" s="9" t="s">
        <v>17</v>
      </c>
      <c r="E44" s="9" t="s">
        <v>32</v>
      </c>
      <c r="F44" s="2" t="s">
        <v>0</v>
      </c>
      <c r="G44" s="2"/>
      <c r="H44" s="3"/>
      <c r="I44" s="3"/>
      <c r="J44" s="3"/>
      <c r="K44" s="19" t="s">
        <v>51</v>
      </c>
      <c r="L44" s="19" t="s">
        <v>51</v>
      </c>
      <c r="M44" s="19" t="s">
        <v>51</v>
      </c>
      <c r="N44" s="19" t="s">
        <v>51</v>
      </c>
      <c r="O44" s="19" t="s">
        <v>51</v>
      </c>
      <c r="P44" s="19" t="s">
        <v>51</v>
      </c>
      <c r="Q44" s="19" t="s">
        <v>51</v>
      </c>
      <c r="R44" s="19" t="s">
        <v>51</v>
      </c>
      <c r="S44" s="3"/>
      <c r="T44" s="3">
        <f t="shared" si="0"/>
        <v>0</v>
      </c>
      <c r="U44" s="3"/>
      <c r="V44" s="3">
        <v>0</v>
      </c>
    </row>
    <row r="45" spans="2:22" ht="12.75">
      <c r="B45">
        <v>227</v>
      </c>
      <c r="C45" s="1">
        <v>39675</v>
      </c>
      <c r="D45" s="8" t="s">
        <v>15</v>
      </c>
      <c r="E45" s="8" t="s">
        <v>26</v>
      </c>
      <c r="F45" s="1" t="s">
        <v>0</v>
      </c>
      <c r="G45" s="1"/>
      <c r="T45">
        <f t="shared" si="0"/>
        <v>0</v>
      </c>
      <c r="V45">
        <f t="shared" si="2"/>
        <v>0</v>
      </c>
    </row>
    <row r="46" spans="2:26" ht="12.75">
      <c r="B46" s="14"/>
      <c r="C46" s="14"/>
      <c r="D46" s="15"/>
      <c r="E46" s="14"/>
      <c r="F46" s="14"/>
      <c r="G46" s="14"/>
      <c r="H46" s="14">
        <f>SUM(H21:H45)</f>
        <v>5</v>
      </c>
      <c r="I46" s="14">
        <f aca="true" t="shared" si="3" ref="I46:V46">SUM(I21:I45)</f>
        <v>80</v>
      </c>
      <c r="J46" s="14">
        <f t="shared" si="3"/>
        <v>207</v>
      </c>
      <c r="K46" s="14">
        <f t="shared" si="3"/>
        <v>3</v>
      </c>
      <c r="L46" s="14">
        <f t="shared" si="3"/>
        <v>44</v>
      </c>
      <c r="M46" s="14">
        <f t="shared" si="3"/>
        <v>12</v>
      </c>
      <c r="N46" s="14">
        <f t="shared" si="3"/>
        <v>18</v>
      </c>
      <c r="O46" s="14">
        <f t="shared" si="3"/>
        <v>12</v>
      </c>
      <c r="P46" s="14">
        <f t="shared" si="3"/>
        <v>18</v>
      </c>
      <c r="Q46" s="14">
        <f t="shared" si="3"/>
        <v>4</v>
      </c>
      <c r="R46" s="14">
        <f t="shared" si="3"/>
        <v>2</v>
      </c>
      <c r="S46" s="14"/>
      <c r="T46" s="14">
        <f t="shared" si="3"/>
        <v>405</v>
      </c>
      <c r="U46" s="14"/>
      <c r="V46" s="14">
        <f t="shared" si="3"/>
        <v>346</v>
      </c>
      <c r="W46" s="14"/>
      <c r="X46" s="14"/>
      <c r="Y46" s="14"/>
      <c r="Z46" s="14"/>
    </row>
    <row r="47" spans="2:22" ht="12.75">
      <c r="B47">
        <v>181</v>
      </c>
      <c r="C47" s="1">
        <v>39994</v>
      </c>
      <c r="D47" s="11" t="s">
        <v>15</v>
      </c>
      <c r="E47">
        <v>16</v>
      </c>
      <c r="F47" t="s">
        <v>0</v>
      </c>
      <c r="I47">
        <v>3</v>
      </c>
      <c r="J47">
        <v>1</v>
      </c>
      <c r="T47">
        <f t="shared" si="0"/>
        <v>4</v>
      </c>
      <c r="V47">
        <f t="shared" si="2"/>
        <v>4</v>
      </c>
    </row>
    <row r="48" spans="2:22" ht="12.75">
      <c r="B48">
        <v>184</v>
      </c>
      <c r="C48" s="1">
        <v>39997</v>
      </c>
      <c r="D48" s="11" t="s">
        <v>8</v>
      </c>
      <c r="E48">
        <v>19</v>
      </c>
      <c r="F48" t="s">
        <v>1</v>
      </c>
      <c r="I48">
        <v>11</v>
      </c>
      <c r="J48">
        <v>10</v>
      </c>
      <c r="L48">
        <v>2</v>
      </c>
      <c r="T48">
        <f t="shared" si="0"/>
        <v>23</v>
      </c>
      <c r="V48">
        <f t="shared" si="2"/>
        <v>21</v>
      </c>
    </row>
    <row r="49" spans="2:22" ht="12.75">
      <c r="B49">
        <v>187</v>
      </c>
      <c r="C49" s="1">
        <v>40000</v>
      </c>
      <c r="D49" s="11" t="s">
        <v>15</v>
      </c>
      <c r="E49">
        <v>16</v>
      </c>
      <c r="F49" t="s">
        <v>0</v>
      </c>
      <c r="I49">
        <v>7</v>
      </c>
      <c r="J49">
        <v>31</v>
      </c>
      <c r="N49">
        <v>2</v>
      </c>
      <c r="T49">
        <f t="shared" si="0"/>
        <v>40</v>
      </c>
      <c r="V49">
        <f t="shared" si="2"/>
        <v>40</v>
      </c>
    </row>
    <row r="50" spans="2:22" ht="12.75">
      <c r="B50">
        <v>190</v>
      </c>
      <c r="C50" s="1">
        <v>40003</v>
      </c>
      <c r="D50" s="11" t="s">
        <v>7</v>
      </c>
      <c r="E50">
        <v>14</v>
      </c>
      <c r="F50" t="s">
        <v>1</v>
      </c>
      <c r="J50">
        <v>6</v>
      </c>
      <c r="L50">
        <v>1</v>
      </c>
      <c r="P50" s="18" t="s">
        <v>51</v>
      </c>
      <c r="Q50" s="18" t="s">
        <v>51</v>
      </c>
      <c r="R50" s="18" t="s">
        <v>51</v>
      </c>
      <c r="T50">
        <f t="shared" si="0"/>
        <v>7</v>
      </c>
      <c r="V50">
        <f t="shared" si="2"/>
        <v>6</v>
      </c>
    </row>
    <row r="51" spans="3:22" ht="12.75">
      <c r="C51" s="2">
        <v>40003</v>
      </c>
      <c r="D51" s="12" t="s">
        <v>38</v>
      </c>
      <c r="E51" s="3">
        <v>16</v>
      </c>
      <c r="F51" s="3" t="s">
        <v>1</v>
      </c>
      <c r="G51" s="3"/>
      <c r="H51" s="3"/>
      <c r="I51" s="3">
        <v>3</v>
      </c>
      <c r="J51" s="3">
        <v>47</v>
      </c>
      <c r="K51" s="3"/>
      <c r="L51" s="3">
        <v>4</v>
      </c>
      <c r="M51" s="3">
        <v>6</v>
      </c>
      <c r="N51" s="3">
        <v>3</v>
      </c>
      <c r="O51" s="3"/>
      <c r="P51" s="3"/>
      <c r="Q51" s="3"/>
      <c r="R51" s="3"/>
      <c r="S51" s="24"/>
      <c r="T51" s="3">
        <f t="shared" si="0"/>
        <v>63</v>
      </c>
      <c r="U51" s="3"/>
      <c r="V51" s="3">
        <f t="shared" si="2"/>
        <v>53</v>
      </c>
    </row>
    <row r="52" spans="2:22" ht="12.75">
      <c r="B52">
        <v>194</v>
      </c>
      <c r="C52" s="1">
        <v>40007</v>
      </c>
      <c r="D52" s="11" t="s">
        <v>21</v>
      </c>
      <c r="E52">
        <v>16</v>
      </c>
      <c r="F52" t="s">
        <v>0</v>
      </c>
      <c r="I52">
        <v>3</v>
      </c>
      <c r="J52">
        <v>44</v>
      </c>
      <c r="K52">
        <v>4</v>
      </c>
      <c r="L52">
        <v>14</v>
      </c>
      <c r="M52">
        <v>9</v>
      </c>
      <c r="N52">
        <v>2</v>
      </c>
      <c r="T52">
        <f t="shared" si="0"/>
        <v>76</v>
      </c>
      <c r="V52">
        <f t="shared" si="2"/>
        <v>49</v>
      </c>
    </row>
    <row r="53" spans="2:22" ht="12.75">
      <c r="B53">
        <v>197</v>
      </c>
      <c r="C53" s="1">
        <v>40010</v>
      </c>
      <c r="D53" s="11" t="s">
        <v>37</v>
      </c>
      <c r="E53">
        <v>18</v>
      </c>
      <c r="F53" t="s">
        <v>1</v>
      </c>
      <c r="I53">
        <v>9</v>
      </c>
      <c r="J53">
        <v>36</v>
      </c>
      <c r="K53">
        <v>1</v>
      </c>
      <c r="L53">
        <v>9</v>
      </c>
      <c r="M53">
        <v>2</v>
      </c>
      <c r="P53" s="18" t="s">
        <v>51</v>
      </c>
      <c r="Q53" s="18" t="s">
        <v>51</v>
      </c>
      <c r="R53" s="18" t="s">
        <v>51</v>
      </c>
      <c r="T53">
        <f t="shared" si="0"/>
        <v>57</v>
      </c>
      <c r="V53">
        <f t="shared" si="2"/>
        <v>45</v>
      </c>
    </row>
    <row r="54" spans="2:22" ht="12.75">
      <c r="B54">
        <v>201</v>
      </c>
      <c r="C54" s="1">
        <v>40014</v>
      </c>
      <c r="D54" s="11" t="s">
        <v>21</v>
      </c>
      <c r="E54">
        <v>15</v>
      </c>
      <c r="F54" t="s">
        <v>0</v>
      </c>
      <c r="I54">
        <v>8</v>
      </c>
      <c r="J54">
        <v>11</v>
      </c>
      <c r="L54">
        <v>1</v>
      </c>
      <c r="T54">
        <f t="shared" si="0"/>
        <v>20</v>
      </c>
      <c r="V54">
        <f t="shared" si="2"/>
        <v>19</v>
      </c>
    </row>
    <row r="55" spans="3:22" ht="12.75">
      <c r="C55" s="2">
        <v>40014</v>
      </c>
      <c r="D55" s="12" t="s">
        <v>17</v>
      </c>
      <c r="E55" s="3">
        <v>16</v>
      </c>
      <c r="F55" s="3" t="s">
        <v>0</v>
      </c>
      <c r="G55" s="3"/>
      <c r="H55" s="3"/>
      <c r="I55" s="3">
        <v>2</v>
      </c>
      <c r="J55" s="3">
        <v>11</v>
      </c>
      <c r="K55" s="3"/>
      <c r="L55" s="3">
        <v>1</v>
      </c>
      <c r="M55" s="3"/>
      <c r="N55" s="3"/>
      <c r="O55" s="3"/>
      <c r="P55" s="3"/>
      <c r="Q55" s="3"/>
      <c r="R55" s="3"/>
      <c r="S55" s="3"/>
      <c r="T55" s="3">
        <f t="shared" si="0"/>
        <v>14</v>
      </c>
      <c r="U55" s="3"/>
      <c r="V55" s="3">
        <f t="shared" si="2"/>
        <v>13</v>
      </c>
    </row>
    <row r="56" spans="2:22" ht="12.75">
      <c r="B56">
        <v>205</v>
      </c>
      <c r="C56" s="1">
        <v>40018</v>
      </c>
      <c r="D56" s="11" t="s">
        <v>15</v>
      </c>
      <c r="E56">
        <v>16</v>
      </c>
      <c r="F56" t="s">
        <v>1</v>
      </c>
      <c r="J56">
        <v>2</v>
      </c>
      <c r="T56">
        <f t="shared" si="0"/>
        <v>2</v>
      </c>
      <c r="V56">
        <f t="shared" si="2"/>
        <v>2</v>
      </c>
    </row>
    <row r="57" spans="2:22" ht="12.75">
      <c r="B57">
        <v>209</v>
      </c>
      <c r="C57" s="1">
        <v>40022</v>
      </c>
      <c r="D57" s="11" t="s">
        <v>21</v>
      </c>
      <c r="E57">
        <v>14</v>
      </c>
      <c r="F57" t="s">
        <v>0</v>
      </c>
      <c r="J57">
        <v>6</v>
      </c>
      <c r="T57">
        <f t="shared" si="0"/>
        <v>6</v>
      </c>
      <c r="V57">
        <f t="shared" si="2"/>
        <v>6</v>
      </c>
    </row>
    <row r="58" spans="3:22" ht="12.75">
      <c r="C58" s="2">
        <v>40022</v>
      </c>
      <c r="D58" s="12" t="s">
        <v>17</v>
      </c>
      <c r="E58" s="3">
        <v>14.5</v>
      </c>
      <c r="F58" s="3" t="s">
        <v>0</v>
      </c>
      <c r="G58" s="3"/>
      <c r="H58" s="3"/>
      <c r="I58" s="3">
        <v>2</v>
      </c>
      <c r="J58" s="3">
        <v>4</v>
      </c>
      <c r="K58" s="3"/>
      <c r="L58" s="3"/>
      <c r="M58" s="3"/>
      <c r="N58" s="3"/>
      <c r="O58" s="3"/>
      <c r="P58" s="3"/>
      <c r="Q58" s="3"/>
      <c r="R58" s="3"/>
      <c r="S58" s="3"/>
      <c r="T58" s="3">
        <f>SUM(H58:R58)</f>
        <v>6</v>
      </c>
      <c r="U58" s="3"/>
      <c r="V58" s="3">
        <f>T58-(K58+L58+M58)</f>
        <v>6</v>
      </c>
    </row>
    <row r="59" spans="2:26" ht="12.75">
      <c r="B59" s="14"/>
      <c r="C59" s="14"/>
      <c r="D59" s="15"/>
      <c r="E59" s="14"/>
      <c r="F59" s="14"/>
      <c r="G59" s="14"/>
      <c r="H59" s="14">
        <f>SUM(H47:H58)</f>
        <v>0</v>
      </c>
      <c r="I59" s="14">
        <f aca="true" t="shared" si="4" ref="I59:V59">SUM(I47:I58)</f>
        <v>48</v>
      </c>
      <c r="J59" s="14">
        <f t="shared" si="4"/>
        <v>209</v>
      </c>
      <c r="K59" s="14">
        <f t="shared" si="4"/>
        <v>5</v>
      </c>
      <c r="L59" s="14">
        <f t="shared" si="4"/>
        <v>32</v>
      </c>
      <c r="M59" s="14">
        <f t="shared" si="4"/>
        <v>17</v>
      </c>
      <c r="N59" s="14">
        <f t="shared" si="4"/>
        <v>7</v>
      </c>
      <c r="O59" s="14">
        <f t="shared" si="4"/>
        <v>0</v>
      </c>
      <c r="P59" s="14">
        <f t="shared" si="4"/>
        <v>0</v>
      </c>
      <c r="Q59" s="14">
        <f t="shared" si="4"/>
        <v>0</v>
      </c>
      <c r="R59" s="14">
        <f t="shared" si="4"/>
        <v>0</v>
      </c>
      <c r="S59" s="14"/>
      <c r="T59" s="14">
        <f t="shared" si="4"/>
        <v>318</v>
      </c>
      <c r="U59" s="14"/>
      <c r="V59" s="14">
        <f t="shared" si="4"/>
        <v>264</v>
      </c>
      <c r="W59" s="14"/>
      <c r="X59" s="14"/>
      <c r="Y59" s="14"/>
      <c r="Z59" s="14"/>
    </row>
    <row r="60" spans="2:22" ht="12.75">
      <c r="B60">
        <v>176</v>
      </c>
      <c r="C60" s="1">
        <v>40354</v>
      </c>
      <c r="D60" s="11" t="s">
        <v>15</v>
      </c>
      <c r="E60">
        <v>14.5</v>
      </c>
      <c r="F60" t="s">
        <v>0</v>
      </c>
      <c r="H60" t="s">
        <v>56</v>
      </c>
      <c r="T60">
        <f aca="true" t="shared" si="5" ref="T60:T106">SUM(H60:R60)</f>
        <v>0</v>
      </c>
      <c r="V60">
        <f aca="true" t="shared" si="6" ref="V60:V106">T60-(K60+L60+M60)</f>
        <v>0</v>
      </c>
    </row>
    <row r="61" spans="2:22" ht="12.75">
      <c r="B61">
        <v>183</v>
      </c>
      <c r="C61" s="13" t="s">
        <v>42</v>
      </c>
      <c r="D61" s="11" t="s">
        <v>15</v>
      </c>
      <c r="E61">
        <v>15</v>
      </c>
      <c r="F61" t="s">
        <v>0</v>
      </c>
      <c r="I61">
        <v>1</v>
      </c>
      <c r="R61">
        <v>1</v>
      </c>
      <c r="T61">
        <f t="shared" si="5"/>
        <v>2</v>
      </c>
      <c r="V61">
        <f t="shared" si="6"/>
        <v>2</v>
      </c>
    </row>
    <row r="62" spans="2:22" ht="12.75">
      <c r="B62">
        <v>188</v>
      </c>
      <c r="C62" s="1">
        <v>40366</v>
      </c>
      <c r="D62" s="11" t="s">
        <v>8</v>
      </c>
      <c r="E62">
        <v>17</v>
      </c>
      <c r="F62" t="s">
        <v>1</v>
      </c>
      <c r="J62">
        <v>8</v>
      </c>
      <c r="K62">
        <v>2</v>
      </c>
      <c r="L62">
        <v>2</v>
      </c>
      <c r="P62" s="18" t="s">
        <v>51</v>
      </c>
      <c r="Q62" s="18" t="s">
        <v>51</v>
      </c>
      <c r="R62" s="18" t="s">
        <v>51</v>
      </c>
      <c r="T62">
        <f t="shared" si="5"/>
        <v>12</v>
      </c>
      <c r="V62">
        <f t="shared" si="6"/>
        <v>8</v>
      </c>
    </row>
    <row r="63" spans="2:22" ht="12.75">
      <c r="B63">
        <v>192</v>
      </c>
      <c r="C63" s="1">
        <v>40370</v>
      </c>
      <c r="D63" s="11" t="s">
        <v>15</v>
      </c>
      <c r="E63">
        <v>18</v>
      </c>
      <c r="F63" t="s">
        <v>0</v>
      </c>
      <c r="T63">
        <f t="shared" si="5"/>
        <v>0</v>
      </c>
      <c r="V63">
        <f t="shared" si="6"/>
        <v>0</v>
      </c>
    </row>
    <row r="64" spans="2:22" ht="12.75">
      <c r="B64">
        <v>195</v>
      </c>
      <c r="C64" s="1">
        <v>40373</v>
      </c>
      <c r="D64" s="11" t="s">
        <v>43</v>
      </c>
      <c r="E64">
        <v>17</v>
      </c>
      <c r="F64" t="s">
        <v>1</v>
      </c>
      <c r="J64">
        <v>18</v>
      </c>
      <c r="K64">
        <v>9</v>
      </c>
      <c r="L64">
        <v>7</v>
      </c>
      <c r="M64">
        <v>1</v>
      </c>
      <c r="P64" s="18" t="s">
        <v>51</v>
      </c>
      <c r="Q64" s="18" t="s">
        <v>51</v>
      </c>
      <c r="R64" s="18" t="s">
        <v>51</v>
      </c>
      <c r="T64">
        <f t="shared" si="5"/>
        <v>35</v>
      </c>
      <c r="V64">
        <f t="shared" si="6"/>
        <v>18</v>
      </c>
    </row>
    <row r="65" spans="3:22" ht="12.75">
      <c r="C65" s="2">
        <v>40373</v>
      </c>
      <c r="D65" s="12" t="s">
        <v>15</v>
      </c>
      <c r="E65" s="3">
        <v>18</v>
      </c>
      <c r="F65" s="3" t="s">
        <v>1</v>
      </c>
      <c r="G65" s="3"/>
      <c r="H65" s="3"/>
      <c r="I65" s="3"/>
      <c r="J65" s="3">
        <v>16</v>
      </c>
      <c r="K65" s="3"/>
      <c r="L65" s="3">
        <v>1</v>
      </c>
      <c r="M65" s="3">
        <v>1</v>
      </c>
      <c r="N65" s="3"/>
      <c r="O65" s="3"/>
      <c r="P65" s="19" t="s">
        <v>51</v>
      </c>
      <c r="Q65" s="19" t="s">
        <v>51</v>
      </c>
      <c r="R65" s="19" t="s">
        <v>51</v>
      </c>
      <c r="S65" s="3"/>
      <c r="T65" s="3">
        <f t="shared" si="5"/>
        <v>18</v>
      </c>
      <c r="U65" s="3"/>
      <c r="V65" s="3">
        <f t="shared" si="6"/>
        <v>16</v>
      </c>
    </row>
    <row r="66" spans="2:22" ht="12.75">
      <c r="B66">
        <v>200</v>
      </c>
      <c r="C66" s="1">
        <v>40378</v>
      </c>
      <c r="D66" s="11" t="s">
        <v>21</v>
      </c>
      <c r="E66">
        <v>17</v>
      </c>
      <c r="F66" t="s">
        <v>0</v>
      </c>
      <c r="I66">
        <v>2</v>
      </c>
      <c r="J66">
        <v>12</v>
      </c>
      <c r="M66">
        <v>1</v>
      </c>
      <c r="N66">
        <v>2</v>
      </c>
      <c r="T66" s="5">
        <f t="shared" si="5"/>
        <v>17</v>
      </c>
      <c r="U66" s="5"/>
      <c r="V66" s="5">
        <f t="shared" si="6"/>
        <v>16</v>
      </c>
    </row>
    <row r="67" spans="2:22" ht="12.75">
      <c r="B67">
        <v>203</v>
      </c>
      <c r="C67" s="1">
        <v>40381</v>
      </c>
      <c r="D67" s="11" t="s">
        <v>21</v>
      </c>
      <c r="E67">
        <v>14.5</v>
      </c>
      <c r="F67" t="s">
        <v>0</v>
      </c>
      <c r="J67">
        <v>3</v>
      </c>
      <c r="L67">
        <v>1</v>
      </c>
      <c r="N67">
        <v>1</v>
      </c>
      <c r="T67" s="5">
        <f t="shared" si="5"/>
        <v>5</v>
      </c>
      <c r="U67" s="5"/>
      <c r="V67" s="5">
        <f t="shared" si="6"/>
        <v>4</v>
      </c>
    </row>
    <row r="68" spans="2:22" ht="12.75">
      <c r="B68">
        <v>206</v>
      </c>
      <c r="C68" s="1">
        <v>40384</v>
      </c>
      <c r="D68" s="11" t="s">
        <v>21</v>
      </c>
      <c r="E68">
        <v>18</v>
      </c>
      <c r="F68" t="s">
        <v>0</v>
      </c>
      <c r="I68">
        <v>1</v>
      </c>
      <c r="J68">
        <v>1</v>
      </c>
      <c r="L68">
        <v>1</v>
      </c>
      <c r="T68" s="5">
        <f t="shared" si="5"/>
        <v>3</v>
      </c>
      <c r="U68" s="5"/>
      <c r="V68" s="5">
        <f t="shared" si="6"/>
        <v>2</v>
      </c>
    </row>
    <row r="69" spans="2:26" ht="12.75">
      <c r="B69" s="14"/>
      <c r="C69" s="14"/>
      <c r="D69" s="15"/>
      <c r="E69" s="14"/>
      <c r="F69" s="14"/>
      <c r="G69" s="14"/>
      <c r="H69" s="14">
        <f>SUM(H60:H68)</f>
        <v>0</v>
      </c>
      <c r="I69" s="14">
        <f aca="true" t="shared" si="7" ref="I69:V69">SUM(I60:I68)</f>
        <v>4</v>
      </c>
      <c r="J69" s="14">
        <f t="shared" si="7"/>
        <v>58</v>
      </c>
      <c r="K69" s="14">
        <f t="shared" si="7"/>
        <v>11</v>
      </c>
      <c r="L69" s="14">
        <f t="shared" si="7"/>
        <v>12</v>
      </c>
      <c r="M69" s="14">
        <f t="shared" si="7"/>
        <v>3</v>
      </c>
      <c r="N69" s="14">
        <f t="shared" si="7"/>
        <v>3</v>
      </c>
      <c r="O69" s="14">
        <f t="shared" si="7"/>
        <v>0</v>
      </c>
      <c r="P69" s="14">
        <f t="shared" si="7"/>
        <v>0</v>
      </c>
      <c r="Q69" s="14">
        <f t="shared" si="7"/>
        <v>0</v>
      </c>
      <c r="R69" s="14">
        <f t="shared" si="7"/>
        <v>1</v>
      </c>
      <c r="S69" s="14"/>
      <c r="T69" s="14">
        <f t="shared" si="7"/>
        <v>92</v>
      </c>
      <c r="U69" s="14"/>
      <c r="V69" s="14">
        <f t="shared" si="7"/>
        <v>66</v>
      </c>
      <c r="W69" s="14"/>
      <c r="X69" s="16" t="s">
        <v>45</v>
      </c>
      <c r="Y69" s="14"/>
      <c r="Z69" s="14"/>
    </row>
    <row r="70" spans="2:22" ht="12.75">
      <c r="B70">
        <v>170</v>
      </c>
      <c r="C70" s="1">
        <v>40713</v>
      </c>
      <c r="D70" s="11" t="s">
        <v>44</v>
      </c>
      <c r="E70">
        <v>13</v>
      </c>
      <c r="F70" t="s">
        <v>0</v>
      </c>
      <c r="T70" s="5">
        <f t="shared" si="5"/>
        <v>0</v>
      </c>
      <c r="V70" s="5">
        <f t="shared" si="6"/>
        <v>0</v>
      </c>
    </row>
    <row r="71" spans="2:24" ht="12.75">
      <c r="B71">
        <v>173</v>
      </c>
      <c r="C71" s="1">
        <v>40716</v>
      </c>
      <c r="D71" s="11" t="s">
        <v>17</v>
      </c>
      <c r="E71">
        <v>18</v>
      </c>
      <c r="F71" t="s">
        <v>1</v>
      </c>
      <c r="J71">
        <v>3</v>
      </c>
      <c r="P71" s="18" t="s">
        <v>51</v>
      </c>
      <c r="Q71" s="18" t="s">
        <v>51</v>
      </c>
      <c r="R71" s="18" t="s">
        <v>51</v>
      </c>
      <c r="T71" s="5">
        <f t="shared" si="5"/>
        <v>3</v>
      </c>
      <c r="V71" s="5">
        <f t="shared" si="6"/>
        <v>3</v>
      </c>
      <c r="X71">
        <v>0</v>
      </c>
    </row>
    <row r="72" spans="2:24" ht="12.75">
      <c r="B72">
        <v>177</v>
      </c>
      <c r="C72" s="1">
        <v>40720</v>
      </c>
      <c r="D72" s="11" t="s">
        <v>46</v>
      </c>
      <c r="E72">
        <v>17</v>
      </c>
      <c r="F72" t="s">
        <v>0</v>
      </c>
      <c r="J72">
        <v>2</v>
      </c>
      <c r="T72" s="5">
        <f t="shared" si="5"/>
        <v>2</v>
      </c>
      <c r="V72" s="5">
        <f t="shared" si="6"/>
        <v>2</v>
      </c>
      <c r="X72">
        <v>0</v>
      </c>
    </row>
    <row r="73" spans="2:22" ht="12.75">
      <c r="B73">
        <v>180</v>
      </c>
      <c r="C73" s="1">
        <v>40723</v>
      </c>
      <c r="D73" s="11" t="s">
        <v>43</v>
      </c>
      <c r="E73">
        <v>13</v>
      </c>
      <c r="F73" t="s">
        <v>1</v>
      </c>
      <c r="P73" s="18" t="s">
        <v>51</v>
      </c>
      <c r="Q73" s="18" t="s">
        <v>51</v>
      </c>
      <c r="R73" s="18" t="s">
        <v>51</v>
      </c>
      <c r="T73" s="5">
        <f t="shared" si="5"/>
        <v>0</v>
      </c>
      <c r="V73" s="5">
        <f t="shared" si="6"/>
        <v>0</v>
      </c>
    </row>
    <row r="74" spans="3:24" ht="12.75">
      <c r="C74" s="2">
        <v>40723</v>
      </c>
      <c r="D74" s="12" t="s">
        <v>47</v>
      </c>
      <c r="E74" s="3"/>
      <c r="F74" s="3" t="s">
        <v>1</v>
      </c>
      <c r="G74" s="3"/>
      <c r="H74" s="3"/>
      <c r="I74" s="3"/>
      <c r="J74" s="3">
        <v>8</v>
      </c>
      <c r="K74" s="19" t="s">
        <v>51</v>
      </c>
      <c r="L74" s="19" t="s">
        <v>51</v>
      </c>
      <c r="M74" s="19" t="s">
        <v>51</v>
      </c>
      <c r="N74" s="19" t="s">
        <v>51</v>
      </c>
      <c r="O74" s="19" t="s">
        <v>51</v>
      </c>
      <c r="P74" s="19" t="s">
        <v>51</v>
      </c>
      <c r="Q74" s="19" t="s">
        <v>51</v>
      </c>
      <c r="R74" s="19" t="s">
        <v>51</v>
      </c>
      <c r="S74" s="3"/>
      <c r="T74" s="3">
        <f t="shared" si="5"/>
        <v>8</v>
      </c>
      <c r="U74" s="3"/>
      <c r="V74" s="3" t="e">
        <f t="shared" si="6"/>
        <v>#VALUE!</v>
      </c>
      <c r="W74" s="3"/>
      <c r="X74" s="3">
        <v>0</v>
      </c>
    </row>
    <row r="75" spans="2:24" ht="12.75">
      <c r="B75">
        <v>182</v>
      </c>
      <c r="C75" s="1">
        <v>40725</v>
      </c>
      <c r="D75" s="11" t="s">
        <v>15</v>
      </c>
      <c r="E75">
        <v>11.5</v>
      </c>
      <c r="F75" t="s">
        <v>0</v>
      </c>
      <c r="J75">
        <v>1</v>
      </c>
      <c r="L75">
        <v>1</v>
      </c>
      <c r="T75" s="5">
        <f t="shared" si="5"/>
        <v>2</v>
      </c>
      <c r="V75" s="5">
        <f t="shared" si="6"/>
        <v>1</v>
      </c>
      <c r="X75">
        <v>0</v>
      </c>
    </row>
    <row r="76" spans="2:24" ht="12.75">
      <c r="B76">
        <v>187</v>
      </c>
      <c r="C76" s="1">
        <v>40730</v>
      </c>
      <c r="D76" s="11" t="s">
        <v>8</v>
      </c>
      <c r="E76">
        <v>16</v>
      </c>
      <c r="F76" t="s">
        <v>1</v>
      </c>
      <c r="I76">
        <v>1</v>
      </c>
      <c r="J76">
        <v>7</v>
      </c>
      <c r="M76">
        <v>1</v>
      </c>
      <c r="O76">
        <v>1</v>
      </c>
      <c r="P76" s="18" t="s">
        <v>51</v>
      </c>
      <c r="Q76" s="18" t="s">
        <v>51</v>
      </c>
      <c r="R76" s="18" t="s">
        <v>51</v>
      </c>
      <c r="T76" s="5">
        <f t="shared" si="5"/>
        <v>10</v>
      </c>
      <c r="V76" s="5">
        <f t="shared" si="6"/>
        <v>9</v>
      </c>
      <c r="X76">
        <v>0</v>
      </c>
    </row>
    <row r="77" spans="3:26" ht="12.75">
      <c r="C77" s="2">
        <v>40730</v>
      </c>
      <c r="D77" s="12" t="s">
        <v>48</v>
      </c>
      <c r="E77" s="3">
        <v>17</v>
      </c>
      <c r="F77" s="3" t="s">
        <v>1</v>
      </c>
      <c r="G77" s="3"/>
      <c r="H77" s="3"/>
      <c r="I77" s="3">
        <v>1</v>
      </c>
      <c r="J77" s="3">
        <v>1</v>
      </c>
      <c r="K77" s="19" t="s">
        <v>51</v>
      </c>
      <c r="L77" s="19" t="s">
        <v>51</v>
      </c>
      <c r="M77" s="19" t="s">
        <v>51</v>
      </c>
      <c r="N77" s="19" t="s">
        <v>51</v>
      </c>
      <c r="O77" s="19" t="s">
        <v>51</v>
      </c>
      <c r="P77" s="19" t="s">
        <v>51</v>
      </c>
      <c r="Q77" s="19" t="s">
        <v>51</v>
      </c>
      <c r="R77" s="19" t="s">
        <v>51</v>
      </c>
      <c r="S77" s="3"/>
      <c r="T77" s="3">
        <f t="shared" si="5"/>
        <v>2</v>
      </c>
      <c r="U77" s="3"/>
      <c r="V77" s="3" t="e">
        <f t="shared" si="6"/>
        <v>#VALUE!</v>
      </c>
      <c r="W77" s="3"/>
      <c r="X77" s="3">
        <v>0</v>
      </c>
      <c r="Z77" t="s">
        <v>39</v>
      </c>
    </row>
    <row r="78" spans="2:24" ht="12.75">
      <c r="B78">
        <v>191</v>
      </c>
      <c r="C78" s="1">
        <v>40734</v>
      </c>
      <c r="D78" s="11" t="s">
        <v>46</v>
      </c>
      <c r="E78">
        <v>14.5</v>
      </c>
      <c r="F78" t="s">
        <v>0</v>
      </c>
      <c r="J78">
        <v>14</v>
      </c>
      <c r="L78">
        <v>3</v>
      </c>
      <c r="N78">
        <v>1</v>
      </c>
      <c r="T78" s="5">
        <f t="shared" si="5"/>
        <v>18</v>
      </c>
      <c r="U78" s="5"/>
      <c r="V78" s="5">
        <f t="shared" si="6"/>
        <v>15</v>
      </c>
      <c r="X78">
        <v>4</v>
      </c>
    </row>
    <row r="79" spans="2:22" ht="12.75">
      <c r="B79">
        <v>194</v>
      </c>
      <c r="C79" s="1">
        <v>40737</v>
      </c>
      <c r="D79" s="11" t="s">
        <v>49</v>
      </c>
      <c r="E79">
        <v>12</v>
      </c>
      <c r="F79" t="s">
        <v>1</v>
      </c>
      <c r="P79" s="18" t="s">
        <v>51</v>
      </c>
      <c r="Q79" s="18" t="s">
        <v>51</v>
      </c>
      <c r="R79" s="18" t="s">
        <v>51</v>
      </c>
      <c r="T79" s="5">
        <f t="shared" si="5"/>
        <v>0</v>
      </c>
      <c r="U79" s="5"/>
      <c r="V79" s="5">
        <f t="shared" si="6"/>
        <v>0</v>
      </c>
    </row>
    <row r="80" spans="3:24" ht="12.75">
      <c r="C80" s="2">
        <v>40737</v>
      </c>
      <c r="D80" s="12" t="s">
        <v>50</v>
      </c>
      <c r="E80" s="3">
        <v>15</v>
      </c>
      <c r="F80" s="3" t="s">
        <v>1</v>
      </c>
      <c r="G80" s="24"/>
      <c r="H80" s="19" t="s">
        <v>51</v>
      </c>
      <c r="I80" s="3"/>
      <c r="J80" s="3">
        <v>14</v>
      </c>
      <c r="K80" s="19" t="s">
        <v>51</v>
      </c>
      <c r="L80" s="19" t="s">
        <v>51</v>
      </c>
      <c r="M80" s="19" t="s">
        <v>51</v>
      </c>
      <c r="N80" s="19" t="s">
        <v>51</v>
      </c>
      <c r="O80" s="19" t="s">
        <v>51</v>
      </c>
      <c r="P80" s="19" t="s">
        <v>51</v>
      </c>
      <c r="Q80" s="19" t="s">
        <v>51</v>
      </c>
      <c r="R80" s="19" t="s">
        <v>51</v>
      </c>
      <c r="S80" s="3"/>
      <c r="T80" s="3">
        <f t="shared" si="5"/>
        <v>14</v>
      </c>
      <c r="U80" s="3"/>
      <c r="V80" s="3" t="e">
        <f t="shared" si="6"/>
        <v>#VALUE!</v>
      </c>
      <c r="W80" s="3"/>
      <c r="X80" s="3">
        <v>0</v>
      </c>
    </row>
    <row r="81" spans="2:24" ht="12.75">
      <c r="B81">
        <v>200</v>
      </c>
      <c r="C81" s="1">
        <v>40743</v>
      </c>
      <c r="D81" s="11" t="s">
        <v>46</v>
      </c>
      <c r="E81">
        <v>15</v>
      </c>
      <c r="F81" t="s">
        <v>0</v>
      </c>
      <c r="J81">
        <v>2</v>
      </c>
      <c r="L81">
        <v>1</v>
      </c>
      <c r="T81" s="5">
        <f t="shared" si="5"/>
        <v>3</v>
      </c>
      <c r="U81" s="5"/>
      <c r="V81" s="5">
        <f t="shared" si="6"/>
        <v>2</v>
      </c>
      <c r="X81">
        <v>0</v>
      </c>
    </row>
    <row r="82" spans="2:24" ht="12.75">
      <c r="B82">
        <v>201</v>
      </c>
      <c r="C82" s="1">
        <v>40744</v>
      </c>
      <c r="D82" s="11" t="s">
        <v>10</v>
      </c>
      <c r="E82">
        <v>15</v>
      </c>
      <c r="F82" t="s">
        <v>1</v>
      </c>
      <c r="J82">
        <v>1</v>
      </c>
      <c r="K82">
        <v>3</v>
      </c>
      <c r="L82">
        <v>2</v>
      </c>
      <c r="P82" s="18" t="s">
        <v>51</v>
      </c>
      <c r="Q82" s="18" t="s">
        <v>51</v>
      </c>
      <c r="R82" s="18" t="s">
        <v>51</v>
      </c>
      <c r="T82" s="5">
        <f t="shared" si="5"/>
        <v>6</v>
      </c>
      <c r="U82" s="5"/>
      <c r="V82" s="5">
        <f t="shared" si="6"/>
        <v>1</v>
      </c>
      <c r="X82">
        <v>0</v>
      </c>
    </row>
    <row r="83" spans="2:22" ht="12.75">
      <c r="B83">
        <v>205</v>
      </c>
      <c r="C83" s="1">
        <v>40748</v>
      </c>
      <c r="D83" s="11" t="s">
        <v>46</v>
      </c>
      <c r="E83">
        <v>12</v>
      </c>
      <c r="F83" t="s">
        <v>0</v>
      </c>
      <c r="I83">
        <v>1</v>
      </c>
      <c r="T83" s="5">
        <f t="shared" si="5"/>
        <v>1</v>
      </c>
      <c r="U83" s="5"/>
      <c r="V83" s="5">
        <f t="shared" si="6"/>
        <v>1</v>
      </c>
    </row>
    <row r="84" spans="2:24" ht="12.75">
      <c r="B84">
        <v>206</v>
      </c>
      <c r="C84" s="1">
        <v>40749</v>
      </c>
      <c r="D84" s="11" t="s">
        <v>46</v>
      </c>
      <c r="E84">
        <v>11.5</v>
      </c>
      <c r="F84" t="s">
        <v>0</v>
      </c>
      <c r="J84">
        <v>1</v>
      </c>
      <c r="N84">
        <v>1</v>
      </c>
      <c r="T84" s="5">
        <f t="shared" si="5"/>
        <v>2</v>
      </c>
      <c r="U84" s="5"/>
      <c r="V84" s="5">
        <f t="shared" si="6"/>
        <v>2</v>
      </c>
      <c r="X84">
        <v>0</v>
      </c>
    </row>
    <row r="85" spans="2:24" ht="12.75">
      <c r="B85">
        <v>207</v>
      </c>
      <c r="C85" s="1">
        <v>40750</v>
      </c>
      <c r="D85" s="11" t="s">
        <v>18</v>
      </c>
      <c r="E85">
        <v>17</v>
      </c>
      <c r="F85" t="s">
        <v>1</v>
      </c>
      <c r="J85">
        <v>1</v>
      </c>
      <c r="P85" s="18" t="s">
        <v>51</v>
      </c>
      <c r="Q85" s="18" t="s">
        <v>51</v>
      </c>
      <c r="R85" s="18" t="s">
        <v>51</v>
      </c>
      <c r="T85" s="5">
        <f t="shared" si="5"/>
        <v>1</v>
      </c>
      <c r="V85" s="5">
        <f t="shared" si="6"/>
        <v>1</v>
      </c>
      <c r="X85">
        <v>0</v>
      </c>
    </row>
    <row r="86" spans="2:22" ht="12.75">
      <c r="B86">
        <v>210</v>
      </c>
      <c r="C86" s="1">
        <v>40753</v>
      </c>
      <c r="D86" s="11" t="s">
        <v>46</v>
      </c>
      <c r="E86">
        <v>14</v>
      </c>
      <c r="F86" t="s">
        <v>0</v>
      </c>
      <c r="T86" s="5">
        <f t="shared" si="5"/>
        <v>0</v>
      </c>
      <c r="V86" s="5">
        <f t="shared" si="6"/>
        <v>0</v>
      </c>
    </row>
    <row r="87" spans="3:26" ht="12.75">
      <c r="C87" s="20"/>
      <c r="D87" s="15"/>
      <c r="E87" s="14"/>
      <c r="F87" s="14"/>
      <c r="G87" s="14"/>
      <c r="H87" s="14">
        <f>SUM(H70:H86)</f>
        <v>0</v>
      </c>
      <c r="I87" s="14">
        <f aca="true" t="shared" si="8" ref="I87:X87">SUM(I70:I86)</f>
        <v>3</v>
      </c>
      <c r="J87" s="14">
        <f t="shared" si="8"/>
        <v>55</v>
      </c>
      <c r="K87" s="14">
        <f t="shared" si="8"/>
        <v>3</v>
      </c>
      <c r="L87" s="14">
        <f t="shared" si="8"/>
        <v>7</v>
      </c>
      <c r="M87" s="14">
        <f t="shared" si="8"/>
        <v>1</v>
      </c>
      <c r="N87" s="14">
        <f t="shared" si="8"/>
        <v>2</v>
      </c>
      <c r="O87" s="14">
        <f t="shared" si="8"/>
        <v>1</v>
      </c>
      <c r="P87" s="14">
        <f t="shared" si="8"/>
        <v>0</v>
      </c>
      <c r="Q87" s="14">
        <f t="shared" si="8"/>
        <v>0</v>
      </c>
      <c r="R87" s="14">
        <f t="shared" si="8"/>
        <v>0</v>
      </c>
      <c r="S87" s="14"/>
      <c r="T87" s="14">
        <f t="shared" si="8"/>
        <v>72</v>
      </c>
      <c r="U87" s="14"/>
      <c r="V87" s="14">
        <v>37</v>
      </c>
      <c r="W87" s="14">
        <f t="shared" si="8"/>
        <v>0</v>
      </c>
      <c r="X87" s="14">
        <f t="shared" si="8"/>
        <v>4</v>
      </c>
      <c r="Y87" s="14"/>
      <c r="Z87" s="14"/>
    </row>
    <row r="88" spans="2:22" ht="12.75">
      <c r="B88">
        <v>183</v>
      </c>
      <c r="C88" s="1">
        <v>41092</v>
      </c>
      <c r="D88" s="11" t="s">
        <v>46</v>
      </c>
      <c r="E88">
        <v>13</v>
      </c>
      <c r="F88" t="s">
        <v>0</v>
      </c>
      <c r="T88" s="5">
        <f t="shared" si="5"/>
        <v>0</v>
      </c>
      <c r="V88" s="5">
        <f t="shared" si="6"/>
        <v>0</v>
      </c>
    </row>
    <row r="89" spans="2:22" ht="12.75">
      <c r="B89">
        <v>185</v>
      </c>
      <c r="C89" s="1">
        <v>41094</v>
      </c>
      <c r="D89" s="11" t="s">
        <v>7</v>
      </c>
      <c r="E89" s="18" t="s">
        <v>52</v>
      </c>
      <c r="F89" t="s">
        <v>1</v>
      </c>
      <c r="P89" s="18" t="s">
        <v>51</v>
      </c>
      <c r="Q89" s="18" t="s">
        <v>51</v>
      </c>
      <c r="R89" s="18" t="s">
        <v>51</v>
      </c>
      <c r="T89" s="5">
        <f t="shared" si="5"/>
        <v>0</v>
      </c>
      <c r="V89" s="5">
        <f t="shared" si="6"/>
        <v>0</v>
      </c>
    </row>
    <row r="90" spans="2:22" ht="12.75">
      <c r="B90">
        <v>186</v>
      </c>
      <c r="C90" s="1">
        <v>41095</v>
      </c>
      <c r="D90" s="11" t="s">
        <v>46</v>
      </c>
      <c r="E90">
        <v>17</v>
      </c>
      <c r="F90" t="s">
        <v>0</v>
      </c>
      <c r="T90" s="5">
        <f t="shared" si="5"/>
        <v>0</v>
      </c>
      <c r="V90" s="5">
        <f t="shared" si="6"/>
        <v>0</v>
      </c>
    </row>
    <row r="91" spans="2:22" ht="12.75">
      <c r="B91">
        <v>189</v>
      </c>
      <c r="C91" s="1">
        <v>41098</v>
      </c>
      <c r="D91" s="11" t="s">
        <v>47</v>
      </c>
      <c r="E91">
        <v>14</v>
      </c>
      <c r="F91" t="s">
        <v>0</v>
      </c>
      <c r="T91" s="5">
        <f t="shared" si="5"/>
        <v>0</v>
      </c>
      <c r="V91" s="5">
        <f t="shared" si="6"/>
        <v>0</v>
      </c>
    </row>
    <row r="92" spans="2:24" ht="12.75">
      <c r="B92">
        <v>192</v>
      </c>
      <c r="C92" s="1">
        <v>41101</v>
      </c>
      <c r="D92" s="11" t="s">
        <v>9</v>
      </c>
      <c r="E92">
        <v>14</v>
      </c>
      <c r="F92" t="s">
        <v>1</v>
      </c>
      <c r="J92">
        <v>1</v>
      </c>
      <c r="P92" s="18" t="s">
        <v>51</v>
      </c>
      <c r="Q92" s="18" t="s">
        <v>51</v>
      </c>
      <c r="R92" s="18" t="s">
        <v>51</v>
      </c>
      <c r="T92" s="5">
        <f t="shared" si="5"/>
        <v>1</v>
      </c>
      <c r="V92" s="5">
        <f t="shared" si="6"/>
        <v>1</v>
      </c>
      <c r="X92">
        <v>0</v>
      </c>
    </row>
    <row r="93" spans="2:24" ht="12.75">
      <c r="B93">
        <v>193</v>
      </c>
      <c r="C93" s="1">
        <v>41102</v>
      </c>
      <c r="D93" s="11" t="s">
        <v>7</v>
      </c>
      <c r="E93">
        <v>15</v>
      </c>
      <c r="F93" t="s">
        <v>53</v>
      </c>
      <c r="J93">
        <v>4</v>
      </c>
      <c r="Q93" s="18" t="s">
        <v>51</v>
      </c>
      <c r="R93" s="18" t="s">
        <v>51</v>
      </c>
      <c r="T93" s="5">
        <f t="shared" si="5"/>
        <v>4</v>
      </c>
      <c r="V93" s="5">
        <f t="shared" si="6"/>
        <v>4</v>
      </c>
      <c r="X93">
        <v>0</v>
      </c>
    </row>
    <row r="94" spans="2:22" ht="12.75">
      <c r="B94">
        <v>196</v>
      </c>
      <c r="C94" s="1">
        <v>41105</v>
      </c>
      <c r="D94" s="11" t="s">
        <v>46</v>
      </c>
      <c r="E94">
        <v>13.5</v>
      </c>
      <c r="F94" t="s">
        <v>0</v>
      </c>
      <c r="L94">
        <v>1</v>
      </c>
      <c r="T94" s="5">
        <f t="shared" si="5"/>
        <v>1</v>
      </c>
      <c r="V94" s="5">
        <f t="shared" si="6"/>
        <v>0</v>
      </c>
    </row>
    <row r="95" spans="2:24" ht="12.75">
      <c r="B95">
        <v>198</v>
      </c>
      <c r="C95" s="1">
        <v>41107</v>
      </c>
      <c r="D95" s="11" t="s">
        <v>21</v>
      </c>
      <c r="E95">
        <v>16</v>
      </c>
      <c r="F95" t="s">
        <v>0</v>
      </c>
      <c r="J95">
        <v>1</v>
      </c>
      <c r="T95" s="5">
        <f t="shared" si="5"/>
        <v>1</v>
      </c>
      <c r="V95" s="5">
        <f t="shared" si="6"/>
        <v>1</v>
      </c>
      <c r="X95">
        <v>1</v>
      </c>
    </row>
    <row r="96" spans="2:24" ht="12.75">
      <c r="B96">
        <v>199</v>
      </c>
      <c r="C96" s="1">
        <v>41108</v>
      </c>
      <c r="D96" s="11" t="s">
        <v>21</v>
      </c>
      <c r="E96">
        <v>15</v>
      </c>
      <c r="F96" t="s">
        <v>1</v>
      </c>
      <c r="J96">
        <v>3</v>
      </c>
      <c r="K96">
        <v>1</v>
      </c>
      <c r="P96" s="18" t="s">
        <v>51</v>
      </c>
      <c r="Q96" s="18" t="s">
        <v>51</v>
      </c>
      <c r="R96" s="18" t="s">
        <v>51</v>
      </c>
      <c r="T96" s="5">
        <f t="shared" si="5"/>
        <v>4</v>
      </c>
      <c r="V96" s="5">
        <f t="shared" si="6"/>
        <v>3</v>
      </c>
      <c r="X96">
        <v>0</v>
      </c>
    </row>
    <row r="97" spans="2:24" ht="12.75">
      <c r="B97">
        <v>203</v>
      </c>
      <c r="C97" s="1">
        <v>41112</v>
      </c>
      <c r="D97" s="11" t="s">
        <v>54</v>
      </c>
      <c r="E97">
        <v>15.5</v>
      </c>
      <c r="F97" t="s">
        <v>0</v>
      </c>
      <c r="J97">
        <v>4</v>
      </c>
      <c r="T97" s="5">
        <f t="shared" si="5"/>
        <v>4</v>
      </c>
      <c r="V97" s="5">
        <f t="shared" si="6"/>
        <v>4</v>
      </c>
      <c r="X97">
        <v>0</v>
      </c>
    </row>
    <row r="98" spans="2:26" ht="12.75">
      <c r="B98">
        <v>205</v>
      </c>
      <c r="C98" s="1">
        <v>41114</v>
      </c>
      <c r="D98" s="11" t="s">
        <v>21</v>
      </c>
      <c r="E98">
        <v>19</v>
      </c>
      <c r="F98" t="s">
        <v>0</v>
      </c>
      <c r="L98">
        <v>1</v>
      </c>
      <c r="O98">
        <v>1</v>
      </c>
      <c r="T98" s="5">
        <f t="shared" si="5"/>
        <v>2</v>
      </c>
      <c r="V98" s="5">
        <f t="shared" si="6"/>
        <v>1</v>
      </c>
      <c r="Z98" t="s">
        <v>55</v>
      </c>
    </row>
    <row r="99" spans="2:24" ht="12.75">
      <c r="B99">
        <v>206</v>
      </c>
      <c r="C99" s="1">
        <v>41115</v>
      </c>
      <c r="D99" s="11" t="s">
        <v>15</v>
      </c>
      <c r="E99" s="18" t="s">
        <v>52</v>
      </c>
      <c r="F99" t="s">
        <v>1</v>
      </c>
      <c r="J99">
        <v>5</v>
      </c>
      <c r="P99" s="18" t="s">
        <v>51</v>
      </c>
      <c r="Q99" s="18" t="s">
        <v>51</v>
      </c>
      <c r="R99" s="18" t="s">
        <v>51</v>
      </c>
      <c r="T99" s="5">
        <f t="shared" si="5"/>
        <v>5</v>
      </c>
      <c r="V99" s="5">
        <f t="shared" si="6"/>
        <v>5</v>
      </c>
      <c r="X99">
        <v>0</v>
      </c>
    </row>
    <row r="100" spans="2:24" ht="12.75">
      <c r="B100">
        <v>208</v>
      </c>
      <c r="C100" s="1">
        <v>41117</v>
      </c>
      <c r="D100" s="11" t="s">
        <v>47</v>
      </c>
      <c r="E100">
        <v>16</v>
      </c>
      <c r="F100" t="s">
        <v>0</v>
      </c>
      <c r="J100">
        <v>3</v>
      </c>
      <c r="T100" s="5">
        <f t="shared" si="5"/>
        <v>3</v>
      </c>
      <c r="V100" s="5">
        <f t="shared" si="6"/>
        <v>3</v>
      </c>
      <c r="X100">
        <v>0</v>
      </c>
    </row>
    <row r="101" spans="2:24" ht="12.75">
      <c r="B101">
        <v>212</v>
      </c>
      <c r="C101" s="1">
        <v>41121</v>
      </c>
      <c r="D101" s="11" t="s">
        <v>44</v>
      </c>
      <c r="E101">
        <v>13</v>
      </c>
      <c r="F101" t="s">
        <v>0</v>
      </c>
      <c r="J101">
        <v>5</v>
      </c>
      <c r="K101">
        <v>1</v>
      </c>
      <c r="M101">
        <v>1</v>
      </c>
      <c r="T101" s="5">
        <f t="shared" si="5"/>
        <v>7</v>
      </c>
      <c r="V101" s="5">
        <f t="shared" si="6"/>
        <v>5</v>
      </c>
      <c r="X101">
        <v>0</v>
      </c>
    </row>
    <row r="102" spans="2:24" ht="12.75">
      <c r="B102">
        <v>214</v>
      </c>
      <c r="C102" s="1">
        <v>41123</v>
      </c>
      <c r="D102" s="11" t="s">
        <v>47</v>
      </c>
      <c r="E102">
        <v>15</v>
      </c>
      <c r="F102" t="s">
        <v>0</v>
      </c>
      <c r="J102">
        <v>4</v>
      </c>
      <c r="O102">
        <v>1</v>
      </c>
      <c r="T102" s="5">
        <f t="shared" si="5"/>
        <v>5</v>
      </c>
      <c r="V102" s="5">
        <f t="shared" si="6"/>
        <v>5</v>
      </c>
      <c r="X102">
        <v>0</v>
      </c>
    </row>
    <row r="103" spans="2:24" ht="12.75">
      <c r="B103">
        <v>217</v>
      </c>
      <c r="C103" s="1">
        <v>41126</v>
      </c>
      <c r="D103" s="11" t="s">
        <v>46</v>
      </c>
      <c r="E103">
        <v>12.5</v>
      </c>
      <c r="F103" t="s">
        <v>0</v>
      </c>
      <c r="J103">
        <v>5</v>
      </c>
      <c r="N103">
        <v>1</v>
      </c>
      <c r="T103" s="5">
        <f t="shared" si="5"/>
        <v>6</v>
      </c>
      <c r="V103" s="5">
        <f t="shared" si="6"/>
        <v>6</v>
      </c>
      <c r="X103">
        <v>0</v>
      </c>
    </row>
    <row r="104" spans="2:24" ht="12.75">
      <c r="B104">
        <v>219</v>
      </c>
      <c r="C104" s="1">
        <v>41128</v>
      </c>
      <c r="D104" s="11" t="s">
        <v>46</v>
      </c>
      <c r="E104">
        <v>15</v>
      </c>
      <c r="F104" t="s">
        <v>0</v>
      </c>
      <c r="J104">
        <v>3</v>
      </c>
      <c r="T104" s="5">
        <f t="shared" si="5"/>
        <v>3</v>
      </c>
      <c r="V104" s="5">
        <f t="shared" si="6"/>
        <v>3</v>
      </c>
      <c r="X104">
        <v>1</v>
      </c>
    </row>
    <row r="105" spans="2:24" ht="12.75">
      <c r="B105">
        <v>221</v>
      </c>
      <c r="C105" s="1">
        <v>41130</v>
      </c>
      <c r="D105" s="11" t="s">
        <v>47</v>
      </c>
      <c r="E105">
        <v>14.5</v>
      </c>
      <c r="F105" t="s">
        <v>0</v>
      </c>
      <c r="J105">
        <v>1</v>
      </c>
      <c r="T105" s="5">
        <f t="shared" si="5"/>
        <v>1</v>
      </c>
      <c r="V105" s="5">
        <f t="shared" si="6"/>
        <v>1</v>
      </c>
      <c r="X105">
        <v>0</v>
      </c>
    </row>
    <row r="106" spans="2:22" ht="12.75">
      <c r="B106">
        <v>224</v>
      </c>
      <c r="C106" s="1">
        <v>41133</v>
      </c>
      <c r="D106" s="11" t="s">
        <v>46</v>
      </c>
      <c r="E106">
        <v>16</v>
      </c>
      <c r="F106" t="s">
        <v>0</v>
      </c>
      <c r="T106" s="5">
        <f t="shared" si="5"/>
        <v>0</v>
      </c>
      <c r="V106" s="5">
        <f t="shared" si="6"/>
        <v>0</v>
      </c>
    </row>
    <row r="107" spans="3:26" ht="12.75">
      <c r="C107" s="14"/>
      <c r="D107" s="15"/>
      <c r="E107" s="14"/>
      <c r="F107" s="14"/>
      <c r="G107" s="14"/>
      <c r="H107" s="14">
        <f aca="true" t="shared" si="9" ref="H107:R107">SUM(H88:H106)</f>
        <v>0</v>
      </c>
      <c r="I107" s="14">
        <f t="shared" si="9"/>
        <v>0</v>
      </c>
      <c r="J107" s="14">
        <f t="shared" si="9"/>
        <v>39</v>
      </c>
      <c r="K107" s="14">
        <f t="shared" si="9"/>
        <v>2</v>
      </c>
      <c r="L107" s="14">
        <f t="shared" si="9"/>
        <v>2</v>
      </c>
      <c r="M107" s="14">
        <f t="shared" si="9"/>
        <v>1</v>
      </c>
      <c r="N107" s="14">
        <f t="shared" si="9"/>
        <v>1</v>
      </c>
      <c r="O107" s="14">
        <f t="shared" si="9"/>
        <v>2</v>
      </c>
      <c r="P107" s="14">
        <f t="shared" si="9"/>
        <v>0</v>
      </c>
      <c r="Q107" s="14">
        <f t="shared" si="9"/>
        <v>0</v>
      </c>
      <c r="R107" s="14">
        <f t="shared" si="9"/>
        <v>0</v>
      </c>
      <c r="S107" s="14"/>
      <c r="T107" s="14">
        <f>SUM(T88:T106)</f>
        <v>47</v>
      </c>
      <c r="U107" s="14"/>
      <c r="V107" s="14">
        <f>SUM(V88:V106)</f>
        <v>42</v>
      </c>
      <c r="W107" s="14"/>
      <c r="X107" s="14">
        <f>SUM(X88:X106)</f>
        <v>2</v>
      </c>
      <c r="Y107" s="14"/>
      <c r="Z107" s="14"/>
    </row>
    <row r="108" spans="2:22" s="5" customFormat="1" ht="12.75">
      <c r="B108" s="5">
        <v>181</v>
      </c>
      <c r="C108" s="4">
        <v>41455</v>
      </c>
      <c r="D108" s="21" t="s">
        <v>44</v>
      </c>
      <c r="E108" s="5">
        <v>16</v>
      </c>
      <c r="F108" s="5" t="s">
        <v>0</v>
      </c>
      <c r="T108" s="5">
        <f>SUM(H108:R108)</f>
        <v>0</v>
      </c>
      <c r="V108" s="5">
        <f>T108-(K108+L108+M108)</f>
        <v>0</v>
      </c>
    </row>
    <row r="109" spans="2:22" s="5" customFormat="1" ht="12.75">
      <c r="B109" s="5">
        <v>184</v>
      </c>
      <c r="C109" s="4">
        <v>41458</v>
      </c>
      <c r="D109" s="21" t="s">
        <v>43</v>
      </c>
      <c r="E109" s="22" t="s">
        <v>52</v>
      </c>
      <c r="F109" s="5" t="s">
        <v>1</v>
      </c>
      <c r="P109" s="22" t="s">
        <v>51</v>
      </c>
      <c r="Q109" s="22" t="s">
        <v>51</v>
      </c>
      <c r="R109" s="22" t="s">
        <v>51</v>
      </c>
      <c r="T109" s="5">
        <f aca="true" t="shared" si="10" ref="T109:T123">SUM(H109:R109)</f>
        <v>0</v>
      </c>
      <c r="V109" s="5">
        <f aca="true" t="shared" si="11" ref="V109:V123">T109-(K109+L109+M109)</f>
        <v>0</v>
      </c>
    </row>
    <row r="110" spans="2:22" s="5" customFormat="1" ht="12.75">
      <c r="B110" s="5">
        <v>187</v>
      </c>
      <c r="C110" s="4">
        <v>41461</v>
      </c>
      <c r="D110" s="21" t="s">
        <v>15</v>
      </c>
      <c r="E110" s="5">
        <v>20</v>
      </c>
      <c r="F110" s="5" t="s">
        <v>57</v>
      </c>
      <c r="T110" s="5">
        <f t="shared" si="10"/>
        <v>0</v>
      </c>
      <c r="V110" s="5">
        <f t="shared" si="11"/>
        <v>0</v>
      </c>
    </row>
    <row r="111" spans="2:22" s="5" customFormat="1" ht="12.75">
      <c r="B111" s="5">
        <v>188</v>
      </c>
      <c r="C111" s="4">
        <v>41462</v>
      </c>
      <c r="D111" s="21" t="s">
        <v>46</v>
      </c>
      <c r="E111" s="5">
        <v>18</v>
      </c>
      <c r="F111" s="5" t="s">
        <v>0</v>
      </c>
      <c r="T111" s="5">
        <f t="shared" si="10"/>
        <v>0</v>
      </c>
      <c r="V111" s="5">
        <f t="shared" si="11"/>
        <v>0</v>
      </c>
    </row>
    <row r="112" spans="2:22" s="5" customFormat="1" ht="12.75">
      <c r="B112" s="5">
        <v>191</v>
      </c>
      <c r="C112" s="4">
        <v>41465</v>
      </c>
      <c r="D112" s="21" t="s">
        <v>54</v>
      </c>
      <c r="E112" s="22" t="s">
        <v>52</v>
      </c>
      <c r="F112" s="5" t="s">
        <v>60</v>
      </c>
      <c r="P112" s="22" t="s">
        <v>51</v>
      </c>
      <c r="Q112" s="22" t="s">
        <v>51</v>
      </c>
      <c r="R112" s="22" t="s">
        <v>51</v>
      </c>
      <c r="T112" s="5">
        <f t="shared" si="10"/>
        <v>0</v>
      </c>
      <c r="V112" s="5">
        <f t="shared" si="11"/>
        <v>0</v>
      </c>
    </row>
    <row r="113" spans="2:24" s="5" customFormat="1" ht="12.75">
      <c r="B113" s="5">
        <v>193</v>
      </c>
      <c r="C113" s="4">
        <v>41467</v>
      </c>
      <c r="D113" s="21" t="s">
        <v>47</v>
      </c>
      <c r="E113" s="5">
        <v>17.5</v>
      </c>
      <c r="F113" s="5" t="s">
        <v>0</v>
      </c>
      <c r="J113" s="5">
        <v>3</v>
      </c>
      <c r="L113" s="5">
        <v>2</v>
      </c>
      <c r="T113" s="5">
        <f t="shared" si="10"/>
        <v>5</v>
      </c>
      <c r="V113" s="5">
        <f t="shared" si="11"/>
        <v>3</v>
      </c>
      <c r="X113" s="5">
        <v>1</v>
      </c>
    </row>
    <row r="114" spans="2:24" s="5" customFormat="1" ht="12.75">
      <c r="B114" s="5">
        <v>194</v>
      </c>
      <c r="C114" s="4">
        <v>41468</v>
      </c>
      <c r="D114" s="21" t="s">
        <v>49</v>
      </c>
      <c r="E114" s="5">
        <v>18</v>
      </c>
      <c r="F114" s="5" t="s">
        <v>1</v>
      </c>
      <c r="J114" s="5">
        <v>3</v>
      </c>
      <c r="P114" s="22" t="s">
        <v>51</v>
      </c>
      <c r="Q114" s="22" t="s">
        <v>51</v>
      </c>
      <c r="R114" s="22" t="s">
        <v>51</v>
      </c>
      <c r="T114" s="5">
        <f t="shared" si="10"/>
        <v>3</v>
      </c>
      <c r="V114" s="5">
        <f t="shared" si="11"/>
        <v>3</v>
      </c>
      <c r="X114" s="5">
        <v>0</v>
      </c>
    </row>
    <row r="115" spans="3:24" s="5" customFormat="1" ht="12.75">
      <c r="C115" s="25">
        <v>41468</v>
      </c>
      <c r="D115" s="26" t="s">
        <v>58</v>
      </c>
      <c r="E115" s="27" t="s">
        <v>33</v>
      </c>
      <c r="F115" s="24" t="s">
        <v>1</v>
      </c>
      <c r="G115" s="24"/>
      <c r="H115" s="24"/>
      <c r="I115" s="24"/>
      <c r="J115" s="24">
        <v>1</v>
      </c>
      <c r="K115" s="24"/>
      <c r="L115" s="24"/>
      <c r="M115" s="24"/>
      <c r="N115" s="24"/>
      <c r="O115" s="24"/>
      <c r="P115" s="28" t="s">
        <v>51</v>
      </c>
      <c r="Q115" s="28" t="s">
        <v>51</v>
      </c>
      <c r="R115" s="28" t="s">
        <v>51</v>
      </c>
      <c r="S115" s="24"/>
      <c r="T115" s="24">
        <f t="shared" si="10"/>
        <v>1</v>
      </c>
      <c r="U115" s="24"/>
      <c r="V115" s="24">
        <f t="shared" si="11"/>
        <v>1</v>
      </c>
      <c r="W115" s="24"/>
      <c r="X115" s="24">
        <v>0</v>
      </c>
    </row>
    <row r="116" spans="2:24" s="5" customFormat="1" ht="12.75">
      <c r="B116" s="5">
        <v>194</v>
      </c>
      <c r="C116" s="4">
        <v>41468</v>
      </c>
      <c r="D116" s="21" t="s">
        <v>15</v>
      </c>
      <c r="E116" s="5">
        <v>23</v>
      </c>
      <c r="F116" s="5" t="s">
        <v>57</v>
      </c>
      <c r="J116" s="5">
        <v>7</v>
      </c>
      <c r="O116" s="5">
        <v>1</v>
      </c>
      <c r="T116" s="5">
        <f t="shared" si="10"/>
        <v>8</v>
      </c>
      <c r="V116" s="5">
        <f t="shared" si="11"/>
        <v>8</v>
      </c>
      <c r="X116" s="5">
        <v>0</v>
      </c>
    </row>
    <row r="117" spans="2:24" s="5" customFormat="1" ht="12.75">
      <c r="B117" s="5">
        <v>197</v>
      </c>
      <c r="C117" s="4">
        <v>41471</v>
      </c>
      <c r="D117" s="21" t="s">
        <v>59</v>
      </c>
      <c r="E117" s="5">
        <v>19</v>
      </c>
      <c r="F117" s="5" t="s">
        <v>0</v>
      </c>
      <c r="J117" s="5">
        <v>6</v>
      </c>
      <c r="N117" s="5">
        <v>1</v>
      </c>
      <c r="O117" s="5">
        <v>1</v>
      </c>
      <c r="T117" s="5">
        <f t="shared" si="10"/>
        <v>8</v>
      </c>
      <c r="V117" s="5">
        <f t="shared" si="11"/>
        <v>8</v>
      </c>
      <c r="X117" s="5">
        <v>5</v>
      </c>
    </row>
    <row r="118" spans="2:24" s="5" customFormat="1" ht="12.75">
      <c r="B118" s="5">
        <v>198</v>
      </c>
      <c r="C118" s="4">
        <v>41472</v>
      </c>
      <c r="D118" s="21" t="s">
        <v>8</v>
      </c>
      <c r="E118" s="5">
        <v>18</v>
      </c>
      <c r="F118" s="5" t="s">
        <v>1</v>
      </c>
      <c r="J118" s="5">
        <v>5</v>
      </c>
      <c r="L118" s="5">
        <v>2</v>
      </c>
      <c r="M118" s="5">
        <v>2</v>
      </c>
      <c r="O118" s="5">
        <v>2</v>
      </c>
      <c r="P118" s="22" t="s">
        <v>51</v>
      </c>
      <c r="Q118" s="22" t="s">
        <v>51</v>
      </c>
      <c r="R118" s="22" t="s">
        <v>51</v>
      </c>
      <c r="T118" s="5">
        <f t="shared" si="10"/>
        <v>11</v>
      </c>
      <c r="V118" s="5">
        <f t="shared" si="11"/>
        <v>7</v>
      </c>
      <c r="X118" s="23" t="s">
        <v>61</v>
      </c>
    </row>
    <row r="119" spans="2:24" s="5" customFormat="1" ht="12.75">
      <c r="B119" s="5">
        <v>201</v>
      </c>
      <c r="C119" s="4">
        <v>41475</v>
      </c>
      <c r="D119" s="21" t="s">
        <v>11</v>
      </c>
      <c r="E119" s="5">
        <v>18</v>
      </c>
      <c r="F119" s="5" t="s">
        <v>57</v>
      </c>
      <c r="J119" s="5">
        <v>4</v>
      </c>
      <c r="O119" s="5">
        <v>2</v>
      </c>
      <c r="T119" s="5">
        <f t="shared" si="10"/>
        <v>6</v>
      </c>
      <c r="V119" s="5">
        <f t="shared" si="11"/>
        <v>6</v>
      </c>
      <c r="X119" s="5">
        <v>1</v>
      </c>
    </row>
    <row r="120" spans="2:24" s="5" customFormat="1" ht="12.75">
      <c r="B120" s="5">
        <v>205</v>
      </c>
      <c r="C120" s="4">
        <v>41479</v>
      </c>
      <c r="D120" s="21" t="s">
        <v>8</v>
      </c>
      <c r="E120" s="5">
        <v>18</v>
      </c>
      <c r="F120" s="5" t="s">
        <v>1</v>
      </c>
      <c r="J120" s="5">
        <v>5</v>
      </c>
      <c r="L120" s="5">
        <v>3</v>
      </c>
      <c r="P120" s="22" t="s">
        <v>51</v>
      </c>
      <c r="Q120" s="22" t="s">
        <v>51</v>
      </c>
      <c r="R120" s="22" t="s">
        <v>51</v>
      </c>
      <c r="T120" s="5">
        <f t="shared" si="10"/>
        <v>8</v>
      </c>
      <c r="V120" s="5">
        <f t="shared" si="11"/>
        <v>5</v>
      </c>
      <c r="X120" s="23" t="s">
        <v>62</v>
      </c>
    </row>
    <row r="121" spans="2:22" s="5" customFormat="1" ht="12.75">
      <c r="B121" s="5">
        <v>208</v>
      </c>
      <c r="C121" s="4">
        <v>41482</v>
      </c>
      <c r="D121" s="21" t="s">
        <v>7</v>
      </c>
      <c r="E121" s="5">
        <v>19</v>
      </c>
      <c r="F121" s="5" t="s">
        <v>57</v>
      </c>
      <c r="L121" s="5">
        <v>1</v>
      </c>
      <c r="N121" s="5">
        <v>1</v>
      </c>
      <c r="O121" s="5">
        <v>1</v>
      </c>
      <c r="T121" s="5">
        <f t="shared" si="10"/>
        <v>3</v>
      </c>
      <c r="V121" s="5">
        <f t="shared" si="11"/>
        <v>2</v>
      </c>
    </row>
    <row r="122" spans="2:22" s="5" customFormat="1" ht="12.75">
      <c r="B122" s="5">
        <v>212</v>
      </c>
      <c r="C122" s="4">
        <v>41486</v>
      </c>
      <c r="D122" s="21" t="s">
        <v>11</v>
      </c>
      <c r="E122" s="22" t="s">
        <v>52</v>
      </c>
      <c r="F122" s="5" t="s">
        <v>1</v>
      </c>
      <c r="P122" s="22" t="s">
        <v>51</v>
      </c>
      <c r="Q122" s="22" t="s">
        <v>51</v>
      </c>
      <c r="R122" s="22" t="s">
        <v>51</v>
      </c>
      <c r="T122" s="5">
        <f t="shared" si="10"/>
        <v>0</v>
      </c>
      <c r="V122" s="5">
        <f t="shared" si="11"/>
        <v>0</v>
      </c>
    </row>
    <row r="123" spans="2:22" s="5" customFormat="1" ht="12.75">
      <c r="B123" s="5">
        <v>214</v>
      </c>
      <c r="C123" s="4">
        <v>41488</v>
      </c>
      <c r="D123" s="21" t="s">
        <v>44</v>
      </c>
      <c r="E123" s="5">
        <v>20</v>
      </c>
      <c r="F123" s="5" t="s">
        <v>0</v>
      </c>
      <c r="T123" s="5">
        <f t="shared" si="10"/>
        <v>0</v>
      </c>
      <c r="V123" s="5">
        <f t="shared" si="11"/>
        <v>0</v>
      </c>
    </row>
    <row r="124" spans="3:26" s="5" customFormat="1" ht="12.75">
      <c r="C124" s="29"/>
      <c r="D124" s="30"/>
      <c r="E124" s="31"/>
      <c r="F124" s="31"/>
      <c r="G124" s="31"/>
      <c r="H124" s="31">
        <f>SUM(H108:H123)</f>
        <v>0</v>
      </c>
      <c r="I124" s="31">
        <f aca="true" t="shared" si="12" ref="I124:T124">SUM(I108:I123)</f>
        <v>0</v>
      </c>
      <c r="J124" s="31">
        <f t="shared" si="12"/>
        <v>34</v>
      </c>
      <c r="K124" s="31">
        <f t="shared" si="12"/>
        <v>0</v>
      </c>
      <c r="L124" s="31">
        <f t="shared" si="12"/>
        <v>8</v>
      </c>
      <c r="M124" s="31">
        <f t="shared" si="12"/>
        <v>2</v>
      </c>
      <c r="N124" s="31">
        <f t="shared" si="12"/>
        <v>2</v>
      </c>
      <c r="O124" s="31">
        <f t="shared" si="12"/>
        <v>7</v>
      </c>
      <c r="P124" s="31">
        <f t="shared" si="12"/>
        <v>0</v>
      </c>
      <c r="Q124" s="31">
        <f t="shared" si="12"/>
        <v>0</v>
      </c>
      <c r="R124" s="31">
        <f t="shared" si="12"/>
        <v>0</v>
      </c>
      <c r="S124" s="31"/>
      <c r="T124" s="31">
        <f t="shared" si="12"/>
        <v>53</v>
      </c>
      <c r="U124" s="31"/>
      <c r="V124" s="31">
        <f>SUM(V108:V123)</f>
        <v>43</v>
      </c>
      <c r="W124" s="31"/>
      <c r="X124" s="31" t="s">
        <v>63</v>
      </c>
      <c r="Y124" s="31"/>
      <c r="Z124" s="31"/>
    </row>
    <row r="125" spans="2:26" ht="12.75">
      <c r="B125" s="5">
        <v>172</v>
      </c>
      <c r="C125" s="4">
        <v>41811</v>
      </c>
      <c r="D125" s="21" t="s">
        <v>10</v>
      </c>
      <c r="E125" s="5">
        <v>20</v>
      </c>
      <c r="F125" s="5" t="s">
        <v>57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>
        <v>0</v>
      </c>
      <c r="U125" s="5"/>
      <c r="V125" s="5">
        <v>0</v>
      </c>
      <c r="W125" s="5"/>
      <c r="X125" s="5"/>
      <c r="Y125" s="5"/>
      <c r="Z125" s="5"/>
    </row>
    <row r="126" spans="2:22" ht="12.75">
      <c r="B126" s="5">
        <v>176</v>
      </c>
      <c r="C126" s="1">
        <v>41815</v>
      </c>
      <c r="D126" s="11" t="s">
        <v>64</v>
      </c>
      <c r="E126" s="5">
        <v>18</v>
      </c>
      <c r="F126" s="5" t="s">
        <v>65</v>
      </c>
      <c r="T126">
        <v>0</v>
      </c>
      <c r="V126">
        <v>0</v>
      </c>
    </row>
    <row r="127" spans="2:22" ht="12.75">
      <c r="B127" s="5">
        <v>180</v>
      </c>
      <c r="C127" s="1">
        <v>41819</v>
      </c>
      <c r="D127" s="11" t="s">
        <v>15</v>
      </c>
      <c r="E127" s="5">
        <v>14</v>
      </c>
      <c r="F127" s="5" t="s">
        <v>66</v>
      </c>
      <c r="T127">
        <v>0</v>
      </c>
      <c r="V127">
        <v>0</v>
      </c>
    </row>
    <row r="128" spans="2:24" ht="12.75">
      <c r="B128" s="5">
        <v>183</v>
      </c>
      <c r="C128" s="1">
        <v>41822</v>
      </c>
      <c r="D128" s="11" t="s">
        <v>44</v>
      </c>
      <c r="E128" s="5">
        <v>15.5</v>
      </c>
      <c r="F128" s="5" t="s">
        <v>0</v>
      </c>
      <c r="J128">
        <v>1</v>
      </c>
      <c r="T128">
        <v>1</v>
      </c>
      <c r="V128">
        <v>1</v>
      </c>
      <c r="X128">
        <v>1</v>
      </c>
    </row>
    <row r="129" spans="2:22" ht="12.75">
      <c r="B129" s="5">
        <v>186</v>
      </c>
      <c r="C129" s="1">
        <v>41825</v>
      </c>
      <c r="D129" s="11" t="s">
        <v>50</v>
      </c>
      <c r="E129" s="5">
        <v>14</v>
      </c>
      <c r="F129" s="5" t="s">
        <v>67</v>
      </c>
      <c r="T129">
        <v>0</v>
      </c>
      <c r="V129">
        <v>0</v>
      </c>
    </row>
    <row r="130" spans="2:26" ht="12.75">
      <c r="B130" s="5">
        <v>187</v>
      </c>
      <c r="C130" s="1">
        <v>41826</v>
      </c>
      <c r="D130" s="11" t="s">
        <v>59</v>
      </c>
      <c r="E130" s="5">
        <v>18</v>
      </c>
      <c r="F130" s="5" t="s">
        <v>65</v>
      </c>
      <c r="J130">
        <v>5</v>
      </c>
      <c r="K130">
        <v>1</v>
      </c>
      <c r="T130">
        <v>6</v>
      </c>
      <c r="V130">
        <v>5</v>
      </c>
      <c r="X130">
        <v>3</v>
      </c>
      <c r="Z130" s="34" t="s">
        <v>70</v>
      </c>
    </row>
    <row r="131" spans="2:22" ht="12.75">
      <c r="B131" s="5">
        <v>190</v>
      </c>
      <c r="C131" s="1">
        <v>41829</v>
      </c>
      <c r="D131" s="11" t="s">
        <v>48</v>
      </c>
      <c r="E131" s="5">
        <v>16</v>
      </c>
      <c r="F131" s="5" t="s">
        <v>69</v>
      </c>
      <c r="T131">
        <v>0</v>
      </c>
      <c r="V131">
        <v>0</v>
      </c>
    </row>
    <row r="132" spans="2:26" ht="12.75">
      <c r="B132" s="5">
        <v>193</v>
      </c>
      <c r="C132" s="1">
        <v>41832</v>
      </c>
      <c r="D132" s="11" t="s">
        <v>68</v>
      </c>
      <c r="E132" s="5">
        <v>21</v>
      </c>
      <c r="F132" s="5" t="s">
        <v>65</v>
      </c>
      <c r="J132">
        <v>4</v>
      </c>
      <c r="K132">
        <v>1</v>
      </c>
      <c r="P132" s="36" t="s">
        <v>51</v>
      </c>
      <c r="Q132" s="36" t="s">
        <v>51</v>
      </c>
      <c r="R132" s="36" t="s">
        <v>51</v>
      </c>
      <c r="T132">
        <v>5</v>
      </c>
      <c r="V132">
        <v>4</v>
      </c>
      <c r="X132">
        <v>4</v>
      </c>
      <c r="Z132" s="34" t="s">
        <v>71</v>
      </c>
    </row>
    <row r="133" spans="2:24" ht="12.75">
      <c r="B133" s="5">
        <v>194</v>
      </c>
      <c r="C133" s="1">
        <v>41833</v>
      </c>
      <c r="D133" s="11" t="s">
        <v>47</v>
      </c>
      <c r="E133" s="5">
        <v>17</v>
      </c>
      <c r="F133" s="5" t="s">
        <v>0</v>
      </c>
      <c r="J133">
        <v>5</v>
      </c>
      <c r="O133">
        <v>1</v>
      </c>
      <c r="P133" s="36" t="s">
        <v>51</v>
      </c>
      <c r="Q133" s="36" t="s">
        <v>51</v>
      </c>
      <c r="R133" s="36" t="s">
        <v>51</v>
      </c>
      <c r="T133">
        <v>6</v>
      </c>
      <c r="V133">
        <v>5</v>
      </c>
      <c r="X133">
        <v>5</v>
      </c>
    </row>
    <row r="134" spans="2:22" ht="12.75">
      <c r="B134" s="5">
        <v>197</v>
      </c>
      <c r="C134" s="1">
        <v>41836</v>
      </c>
      <c r="D134" s="11" t="s">
        <v>73</v>
      </c>
      <c r="E134" s="5">
        <v>18</v>
      </c>
      <c r="F134" s="5" t="s">
        <v>69</v>
      </c>
      <c r="N134">
        <v>4</v>
      </c>
      <c r="P134" s="36"/>
      <c r="Q134" s="36"/>
      <c r="R134" s="36"/>
      <c r="T134">
        <v>4</v>
      </c>
      <c r="V134">
        <v>4</v>
      </c>
    </row>
    <row r="135" spans="2:22" ht="12.75">
      <c r="B135" s="5">
        <v>199</v>
      </c>
      <c r="C135" s="1">
        <v>41838</v>
      </c>
      <c r="D135" s="11" t="s">
        <v>44</v>
      </c>
      <c r="E135" s="5">
        <v>19</v>
      </c>
      <c r="F135" s="5" t="s">
        <v>0</v>
      </c>
      <c r="T135">
        <v>0</v>
      </c>
      <c r="V135">
        <v>0</v>
      </c>
    </row>
    <row r="136" spans="2:22" ht="12.75">
      <c r="B136" s="5">
        <v>201</v>
      </c>
      <c r="C136" s="1">
        <v>41840</v>
      </c>
      <c r="D136" s="11" t="s">
        <v>11</v>
      </c>
      <c r="E136" s="5">
        <v>18</v>
      </c>
      <c r="F136" s="5" t="s">
        <v>57</v>
      </c>
      <c r="J136">
        <v>2</v>
      </c>
      <c r="T136">
        <v>2</v>
      </c>
      <c r="V136">
        <v>2</v>
      </c>
    </row>
    <row r="137" spans="2:22" ht="12.75">
      <c r="B137" s="5">
        <v>204</v>
      </c>
      <c r="C137" s="1">
        <v>41843</v>
      </c>
      <c r="D137" s="11" t="s">
        <v>47</v>
      </c>
      <c r="E137" s="5">
        <v>20</v>
      </c>
      <c r="F137" s="34" t="s">
        <v>69</v>
      </c>
      <c r="T137">
        <v>0</v>
      </c>
      <c r="V137">
        <v>0</v>
      </c>
    </row>
    <row r="138" spans="2:22" ht="12.75">
      <c r="B138" s="5">
        <v>207</v>
      </c>
      <c r="C138" s="1">
        <v>41846</v>
      </c>
      <c r="D138" s="33" t="s">
        <v>11</v>
      </c>
      <c r="E138" s="5">
        <v>18.5</v>
      </c>
      <c r="F138" s="35" t="s">
        <v>57</v>
      </c>
      <c r="T138">
        <v>0</v>
      </c>
      <c r="V138">
        <v>0</v>
      </c>
    </row>
    <row r="139" spans="2:22" ht="12.75">
      <c r="B139" s="5">
        <v>211</v>
      </c>
      <c r="C139" s="1">
        <v>41850</v>
      </c>
      <c r="D139" s="33" t="s">
        <v>48</v>
      </c>
      <c r="E139" s="5">
        <v>18</v>
      </c>
      <c r="F139" s="35" t="s">
        <v>69</v>
      </c>
      <c r="T139">
        <v>0</v>
      </c>
      <c r="V139">
        <v>0</v>
      </c>
    </row>
    <row r="140" spans="3:26" ht="12.75">
      <c r="C140" s="31"/>
      <c r="D140" s="30"/>
      <c r="E140" s="31"/>
      <c r="F140" s="31"/>
      <c r="G140" s="31"/>
      <c r="H140" s="31">
        <f>SUM(H125:H139)</f>
        <v>0</v>
      </c>
      <c r="I140" s="31">
        <f aca="true" t="shared" si="13" ref="I140:R140">SUM(I125:I139)</f>
        <v>0</v>
      </c>
      <c r="J140" s="31">
        <f t="shared" si="13"/>
        <v>17</v>
      </c>
      <c r="K140" s="31">
        <f t="shared" si="13"/>
        <v>2</v>
      </c>
      <c r="L140" s="31">
        <f t="shared" si="13"/>
        <v>0</v>
      </c>
      <c r="M140" s="31">
        <f t="shared" si="13"/>
        <v>0</v>
      </c>
      <c r="N140" s="31">
        <f t="shared" si="13"/>
        <v>4</v>
      </c>
      <c r="O140" s="31">
        <f t="shared" si="13"/>
        <v>1</v>
      </c>
      <c r="P140" s="31">
        <f t="shared" si="13"/>
        <v>0</v>
      </c>
      <c r="Q140" s="31">
        <f t="shared" si="13"/>
        <v>0</v>
      </c>
      <c r="R140" s="31">
        <f t="shared" si="13"/>
        <v>0</v>
      </c>
      <c r="S140" s="31"/>
      <c r="T140" s="31">
        <f>SUM(T125:T139)</f>
        <v>24</v>
      </c>
      <c r="U140" s="31"/>
      <c r="V140" s="31">
        <f>SUM(V125:V139)</f>
        <v>21</v>
      </c>
      <c r="W140" s="31"/>
      <c r="X140" s="31">
        <f>SUM(X125:X139)</f>
        <v>13</v>
      </c>
      <c r="Y140" s="31"/>
      <c r="Z140" s="31"/>
    </row>
    <row r="141" ht="12.75">
      <c r="D141" s="11"/>
    </row>
    <row r="142" spans="4:23" ht="12.75">
      <c r="D142" s="11"/>
      <c r="T142">
        <v>1304</v>
      </c>
      <c r="W142" s="34" t="s">
        <v>74</v>
      </c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</sheetData>
  <sheetProtection/>
  <mergeCells count="1">
    <mergeCell ref="K7:M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2" width="13.28125" style="0" customWidth="1"/>
    <col min="3" max="3" width="12.28125" style="0" customWidth="1"/>
  </cols>
  <sheetData>
    <row r="1" ht="12.75">
      <c r="A1" s="45" t="s">
        <v>210</v>
      </c>
    </row>
    <row r="2" spans="1:3" ht="12.75">
      <c r="A2" s="38" t="s">
        <v>76</v>
      </c>
      <c r="B2" s="39" t="s">
        <v>77</v>
      </c>
      <c r="C2" s="39" t="s">
        <v>78</v>
      </c>
    </row>
    <row r="3" spans="1:3" ht="12.75">
      <c r="A3" s="38">
        <v>1</v>
      </c>
      <c r="B3" s="39">
        <v>54.039057</v>
      </c>
      <c r="C3" s="39">
        <v>-1.007871</v>
      </c>
    </row>
    <row r="4" spans="1:3" ht="12.75">
      <c r="A4" s="38"/>
      <c r="B4" s="39">
        <v>54.039097</v>
      </c>
      <c r="C4" s="39">
        <v>-1.007948</v>
      </c>
    </row>
    <row r="5" spans="1:3" ht="12.75">
      <c r="A5" s="38"/>
      <c r="B5" s="39">
        <v>54.039081</v>
      </c>
      <c r="C5" s="39">
        <v>-1.007871</v>
      </c>
    </row>
    <row r="6" spans="1:3" ht="12.75">
      <c r="A6" s="38">
        <v>2</v>
      </c>
      <c r="B6" s="39">
        <v>54.039937</v>
      </c>
      <c r="C6" s="39">
        <v>-1.006023</v>
      </c>
    </row>
    <row r="7" spans="1:3" ht="12.75">
      <c r="A7" s="38"/>
      <c r="B7" s="39">
        <v>54.039938</v>
      </c>
      <c r="C7" s="39">
        <v>-1.006023</v>
      </c>
    </row>
    <row r="8" spans="1:3" ht="12.75">
      <c r="A8" s="38"/>
      <c r="B8" s="39">
        <v>54.040056</v>
      </c>
      <c r="C8" s="39">
        <v>-1.005713</v>
      </c>
    </row>
    <row r="9" spans="1:3" ht="12.75">
      <c r="A9" s="38"/>
      <c r="B9" s="39">
        <v>54.040064</v>
      </c>
      <c r="C9" s="39">
        <v>-1.005705</v>
      </c>
    </row>
    <row r="10" spans="1:3" ht="12.75">
      <c r="A10" s="38"/>
      <c r="B10" s="39">
        <v>54.040067</v>
      </c>
      <c r="C10" s="39">
        <v>-1.005685</v>
      </c>
    </row>
    <row r="11" spans="1:3" ht="12.75">
      <c r="A11" s="38"/>
      <c r="B11" s="39">
        <v>54.040141</v>
      </c>
      <c r="C11" s="39">
        <v>-1.005436</v>
      </c>
    </row>
    <row r="12" spans="1:3" ht="12.75">
      <c r="A12" s="38"/>
      <c r="B12" s="39">
        <v>54.040141</v>
      </c>
      <c r="C12" s="39">
        <v>-1.005428</v>
      </c>
    </row>
    <row r="13" spans="1:3" ht="12.75">
      <c r="A13" s="38"/>
      <c r="B13" s="39">
        <v>54.040137</v>
      </c>
      <c r="C13" s="39">
        <v>-1.005419</v>
      </c>
    </row>
    <row r="14" spans="1:3" ht="12.75">
      <c r="A14" s="38"/>
      <c r="B14" s="39">
        <v>54.040137</v>
      </c>
      <c r="C14" s="39">
        <v>-1.005417</v>
      </c>
    </row>
    <row r="15" spans="1:3" ht="12.75">
      <c r="A15" s="38"/>
      <c r="B15" s="39">
        <v>54.040137</v>
      </c>
      <c r="C15" s="39">
        <v>-1.005421</v>
      </c>
    </row>
    <row r="16" spans="1:3" ht="12.75">
      <c r="A16" s="38"/>
      <c r="B16" s="39">
        <v>54.040153</v>
      </c>
      <c r="C16" s="39">
        <v>-1.005437</v>
      </c>
    </row>
    <row r="17" spans="1:3" ht="12.75">
      <c r="A17" s="38" t="s">
        <v>79</v>
      </c>
      <c r="B17" s="39">
        <v>54.040314</v>
      </c>
      <c r="C17" s="39">
        <v>-1.005409</v>
      </c>
    </row>
    <row r="18" spans="1:3" ht="12.75">
      <c r="A18" s="38"/>
      <c r="B18" s="39">
        <v>54.040337</v>
      </c>
      <c r="C18" s="39">
        <v>-1.005424</v>
      </c>
    </row>
    <row r="19" spans="1:3" ht="12.75">
      <c r="A19" s="38"/>
      <c r="B19" s="39">
        <v>54.040542</v>
      </c>
      <c r="C19" s="39">
        <v>-1.005247</v>
      </c>
    </row>
    <row r="20" spans="1:3" ht="12.75">
      <c r="A20" s="38"/>
      <c r="B20" s="39">
        <v>54.0406</v>
      </c>
      <c r="C20" s="39">
        <v>-1.00508</v>
      </c>
    </row>
    <row r="21" spans="1:3" ht="12.75">
      <c r="A21" s="38"/>
      <c r="B21" s="39">
        <v>54.040564</v>
      </c>
      <c r="C21" s="39">
        <v>-1.004988</v>
      </c>
    </row>
    <row r="22" spans="1:3" ht="12.75">
      <c r="A22" s="38"/>
      <c r="B22" s="39">
        <v>54.040582</v>
      </c>
      <c r="C22" s="39">
        <v>-1.005024</v>
      </c>
    </row>
    <row r="23" spans="1:3" ht="12.75">
      <c r="A23" s="38"/>
      <c r="B23" s="39">
        <v>54.040585</v>
      </c>
      <c r="C23" s="39">
        <v>-1.005033</v>
      </c>
    </row>
    <row r="24" spans="1:3" ht="12.75">
      <c r="A24" s="38"/>
      <c r="B24" s="39">
        <v>54.040591</v>
      </c>
      <c r="C24" s="39">
        <v>-1.005034</v>
      </c>
    </row>
    <row r="25" spans="1:3" ht="12.75">
      <c r="A25" s="38"/>
      <c r="B25" s="39">
        <v>54.0406</v>
      </c>
      <c r="C25" s="39">
        <v>-1.005058</v>
      </c>
    </row>
    <row r="26" spans="1:3" ht="12.75">
      <c r="A26" s="38"/>
      <c r="B26" s="39">
        <v>54.040612</v>
      </c>
      <c r="C26" s="39">
        <v>-1.004999</v>
      </c>
    </row>
    <row r="27" spans="1:3" ht="12.75">
      <c r="A27" s="38"/>
      <c r="B27" s="39">
        <v>54.040606</v>
      </c>
      <c r="C27" s="39">
        <v>-1.00499</v>
      </c>
    </row>
    <row r="28" spans="1:3" ht="12.75">
      <c r="A28" s="38"/>
      <c r="B28" s="39">
        <v>54.040591</v>
      </c>
      <c r="C28" s="39">
        <v>-1.004995</v>
      </c>
    </row>
    <row r="29" spans="1:3" ht="12.75">
      <c r="A29" s="38"/>
      <c r="B29" s="39">
        <v>54.040593</v>
      </c>
      <c r="C29" s="39">
        <v>-1.004989</v>
      </c>
    </row>
    <row r="30" spans="1:3" ht="12.75">
      <c r="A30" s="38"/>
      <c r="B30" s="39">
        <v>54.040578</v>
      </c>
      <c r="C30" s="39">
        <v>-1.004955</v>
      </c>
    </row>
    <row r="31" spans="1:3" ht="12.75">
      <c r="A31" s="38"/>
      <c r="B31" s="39">
        <v>54.040584</v>
      </c>
      <c r="C31" s="39">
        <v>-1.004936</v>
      </c>
    </row>
    <row r="32" spans="1:3" ht="12.75">
      <c r="A32" s="38"/>
      <c r="B32" s="39">
        <v>54.040602</v>
      </c>
      <c r="C32" s="39">
        <v>-1.004965</v>
      </c>
    </row>
    <row r="33" spans="1:3" ht="12.75">
      <c r="A33" s="38"/>
      <c r="B33" s="39">
        <v>54.040659</v>
      </c>
      <c r="C33" s="39">
        <v>-1.004987</v>
      </c>
    </row>
    <row r="34" spans="1:3" ht="12.75">
      <c r="A34" s="38"/>
      <c r="B34" s="39">
        <v>54.040618</v>
      </c>
      <c r="C34" s="39">
        <v>-1.004924</v>
      </c>
    </row>
    <row r="35" spans="1:3" ht="12.75">
      <c r="A35" s="38"/>
      <c r="B35" s="39">
        <v>54.040615</v>
      </c>
      <c r="C35" s="39">
        <v>-1.004919</v>
      </c>
    </row>
    <row r="36" spans="1:3" ht="12.75">
      <c r="A36" s="38"/>
      <c r="B36" s="39">
        <v>54.040614</v>
      </c>
      <c r="C36" s="39">
        <v>-1.00492</v>
      </c>
    </row>
    <row r="37" spans="1:3" ht="12.75">
      <c r="A37" s="38"/>
      <c r="B37" s="39">
        <v>54.040603</v>
      </c>
      <c r="C37" s="39">
        <v>-1.004908</v>
      </c>
    </row>
    <row r="38" spans="1:3" ht="12.75">
      <c r="A38" s="38"/>
      <c r="B38" s="39">
        <v>54.040599</v>
      </c>
      <c r="C38" s="39">
        <v>-1.004891</v>
      </c>
    </row>
    <row r="39" spans="1:3" ht="12.75">
      <c r="A39" s="38"/>
      <c r="B39" s="39">
        <v>54.040635</v>
      </c>
      <c r="C39" s="39">
        <v>-1.004935</v>
      </c>
    </row>
    <row r="40" spans="1:3" ht="12.75">
      <c r="A40" s="38"/>
      <c r="B40" s="39">
        <v>54.040668</v>
      </c>
      <c r="C40" s="39">
        <v>-1.004979</v>
      </c>
    </row>
    <row r="41" spans="1:3" ht="12.75">
      <c r="A41" s="38"/>
      <c r="B41" s="39">
        <v>54.040668</v>
      </c>
      <c r="C41" s="39">
        <v>-1.004932</v>
      </c>
    </row>
    <row r="42" spans="1:3" ht="12.75">
      <c r="A42" s="38"/>
      <c r="B42" s="39">
        <v>54.040668</v>
      </c>
      <c r="C42" s="39">
        <v>-1.004937</v>
      </c>
    </row>
    <row r="43" spans="1:3" ht="12.75">
      <c r="A43" s="38"/>
      <c r="B43" s="39">
        <v>54.040624</v>
      </c>
      <c r="C43" s="39">
        <v>-1.004861</v>
      </c>
    </row>
    <row r="44" spans="1:3" ht="12.75">
      <c r="A44" s="38"/>
      <c r="B44" s="39">
        <v>54.040662</v>
      </c>
      <c r="C44" s="39">
        <v>-1.004895</v>
      </c>
    </row>
    <row r="45" spans="1:3" ht="12.75">
      <c r="A45" s="38"/>
      <c r="B45" s="39">
        <v>54.040718</v>
      </c>
      <c r="C45" s="39">
        <v>-1.004877</v>
      </c>
    </row>
    <row r="46" spans="1:3" ht="12.75">
      <c r="A46" s="38"/>
      <c r="B46" s="39">
        <v>54.040653</v>
      </c>
      <c r="C46" s="39">
        <v>-1.004836</v>
      </c>
    </row>
    <row r="47" spans="1:3" ht="12.75">
      <c r="A47" s="38"/>
      <c r="B47" s="39">
        <v>54.040687</v>
      </c>
      <c r="C47" s="39">
        <v>-1.004806</v>
      </c>
    </row>
    <row r="48" spans="1:3" ht="12.75">
      <c r="A48" s="38"/>
      <c r="B48" s="39">
        <v>54.04068</v>
      </c>
      <c r="C48" s="39">
        <v>-1.004804</v>
      </c>
    </row>
    <row r="49" spans="1:3" ht="12.75">
      <c r="A49" s="38"/>
      <c r="B49" s="39">
        <v>54.04066</v>
      </c>
      <c r="C49" s="39">
        <v>-1.004768</v>
      </c>
    </row>
    <row r="50" spans="1:3" ht="12.75">
      <c r="A50" s="38"/>
      <c r="B50" s="39">
        <v>54.040666</v>
      </c>
      <c r="C50" s="39">
        <v>-1.0048</v>
      </c>
    </row>
    <row r="51" spans="1:3" ht="12.75">
      <c r="A51" s="38"/>
      <c r="B51" s="39">
        <v>54.040778</v>
      </c>
      <c r="C51" s="39">
        <v>-1.004794</v>
      </c>
    </row>
    <row r="52" spans="1:3" ht="12.75">
      <c r="A52" s="38"/>
      <c r="B52" s="39">
        <v>54.040841</v>
      </c>
      <c r="C52" s="39">
        <v>-1.00469</v>
      </c>
    </row>
    <row r="53" spans="1:3" ht="12.75">
      <c r="A53" s="38"/>
      <c r="B53" s="39">
        <v>54.040835</v>
      </c>
      <c r="C53" s="39">
        <v>-1.004657</v>
      </c>
    </row>
    <row r="54" spans="1:3" ht="12.75">
      <c r="A54" s="38"/>
      <c r="B54" s="39">
        <v>54.040787</v>
      </c>
      <c r="C54" s="39">
        <v>-1.004548</v>
      </c>
    </row>
    <row r="55" spans="1:3" ht="12.75">
      <c r="A55" s="40" t="s">
        <v>80</v>
      </c>
      <c r="B55" s="39">
        <v>54.040699</v>
      </c>
      <c r="C55" s="39">
        <v>-1.004681</v>
      </c>
    </row>
    <row r="56" spans="1:3" ht="12.75">
      <c r="A56" s="40"/>
      <c r="B56" s="39">
        <v>54.040712</v>
      </c>
      <c r="C56" s="39">
        <v>-1.004664</v>
      </c>
    </row>
    <row r="57" spans="1:3" ht="12.75">
      <c r="A57" s="40"/>
      <c r="B57" s="39">
        <v>54.040766</v>
      </c>
      <c r="C57" s="39">
        <v>-1.004714</v>
      </c>
    </row>
    <row r="58" spans="1:3" ht="12.75">
      <c r="A58" s="40"/>
      <c r="B58" s="39">
        <v>54.040852</v>
      </c>
      <c r="C58" s="39">
        <v>-1.004669</v>
      </c>
    </row>
    <row r="59" spans="1:3" ht="12.75">
      <c r="A59" s="40"/>
      <c r="B59" s="39">
        <v>54.040825</v>
      </c>
      <c r="C59" s="39">
        <v>-1.004637</v>
      </c>
    </row>
    <row r="60" spans="1:3" ht="12.75">
      <c r="A60" s="40"/>
      <c r="B60" s="39">
        <v>54.040876</v>
      </c>
      <c r="C60" s="39">
        <v>-1.004613</v>
      </c>
    </row>
    <row r="61" spans="1:3" ht="12.75">
      <c r="A61" s="40"/>
      <c r="B61" s="39">
        <v>54.040828</v>
      </c>
      <c r="C61" s="39">
        <v>-1.00451</v>
      </c>
    </row>
    <row r="62" spans="1:3" ht="12.75">
      <c r="A62" s="40"/>
      <c r="B62" s="39">
        <v>54.040834</v>
      </c>
      <c r="C62" s="39">
        <v>-1.004526</v>
      </c>
    </row>
    <row r="63" spans="1:3" ht="12.75">
      <c r="A63" s="40"/>
      <c r="B63" s="39">
        <v>54.040838</v>
      </c>
      <c r="C63" s="39">
        <v>-1.004501</v>
      </c>
    </row>
    <row r="64" spans="1:3" ht="12.75">
      <c r="A64" s="40"/>
      <c r="B64" s="39">
        <v>54.040845</v>
      </c>
      <c r="C64" s="39">
        <v>-1.004456</v>
      </c>
    </row>
    <row r="65" spans="1:3" ht="12.75">
      <c r="A65" s="40"/>
      <c r="B65" s="39">
        <v>54.040857</v>
      </c>
      <c r="C65" s="39">
        <v>-1.004471</v>
      </c>
    </row>
    <row r="66" spans="1:3" ht="12.75">
      <c r="A66" s="40"/>
      <c r="B66" s="39">
        <v>54.040868</v>
      </c>
      <c r="C66" s="39">
        <v>-1.004487</v>
      </c>
    </row>
    <row r="67" spans="1:3" ht="12.75">
      <c r="A67" s="40"/>
      <c r="B67" s="39">
        <v>54.04087</v>
      </c>
      <c r="C67" s="39">
        <v>-1.00449</v>
      </c>
    </row>
    <row r="68" spans="1:3" ht="12.75">
      <c r="A68" s="40"/>
      <c r="B68" s="39">
        <v>54.0409</v>
      </c>
      <c r="C68" s="39">
        <v>-1.004386</v>
      </c>
    </row>
    <row r="69" spans="1:3" ht="12.75">
      <c r="A69" s="40"/>
      <c r="B69" s="39">
        <v>54.040898</v>
      </c>
      <c r="C69" s="39">
        <v>-1.004383</v>
      </c>
    </row>
    <row r="70" spans="1:3" ht="12.75">
      <c r="A70" s="40"/>
      <c r="B70" s="39">
        <v>54.040894</v>
      </c>
      <c r="C70" s="39">
        <v>-1.00438</v>
      </c>
    </row>
    <row r="71" spans="1:3" ht="12.75">
      <c r="A71" s="40"/>
      <c r="B71" s="39">
        <v>54.040901</v>
      </c>
      <c r="C71" s="39">
        <v>-1.004394</v>
      </c>
    </row>
    <row r="72" spans="1:3" ht="12.75">
      <c r="A72" s="40"/>
      <c r="B72" s="39">
        <v>54.040915</v>
      </c>
      <c r="C72" s="39">
        <v>-1.004408</v>
      </c>
    </row>
    <row r="73" spans="1:3" ht="12.75">
      <c r="A73" s="40"/>
      <c r="B73" s="39">
        <v>54.040925</v>
      </c>
      <c r="C73" s="39">
        <v>-1.004406</v>
      </c>
    </row>
    <row r="74" spans="1:3" ht="12.75">
      <c r="A74" s="40"/>
      <c r="B74" s="39">
        <v>54.040949</v>
      </c>
      <c r="C74" s="39">
        <v>-1.004315</v>
      </c>
    </row>
    <row r="75" spans="1:3" ht="12.75">
      <c r="A75" s="40"/>
      <c r="B75" s="39">
        <v>54.04095</v>
      </c>
      <c r="C75" s="39">
        <v>-1.00432</v>
      </c>
    </row>
    <row r="76" spans="1:3" ht="12.75">
      <c r="A76" s="40"/>
      <c r="B76" s="39">
        <v>54.040955</v>
      </c>
      <c r="C76" s="39">
        <v>-1.004324</v>
      </c>
    </row>
    <row r="77" spans="1:3" ht="12.75">
      <c r="A77" s="40"/>
      <c r="B77" s="39">
        <v>54.04097</v>
      </c>
      <c r="C77" s="39">
        <v>-1.004348</v>
      </c>
    </row>
    <row r="78" spans="1:3" ht="12.75">
      <c r="A78" s="40"/>
      <c r="B78" s="39">
        <v>54.040982</v>
      </c>
      <c r="C78" s="39">
        <v>-1.004327</v>
      </c>
    </row>
    <row r="79" spans="1:3" ht="12.75">
      <c r="A79" s="40"/>
      <c r="B79" s="39">
        <v>54.040983</v>
      </c>
      <c r="C79" s="39">
        <v>-1.004323</v>
      </c>
    </row>
    <row r="80" spans="1:3" ht="12.75">
      <c r="A80" s="40"/>
      <c r="B80" s="39">
        <v>54.040984</v>
      </c>
      <c r="C80" s="39">
        <v>-1.004317</v>
      </c>
    </row>
    <row r="81" spans="1:3" ht="12.75">
      <c r="A81" s="40"/>
      <c r="B81" s="39">
        <v>54.040982</v>
      </c>
      <c r="C81" s="39">
        <v>-1.004316</v>
      </c>
    </row>
    <row r="82" spans="1:3" ht="12.75">
      <c r="A82" s="40"/>
      <c r="B82" s="39">
        <v>54.040979</v>
      </c>
      <c r="C82" s="39">
        <v>-1.004324</v>
      </c>
    </row>
    <row r="83" spans="1:3" ht="12.75">
      <c r="A83" s="40"/>
      <c r="B83" s="39">
        <v>54.040985</v>
      </c>
      <c r="C83" s="39">
        <v>-1.004314</v>
      </c>
    </row>
    <row r="84" spans="1:3" ht="12.75">
      <c r="A84" s="40"/>
      <c r="B84" s="39">
        <v>54.040985</v>
      </c>
      <c r="C84" s="39">
        <v>-1.004313</v>
      </c>
    </row>
    <row r="85" spans="1:3" ht="12.75">
      <c r="A85" s="40"/>
      <c r="B85" s="39">
        <v>54.040979</v>
      </c>
      <c r="C85" s="39">
        <v>-1.004303</v>
      </c>
    </row>
    <row r="86" spans="1:3" ht="12.75">
      <c r="A86" s="40"/>
      <c r="B86" s="39">
        <v>54.040963</v>
      </c>
      <c r="C86" s="39">
        <v>-1.004282</v>
      </c>
    </row>
    <row r="87" spans="1:3" ht="12.75">
      <c r="A87" s="40"/>
      <c r="B87" s="39">
        <v>54.041047</v>
      </c>
      <c r="C87" s="39">
        <v>-1.00428</v>
      </c>
    </row>
    <row r="88" spans="1:3" ht="12.75">
      <c r="A88" s="40"/>
      <c r="B88" s="39">
        <v>54.04104</v>
      </c>
      <c r="C88" s="39">
        <v>-1.004229</v>
      </c>
    </row>
    <row r="89" spans="1:3" ht="12.75">
      <c r="A89" s="40"/>
      <c r="B89" s="39">
        <v>54.041025</v>
      </c>
      <c r="C89" s="39">
        <v>-1.004194</v>
      </c>
    </row>
    <row r="90" spans="1:3" ht="12.75">
      <c r="A90" s="40"/>
      <c r="B90" s="39">
        <v>54.041023</v>
      </c>
      <c r="C90" s="39">
        <v>-1.004185</v>
      </c>
    </row>
    <row r="91" spans="1:3" ht="12.75">
      <c r="A91" s="40"/>
      <c r="B91" s="39">
        <v>54.041018</v>
      </c>
      <c r="C91" s="39">
        <v>-1.004146</v>
      </c>
    </row>
    <row r="92" spans="1:3" ht="12.75">
      <c r="A92" s="40"/>
      <c r="B92" s="39">
        <v>54.04102</v>
      </c>
      <c r="C92" s="39">
        <v>-1.004119</v>
      </c>
    </row>
    <row r="93" spans="1:3" ht="12.75">
      <c r="A93" s="38" t="s">
        <v>81</v>
      </c>
      <c r="B93" s="39">
        <v>54.040223</v>
      </c>
      <c r="C93" s="39">
        <v>-1.005316</v>
      </c>
    </row>
    <row r="94" spans="1:3" ht="12.75">
      <c r="A94" s="38"/>
      <c r="B94" s="39">
        <v>54.040216</v>
      </c>
      <c r="C94" s="39">
        <v>-1.005279</v>
      </c>
    </row>
    <row r="95" spans="1:3" ht="12.75">
      <c r="A95" s="38"/>
      <c r="B95" s="39">
        <v>54.040368</v>
      </c>
      <c r="C95" s="39">
        <v>-1.004849</v>
      </c>
    </row>
    <row r="96" spans="1:3" ht="12.75">
      <c r="A96" s="38"/>
      <c r="B96" s="39">
        <v>54.040366</v>
      </c>
      <c r="C96" s="39">
        <v>-1.004841</v>
      </c>
    </row>
    <row r="97" spans="1:3" ht="12.75">
      <c r="A97" s="38"/>
      <c r="B97" s="39">
        <v>54.04042</v>
      </c>
      <c r="C97" s="39">
        <v>-1.004923</v>
      </c>
    </row>
    <row r="98" spans="1:3" ht="12.75">
      <c r="A98" s="38"/>
      <c r="B98" s="39">
        <v>54.040431</v>
      </c>
      <c r="C98" s="39">
        <v>-1.004925</v>
      </c>
    </row>
    <row r="99" spans="1:3" ht="12.75">
      <c r="A99" s="38"/>
      <c r="B99" s="39">
        <v>54.040417</v>
      </c>
      <c r="C99" s="39">
        <v>-1.00481</v>
      </c>
    </row>
    <row r="100" spans="1:3" ht="12.75">
      <c r="A100" s="38"/>
      <c r="B100" s="39">
        <v>54.040421</v>
      </c>
      <c r="C100" s="39">
        <v>-1.004812</v>
      </c>
    </row>
    <row r="101" spans="1:3" ht="12.75">
      <c r="A101" s="38"/>
      <c r="B101" s="39">
        <v>54.040481</v>
      </c>
      <c r="C101" s="39">
        <v>-1.004854</v>
      </c>
    </row>
    <row r="102" spans="1:3" ht="12.75">
      <c r="A102" s="38"/>
      <c r="B102" s="39">
        <v>54.040436</v>
      </c>
      <c r="C102" s="39">
        <v>-1.004732</v>
      </c>
    </row>
    <row r="103" spans="1:3" ht="12.75">
      <c r="A103" s="38"/>
      <c r="B103" s="39">
        <v>54.040436</v>
      </c>
      <c r="C103" s="39">
        <v>-1.004709</v>
      </c>
    </row>
    <row r="104" spans="1:3" ht="12.75">
      <c r="A104" s="38"/>
      <c r="B104" s="39">
        <v>54.040448</v>
      </c>
      <c r="C104" s="39">
        <v>-1.00471</v>
      </c>
    </row>
    <row r="105" spans="1:3" ht="12.75">
      <c r="A105" s="38"/>
      <c r="B105" s="39">
        <v>54.040481</v>
      </c>
      <c r="C105" s="39">
        <v>-1.004763</v>
      </c>
    </row>
    <row r="106" spans="1:3" ht="12.75">
      <c r="A106" s="38"/>
      <c r="B106" s="39">
        <v>54.040486</v>
      </c>
      <c r="C106" s="39">
        <v>-1.004765</v>
      </c>
    </row>
    <row r="107" spans="1:3" ht="12.75">
      <c r="A107" s="38"/>
      <c r="B107" s="39">
        <v>54.040512</v>
      </c>
      <c r="C107" s="39">
        <v>-1.004783</v>
      </c>
    </row>
    <row r="108" spans="1:3" ht="12.75">
      <c r="A108" s="38"/>
      <c r="B108" s="39">
        <v>54.040513</v>
      </c>
      <c r="C108" s="39">
        <v>-1.004788</v>
      </c>
    </row>
    <row r="109" spans="1:3" ht="12.75">
      <c r="A109" s="38"/>
      <c r="B109" s="39">
        <v>54.040524</v>
      </c>
      <c r="C109" s="39">
        <v>-1.004797</v>
      </c>
    </row>
    <row r="110" spans="1:3" ht="12.75">
      <c r="A110" s="38"/>
      <c r="B110" s="39">
        <v>54.040533</v>
      </c>
      <c r="C110" s="39">
        <v>-1.004791</v>
      </c>
    </row>
    <row r="111" spans="1:3" ht="12.75">
      <c r="A111" s="38">
        <v>4</v>
      </c>
      <c r="B111" s="39">
        <v>54.041584</v>
      </c>
      <c r="C111" s="39">
        <v>-1.002922</v>
      </c>
    </row>
    <row r="112" spans="1:3" ht="12.75">
      <c r="A112" s="38"/>
      <c r="B112" s="39">
        <v>54.041676</v>
      </c>
      <c r="C112" s="39">
        <v>-1.003061</v>
      </c>
    </row>
    <row r="113" spans="1:3" ht="12.75">
      <c r="A113" s="38"/>
      <c r="B113" s="39">
        <v>54.041685</v>
      </c>
      <c r="C113" s="39">
        <v>-1.003073</v>
      </c>
    </row>
    <row r="114" spans="1:3" ht="12.75">
      <c r="A114" s="38"/>
      <c r="B114" s="39">
        <v>54.041627</v>
      </c>
      <c r="C114" s="39">
        <v>-1.002848</v>
      </c>
    </row>
    <row r="115" spans="1:3" ht="12.75">
      <c r="A115" s="38"/>
      <c r="B115" s="39">
        <v>54.041682</v>
      </c>
      <c r="C115" s="39">
        <v>-1.002914</v>
      </c>
    </row>
    <row r="116" spans="1:3" ht="12.75">
      <c r="A116" s="38"/>
      <c r="B116" s="39">
        <v>54.041682</v>
      </c>
      <c r="C116" s="39">
        <v>-1.002906</v>
      </c>
    </row>
    <row r="117" spans="1:3" ht="12.75">
      <c r="A117" s="38"/>
      <c r="B117" s="39">
        <v>54.041703</v>
      </c>
      <c r="C117" s="39">
        <v>-1.002991</v>
      </c>
    </row>
    <row r="118" spans="1:3" ht="12.75">
      <c r="A118" s="38"/>
      <c r="B118" s="39">
        <v>54.041709</v>
      </c>
      <c r="C118" s="39">
        <v>-1.003001</v>
      </c>
    </row>
    <row r="119" spans="1:3" ht="12.75">
      <c r="A119" s="38"/>
      <c r="B119" s="39">
        <v>54.041711</v>
      </c>
      <c r="C119" s="39">
        <v>-1.003019</v>
      </c>
    </row>
    <row r="120" spans="1:3" ht="12.75">
      <c r="A120" s="38"/>
      <c r="B120" s="39">
        <v>54.041709</v>
      </c>
      <c r="C120" s="39">
        <v>-1.003041</v>
      </c>
    </row>
    <row r="121" spans="1:3" ht="12.75">
      <c r="A121" s="38"/>
      <c r="B121" s="39">
        <v>54.04171</v>
      </c>
      <c r="C121" s="39">
        <v>-1.003049</v>
      </c>
    </row>
    <row r="122" spans="1:3" ht="12.75">
      <c r="A122" s="38"/>
      <c r="B122" s="39">
        <v>54.041713</v>
      </c>
      <c r="C122" s="39">
        <v>-1.003055</v>
      </c>
    </row>
    <row r="123" spans="1:3" ht="12.75">
      <c r="A123" s="38"/>
      <c r="B123" s="39">
        <v>54.041723</v>
      </c>
      <c r="C123" s="39">
        <v>-1.003041</v>
      </c>
    </row>
    <row r="124" spans="1:3" ht="12.75">
      <c r="A124" s="38"/>
      <c r="B124" s="39">
        <v>54.041725</v>
      </c>
      <c r="C124" s="39">
        <v>-1.003034</v>
      </c>
    </row>
    <row r="125" spans="1:3" ht="12.75">
      <c r="A125" s="38"/>
      <c r="B125" s="39">
        <v>54.041828</v>
      </c>
      <c r="C125" s="39">
        <v>-1.002744</v>
      </c>
    </row>
    <row r="126" spans="1:3" ht="12.75">
      <c r="A126" s="38"/>
      <c r="B126" s="39">
        <v>54.041892</v>
      </c>
      <c r="C126" s="39">
        <v>-1.002715</v>
      </c>
    </row>
    <row r="127" spans="1:3" ht="12.75">
      <c r="A127" s="38"/>
      <c r="B127" s="39">
        <v>54.04184</v>
      </c>
      <c r="C127" s="39">
        <v>-1.002496</v>
      </c>
    </row>
    <row r="128" spans="1:3" ht="12.75">
      <c r="A128" s="38"/>
      <c r="B128" s="39">
        <v>54.041845</v>
      </c>
      <c r="C128" s="39">
        <v>-1.00249</v>
      </c>
    </row>
    <row r="129" spans="1:3" ht="12.75">
      <c r="A129" s="38"/>
      <c r="B129" s="39">
        <v>54.042122</v>
      </c>
      <c r="C129" s="39">
        <v>-1.002333</v>
      </c>
    </row>
    <row r="130" spans="1:3" ht="12.75">
      <c r="A130" s="38"/>
      <c r="B130" s="39">
        <v>54.042082</v>
      </c>
      <c r="C130" s="39">
        <v>-1.002225</v>
      </c>
    </row>
    <row r="131" spans="1:3" ht="12.75">
      <c r="A131" s="38"/>
      <c r="B131" s="39">
        <v>54.042077</v>
      </c>
      <c r="C131" s="39">
        <v>-1.002161</v>
      </c>
    </row>
    <row r="132" spans="1:3" ht="12.75">
      <c r="A132" s="38"/>
      <c r="B132" s="39">
        <v>54.042251</v>
      </c>
      <c r="C132" s="39">
        <v>-1.002131</v>
      </c>
    </row>
    <row r="133" spans="1:3" ht="12.75">
      <c r="A133" s="38"/>
      <c r="B133" s="39">
        <v>54.042265</v>
      </c>
      <c r="C133" s="39">
        <v>-1.00214</v>
      </c>
    </row>
    <row r="134" spans="1:3" ht="12.75">
      <c r="A134" s="38"/>
      <c r="B134" s="39">
        <v>54.042339</v>
      </c>
      <c r="C134" s="39">
        <v>-1.002197</v>
      </c>
    </row>
    <row r="135" spans="1:3" ht="12.75">
      <c r="A135" s="38"/>
      <c r="B135" s="39">
        <v>54.042347</v>
      </c>
      <c r="C135" s="39">
        <v>-1.00219</v>
      </c>
    </row>
    <row r="136" spans="1:3" ht="12.75">
      <c r="A136" s="38"/>
      <c r="B136" s="39">
        <v>54.042358</v>
      </c>
      <c r="C136" s="39">
        <v>-1.002181</v>
      </c>
    </row>
    <row r="137" spans="1:3" ht="12.75">
      <c r="A137" s="38"/>
      <c r="B137" s="39">
        <v>54.042364</v>
      </c>
      <c r="C137" s="39">
        <v>-1.002165</v>
      </c>
    </row>
    <row r="138" spans="1:3" ht="12.75">
      <c r="A138" s="38"/>
      <c r="B138" s="39">
        <v>54.042377</v>
      </c>
      <c r="C138" s="39">
        <v>-1.002133</v>
      </c>
    </row>
    <row r="139" spans="1:3" ht="12.75">
      <c r="A139" s="38"/>
      <c r="B139" s="39">
        <v>54.042373</v>
      </c>
      <c r="C139" s="39">
        <v>-1.00211</v>
      </c>
    </row>
    <row r="140" spans="1:3" ht="12.75">
      <c r="A140" s="38"/>
      <c r="B140" s="39">
        <v>54.042345</v>
      </c>
      <c r="C140" s="39">
        <v>-1.002043</v>
      </c>
    </row>
    <row r="141" spans="1:3" ht="12.75">
      <c r="A141" s="38"/>
      <c r="B141" s="39">
        <v>54.042341</v>
      </c>
      <c r="C141" s="39">
        <v>-1.002017</v>
      </c>
    </row>
    <row r="142" spans="1:3" ht="12.75">
      <c r="A142" s="38"/>
      <c r="B142" s="39">
        <v>54.042342</v>
      </c>
      <c r="C142" s="39">
        <v>-1.002018</v>
      </c>
    </row>
    <row r="143" spans="1:3" ht="12.75">
      <c r="A143" s="38"/>
      <c r="B143" s="39">
        <v>54.042699</v>
      </c>
      <c r="C143" s="39">
        <v>-1.001931</v>
      </c>
    </row>
    <row r="144" spans="1:3" ht="12.75">
      <c r="A144" s="38"/>
      <c r="B144" s="39">
        <v>54.042735</v>
      </c>
      <c r="C144" s="39">
        <v>-1.001355</v>
      </c>
    </row>
    <row r="145" spans="1:3" ht="12.75">
      <c r="A145" s="38"/>
      <c r="B145" s="39">
        <v>54.042744</v>
      </c>
      <c r="C145" s="39">
        <v>-1.001342</v>
      </c>
    </row>
    <row r="146" spans="1:3" ht="12.75">
      <c r="A146" s="38"/>
      <c r="B146" s="39">
        <v>54.042743</v>
      </c>
      <c r="C146" s="39">
        <v>-1.001341</v>
      </c>
    </row>
    <row r="147" spans="1:3" ht="12.75">
      <c r="A147" s="38"/>
      <c r="B147" s="39">
        <v>54.042695</v>
      </c>
      <c r="C147" s="39">
        <v>-1.001282</v>
      </c>
    </row>
    <row r="148" spans="1:3" ht="12.75">
      <c r="A148" s="38"/>
      <c r="B148" s="39">
        <v>54.042713</v>
      </c>
      <c r="C148" s="39">
        <v>-1.001287</v>
      </c>
    </row>
    <row r="149" spans="1:3" ht="12.75">
      <c r="A149" s="38"/>
      <c r="B149" s="39">
        <v>54.042713</v>
      </c>
      <c r="C149" s="39">
        <v>-1.001286</v>
      </c>
    </row>
    <row r="150" spans="1:3" ht="12.75">
      <c r="A150" s="38"/>
      <c r="B150" s="39">
        <v>54.042714</v>
      </c>
      <c r="C150" s="39">
        <v>-1.001286</v>
      </c>
    </row>
    <row r="151" spans="1:3" ht="12.75">
      <c r="A151" s="38"/>
      <c r="B151" s="39">
        <v>54.042708</v>
      </c>
      <c r="C151" s="39">
        <v>-1.00128</v>
      </c>
    </row>
    <row r="152" spans="1:3" ht="12.75">
      <c r="A152" s="38">
        <v>5</v>
      </c>
      <c r="B152" s="39">
        <v>54.042689</v>
      </c>
      <c r="C152" s="39">
        <v>-1.001159</v>
      </c>
    </row>
    <row r="153" spans="1:3" ht="12.75">
      <c r="A153" s="38"/>
      <c r="B153" s="39">
        <v>54.04269</v>
      </c>
      <c r="C153" s="39">
        <v>-1.001162</v>
      </c>
    </row>
    <row r="154" spans="1:3" ht="12.75">
      <c r="A154" s="38"/>
      <c r="B154" s="39">
        <v>54.042697</v>
      </c>
      <c r="C154" s="39">
        <v>-1.001169</v>
      </c>
    </row>
    <row r="155" spans="1:3" ht="12.75">
      <c r="A155" s="38"/>
      <c r="B155" s="39">
        <v>54.042698</v>
      </c>
      <c r="C155" s="39">
        <v>-1.00117</v>
      </c>
    </row>
    <row r="156" spans="1:3" ht="12.75">
      <c r="A156" s="38"/>
      <c r="B156" s="39">
        <v>54.042709</v>
      </c>
      <c r="C156" s="39">
        <v>-1.001168</v>
      </c>
    </row>
    <row r="157" spans="1:3" ht="12.75">
      <c r="A157" s="38"/>
      <c r="B157" s="39">
        <v>54.042715</v>
      </c>
      <c r="C157" s="39">
        <v>-1.001162</v>
      </c>
    </row>
    <row r="158" spans="1:3" ht="12.75">
      <c r="A158" s="38"/>
      <c r="B158" s="39">
        <v>54.042718</v>
      </c>
      <c r="C158" s="39">
        <v>-1.001156</v>
      </c>
    </row>
    <row r="159" spans="1:3" ht="12.75">
      <c r="A159" s="38"/>
      <c r="B159" s="39">
        <v>54.04272</v>
      </c>
      <c r="C159" s="39">
        <v>-1.001148</v>
      </c>
    </row>
    <row r="160" spans="1:3" ht="12.75">
      <c r="A160" s="38"/>
      <c r="B160" s="39">
        <v>54.042699</v>
      </c>
      <c r="C160" s="39">
        <v>-1.001128</v>
      </c>
    </row>
    <row r="161" spans="1:3" ht="12.75">
      <c r="A161" s="38"/>
      <c r="B161" s="39">
        <v>54.042734</v>
      </c>
      <c r="C161" s="39">
        <v>-1.001069</v>
      </c>
    </row>
    <row r="162" spans="1:3" ht="12.75">
      <c r="A162" s="38"/>
      <c r="B162" s="39">
        <v>54.042662</v>
      </c>
      <c r="C162" s="39">
        <v>-1.000937</v>
      </c>
    </row>
    <row r="163" spans="1:3" ht="12.75">
      <c r="A163" s="38"/>
      <c r="B163" s="39">
        <v>54.042767</v>
      </c>
      <c r="C163" s="39">
        <v>-1.000971</v>
      </c>
    </row>
    <row r="164" spans="1:3" ht="12.75">
      <c r="A164" s="38"/>
      <c r="B164" s="39">
        <v>54.042773</v>
      </c>
      <c r="C164" s="39">
        <v>-1.000978</v>
      </c>
    </row>
    <row r="165" spans="1:3" ht="12.75">
      <c r="A165" s="38"/>
      <c r="B165" s="39">
        <v>54.042836</v>
      </c>
      <c r="C165" s="39">
        <v>-1.000947</v>
      </c>
    </row>
    <row r="166" spans="1:3" ht="12.75">
      <c r="A166" s="38"/>
      <c r="B166" s="39">
        <v>54.042833</v>
      </c>
      <c r="C166" s="39">
        <v>-1.000934</v>
      </c>
    </row>
    <row r="167" spans="1:3" ht="12.75">
      <c r="A167" s="38"/>
      <c r="B167" s="39">
        <v>54.042826</v>
      </c>
      <c r="C167" s="39">
        <v>-1.000917</v>
      </c>
    </row>
    <row r="168" spans="1:3" ht="12.75">
      <c r="A168" s="38"/>
      <c r="B168" s="39">
        <v>54.042785</v>
      </c>
      <c r="C168" s="39">
        <v>-1.000928</v>
      </c>
    </row>
    <row r="169" spans="1:3" ht="12.75">
      <c r="A169" s="38"/>
      <c r="B169" s="39">
        <v>54.042726</v>
      </c>
      <c r="C169" s="39">
        <v>-1.000816</v>
      </c>
    </row>
    <row r="170" spans="1:3" ht="12.75">
      <c r="A170" s="38"/>
      <c r="B170" s="39">
        <v>54.042725</v>
      </c>
      <c r="C170" s="39">
        <v>-1.000819</v>
      </c>
    </row>
    <row r="171" spans="1:3" ht="12.75">
      <c r="A171" s="38"/>
      <c r="B171" s="39">
        <v>54.042718</v>
      </c>
      <c r="C171" s="39">
        <v>-1.00083</v>
      </c>
    </row>
    <row r="172" spans="1:3" ht="12.75">
      <c r="A172" s="38"/>
      <c r="B172" s="39">
        <v>54.04272</v>
      </c>
      <c r="C172" s="39">
        <v>-1.000835</v>
      </c>
    </row>
    <row r="173" spans="1:3" ht="12.75">
      <c r="A173" s="38"/>
      <c r="B173" s="39">
        <v>54.042713</v>
      </c>
      <c r="C173" s="39">
        <v>-1.000812</v>
      </c>
    </row>
    <row r="174" spans="1:3" ht="12.75">
      <c r="A174" s="38"/>
      <c r="B174" s="39">
        <v>54.04268</v>
      </c>
      <c r="C174" s="39">
        <v>-1.000782</v>
      </c>
    </row>
    <row r="175" spans="1:3" ht="12.75">
      <c r="A175" s="38"/>
      <c r="B175" s="39">
        <v>54.042679</v>
      </c>
      <c r="C175" s="39">
        <v>-1.000778</v>
      </c>
    </row>
    <row r="176" spans="1:3" ht="12.75">
      <c r="A176" s="38"/>
      <c r="B176" s="39">
        <v>54.042696</v>
      </c>
      <c r="C176" s="39">
        <v>-1.000782</v>
      </c>
    </row>
    <row r="177" spans="1:3" ht="12.75">
      <c r="A177" s="38"/>
      <c r="B177" s="39">
        <v>54.042707</v>
      </c>
      <c r="C177" s="39">
        <v>-1.000786</v>
      </c>
    </row>
    <row r="178" spans="1:3" ht="12.75">
      <c r="A178" s="38"/>
      <c r="B178" s="39">
        <v>54.042709</v>
      </c>
      <c r="C178" s="39">
        <v>-1.000778</v>
      </c>
    </row>
    <row r="179" spans="1:3" ht="12.75">
      <c r="A179" s="38"/>
      <c r="B179" s="41">
        <v>54.04284</v>
      </c>
      <c r="C179" s="41">
        <v>-1.000906</v>
      </c>
    </row>
    <row r="180" spans="1:3" ht="12.75">
      <c r="A180" s="38"/>
      <c r="B180" s="41">
        <v>54.042838</v>
      </c>
      <c r="C180" s="41">
        <v>-1.000923</v>
      </c>
    </row>
    <row r="181" spans="1:3" ht="12.75">
      <c r="A181" s="38"/>
      <c r="B181" s="41">
        <v>54.042802</v>
      </c>
      <c r="C181" s="41">
        <v>-1.000726</v>
      </c>
    </row>
    <row r="182" spans="1:3" ht="12.75">
      <c r="A182" s="38"/>
      <c r="B182" s="41">
        <v>54.04278</v>
      </c>
      <c r="C182" s="41">
        <v>-1.000645</v>
      </c>
    </row>
    <row r="183" spans="1:3" ht="12.75">
      <c r="A183" s="38"/>
      <c r="B183" s="41">
        <v>54.042778</v>
      </c>
      <c r="C183" s="41">
        <v>-1.000644</v>
      </c>
    </row>
    <row r="184" spans="1:3" ht="12.75">
      <c r="A184" s="38"/>
      <c r="B184" s="41">
        <v>54.042776</v>
      </c>
      <c r="C184" s="41">
        <v>-1.00064</v>
      </c>
    </row>
    <row r="185" spans="1:3" ht="12.75">
      <c r="A185" s="38"/>
      <c r="B185" s="41">
        <v>54.042817</v>
      </c>
      <c r="C185" s="41">
        <v>-1.000615</v>
      </c>
    </row>
    <row r="186" spans="1:3" ht="12.75">
      <c r="A186" s="38"/>
      <c r="B186" s="41">
        <v>54.042818</v>
      </c>
      <c r="C186" s="41">
        <v>-1.00061</v>
      </c>
    </row>
    <row r="187" spans="1:3" ht="12.75">
      <c r="A187" s="38"/>
      <c r="B187" s="41">
        <v>54.042819</v>
      </c>
      <c r="C187" s="41">
        <v>-1.000611</v>
      </c>
    </row>
    <row r="188" spans="1:3" ht="12.75">
      <c r="A188" s="38"/>
      <c r="B188" s="41">
        <v>54.042825</v>
      </c>
      <c r="C188" s="41">
        <v>-1.000637</v>
      </c>
    </row>
    <row r="189" spans="1:3" ht="12.75">
      <c r="A189" s="38"/>
      <c r="B189" s="41">
        <v>54.042869</v>
      </c>
      <c r="C189" s="41">
        <v>-1.000717</v>
      </c>
    </row>
    <row r="190" spans="1:3" ht="12.75">
      <c r="A190" s="38"/>
      <c r="B190" s="41">
        <v>54.042871</v>
      </c>
      <c r="C190" s="41">
        <v>-1.000735</v>
      </c>
    </row>
    <row r="191" spans="1:3" ht="12.75">
      <c r="A191" s="38"/>
      <c r="B191" s="41">
        <v>54.042872</v>
      </c>
      <c r="C191" s="41">
        <v>-1.000735</v>
      </c>
    </row>
    <row r="192" spans="1:3" ht="12.75">
      <c r="A192" s="38"/>
      <c r="B192" s="41">
        <v>54.042877</v>
      </c>
      <c r="C192" s="41">
        <v>-1.000745</v>
      </c>
    </row>
    <row r="193" spans="1:3" ht="12.75">
      <c r="A193" s="38"/>
      <c r="B193" s="41">
        <v>54.042884</v>
      </c>
      <c r="C193" s="41">
        <v>-1.000743</v>
      </c>
    </row>
    <row r="194" spans="1:3" ht="12.75">
      <c r="A194" s="38"/>
      <c r="B194" s="41">
        <v>54.042896</v>
      </c>
      <c r="C194" s="41">
        <v>-1.000752</v>
      </c>
    </row>
    <row r="195" spans="1:3" ht="12.75">
      <c r="A195" s="38"/>
      <c r="B195" s="41">
        <v>54.0429</v>
      </c>
      <c r="C195" s="41">
        <v>-1.000773</v>
      </c>
    </row>
    <row r="196" spans="1:3" ht="12.75">
      <c r="A196" s="38"/>
      <c r="B196" s="41">
        <v>54.042933</v>
      </c>
      <c r="C196" s="41">
        <v>-1.000783</v>
      </c>
    </row>
    <row r="197" spans="1:3" ht="12.75">
      <c r="A197" s="38"/>
      <c r="B197" s="41">
        <v>54.042928</v>
      </c>
      <c r="C197" s="41">
        <v>-1.000774</v>
      </c>
    </row>
    <row r="198" spans="1:3" ht="12.75">
      <c r="A198" s="38"/>
      <c r="B198" s="41">
        <v>54.042921</v>
      </c>
      <c r="C198" s="41">
        <v>-1.000759</v>
      </c>
    </row>
    <row r="199" spans="1:3" ht="12.75">
      <c r="A199" s="38"/>
      <c r="B199" s="41">
        <v>54.042919</v>
      </c>
      <c r="C199" s="41">
        <v>-1.000741</v>
      </c>
    </row>
    <row r="200" spans="1:3" ht="12.75">
      <c r="A200" s="38"/>
      <c r="B200" s="41">
        <v>54.042913</v>
      </c>
      <c r="C200" s="41">
        <v>-1.000729</v>
      </c>
    </row>
    <row r="201" spans="1:3" ht="12.75">
      <c r="A201" s="38"/>
      <c r="B201" s="41">
        <v>54.042889</v>
      </c>
      <c r="C201" s="41">
        <v>-1.000531</v>
      </c>
    </row>
    <row r="202" spans="1:3" ht="12.75">
      <c r="A202" s="38"/>
      <c r="B202" s="41">
        <v>54.042945</v>
      </c>
      <c r="C202" s="41">
        <v>-1.00062</v>
      </c>
    </row>
    <row r="203" spans="1:3" ht="12.75">
      <c r="A203" s="38"/>
      <c r="B203" s="41">
        <v>54.04298</v>
      </c>
      <c r="C203" s="41">
        <v>-1.000669</v>
      </c>
    </row>
    <row r="204" spans="1:3" ht="12.75">
      <c r="A204" s="38"/>
      <c r="B204" s="41">
        <v>54.042987</v>
      </c>
      <c r="C204" s="41">
        <v>-1.000697</v>
      </c>
    </row>
    <row r="205" spans="1:3" ht="12.75">
      <c r="A205" s="38"/>
      <c r="B205" s="41">
        <v>54.042994</v>
      </c>
      <c r="C205" s="41">
        <v>-1.000718</v>
      </c>
    </row>
    <row r="206" spans="1:3" ht="12.75">
      <c r="A206" s="38"/>
      <c r="B206" s="41">
        <v>54.043005</v>
      </c>
      <c r="C206" s="41">
        <v>-1.000719</v>
      </c>
    </row>
    <row r="207" spans="1:3" ht="12.75">
      <c r="A207" s="38"/>
      <c r="B207" s="41">
        <v>54.043024</v>
      </c>
      <c r="C207" s="41">
        <v>-1.000695</v>
      </c>
    </row>
    <row r="208" spans="1:3" ht="12.75">
      <c r="A208" s="38"/>
      <c r="B208" s="41">
        <v>54.042946</v>
      </c>
      <c r="C208" s="41">
        <v>-1.00051</v>
      </c>
    </row>
    <row r="209" spans="1:3" ht="12.75">
      <c r="A209" s="38"/>
      <c r="B209" s="41">
        <v>54.042945</v>
      </c>
      <c r="C209" s="41">
        <v>-1.000504</v>
      </c>
    </row>
    <row r="210" spans="1:3" ht="12.75">
      <c r="A210" s="38"/>
      <c r="B210" s="41">
        <v>54.042938</v>
      </c>
      <c r="C210" s="41">
        <v>-1.000499</v>
      </c>
    </row>
    <row r="211" spans="1:3" ht="12.75">
      <c r="A211" s="38"/>
      <c r="B211" s="41">
        <v>54.042928</v>
      </c>
      <c r="C211" s="41">
        <v>-1.000497</v>
      </c>
    </row>
    <row r="212" spans="1:3" ht="12.75">
      <c r="A212" s="38"/>
      <c r="B212" s="41">
        <v>54.042995</v>
      </c>
      <c r="C212" s="41">
        <v>-1.000509</v>
      </c>
    </row>
    <row r="213" spans="1:3" ht="12.75">
      <c r="A213" s="38"/>
      <c r="B213" s="41">
        <v>54.04307</v>
      </c>
      <c r="C213" s="41">
        <v>-1.000617</v>
      </c>
    </row>
    <row r="214" spans="1:3" ht="12.75">
      <c r="A214" s="38"/>
      <c r="B214" s="41">
        <v>54.043069</v>
      </c>
      <c r="C214" s="41">
        <v>-1.000598</v>
      </c>
    </row>
    <row r="215" spans="1:3" ht="12.75">
      <c r="A215" s="38"/>
      <c r="B215" s="41">
        <v>54.042982</v>
      </c>
      <c r="C215" s="41">
        <v>-1.000435</v>
      </c>
    </row>
    <row r="216" spans="1:3" ht="12.75">
      <c r="A216" s="38"/>
      <c r="B216" s="41">
        <v>54.042971</v>
      </c>
      <c r="C216" s="41">
        <v>-1.00042</v>
      </c>
    </row>
    <row r="217" spans="1:3" ht="12.75">
      <c r="A217" s="38"/>
      <c r="B217" s="41">
        <v>54.042952</v>
      </c>
      <c r="C217" s="41">
        <v>-1.000376</v>
      </c>
    </row>
    <row r="218" spans="1:3" ht="12.75">
      <c r="A218" s="38"/>
      <c r="B218" s="41">
        <v>54.04298</v>
      </c>
      <c r="C218" s="41">
        <v>-1.000396</v>
      </c>
    </row>
    <row r="219" spans="1:3" ht="12.75">
      <c r="A219" s="38"/>
      <c r="B219" s="41">
        <v>54.042987</v>
      </c>
      <c r="C219" s="41">
        <v>-1.000401</v>
      </c>
    </row>
    <row r="220" spans="1:3" ht="12.75">
      <c r="A220" s="38"/>
      <c r="B220" s="41">
        <v>54.042986</v>
      </c>
      <c r="C220" s="41">
        <v>-1.000407</v>
      </c>
    </row>
    <row r="221" spans="1:3" ht="12.75">
      <c r="A221" s="38"/>
      <c r="B221" s="41">
        <v>54.043025</v>
      </c>
      <c r="C221" s="41">
        <v>-1.00044</v>
      </c>
    </row>
    <row r="222" spans="1:3" ht="12.75">
      <c r="A222" s="38"/>
      <c r="B222" s="41">
        <v>54.043114</v>
      </c>
      <c r="C222" s="41">
        <v>-1.000532</v>
      </c>
    </row>
    <row r="223" spans="1:3" ht="12.75">
      <c r="A223" s="38"/>
      <c r="B223" s="41">
        <v>54.043113</v>
      </c>
      <c r="C223" s="41">
        <v>-1.000521</v>
      </c>
    </row>
    <row r="224" spans="1:3" ht="12.75">
      <c r="A224" s="38"/>
      <c r="B224" s="41">
        <v>54.043102</v>
      </c>
      <c r="C224" s="41">
        <v>-1.000485</v>
      </c>
    </row>
    <row r="225" spans="1:3" ht="12.75">
      <c r="A225" s="38"/>
      <c r="B225" s="41">
        <v>54.043</v>
      </c>
      <c r="C225" s="41">
        <v>-1.000276</v>
      </c>
    </row>
    <row r="226" spans="1:3" ht="12.75">
      <c r="A226" s="38"/>
      <c r="B226" s="41">
        <v>54.043072</v>
      </c>
      <c r="C226" s="41">
        <v>-1.000387</v>
      </c>
    </row>
    <row r="227" spans="1:3" ht="12.75">
      <c r="A227" s="38"/>
      <c r="B227" s="41">
        <v>54.043082</v>
      </c>
      <c r="C227" s="41">
        <v>-1.000394</v>
      </c>
    </row>
    <row r="228" spans="1:3" ht="12.75">
      <c r="A228" s="38"/>
      <c r="B228" s="41">
        <v>54.043082</v>
      </c>
      <c r="C228" s="41">
        <v>-1.000393</v>
      </c>
    </row>
    <row r="229" spans="1:3" ht="12.75">
      <c r="A229" s="38"/>
      <c r="B229" s="41">
        <v>54.043097</v>
      </c>
      <c r="C229" s="41">
        <v>-1.000406</v>
      </c>
    </row>
    <row r="230" spans="1:3" ht="12.75">
      <c r="A230" s="38"/>
      <c r="B230" s="41">
        <v>54.043102</v>
      </c>
      <c r="C230" s="41">
        <v>-1.000414</v>
      </c>
    </row>
    <row r="231" spans="1:3" ht="12.75">
      <c r="A231" s="38"/>
      <c r="B231" s="41">
        <v>54.043129</v>
      </c>
      <c r="C231" s="41">
        <v>-1.000427</v>
      </c>
    </row>
    <row r="232" spans="1:3" ht="12.75">
      <c r="A232" s="38"/>
      <c r="B232" s="41">
        <v>54.043111</v>
      </c>
      <c r="C232" s="41">
        <v>-1.000336</v>
      </c>
    </row>
    <row r="233" spans="1:3" ht="12.75">
      <c r="A233" s="38"/>
      <c r="B233" s="41">
        <v>54.043108</v>
      </c>
      <c r="C233" s="41">
        <v>-1.000321</v>
      </c>
    </row>
    <row r="234" spans="1:3" ht="12.75">
      <c r="A234" s="38"/>
      <c r="B234" s="41">
        <v>54.043102</v>
      </c>
      <c r="C234" s="41">
        <v>-1.000307</v>
      </c>
    </row>
    <row r="235" spans="1:3" ht="12.75">
      <c r="A235" s="38"/>
      <c r="B235" s="41">
        <v>54.043058</v>
      </c>
      <c r="C235" s="41">
        <v>-1.000191</v>
      </c>
    </row>
    <row r="236" spans="1:3" ht="12.75">
      <c r="A236" s="38"/>
      <c r="B236" s="41">
        <v>54.043085</v>
      </c>
      <c r="C236" s="41">
        <v>-1.000217</v>
      </c>
    </row>
    <row r="237" spans="1:3" ht="12.75">
      <c r="A237" s="38"/>
      <c r="B237" s="41">
        <v>54.043146</v>
      </c>
      <c r="C237" s="41">
        <v>-1.000356</v>
      </c>
    </row>
    <row r="238" spans="1:3" ht="12.75">
      <c r="A238" s="38"/>
      <c r="B238" s="41">
        <v>54.043174</v>
      </c>
      <c r="C238" s="41">
        <v>-1.0003</v>
      </c>
    </row>
    <row r="239" spans="1:3" ht="12.75">
      <c r="A239" s="38"/>
      <c r="B239" s="41">
        <v>54.04317</v>
      </c>
      <c r="C239" s="41">
        <v>-1.000292</v>
      </c>
    </row>
    <row r="240" spans="1:3" ht="12.75">
      <c r="A240" s="38"/>
      <c r="B240" s="41">
        <v>54.043168</v>
      </c>
      <c r="C240" s="41">
        <v>-1.0003</v>
      </c>
    </row>
    <row r="241" spans="1:3" ht="12.75">
      <c r="A241" s="38"/>
      <c r="B241" s="41">
        <v>54.043159</v>
      </c>
      <c r="C241" s="41">
        <v>-1.000291</v>
      </c>
    </row>
    <row r="242" spans="1:3" ht="12.75">
      <c r="A242" s="38"/>
      <c r="B242" s="41">
        <v>54.043148</v>
      </c>
      <c r="C242" s="41">
        <v>-1.000259</v>
      </c>
    </row>
    <row r="243" spans="1:3" ht="12.75">
      <c r="A243" s="38"/>
      <c r="B243" s="41">
        <v>54.043085</v>
      </c>
      <c r="C243" s="41">
        <v>-1.000155</v>
      </c>
    </row>
    <row r="244" spans="1:3" ht="12.75">
      <c r="A244" s="38"/>
      <c r="B244" s="41">
        <v>54.043169</v>
      </c>
      <c r="C244" s="41">
        <v>-1.00022</v>
      </c>
    </row>
    <row r="245" spans="1:3" ht="12.75">
      <c r="A245" s="38"/>
      <c r="B245" s="41">
        <v>54.04322</v>
      </c>
      <c r="C245" s="41">
        <v>-1.000241</v>
      </c>
    </row>
    <row r="246" spans="1:3" ht="12.75">
      <c r="A246" s="38"/>
      <c r="B246" s="41">
        <v>54.043165</v>
      </c>
      <c r="C246" s="41">
        <v>-1.000041</v>
      </c>
    </row>
    <row r="247" spans="1:3" ht="12.75">
      <c r="A247" s="38"/>
      <c r="B247" s="41">
        <v>54.043174</v>
      </c>
      <c r="C247" s="41">
        <v>-1.000058</v>
      </c>
    </row>
    <row r="248" spans="1:3" ht="12.75">
      <c r="A248" s="38"/>
      <c r="B248" s="41">
        <v>54.043227</v>
      </c>
      <c r="C248" s="41">
        <v>-1.000115</v>
      </c>
    </row>
    <row r="249" spans="1:3" ht="12.75">
      <c r="A249" s="38"/>
      <c r="B249" s="41">
        <v>54.043267</v>
      </c>
      <c r="C249" s="41">
        <v>-1.000076</v>
      </c>
    </row>
    <row r="250" spans="1:3" ht="12.75">
      <c r="A250" s="38"/>
      <c r="B250" s="41">
        <v>54.043257</v>
      </c>
      <c r="C250" s="41">
        <v>-1.00002</v>
      </c>
    </row>
    <row r="251" spans="1:3" ht="12.75">
      <c r="A251" s="38"/>
      <c r="B251" s="41">
        <v>54.043331</v>
      </c>
      <c r="C251" s="41">
        <v>-1.00014</v>
      </c>
    </row>
    <row r="252" spans="1:3" ht="12.75">
      <c r="A252" s="38"/>
      <c r="B252" s="41">
        <v>54.043329</v>
      </c>
      <c r="C252" s="41">
        <v>-1.000083</v>
      </c>
    </row>
    <row r="253" spans="1:3" ht="12.75">
      <c r="A253" s="38"/>
      <c r="B253" s="41">
        <v>54.043314</v>
      </c>
      <c r="C253" s="41">
        <v>-1.000063</v>
      </c>
    </row>
    <row r="254" spans="1:3" ht="12.75">
      <c r="A254" s="38"/>
      <c r="B254" s="41">
        <v>54.043228</v>
      </c>
      <c r="C254" s="41">
        <v>-0.999877</v>
      </c>
    </row>
    <row r="255" spans="1:3" ht="12.75">
      <c r="A255" s="38"/>
      <c r="B255" s="41">
        <v>54.043332</v>
      </c>
      <c r="C255" s="41">
        <v>-0.999972</v>
      </c>
    </row>
    <row r="256" spans="1:3" ht="12.75">
      <c r="A256" s="38"/>
      <c r="B256" s="41">
        <v>54.043365</v>
      </c>
      <c r="C256" s="41">
        <v>-1.000025</v>
      </c>
    </row>
    <row r="257" spans="1:3" ht="12.75">
      <c r="A257" s="38"/>
      <c r="B257" s="41">
        <v>54.04336</v>
      </c>
      <c r="C257" s="41">
        <v>-0.999991</v>
      </c>
    </row>
    <row r="258" spans="1:3" ht="12.75">
      <c r="A258" s="38"/>
      <c r="B258" s="41">
        <v>54.043358</v>
      </c>
      <c r="C258" s="41">
        <v>-0.999979</v>
      </c>
    </row>
    <row r="259" spans="1:3" ht="12.75">
      <c r="A259" s="38"/>
      <c r="B259" s="41">
        <v>54.043353</v>
      </c>
      <c r="C259" s="41">
        <v>-0.999965</v>
      </c>
    </row>
    <row r="260" spans="1:3" ht="12.75">
      <c r="A260" s="38"/>
      <c r="B260" s="41">
        <v>54.043342</v>
      </c>
      <c r="C260" s="41">
        <v>-0.999934</v>
      </c>
    </row>
    <row r="261" spans="1:3" ht="12.75">
      <c r="A261" s="38"/>
      <c r="B261" s="41">
        <v>54.043326</v>
      </c>
      <c r="C261" s="41">
        <v>-0.999916</v>
      </c>
    </row>
    <row r="262" spans="1:3" ht="12.75">
      <c r="A262" s="38"/>
      <c r="B262" s="41">
        <v>54.043291</v>
      </c>
      <c r="C262" s="41">
        <v>-0.999863</v>
      </c>
    </row>
    <row r="263" spans="1:3" ht="12.75">
      <c r="A263" s="38"/>
      <c r="B263" s="41">
        <v>54.043308</v>
      </c>
      <c r="C263" s="41">
        <v>-0.999823</v>
      </c>
    </row>
    <row r="264" spans="1:3" ht="12.75">
      <c r="A264" s="38"/>
      <c r="B264" s="41">
        <v>54.043355</v>
      </c>
      <c r="C264" s="41">
        <v>-0.999903</v>
      </c>
    </row>
    <row r="265" spans="1:3" ht="12.75">
      <c r="A265" s="38"/>
      <c r="B265" s="41">
        <v>54.043355</v>
      </c>
      <c r="C265" s="41">
        <v>-0.999901</v>
      </c>
    </row>
    <row r="266" spans="1:3" ht="12.75">
      <c r="A266" s="38"/>
      <c r="B266" s="41">
        <v>54.043353</v>
      </c>
      <c r="C266" s="41">
        <v>-0.999894</v>
      </c>
    </row>
    <row r="267" spans="1:3" ht="12.75">
      <c r="A267" s="38"/>
      <c r="B267" s="41">
        <v>54.043368</v>
      </c>
      <c r="C267" s="41">
        <v>-0.999894</v>
      </c>
    </row>
    <row r="268" spans="1:3" ht="12.75">
      <c r="A268" s="38"/>
      <c r="B268" s="41">
        <v>54.043307</v>
      </c>
      <c r="C268" s="41">
        <v>-0.999809</v>
      </c>
    </row>
    <row r="269" spans="1:3" ht="12.75">
      <c r="A269" s="38"/>
      <c r="B269" s="41">
        <v>54.043315</v>
      </c>
      <c r="C269" s="41">
        <v>-0.9997780000000001</v>
      </c>
    </row>
    <row r="270" spans="1:3" ht="12.75">
      <c r="A270" s="38"/>
      <c r="B270" s="41">
        <v>54.043317</v>
      </c>
      <c r="C270" s="41">
        <v>-0.999771</v>
      </c>
    </row>
    <row r="271" spans="1:3" ht="12.75">
      <c r="A271" s="38"/>
      <c r="B271" s="41">
        <v>54.043315</v>
      </c>
      <c r="C271" s="41">
        <v>-0.999771</v>
      </c>
    </row>
    <row r="272" spans="1:3" ht="12.75">
      <c r="A272" s="38"/>
      <c r="B272" s="41">
        <v>54.043345</v>
      </c>
      <c r="C272" s="41">
        <v>-0.999788</v>
      </c>
    </row>
    <row r="273" spans="1:3" ht="12.75">
      <c r="A273" s="38"/>
      <c r="B273" s="41">
        <v>54.043363</v>
      </c>
      <c r="C273" s="41">
        <v>-0.999811</v>
      </c>
    </row>
    <row r="274" spans="1:3" ht="12.75">
      <c r="A274" s="38"/>
      <c r="B274" s="41">
        <v>54.043368</v>
      </c>
      <c r="C274" s="41">
        <v>-0.999821</v>
      </c>
    </row>
    <row r="275" spans="1:3" ht="12.75">
      <c r="A275" s="38"/>
      <c r="B275" s="41">
        <v>54.043373</v>
      </c>
      <c r="C275" s="41">
        <v>-0.999833</v>
      </c>
    </row>
    <row r="276" spans="1:3" ht="12.75">
      <c r="A276" s="38"/>
      <c r="B276" s="41">
        <v>54.043379</v>
      </c>
      <c r="C276" s="41">
        <v>-0.999841</v>
      </c>
    </row>
    <row r="277" spans="1:3" ht="12.75">
      <c r="A277" s="38"/>
      <c r="B277" s="41">
        <v>54.043381</v>
      </c>
      <c r="C277" s="41">
        <v>-0.999844</v>
      </c>
    </row>
    <row r="278" spans="1:3" ht="12.75">
      <c r="A278" s="38"/>
      <c r="B278" s="41">
        <v>54.043396</v>
      </c>
      <c r="C278" s="41">
        <v>-0.999833</v>
      </c>
    </row>
    <row r="279" spans="1:3" ht="12.75">
      <c r="A279" s="38"/>
      <c r="B279" s="41">
        <v>54.043397</v>
      </c>
      <c r="C279" s="41">
        <v>-0.999785</v>
      </c>
    </row>
    <row r="280" spans="1:3" ht="12.75">
      <c r="A280" s="38"/>
      <c r="B280" s="41">
        <v>54.043316</v>
      </c>
      <c r="C280" s="41">
        <v>-0.999657</v>
      </c>
    </row>
    <row r="281" spans="1:3" ht="12.75">
      <c r="A281" s="38"/>
      <c r="B281" s="41">
        <v>54.043305</v>
      </c>
      <c r="C281" s="41">
        <v>-0.999619</v>
      </c>
    </row>
    <row r="282" spans="1:3" ht="12.75">
      <c r="A282" s="38"/>
      <c r="B282" s="41">
        <v>54.043348</v>
      </c>
      <c r="C282" s="41">
        <v>-0.999653</v>
      </c>
    </row>
    <row r="283" spans="1:3" ht="12.75">
      <c r="A283" s="38"/>
      <c r="B283" s="41">
        <v>54.043404</v>
      </c>
      <c r="C283" s="41">
        <v>-0.999724</v>
      </c>
    </row>
    <row r="284" spans="1:3" ht="12.75">
      <c r="A284" s="38"/>
      <c r="B284" s="41">
        <v>54.043422</v>
      </c>
      <c r="C284" s="41">
        <v>-0.999761</v>
      </c>
    </row>
    <row r="285" spans="1:3" ht="12.75">
      <c r="A285" s="38"/>
      <c r="B285" s="41">
        <v>54.043454</v>
      </c>
      <c r="C285" s="41">
        <v>-0.999782</v>
      </c>
    </row>
    <row r="286" spans="1:3" ht="12.75">
      <c r="A286" s="38"/>
      <c r="B286" s="41">
        <v>54.04345</v>
      </c>
      <c r="C286" s="41">
        <v>-0.999745</v>
      </c>
    </row>
    <row r="287" spans="1:3" ht="12.75">
      <c r="A287" s="38"/>
      <c r="B287" s="41">
        <v>54.043355</v>
      </c>
      <c r="C287" s="41">
        <v>-0.999553</v>
      </c>
    </row>
    <row r="288" spans="1:3" ht="12.75">
      <c r="A288" s="38"/>
      <c r="B288" s="41">
        <v>54.043496</v>
      </c>
      <c r="C288" s="41">
        <v>-0.999724</v>
      </c>
    </row>
    <row r="289" spans="1:3" ht="12.75">
      <c r="A289" s="38"/>
      <c r="B289" s="41">
        <v>54.04339</v>
      </c>
      <c r="C289" s="41">
        <v>-0.999474</v>
      </c>
    </row>
    <row r="290" spans="1:3" ht="12.75">
      <c r="A290" s="38"/>
      <c r="B290" s="41">
        <v>54.043383</v>
      </c>
      <c r="C290" s="41">
        <v>-0.999474</v>
      </c>
    </row>
    <row r="291" spans="1:3" ht="12.75">
      <c r="A291" s="38"/>
      <c r="B291" s="41">
        <v>54.043379</v>
      </c>
      <c r="C291" s="41">
        <v>-0.999471</v>
      </c>
    </row>
    <row r="292" spans="1:3" ht="12.75">
      <c r="A292" s="38"/>
      <c r="B292" s="41">
        <v>54.043526</v>
      </c>
      <c r="C292" s="41">
        <v>-0.999628</v>
      </c>
    </row>
    <row r="293" spans="1:3" ht="12.75">
      <c r="A293" s="38"/>
      <c r="B293" s="41">
        <v>54.043501</v>
      </c>
      <c r="C293" s="41">
        <v>-0.999596</v>
      </c>
    </row>
    <row r="294" spans="1:3" ht="12.75">
      <c r="A294" s="38"/>
      <c r="B294" s="41">
        <v>54.043605</v>
      </c>
      <c r="C294" s="41">
        <v>-0.999602</v>
      </c>
    </row>
    <row r="295" spans="1:3" ht="12.75">
      <c r="A295" s="38"/>
      <c r="B295" s="41">
        <v>54.04358</v>
      </c>
      <c r="C295" s="41">
        <v>-0.999551</v>
      </c>
    </row>
    <row r="296" spans="1:3" ht="12.75">
      <c r="A296" s="38"/>
      <c r="B296" s="41">
        <v>54.043481</v>
      </c>
      <c r="C296" s="41">
        <v>-0.999315</v>
      </c>
    </row>
    <row r="297" spans="1:3" ht="12.75">
      <c r="A297" s="38"/>
      <c r="B297" s="41">
        <v>54.043536</v>
      </c>
      <c r="C297" s="41">
        <v>-0.999375</v>
      </c>
    </row>
    <row r="298" spans="1:3" ht="12.75">
      <c r="A298" s="38"/>
      <c r="B298" s="41">
        <v>54.043602</v>
      </c>
      <c r="C298" s="41">
        <v>-0.999469</v>
      </c>
    </row>
    <row r="299" spans="1:3" ht="12.75">
      <c r="A299" s="38"/>
      <c r="B299" s="41">
        <v>54.043609</v>
      </c>
      <c r="C299" s="41">
        <v>-0.999489</v>
      </c>
    </row>
    <row r="300" spans="1:3" ht="12.75">
      <c r="A300" s="38"/>
      <c r="B300" s="41">
        <v>54.043637</v>
      </c>
      <c r="C300" s="41">
        <v>-0.999413</v>
      </c>
    </row>
    <row r="301" spans="1:3" ht="12.75">
      <c r="A301" s="38"/>
      <c r="B301" s="41">
        <v>54.043582</v>
      </c>
      <c r="C301" s="41">
        <v>-0.999323</v>
      </c>
    </row>
    <row r="302" spans="1:3" ht="12.75">
      <c r="A302" s="38"/>
      <c r="B302" s="41">
        <v>54.043632</v>
      </c>
      <c r="C302" s="41">
        <v>-0.999347</v>
      </c>
    </row>
    <row r="303" spans="1:3" ht="12.75">
      <c r="A303" s="38"/>
      <c r="B303" s="41">
        <v>54.043636</v>
      </c>
      <c r="C303" s="41">
        <v>-0.99936</v>
      </c>
    </row>
    <row r="304" spans="1:3" ht="12.75">
      <c r="A304" s="38"/>
      <c r="B304" s="41">
        <v>54.043693</v>
      </c>
      <c r="C304" s="41">
        <v>-0.99948</v>
      </c>
    </row>
    <row r="305" spans="1:3" ht="12.75">
      <c r="A305" s="38"/>
      <c r="B305" s="41">
        <v>54.043661</v>
      </c>
      <c r="C305" s="41">
        <v>-0.999365</v>
      </c>
    </row>
    <row r="306" spans="1:3" ht="12.75">
      <c r="A306" s="38"/>
      <c r="B306" s="41">
        <v>54.043649</v>
      </c>
      <c r="C306" s="41">
        <v>-0.999351</v>
      </c>
    </row>
    <row r="307" spans="1:3" ht="12.75">
      <c r="A307" s="38"/>
      <c r="B307" s="41">
        <v>54.043575</v>
      </c>
      <c r="C307" s="41">
        <v>-0.999224</v>
      </c>
    </row>
    <row r="308" spans="1:3" ht="12.75">
      <c r="A308" s="38"/>
      <c r="B308" s="41">
        <v>54.043694</v>
      </c>
      <c r="C308" s="41">
        <v>-0.999307</v>
      </c>
    </row>
    <row r="309" spans="1:3" ht="12.75">
      <c r="A309" s="38"/>
      <c r="B309" s="41">
        <v>54.043744</v>
      </c>
      <c r="C309" s="41">
        <v>-0.999309</v>
      </c>
    </row>
    <row r="310" spans="1:3" ht="12.75">
      <c r="A310" s="38"/>
      <c r="B310" s="41">
        <v>54.0437</v>
      </c>
      <c r="C310" s="41">
        <v>-0.99929</v>
      </c>
    </row>
    <row r="311" spans="1:3" ht="12.75">
      <c r="A311" s="38"/>
      <c r="B311" s="41">
        <v>54.043694</v>
      </c>
      <c r="C311" s="41">
        <v>-0.999296</v>
      </c>
    </row>
    <row r="312" spans="1:3" ht="12.75">
      <c r="A312" s="38"/>
      <c r="B312" s="41">
        <v>54.043651</v>
      </c>
      <c r="C312" s="41">
        <v>-0.999228</v>
      </c>
    </row>
    <row r="313" spans="1:3" ht="12.75">
      <c r="A313" s="38"/>
      <c r="B313" s="41">
        <v>54.043657</v>
      </c>
      <c r="C313" s="41">
        <v>-0.99916</v>
      </c>
    </row>
    <row r="314" spans="1:3" ht="12.75">
      <c r="A314" s="38"/>
      <c r="B314" s="41">
        <v>54.043744</v>
      </c>
      <c r="C314" s="41">
        <v>-0.999204</v>
      </c>
    </row>
    <row r="315" spans="1:3" ht="12.75">
      <c r="A315" s="38"/>
      <c r="B315" s="41">
        <v>54.043615</v>
      </c>
      <c r="C315" s="41">
        <v>-0.999024</v>
      </c>
    </row>
    <row r="316" spans="1:3" ht="12.75">
      <c r="A316" s="38"/>
      <c r="B316" s="41">
        <v>54.043782</v>
      </c>
      <c r="C316" s="41">
        <v>-0.999227</v>
      </c>
    </row>
    <row r="317" spans="1:3" ht="12.75">
      <c r="A317" s="38"/>
      <c r="B317" s="41">
        <v>54.043837</v>
      </c>
      <c r="C317" s="41">
        <v>-0.999031</v>
      </c>
    </row>
    <row r="318" spans="1:3" ht="12.75">
      <c r="A318" s="38"/>
      <c r="B318" s="41">
        <v>54.04384</v>
      </c>
      <c r="C318" s="41">
        <v>-0.999035</v>
      </c>
    </row>
    <row r="319" spans="1:3" ht="12.75">
      <c r="A319" s="38"/>
      <c r="B319" s="41">
        <v>54.043834</v>
      </c>
      <c r="C319" s="41">
        <v>-0.999019</v>
      </c>
    </row>
    <row r="320" spans="1:3" ht="12.75">
      <c r="A320" s="38"/>
      <c r="B320" s="41">
        <v>54.043837</v>
      </c>
      <c r="C320" s="41">
        <v>-0.999012</v>
      </c>
    </row>
    <row r="321" spans="1:3" ht="12.75">
      <c r="A321" s="38">
        <v>6</v>
      </c>
      <c r="B321" s="39">
        <v>54.043903</v>
      </c>
      <c r="C321" s="39">
        <v>-0.998775</v>
      </c>
    </row>
    <row r="322" spans="1:3" ht="12.75">
      <c r="A322" s="38"/>
      <c r="B322" s="39">
        <v>54.044089</v>
      </c>
      <c r="C322" s="39">
        <v>-0.999053</v>
      </c>
    </row>
    <row r="323" spans="1:3" ht="12.75">
      <c r="A323" s="38"/>
      <c r="B323" s="39">
        <v>54.044091</v>
      </c>
      <c r="C323" s="39">
        <v>-0.99905</v>
      </c>
    </row>
    <row r="324" spans="1:3" ht="12.75">
      <c r="A324" s="38"/>
      <c r="B324" s="39">
        <v>54.044125</v>
      </c>
      <c r="C324" s="39">
        <v>-0.999017</v>
      </c>
    </row>
    <row r="325" spans="1:3" ht="12.75">
      <c r="A325" s="38"/>
      <c r="B325" s="39">
        <v>54.044006</v>
      </c>
      <c r="C325" s="39">
        <v>-0.999206</v>
      </c>
    </row>
    <row r="326" spans="1:3" ht="12.75">
      <c r="A326" s="38"/>
      <c r="B326" s="39">
        <v>54.044004</v>
      </c>
      <c r="C326" s="39">
        <v>-0.999214</v>
      </c>
    </row>
    <row r="327" spans="1:3" ht="12.75">
      <c r="A327" s="38"/>
      <c r="B327" s="39">
        <v>54.044002</v>
      </c>
      <c r="C327" s="39">
        <v>-0.999216</v>
      </c>
    </row>
    <row r="328" spans="1:3" ht="12.75">
      <c r="A328" s="38"/>
      <c r="B328" s="39">
        <v>54.04397</v>
      </c>
      <c r="C328" s="39">
        <v>-0.999255</v>
      </c>
    </row>
    <row r="329" spans="1:3" ht="12.75">
      <c r="A329" s="38"/>
      <c r="B329" s="39">
        <v>54.04397</v>
      </c>
      <c r="C329" s="39">
        <v>-0.999256</v>
      </c>
    </row>
    <row r="330" spans="1:3" ht="12.75">
      <c r="A330" s="38"/>
      <c r="B330" s="39">
        <v>54.043966</v>
      </c>
      <c r="C330" s="39">
        <v>-0.999265</v>
      </c>
    </row>
    <row r="331" spans="1:3" ht="12.75">
      <c r="A331" s="38"/>
      <c r="B331" s="39">
        <v>54.043952</v>
      </c>
      <c r="C331" s="39">
        <v>-0.999284</v>
      </c>
    </row>
    <row r="332" spans="1:3" ht="12.75">
      <c r="A332" s="38"/>
      <c r="B332" s="39">
        <v>54.044003</v>
      </c>
      <c r="C332" s="39">
        <v>-0.999315</v>
      </c>
    </row>
    <row r="333" spans="1:3" ht="12.75">
      <c r="A333" s="38"/>
      <c r="B333" s="39">
        <v>54.044122</v>
      </c>
      <c r="C333" s="39">
        <v>-0.999285</v>
      </c>
    </row>
    <row r="334" spans="1:3" ht="12.75">
      <c r="A334" s="38"/>
      <c r="B334" s="39">
        <v>54.044224</v>
      </c>
      <c r="C334" s="39">
        <v>-0.999306</v>
      </c>
    </row>
    <row r="335" spans="1:3" ht="12.75">
      <c r="A335" s="38"/>
      <c r="B335" s="39">
        <v>54.044199</v>
      </c>
      <c r="C335" s="39">
        <v>-0.999337</v>
      </c>
    </row>
    <row r="336" spans="1:3" ht="12.75">
      <c r="A336" s="38"/>
      <c r="B336" s="39">
        <v>54.043925</v>
      </c>
      <c r="C336" s="39">
        <v>-0.999507</v>
      </c>
    </row>
    <row r="337" spans="1:3" ht="12.75">
      <c r="A337" s="38"/>
      <c r="B337" s="39">
        <v>54.044249</v>
      </c>
      <c r="C337" s="39">
        <v>-0.999518</v>
      </c>
    </row>
    <row r="338" spans="1:3" ht="12.75">
      <c r="A338" s="38"/>
      <c r="B338" s="39">
        <v>54.04424</v>
      </c>
      <c r="C338" s="39">
        <v>-0.999528</v>
      </c>
    </row>
    <row r="339" spans="1:3" ht="12.75">
      <c r="A339" s="38"/>
      <c r="B339" s="39">
        <v>54.044318</v>
      </c>
      <c r="C339" s="39">
        <v>-0.999825</v>
      </c>
    </row>
    <row r="340" spans="1:3" ht="12.75">
      <c r="A340" s="38"/>
      <c r="B340" s="39">
        <v>54.044228</v>
      </c>
      <c r="C340" s="39">
        <v>-0.99995</v>
      </c>
    </row>
    <row r="341" spans="1:3" ht="12.75">
      <c r="A341" s="38"/>
      <c r="B341" s="39">
        <v>54.044223</v>
      </c>
      <c r="C341" s="39">
        <v>-0.999947</v>
      </c>
    </row>
    <row r="342" spans="1:3" ht="12.75">
      <c r="A342" s="38"/>
      <c r="B342" s="39">
        <v>54.044218</v>
      </c>
      <c r="C342" s="39">
        <v>-0.999949</v>
      </c>
    </row>
    <row r="343" spans="1:3" ht="12.75">
      <c r="A343" s="38"/>
      <c r="B343" s="39">
        <v>54.044186</v>
      </c>
      <c r="C343" s="39">
        <v>-0.999993</v>
      </c>
    </row>
    <row r="344" spans="1:3" ht="12.75">
      <c r="A344" s="38"/>
      <c r="B344" s="39">
        <v>54.044181</v>
      </c>
      <c r="C344" s="39">
        <v>-0.999998</v>
      </c>
    </row>
    <row r="345" spans="1:3" ht="12.75">
      <c r="A345" s="38"/>
      <c r="B345" s="39">
        <v>54.044166</v>
      </c>
      <c r="C345" s="39">
        <v>-1.000113</v>
      </c>
    </row>
    <row r="346" spans="1:3" ht="12.75">
      <c r="A346" s="38"/>
      <c r="B346" s="39">
        <v>54.044163</v>
      </c>
      <c r="C346" s="39">
        <v>-1.000162</v>
      </c>
    </row>
    <row r="347" spans="1:3" ht="12.75">
      <c r="A347" s="38"/>
      <c r="B347" s="39">
        <v>54.04414</v>
      </c>
      <c r="C347" s="39">
        <v>-1.000182</v>
      </c>
    </row>
    <row r="348" spans="1:3" ht="12.75">
      <c r="A348" s="38"/>
      <c r="B348" s="39">
        <v>54.044008</v>
      </c>
      <c r="C348" s="39">
        <v>-1.000548</v>
      </c>
    </row>
    <row r="349" spans="1:3" ht="12.75">
      <c r="A349" s="38"/>
      <c r="B349" s="39">
        <v>54.044011</v>
      </c>
      <c r="C349" s="39">
        <v>-1.000548</v>
      </c>
    </row>
    <row r="350" spans="1:3" ht="12.75">
      <c r="A350" s="38"/>
      <c r="B350" s="39">
        <v>54.044005</v>
      </c>
      <c r="C350" s="39">
        <v>-1.000547</v>
      </c>
    </row>
    <row r="351" spans="1:3" ht="12.75">
      <c r="A351" s="38"/>
      <c r="B351" s="39">
        <v>54.044004</v>
      </c>
      <c r="C351" s="39">
        <v>-1.00055</v>
      </c>
    </row>
    <row r="352" spans="1:3" ht="12.75">
      <c r="A352" s="38"/>
      <c r="B352" s="39">
        <v>54.044004</v>
      </c>
      <c r="C352" s="39">
        <v>-1.000553</v>
      </c>
    </row>
    <row r="353" spans="1:3" ht="12.75">
      <c r="A353" s="38"/>
      <c r="B353" s="39">
        <v>54.044002</v>
      </c>
      <c r="C353" s="39">
        <v>-1.000556</v>
      </c>
    </row>
    <row r="354" spans="1:3" ht="12.75">
      <c r="A354" s="38"/>
      <c r="B354" s="39">
        <v>54.044003</v>
      </c>
      <c r="C354" s="39">
        <v>-1.000557</v>
      </c>
    </row>
    <row r="355" spans="1:3" ht="12.75">
      <c r="A355" s="38"/>
      <c r="B355" s="39">
        <v>54.044002</v>
      </c>
      <c r="C355" s="39">
        <v>-1.000568</v>
      </c>
    </row>
    <row r="356" spans="1:3" ht="12.75">
      <c r="A356" s="38"/>
      <c r="B356" s="39">
        <v>54.043991</v>
      </c>
      <c r="C356" s="39">
        <v>-1.000568</v>
      </c>
    </row>
    <row r="357" spans="1:3" ht="12.75">
      <c r="A357" s="38"/>
      <c r="B357" s="39">
        <v>54.043974</v>
      </c>
      <c r="C357" s="39">
        <v>-1.000612</v>
      </c>
    </row>
    <row r="358" spans="1:3" ht="12.75">
      <c r="A358" s="38"/>
      <c r="B358" s="39">
        <v>54.043978</v>
      </c>
      <c r="C358" s="39">
        <v>-1.000618</v>
      </c>
    </row>
    <row r="359" spans="1:3" ht="12.75">
      <c r="A359" s="38"/>
      <c r="B359" s="39">
        <v>54.043978</v>
      </c>
      <c r="C359" s="39">
        <v>-1.000618</v>
      </c>
    </row>
    <row r="360" spans="1:3" ht="12.75">
      <c r="A360" s="38"/>
      <c r="B360" s="39">
        <v>54.043974</v>
      </c>
      <c r="C360" s="39">
        <v>-1.000645</v>
      </c>
    </row>
    <row r="361" spans="1:3" ht="12.75">
      <c r="A361" s="38"/>
      <c r="B361" s="39">
        <v>54.043976</v>
      </c>
      <c r="C361" s="39">
        <v>-1.000656</v>
      </c>
    </row>
    <row r="362" spans="1:3" ht="12.75">
      <c r="A362" s="38"/>
      <c r="B362" s="39">
        <v>54.044079</v>
      </c>
      <c r="C362" s="39">
        <v>-1.000768</v>
      </c>
    </row>
    <row r="363" spans="1:3" ht="12.75">
      <c r="A363" s="38"/>
      <c r="B363" s="39">
        <v>54.044082</v>
      </c>
      <c r="C363" s="39">
        <v>-1.000768</v>
      </c>
    </row>
    <row r="364" spans="1:3" ht="12.75">
      <c r="A364" s="38"/>
      <c r="B364" s="39">
        <v>54.044068</v>
      </c>
      <c r="C364" s="39">
        <v>-1.000849</v>
      </c>
    </row>
    <row r="365" spans="1:3" ht="12.75">
      <c r="A365" s="38"/>
      <c r="B365" s="39">
        <v>54.043982</v>
      </c>
      <c r="C365" s="39">
        <v>-1.000936</v>
      </c>
    </row>
    <row r="366" spans="1:3" ht="12.75">
      <c r="A366" s="38"/>
      <c r="B366" s="39">
        <v>54.043977</v>
      </c>
      <c r="C366" s="39">
        <v>-1.000938</v>
      </c>
    </row>
    <row r="367" spans="1:3" ht="12.75">
      <c r="A367" s="38"/>
      <c r="B367" s="39">
        <v>54.043959</v>
      </c>
      <c r="C367" s="39">
        <v>-1.000947</v>
      </c>
    </row>
    <row r="368" spans="1:3" ht="12.75">
      <c r="A368" s="38"/>
      <c r="B368" s="39">
        <v>54.044108</v>
      </c>
      <c r="C368" s="39">
        <v>-1.001198</v>
      </c>
    </row>
    <row r="369" spans="1:3" ht="12.75">
      <c r="A369" s="38"/>
      <c r="B369" s="39">
        <v>54.044111</v>
      </c>
      <c r="C369" s="39">
        <v>-1.001193</v>
      </c>
    </row>
    <row r="370" spans="1:3" ht="12.75">
      <c r="A370" s="38"/>
      <c r="B370" s="39">
        <v>54.044109</v>
      </c>
      <c r="C370" s="39">
        <v>-1.001239</v>
      </c>
    </row>
    <row r="371" spans="1:3" ht="12.75">
      <c r="A371" s="38"/>
      <c r="B371" s="39">
        <v>54.044182</v>
      </c>
      <c r="C371" s="39">
        <v>-1.001375</v>
      </c>
    </row>
    <row r="372" spans="1:3" ht="12.75">
      <c r="A372" s="38"/>
      <c r="B372" s="39">
        <v>54.044173</v>
      </c>
      <c r="C372" s="39">
        <v>-1.001392</v>
      </c>
    </row>
    <row r="373" spans="1:3" ht="12.75">
      <c r="A373" s="38"/>
      <c r="B373" s="39">
        <v>54.044176</v>
      </c>
      <c r="C373" s="39">
        <v>-1.001398</v>
      </c>
    </row>
    <row r="374" spans="1:3" ht="12.75">
      <c r="A374" s="38"/>
      <c r="B374" s="39">
        <v>54.044177</v>
      </c>
      <c r="C374" s="39">
        <v>-1.001406</v>
      </c>
    </row>
    <row r="375" spans="1:3" ht="12.75">
      <c r="A375" s="38"/>
      <c r="B375" s="39">
        <v>54.044146</v>
      </c>
      <c r="C375" s="39">
        <v>-1.001426</v>
      </c>
    </row>
    <row r="376" spans="1:3" ht="12.75">
      <c r="A376" s="38"/>
      <c r="B376" s="39">
        <v>54.044121</v>
      </c>
      <c r="C376" s="39">
        <v>-1.001449</v>
      </c>
    </row>
    <row r="377" spans="1:3" ht="12.75">
      <c r="A377" s="38"/>
      <c r="B377" s="39">
        <v>54.044116</v>
      </c>
      <c r="C377" s="39">
        <v>-1.001452</v>
      </c>
    </row>
    <row r="378" spans="1:3" ht="12.75">
      <c r="A378" s="38"/>
      <c r="B378" s="39">
        <v>54.044114</v>
      </c>
      <c r="C378" s="39">
        <v>-1.001503</v>
      </c>
    </row>
    <row r="379" spans="1:3" ht="12.75">
      <c r="A379" s="38"/>
      <c r="B379" s="39">
        <v>54.044115</v>
      </c>
      <c r="C379" s="39">
        <v>-1.001516</v>
      </c>
    </row>
    <row r="380" spans="1:3" ht="12.75">
      <c r="A380" s="38"/>
      <c r="B380" s="39">
        <v>54.044112</v>
      </c>
      <c r="C380" s="39">
        <v>-1.001528</v>
      </c>
    </row>
    <row r="381" spans="1:3" ht="12.75">
      <c r="A381" s="38"/>
      <c r="B381" s="39">
        <v>54.044111</v>
      </c>
      <c r="C381" s="39">
        <v>-1.001527</v>
      </c>
    </row>
    <row r="382" spans="1:3" ht="12.75">
      <c r="A382" s="38"/>
      <c r="B382" s="39">
        <v>54.044113</v>
      </c>
      <c r="C382" s="39">
        <v>-1.001587</v>
      </c>
    </row>
    <row r="383" spans="1:3" ht="12.75">
      <c r="A383" s="38"/>
      <c r="B383" s="39">
        <v>54.044075</v>
      </c>
      <c r="C383" s="39">
        <v>-1.001678</v>
      </c>
    </row>
    <row r="384" spans="1:3" ht="12.75">
      <c r="A384" s="38"/>
      <c r="B384" s="39">
        <v>54.044061</v>
      </c>
      <c r="C384" s="39">
        <v>-1.001716</v>
      </c>
    </row>
    <row r="385" spans="1:3" ht="12.75">
      <c r="A385" s="38"/>
      <c r="B385" s="39">
        <v>54.044057</v>
      </c>
      <c r="C385" s="39">
        <v>-1.001722</v>
      </c>
    </row>
    <row r="386" spans="1:3" ht="12.75">
      <c r="A386" s="38"/>
      <c r="B386" s="39">
        <v>54.044031</v>
      </c>
      <c r="C386" s="39">
        <v>-1.001808</v>
      </c>
    </row>
    <row r="387" spans="1:3" ht="12.75">
      <c r="A387" s="38"/>
      <c r="B387" s="39">
        <v>54.043972</v>
      </c>
      <c r="C387" s="39">
        <v>-1.001786</v>
      </c>
    </row>
    <row r="388" spans="1:3" ht="12.75">
      <c r="A388" s="38"/>
      <c r="B388" s="39">
        <v>54.043965</v>
      </c>
      <c r="C388" s="39">
        <v>-1.00178</v>
      </c>
    </row>
    <row r="389" spans="1:3" ht="12.75">
      <c r="A389" s="38"/>
      <c r="B389" s="39">
        <v>54.043958</v>
      </c>
      <c r="C389" s="39">
        <v>-1.001809</v>
      </c>
    </row>
    <row r="390" spans="1:3" ht="12.75">
      <c r="A390" s="38"/>
      <c r="B390" s="39">
        <v>54.043989</v>
      </c>
      <c r="C390" s="39">
        <v>-1.001845</v>
      </c>
    </row>
    <row r="391" spans="1:3" ht="12.75">
      <c r="A391" s="38"/>
      <c r="B391" s="39">
        <v>54.043988</v>
      </c>
      <c r="C391" s="39">
        <v>-1.001897</v>
      </c>
    </row>
    <row r="392" spans="1:3" ht="12.75">
      <c r="A392" s="38"/>
      <c r="B392" s="39">
        <v>54.043989</v>
      </c>
      <c r="C392" s="39">
        <v>-1.0019</v>
      </c>
    </row>
    <row r="393" spans="1:3" ht="12.75">
      <c r="A393" s="38"/>
      <c r="B393" s="39">
        <v>54.043987</v>
      </c>
      <c r="C393" s="39">
        <v>-1.001899</v>
      </c>
    </row>
    <row r="394" spans="1:3" ht="12.75">
      <c r="A394" s="38"/>
      <c r="B394" s="39">
        <v>54.043963</v>
      </c>
      <c r="C394" s="39">
        <v>-1.001879</v>
      </c>
    </row>
    <row r="395" spans="1:3" ht="12.75">
      <c r="A395" s="38"/>
      <c r="B395" s="39">
        <v>54.04392</v>
      </c>
      <c r="C395" s="39">
        <v>-1.001836</v>
      </c>
    </row>
    <row r="396" spans="1:3" ht="12.75">
      <c r="A396" s="38"/>
      <c r="B396" s="39">
        <v>54.043917</v>
      </c>
      <c r="C396" s="39">
        <v>-1.001832</v>
      </c>
    </row>
    <row r="397" spans="1:3" ht="12.75">
      <c r="A397" s="38"/>
      <c r="B397" s="39">
        <v>54.043913</v>
      </c>
      <c r="C397" s="39">
        <v>-1.001827</v>
      </c>
    </row>
    <row r="398" spans="1:3" ht="12.75">
      <c r="A398" s="38"/>
      <c r="B398" s="39">
        <v>54.043908</v>
      </c>
      <c r="C398" s="39">
        <v>-1.001827</v>
      </c>
    </row>
    <row r="399" spans="1:3" ht="12.75">
      <c r="A399" s="38"/>
      <c r="B399" s="39">
        <v>54.04388</v>
      </c>
      <c r="C399" s="39">
        <v>-1.001831</v>
      </c>
    </row>
    <row r="400" spans="1:3" ht="12.75">
      <c r="A400" s="38"/>
      <c r="B400" s="39">
        <v>54.04387</v>
      </c>
      <c r="C400" s="39">
        <v>-1.001836</v>
      </c>
    </row>
    <row r="401" spans="1:3" ht="12.75">
      <c r="A401" s="38"/>
      <c r="B401" s="39">
        <v>54.043876</v>
      </c>
      <c r="C401" s="39">
        <v>-1.001854</v>
      </c>
    </row>
    <row r="402" spans="1:3" ht="12.75">
      <c r="A402" s="38"/>
      <c r="B402" s="39">
        <v>54.043877</v>
      </c>
      <c r="C402" s="39">
        <v>-1.001853</v>
      </c>
    </row>
    <row r="403" spans="1:3" ht="12.75">
      <c r="A403" s="38"/>
      <c r="B403" s="39">
        <v>54.043857</v>
      </c>
      <c r="C403" s="39">
        <v>-1.001851</v>
      </c>
    </row>
    <row r="404" spans="1:3" ht="12.75">
      <c r="A404" s="38"/>
      <c r="B404" s="39">
        <v>54.043849</v>
      </c>
      <c r="C404" s="39">
        <v>-1.001841</v>
      </c>
    </row>
    <row r="405" spans="1:3" ht="12.75">
      <c r="A405" s="38"/>
      <c r="B405" s="39">
        <v>54.043848</v>
      </c>
      <c r="C405" s="39">
        <v>-1.001849</v>
      </c>
    </row>
    <row r="406" spans="1:3" ht="12.75">
      <c r="A406" s="38"/>
      <c r="B406" s="39">
        <v>54.043839</v>
      </c>
      <c r="C406" s="39">
        <v>-1.001885</v>
      </c>
    </row>
    <row r="407" spans="1:3" ht="12.75">
      <c r="A407" s="38"/>
      <c r="B407" s="39">
        <v>54.043852</v>
      </c>
      <c r="C407" s="39">
        <v>-1.001906</v>
      </c>
    </row>
    <row r="408" spans="1:3" ht="12.75">
      <c r="A408" s="38"/>
      <c r="B408" s="39">
        <v>54.043855</v>
      </c>
      <c r="C408" s="39">
        <v>-1.001911</v>
      </c>
    </row>
    <row r="409" spans="1:3" ht="12.75">
      <c r="A409" s="38"/>
      <c r="B409" s="39">
        <v>54.043861</v>
      </c>
      <c r="C409" s="39">
        <v>-1.001919</v>
      </c>
    </row>
    <row r="410" spans="1:3" ht="12.75">
      <c r="A410" s="38"/>
      <c r="B410" s="39">
        <v>54.0439</v>
      </c>
      <c r="C410" s="39">
        <v>-1.001959</v>
      </c>
    </row>
    <row r="411" spans="1:3" ht="12.75">
      <c r="A411" s="38"/>
      <c r="B411" s="39">
        <v>54.043898</v>
      </c>
      <c r="C411" s="39">
        <v>-1.001972</v>
      </c>
    </row>
    <row r="412" spans="1:3" ht="12.75">
      <c r="A412" s="38"/>
      <c r="B412" s="39">
        <v>54.043905</v>
      </c>
      <c r="C412" s="39">
        <v>-1.001978</v>
      </c>
    </row>
    <row r="413" spans="1:3" ht="12.75">
      <c r="A413" s="38"/>
      <c r="B413" s="39">
        <v>54.043941</v>
      </c>
      <c r="C413" s="39">
        <v>-1.001964</v>
      </c>
    </row>
    <row r="414" spans="1:3" ht="12.75">
      <c r="A414" s="38"/>
      <c r="B414" s="39">
        <v>54.043947</v>
      </c>
      <c r="C414" s="39">
        <v>-1.001955</v>
      </c>
    </row>
    <row r="415" spans="1:3" ht="12.75">
      <c r="A415" s="38"/>
      <c r="B415" s="39">
        <v>54.043961</v>
      </c>
      <c r="C415" s="39">
        <v>-1.001972</v>
      </c>
    </row>
    <row r="416" spans="1:3" ht="12.75">
      <c r="A416" s="38"/>
      <c r="B416" s="39">
        <v>54.043967</v>
      </c>
      <c r="C416" s="39">
        <v>-1.001984</v>
      </c>
    </row>
    <row r="417" spans="1:3" ht="12.75">
      <c r="A417" s="38"/>
      <c r="B417" s="39">
        <v>54.04397</v>
      </c>
      <c r="C417" s="39">
        <v>-1.001987</v>
      </c>
    </row>
    <row r="418" spans="1:3" ht="12.75">
      <c r="A418" s="38"/>
      <c r="B418" s="39">
        <v>54.043973</v>
      </c>
      <c r="C418" s="39">
        <v>-1.001987</v>
      </c>
    </row>
    <row r="419" spans="1:3" ht="12.75">
      <c r="A419" s="38"/>
      <c r="B419" s="39">
        <v>54.043975</v>
      </c>
      <c r="C419" s="39">
        <v>-1.001988</v>
      </c>
    </row>
    <row r="420" spans="1:3" ht="12.75">
      <c r="A420" s="38"/>
      <c r="B420" s="39">
        <v>54.043982</v>
      </c>
      <c r="C420" s="39">
        <v>-1.002018</v>
      </c>
    </row>
    <row r="421" spans="1:3" ht="12.75">
      <c r="A421" s="38"/>
      <c r="B421" s="39">
        <v>54.043919</v>
      </c>
      <c r="C421" s="39">
        <v>-1.001967</v>
      </c>
    </row>
    <row r="422" spans="1:3" ht="12.75">
      <c r="A422" s="38"/>
      <c r="B422" s="39">
        <v>54.043913</v>
      </c>
      <c r="C422" s="39">
        <v>-1.001972</v>
      </c>
    </row>
    <row r="423" spans="1:3" ht="12.75">
      <c r="A423" s="38"/>
      <c r="B423" s="39">
        <v>54.04391</v>
      </c>
      <c r="C423" s="39">
        <v>-1.001971</v>
      </c>
    </row>
    <row r="424" spans="1:3" ht="12.75">
      <c r="A424" s="38"/>
      <c r="B424" s="39">
        <v>54.043955</v>
      </c>
      <c r="C424" s="39">
        <v>-1.002044</v>
      </c>
    </row>
    <row r="425" spans="1:3" ht="12.75">
      <c r="A425" s="38"/>
      <c r="B425" s="39">
        <v>54.043954</v>
      </c>
      <c r="C425" s="39">
        <v>-1.002056</v>
      </c>
    </row>
    <row r="426" spans="1:3" ht="12.75">
      <c r="A426" s="38"/>
      <c r="B426" s="39">
        <v>54.04396</v>
      </c>
      <c r="C426" s="39">
        <v>-1.00206</v>
      </c>
    </row>
    <row r="427" spans="1:3" ht="12.75">
      <c r="A427" s="38"/>
      <c r="B427" s="39">
        <v>54.044018</v>
      </c>
      <c r="C427" s="39">
        <v>-1.002247</v>
      </c>
    </row>
    <row r="428" spans="1:3" ht="12.75">
      <c r="A428" s="38"/>
      <c r="B428" s="39">
        <v>54.04401</v>
      </c>
      <c r="C428" s="39">
        <v>-1.00225</v>
      </c>
    </row>
    <row r="429" spans="1:3" ht="12.75">
      <c r="A429" s="38"/>
      <c r="B429" s="39">
        <v>54.044065</v>
      </c>
      <c r="C429" s="39">
        <v>-1.002429</v>
      </c>
    </row>
    <row r="430" spans="1:3" ht="12.75">
      <c r="A430" s="38"/>
      <c r="B430" s="39">
        <v>54.044062</v>
      </c>
      <c r="C430" s="39">
        <v>-1.002422</v>
      </c>
    </row>
    <row r="431" spans="1:3" ht="12.75">
      <c r="A431" s="38"/>
      <c r="B431" s="39">
        <v>54.044032</v>
      </c>
      <c r="C431" s="39">
        <v>-1.002442</v>
      </c>
    </row>
    <row r="432" spans="1:3" ht="12.75">
      <c r="A432" s="38"/>
      <c r="B432" s="39">
        <v>54.044021</v>
      </c>
      <c r="C432" s="39">
        <v>-1.002466</v>
      </c>
    </row>
    <row r="433" spans="1:3" ht="12.75">
      <c r="A433" s="38">
        <v>7</v>
      </c>
      <c r="B433" s="41">
        <v>54.043944</v>
      </c>
      <c r="C433" s="41">
        <v>-1.004014</v>
      </c>
    </row>
    <row r="434" spans="1:3" ht="12.75">
      <c r="A434" s="38"/>
      <c r="B434" s="41">
        <v>54.043943</v>
      </c>
      <c r="C434" s="41">
        <v>-1.004061</v>
      </c>
    </row>
    <row r="435" spans="1:3" ht="12.75">
      <c r="A435" s="38"/>
      <c r="B435" s="41">
        <v>54.043956</v>
      </c>
      <c r="C435" s="41">
        <v>-1.004086</v>
      </c>
    </row>
    <row r="436" spans="1:3" ht="12.75">
      <c r="A436" s="38"/>
      <c r="B436" s="41">
        <v>54.043934</v>
      </c>
      <c r="C436" s="41">
        <v>-1.004202</v>
      </c>
    </row>
    <row r="437" spans="1:3" ht="12.75">
      <c r="A437" s="38"/>
      <c r="B437" s="41">
        <v>54.043932</v>
      </c>
      <c r="C437" s="41">
        <v>-1.004209</v>
      </c>
    </row>
    <row r="438" spans="1:3" ht="12.75">
      <c r="A438" s="38"/>
      <c r="B438" s="41">
        <v>54.04393</v>
      </c>
      <c r="C438" s="41">
        <v>-1.004216</v>
      </c>
    </row>
    <row r="439" spans="1:3" ht="12.75">
      <c r="A439" s="38"/>
      <c r="B439" s="41">
        <v>54.043927</v>
      </c>
      <c r="C439" s="41">
        <v>-1.004221</v>
      </c>
    </row>
    <row r="440" spans="1:3" ht="12.75">
      <c r="A440" s="38"/>
      <c r="B440" s="41">
        <v>54.043829</v>
      </c>
      <c r="C440" s="41">
        <v>-1.004346</v>
      </c>
    </row>
    <row r="441" spans="1:3" ht="12.75">
      <c r="A441" s="38"/>
      <c r="B441" s="41">
        <v>54.043827</v>
      </c>
      <c r="C441" s="41">
        <v>-1.004345</v>
      </c>
    </row>
    <row r="442" spans="1:3" ht="12.75">
      <c r="A442" s="38"/>
      <c r="B442" s="41">
        <v>54.043832</v>
      </c>
      <c r="C442" s="41">
        <v>-1.00435</v>
      </c>
    </row>
    <row r="443" spans="1:3" ht="12.75">
      <c r="A443" s="38"/>
      <c r="B443" s="41">
        <v>54.043837</v>
      </c>
      <c r="C443" s="41">
        <v>-1.00434</v>
      </c>
    </row>
    <row r="444" spans="1:3" ht="12.75">
      <c r="A444" s="38"/>
      <c r="B444" s="41">
        <v>54.043807</v>
      </c>
      <c r="C444" s="41">
        <v>-1.004377</v>
      </c>
    </row>
    <row r="445" spans="1:3" ht="12.75">
      <c r="A445" s="38"/>
      <c r="B445" s="41">
        <v>54.043816</v>
      </c>
      <c r="C445" s="41">
        <v>-1.004404</v>
      </c>
    </row>
    <row r="446" spans="1:3" ht="12.75">
      <c r="A446" s="38"/>
      <c r="B446" s="41">
        <v>54.043785</v>
      </c>
      <c r="C446" s="41">
        <v>-1.004493</v>
      </c>
    </row>
    <row r="447" spans="1:3" ht="12.75">
      <c r="A447" s="38"/>
      <c r="B447" s="41">
        <v>54.043848</v>
      </c>
      <c r="C447" s="41">
        <v>-1.004585</v>
      </c>
    </row>
    <row r="448" spans="1:3" ht="12.75">
      <c r="A448" s="38"/>
      <c r="B448" s="41">
        <v>54.043759</v>
      </c>
      <c r="C448" s="41">
        <v>-1.004574</v>
      </c>
    </row>
    <row r="449" spans="1:3" ht="12.75">
      <c r="A449" s="38"/>
      <c r="B449" s="41">
        <v>54.043842</v>
      </c>
      <c r="C449" s="41">
        <v>-1.004704</v>
      </c>
    </row>
    <row r="450" spans="1:3" ht="12.75">
      <c r="A450" s="38"/>
      <c r="B450" s="41">
        <v>54.04384</v>
      </c>
      <c r="C450" s="41">
        <v>-1.004705</v>
      </c>
    </row>
    <row r="451" spans="1:3" ht="12.75">
      <c r="A451" s="38"/>
      <c r="B451" s="41">
        <v>54.043839</v>
      </c>
      <c r="C451" s="41">
        <v>-1.004704</v>
      </c>
    </row>
    <row r="452" spans="1:3" ht="12.75">
      <c r="A452" s="38"/>
      <c r="B452" s="41">
        <v>54.043842</v>
      </c>
      <c r="C452" s="41">
        <v>-1.004701</v>
      </c>
    </row>
    <row r="453" spans="1:3" ht="12.75">
      <c r="A453" s="38"/>
      <c r="B453" s="41">
        <v>54.043839</v>
      </c>
      <c r="C453" s="41">
        <v>-1.0047</v>
      </c>
    </row>
    <row r="454" spans="1:3" ht="12.75">
      <c r="A454" s="38"/>
      <c r="B454" s="41">
        <v>54.043842</v>
      </c>
      <c r="C454" s="41">
        <v>-1.004741</v>
      </c>
    </row>
    <row r="455" spans="1:3" ht="12.75">
      <c r="A455" s="38"/>
      <c r="B455" s="41">
        <v>54.043842</v>
      </c>
      <c r="C455" s="41">
        <v>-1.004741</v>
      </c>
    </row>
    <row r="456" spans="1:3" ht="12.75">
      <c r="A456" s="38"/>
      <c r="B456" s="41">
        <v>54.043848</v>
      </c>
      <c r="C456" s="41">
        <v>-1.004752</v>
      </c>
    </row>
    <row r="457" spans="1:3" ht="12.75">
      <c r="A457" s="38"/>
      <c r="B457" s="41">
        <v>54.043845</v>
      </c>
      <c r="C457" s="41">
        <v>-1.004749</v>
      </c>
    </row>
    <row r="458" spans="1:3" ht="12.75">
      <c r="A458" s="38"/>
      <c r="B458" s="41">
        <v>54.043826</v>
      </c>
      <c r="C458" s="41">
        <v>-1.004778</v>
      </c>
    </row>
    <row r="459" spans="1:3" ht="12.75">
      <c r="A459" s="38"/>
      <c r="B459" s="41">
        <v>54.043794</v>
      </c>
      <c r="C459" s="41">
        <v>-1.004753</v>
      </c>
    </row>
    <row r="460" spans="1:3" ht="12.75">
      <c r="A460" s="38"/>
      <c r="B460" s="41">
        <v>54.043788</v>
      </c>
      <c r="C460" s="41">
        <v>-1.004749</v>
      </c>
    </row>
    <row r="461" spans="1:3" ht="12.75">
      <c r="A461" s="38"/>
      <c r="B461" s="41">
        <v>54.043782</v>
      </c>
      <c r="C461" s="41">
        <v>-1.004748</v>
      </c>
    </row>
    <row r="462" spans="1:3" ht="12.75">
      <c r="A462" s="38"/>
      <c r="B462" s="41">
        <v>54.043776</v>
      </c>
      <c r="C462" s="41">
        <v>-1.004751</v>
      </c>
    </row>
    <row r="463" spans="1:3" ht="12.75">
      <c r="A463" s="38"/>
      <c r="B463" s="41">
        <v>54.043792</v>
      </c>
      <c r="C463" s="41">
        <v>-1.004779</v>
      </c>
    </row>
    <row r="464" spans="1:3" ht="12.75">
      <c r="A464" s="38"/>
      <c r="B464" s="41">
        <v>54.043791</v>
      </c>
      <c r="C464" s="41">
        <v>-1.004786</v>
      </c>
    </row>
    <row r="465" spans="1:3" ht="12.75">
      <c r="A465" s="38"/>
      <c r="B465" s="41">
        <v>54.043795</v>
      </c>
      <c r="C465" s="41">
        <v>-1.004788</v>
      </c>
    </row>
    <row r="466" spans="1:3" ht="12.75">
      <c r="A466" s="38"/>
      <c r="B466" s="41">
        <v>54.043804</v>
      </c>
      <c r="C466" s="41">
        <v>-1.004794</v>
      </c>
    </row>
    <row r="467" spans="1:3" ht="12.75">
      <c r="A467" s="38"/>
      <c r="B467" s="41">
        <v>54.043863</v>
      </c>
      <c r="C467" s="41">
        <v>-1.004841</v>
      </c>
    </row>
    <row r="468" spans="1:3" ht="12.75">
      <c r="A468" s="38"/>
      <c r="B468" s="41">
        <v>54.04383</v>
      </c>
      <c r="C468" s="41">
        <v>-1.004839</v>
      </c>
    </row>
    <row r="469" spans="1:3" ht="12.75">
      <c r="A469" s="38"/>
      <c r="B469" s="41">
        <v>54.043813</v>
      </c>
      <c r="C469" s="41">
        <v>-1.004829</v>
      </c>
    </row>
    <row r="470" spans="1:3" ht="12.75">
      <c r="A470" s="38"/>
      <c r="B470" s="41">
        <v>54.043775</v>
      </c>
      <c r="C470" s="41">
        <v>-1.00483</v>
      </c>
    </row>
    <row r="471" spans="1:3" ht="12.75">
      <c r="A471" s="38"/>
      <c r="B471" s="41">
        <v>54.043764</v>
      </c>
      <c r="C471" s="41">
        <v>-1.004839</v>
      </c>
    </row>
    <row r="472" spans="1:3" ht="12.75">
      <c r="A472" s="38"/>
      <c r="B472" s="41">
        <v>54.043758</v>
      </c>
      <c r="C472" s="41">
        <v>-1.004849</v>
      </c>
    </row>
    <row r="473" spans="1:3" ht="12.75">
      <c r="A473" s="38" t="s">
        <v>82</v>
      </c>
      <c r="B473" s="39"/>
      <c r="C473" s="39"/>
    </row>
    <row r="474" spans="1:3" ht="12.75">
      <c r="A474" s="38" t="s">
        <v>83</v>
      </c>
      <c r="B474" s="41">
        <v>54.043194</v>
      </c>
      <c r="C474" s="41">
        <v>-1.008032</v>
      </c>
    </row>
    <row r="475" spans="1:3" ht="12.75">
      <c r="A475" s="38"/>
      <c r="B475" s="41">
        <v>54.043188</v>
      </c>
      <c r="C475" s="41">
        <v>-1.008138</v>
      </c>
    </row>
    <row r="476" spans="1:3" ht="12.75">
      <c r="A476" s="38"/>
      <c r="B476" s="41">
        <v>54.043181</v>
      </c>
      <c r="C476" s="41">
        <v>-1.008137</v>
      </c>
    </row>
    <row r="477" spans="1:3" ht="12.75">
      <c r="A477" s="38"/>
      <c r="B477" s="41">
        <v>54.043196</v>
      </c>
      <c r="C477" s="41">
        <v>-1.00823</v>
      </c>
    </row>
    <row r="478" spans="1:3" ht="12.75">
      <c r="A478" s="38"/>
      <c r="B478" s="41">
        <v>54.043191</v>
      </c>
      <c r="C478" s="41">
        <v>-1.008224</v>
      </c>
    </row>
    <row r="479" spans="1:3" ht="12.75">
      <c r="A479" s="38"/>
      <c r="B479" s="41">
        <v>54.043182</v>
      </c>
      <c r="C479" s="41">
        <v>-1.008221</v>
      </c>
    </row>
    <row r="480" spans="1:3" ht="12.75">
      <c r="A480" s="38"/>
      <c r="B480" s="41">
        <v>54.043011</v>
      </c>
      <c r="C480" s="41">
        <v>-1.008938</v>
      </c>
    </row>
    <row r="481" spans="1:3" ht="12.75">
      <c r="A481" s="38"/>
      <c r="B481" s="41">
        <v>54.04301</v>
      </c>
      <c r="C481" s="41">
        <v>-1.008948</v>
      </c>
    </row>
    <row r="482" spans="1:3" ht="12.75">
      <c r="A482" s="38"/>
      <c r="B482" s="41">
        <v>54.043009</v>
      </c>
      <c r="C482" s="41">
        <v>-1.008961</v>
      </c>
    </row>
    <row r="483" spans="1:3" ht="12.75">
      <c r="A483" s="38"/>
      <c r="B483" s="41">
        <v>54.04302</v>
      </c>
      <c r="C483" s="41">
        <v>-1.009059</v>
      </c>
    </row>
    <row r="484" spans="1:3" ht="12.75">
      <c r="A484" s="38"/>
      <c r="B484" s="41">
        <v>54.04301</v>
      </c>
      <c r="C484" s="41">
        <v>-1.00911</v>
      </c>
    </row>
    <row r="485" spans="1:3" ht="12.75">
      <c r="A485" s="38"/>
      <c r="B485" s="41">
        <v>54.043007</v>
      </c>
      <c r="C485" s="41">
        <v>-1.009128</v>
      </c>
    </row>
    <row r="486" spans="1:3" ht="12.75">
      <c r="A486" s="38"/>
      <c r="B486" s="41">
        <v>54.043003</v>
      </c>
      <c r="C486" s="41">
        <v>-1.00916</v>
      </c>
    </row>
    <row r="487" spans="1:3" ht="12.75">
      <c r="A487" s="38">
        <v>9</v>
      </c>
      <c r="B487" s="39">
        <v>54.048336</v>
      </c>
      <c r="C487" s="39">
        <v>-1.003422</v>
      </c>
    </row>
    <row r="488" spans="1:3" ht="12.75">
      <c r="A488" s="38"/>
      <c r="B488" s="39">
        <v>54.048335</v>
      </c>
      <c r="C488" s="39">
        <v>-1.003257</v>
      </c>
    </row>
    <row r="489" spans="1:3" ht="12.75">
      <c r="A489" s="38"/>
      <c r="B489" s="39">
        <v>54.048338</v>
      </c>
      <c r="C489" s="39">
        <v>-1.003247</v>
      </c>
    </row>
    <row r="490" spans="1:3" ht="12.75">
      <c r="A490" s="38"/>
      <c r="B490" s="39">
        <v>54.048339</v>
      </c>
      <c r="C490" s="39">
        <v>-1.00324</v>
      </c>
    </row>
    <row r="491" spans="1:3" ht="12.75">
      <c r="A491" s="38"/>
      <c r="B491" s="39">
        <v>54.048367</v>
      </c>
      <c r="C491" s="39">
        <v>-1.003189</v>
      </c>
    </row>
    <row r="492" spans="1:3" ht="12.75">
      <c r="A492" s="38"/>
      <c r="B492" s="39">
        <v>54.048406</v>
      </c>
      <c r="C492" s="39">
        <v>-1.003216</v>
      </c>
    </row>
    <row r="493" spans="1:3" ht="12.75">
      <c r="A493" s="38"/>
      <c r="B493" s="39">
        <v>54.048397</v>
      </c>
      <c r="C493" s="39">
        <v>-1.00319</v>
      </c>
    </row>
    <row r="494" spans="1:3" ht="12.75">
      <c r="A494" s="38"/>
      <c r="B494" s="39">
        <v>54.048402</v>
      </c>
      <c r="C494" s="39">
        <v>-1.003145</v>
      </c>
    </row>
    <row r="495" spans="1:3" ht="12.75">
      <c r="A495" s="38"/>
      <c r="B495" s="39">
        <v>54.048431</v>
      </c>
      <c r="C495" s="39">
        <v>-1.003136</v>
      </c>
    </row>
    <row r="496" spans="1:3" ht="12.75">
      <c r="A496" s="38"/>
      <c r="B496" s="39">
        <v>54.048423</v>
      </c>
      <c r="C496" s="39">
        <v>-1.003124</v>
      </c>
    </row>
    <row r="497" spans="1:3" ht="12.75">
      <c r="A497" s="38"/>
      <c r="B497" s="39">
        <v>54.048399</v>
      </c>
      <c r="C497" s="39">
        <v>-1.003107</v>
      </c>
    </row>
    <row r="498" spans="1:3" ht="12.75">
      <c r="A498" s="38"/>
      <c r="B498" s="39">
        <v>54.048398</v>
      </c>
      <c r="C498" s="39">
        <v>-1.003113</v>
      </c>
    </row>
    <row r="499" spans="1:3" ht="12.75">
      <c r="A499" s="38"/>
      <c r="B499" s="39">
        <v>54.048395</v>
      </c>
      <c r="C499" s="39">
        <v>-1.003117</v>
      </c>
    </row>
    <row r="500" spans="1:3" ht="12.75">
      <c r="A500" s="38"/>
      <c r="B500" s="39">
        <v>54.048399</v>
      </c>
      <c r="C500" s="39">
        <v>-1.003107</v>
      </c>
    </row>
    <row r="501" spans="1:3" ht="12.75">
      <c r="A501" s="38"/>
      <c r="B501" s="39">
        <v>54.048409</v>
      </c>
      <c r="C501" s="39">
        <v>-1.003071</v>
      </c>
    </row>
    <row r="502" spans="1:3" ht="12.75">
      <c r="A502" s="38"/>
      <c r="B502" s="39">
        <v>54.048401</v>
      </c>
      <c r="C502" s="39">
        <v>-1.003045</v>
      </c>
    </row>
    <row r="503" spans="1:3" ht="12.75">
      <c r="A503" s="38"/>
      <c r="B503" s="39">
        <v>54.048406</v>
      </c>
      <c r="C503" s="39">
        <v>-1.002992</v>
      </c>
    </row>
    <row r="504" spans="1:3" ht="12.75">
      <c r="A504" s="38"/>
      <c r="B504" s="39">
        <v>54.048406</v>
      </c>
      <c r="C504" s="39">
        <v>-1.002955</v>
      </c>
    </row>
    <row r="505" spans="1:3" ht="12.75">
      <c r="A505" s="38"/>
      <c r="B505" s="39">
        <v>54.048405</v>
      </c>
      <c r="C505" s="39">
        <v>-1.002951</v>
      </c>
    </row>
    <row r="506" spans="1:3" ht="12.75">
      <c r="A506" s="38"/>
      <c r="B506" s="39">
        <v>54.048406</v>
      </c>
      <c r="C506" s="39">
        <v>-1.002944</v>
      </c>
    </row>
    <row r="507" spans="1:3" ht="12.75">
      <c r="A507" s="38"/>
      <c r="B507" s="39">
        <v>54.0484</v>
      </c>
      <c r="C507" s="39">
        <v>-1.002798</v>
      </c>
    </row>
    <row r="508" spans="1:3" ht="12.75">
      <c r="A508" s="38"/>
      <c r="B508" s="39">
        <v>54.04842</v>
      </c>
      <c r="C508" s="39">
        <v>-1.002777</v>
      </c>
    </row>
    <row r="509" spans="1:3" ht="12.75">
      <c r="A509" s="38"/>
      <c r="B509" s="39">
        <v>54.048444</v>
      </c>
      <c r="C509" s="39">
        <v>-1.002666</v>
      </c>
    </row>
    <row r="510" spans="1:3" ht="12.75">
      <c r="A510" s="38"/>
      <c r="B510" s="39">
        <v>54.048457</v>
      </c>
      <c r="C510" s="39">
        <v>-1.002662</v>
      </c>
    </row>
    <row r="511" spans="1:3" ht="12.75">
      <c r="A511" s="38"/>
      <c r="B511" s="39">
        <v>54.048482</v>
      </c>
      <c r="C511" s="39">
        <v>-1.002645</v>
      </c>
    </row>
    <row r="512" spans="1:3" ht="12.75">
      <c r="A512" s="38"/>
      <c r="B512" s="39">
        <v>54.048462</v>
      </c>
      <c r="C512" s="39">
        <v>-1.002629</v>
      </c>
    </row>
    <row r="513" spans="1:3" ht="12.75">
      <c r="A513" s="38"/>
      <c r="B513" s="39">
        <v>54.048461</v>
      </c>
      <c r="C513" s="39">
        <v>-1.002626</v>
      </c>
    </row>
    <row r="514" spans="1:3" ht="12.75">
      <c r="A514" s="38"/>
      <c r="B514" s="39">
        <v>54.048487</v>
      </c>
      <c r="C514" s="39">
        <v>-1.002629</v>
      </c>
    </row>
    <row r="515" spans="1:3" ht="12.75">
      <c r="A515" s="38"/>
      <c r="B515" s="39">
        <v>54.048562</v>
      </c>
      <c r="C515" s="39">
        <v>-1.002571</v>
      </c>
    </row>
    <row r="516" spans="1:3" ht="12.75">
      <c r="A516" s="38"/>
      <c r="B516" s="39">
        <v>54.048581</v>
      </c>
      <c r="C516" s="39">
        <v>-1.002558</v>
      </c>
    </row>
    <row r="517" spans="1:3" ht="12.75">
      <c r="A517" s="38"/>
      <c r="B517" s="39">
        <v>54.04856</v>
      </c>
      <c r="C517" s="39">
        <v>-1.002535</v>
      </c>
    </row>
    <row r="518" spans="1:3" ht="12.75">
      <c r="A518" s="38"/>
      <c r="B518" s="39">
        <v>54.048552</v>
      </c>
      <c r="C518" s="39">
        <v>-1.002497</v>
      </c>
    </row>
    <row r="519" spans="1:3" ht="12.75">
      <c r="A519" s="38"/>
      <c r="B519" s="39">
        <v>54.048555</v>
      </c>
      <c r="C519" s="39">
        <v>-1.002499</v>
      </c>
    </row>
    <row r="520" spans="1:3" ht="12.75">
      <c r="A520" s="38"/>
      <c r="B520" s="39">
        <v>54.048557</v>
      </c>
      <c r="C520" s="39">
        <v>-1.002501</v>
      </c>
    </row>
    <row r="521" spans="1:3" ht="12.75">
      <c r="A521" s="38"/>
      <c r="B521" s="39">
        <v>54.048569</v>
      </c>
      <c r="C521" s="39">
        <v>-1.00251</v>
      </c>
    </row>
    <row r="522" spans="1:3" ht="12.75">
      <c r="A522" s="38"/>
      <c r="B522" s="39">
        <v>54.048582</v>
      </c>
      <c r="C522" s="39">
        <v>-1.002488</v>
      </c>
    </row>
    <row r="523" spans="1:3" ht="12.75">
      <c r="A523" s="38"/>
      <c r="B523" s="39">
        <v>54.048571</v>
      </c>
      <c r="C523" s="39">
        <v>-1.002424</v>
      </c>
    </row>
    <row r="524" spans="1:3" ht="12.75">
      <c r="A524" s="38"/>
      <c r="B524" s="39">
        <v>54.048585</v>
      </c>
      <c r="C524" s="39">
        <v>-1.002418</v>
      </c>
    </row>
    <row r="525" spans="1:3" ht="12.75">
      <c r="A525" s="38"/>
      <c r="B525" s="39">
        <v>54.048612</v>
      </c>
      <c r="C525" s="39">
        <v>-1.002437</v>
      </c>
    </row>
    <row r="526" spans="1:3" ht="12.75">
      <c r="A526" s="38"/>
      <c r="B526" s="39">
        <v>54.048587</v>
      </c>
      <c r="C526" s="39">
        <v>-1.00237</v>
      </c>
    </row>
    <row r="527" spans="1:3" ht="12.75">
      <c r="A527" s="38"/>
      <c r="B527" s="39">
        <v>54.048653</v>
      </c>
      <c r="C527" s="39">
        <v>-1.002145</v>
      </c>
    </row>
    <row r="528" spans="1:3" ht="12.75">
      <c r="A528" s="38"/>
      <c r="B528" s="39">
        <v>54.048748</v>
      </c>
      <c r="C528" s="39">
        <v>-1.001764</v>
      </c>
    </row>
    <row r="529" spans="1:3" ht="12.75">
      <c r="A529" s="38">
        <v>10</v>
      </c>
      <c r="B529" s="39">
        <v>54.048856</v>
      </c>
      <c r="C529" s="39">
        <v>-1.001751</v>
      </c>
    </row>
    <row r="530" spans="1:3" ht="12.75">
      <c r="A530" s="38"/>
      <c r="B530" s="39">
        <v>54.048806</v>
      </c>
      <c r="C530" s="39">
        <v>-1.001685</v>
      </c>
    </row>
    <row r="531" spans="1:3" ht="12.75">
      <c r="A531" s="38"/>
      <c r="B531" s="39">
        <v>54.048808</v>
      </c>
      <c r="C531" s="39">
        <v>-1.001681</v>
      </c>
    </row>
    <row r="532" spans="1:3" ht="12.75">
      <c r="A532" s="38"/>
      <c r="B532" s="39">
        <v>54.048792</v>
      </c>
      <c r="C532" s="39">
        <v>-1.001571</v>
      </c>
    </row>
    <row r="533" spans="1:3" ht="12.75">
      <c r="A533" s="38"/>
      <c r="B533" s="39">
        <v>54.048627</v>
      </c>
      <c r="C533" s="39">
        <v>-1.001628</v>
      </c>
    </row>
    <row r="534" spans="1:3" ht="12.75">
      <c r="A534" s="38"/>
      <c r="B534" s="39">
        <v>54.04862</v>
      </c>
      <c r="C534" s="39">
        <v>-1.001647</v>
      </c>
    </row>
    <row r="535" spans="1:3" ht="12.75">
      <c r="A535" s="38"/>
      <c r="B535" s="39">
        <v>54.048594</v>
      </c>
      <c r="C535" s="39">
        <v>-1.001681</v>
      </c>
    </row>
    <row r="536" spans="1:3" ht="12.75">
      <c r="A536" s="38"/>
      <c r="B536" s="39">
        <v>54.048598</v>
      </c>
      <c r="C536" s="39">
        <v>-1.001682</v>
      </c>
    </row>
    <row r="537" spans="1:3" ht="12.75">
      <c r="A537" s="38"/>
      <c r="B537" s="39">
        <v>54.048596</v>
      </c>
      <c r="C537" s="39">
        <v>-1.001657</v>
      </c>
    </row>
    <row r="538" spans="1:3" ht="12.75">
      <c r="A538" s="38"/>
      <c r="B538" s="39">
        <v>54.048618</v>
      </c>
      <c r="C538" s="39">
        <v>-1.001383</v>
      </c>
    </row>
    <row r="539" spans="1:3" ht="12.75">
      <c r="A539" s="38"/>
      <c r="B539" s="39">
        <v>54.048534</v>
      </c>
      <c r="C539" s="39">
        <v>-1.001287</v>
      </c>
    </row>
    <row r="540" spans="1:3" ht="12.75">
      <c r="A540" s="38"/>
      <c r="B540" s="39">
        <v>54.04843</v>
      </c>
      <c r="C540" s="39">
        <v>-1.001534</v>
      </c>
    </row>
    <row r="541" spans="1:3" ht="12.75">
      <c r="A541" s="38"/>
      <c r="B541" s="39">
        <v>54.048451</v>
      </c>
      <c r="C541" s="39">
        <v>-1.001263</v>
      </c>
    </row>
    <row r="542" spans="1:3" ht="12.75">
      <c r="A542" s="38"/>
      <c r="B542" s="39">
        <v>54.048445</v>
      </c>
      <c r="C542" s="39">
        <v>-1.001213</v>
      </c>
    </row>
    <row r="543" spans="1:3" ht="12.75">
      <c r="A543" s="38"/>
      <c r="B543" s="39">
        <v>54.047913</v>
      </c>
      <c r="C543" s="39">
        <v>-1.001001</v>
      </c>
    </row>
    <row r="544" spans="1:3" ht="12.75">
      <c r="A544" s="38">
        <v>11</v>
      </c>
      <c r="B544" s="39">
        <v>54.047775</v>
      </c>
      <c r="C544" s="39">
        <v>-1.001372</v>
      </c>
    </row>
    <row r="545" spans="1:3" ht="12.75">
      <c r="A545" s="38"/>
      <c r="B545" s="39">
        <v>54.048224</v>
      </c>
      <c r="C545" s="39">
        <v>-1.002783</v>
      </c>
    </row>
    <row r="546" spans="1:3" ht="12.75">
      <c r="A546" s="38"/>
      <c r="B546" s="39">
        <v>54.048268</v>
      </c>
      <c r="C546" s="39">
        <v>-1.002677</v>
      </c>
    </row>
    <row r="547" spans="1:3" ht="12.75">
      <c r="A547" s="38"/>
      <c r="B547" s="39">
        <v>54.048206</v>
      </c>
      <c r="C547" s="39">
        <v>-1.002891</v>
      </c>
    </row>
    <row r="548" spans="1:3" ht="12.75">
      <c r="A548" s="38"/>
      <c r="B548" s="39">
        <v>54.048304</v>
      </c>
      <c r="C548" s="39">
        <v>-1.002907</v>
      </c>
    </row>
    <row r="549" spans="1:3" ht="12.75">
      <c r="A549" s="38"/>
      <c r="B549" s="39">
        <v>54.04833</v>
      </c>
      <c r="C549" s="39">
        <v>-1.00298</v>
      </c>
    </row>
    <row r="550" spans="1:3" ht="12.75">
      <c r="A550" s="38"/>
      <c r="B550" s="39">
        <v>54.048309</v>
      </c>
      <c r="C550" s="39">
        <v>-1.003023</v>
      </c>
    </row>
    <row r="551" spans="1:3" ht="12.75">
      <c r="A551" s="38"/>
      <c r="B551" s="39">
        <v>54.048306</v>
      </c>
      <c r="C551" s="39">
        <v>-1.003025</v>
      </c>
    </row>
    <row r="552" spans="1:3" ht="12.75">
      <c r="A552" s="38"/>
      <c r="B552" s="39">
        <v>54.048294</v>
      </c>
      <c r="C552" s="39">
        <v>-1.003044</v>
      </c>
    </row>
    <row r="553" spans="1:3" ht="12.75">
      <c r="A553" s="38"/>
      <c r="B553" s="39">
        <v>54.048289</v>
      </c>
      <c r="C553" s="39">
        <v>-1.003056</v>
      </c>
    </row>
    <row r="554" spans="1:3" ht="12.75">
      <c r="A554" s="38"/>
      <c r="B554" s="39">
        <v>54.048301</v>
      </c>
      <c r="C554" s="39">
        <v>-1.003044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6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16.57421875" style="0" customWidth="1"/>
  </cols>
  <sheetData>
    <row r="1" ht="12.75">
      <c r="A1" s="45" t="s">
        <v>184</v>
      </c>
    </row>
    <row r="2" spans="1:15" ht="45">
      <c r="A2" s="34" t="s">
        <v>107</v>
      </c>
      <c r="B2" s="42" t="s">
        <v>86</v>
      </c>
      <c r="C2" s="42" t="s">
        <v>87</v>
      </c>
      <c r="D2" s="42" t="s">
        <v>88</v>
      </c>
      <c r="E2" s="42" t="s">
        <v>89</v>
      </c>
      <c r="F2" s="42" t="s">
        <v>90</v>
      </c>
      <c r="G2" s="42" t="s">
        <v>91</v>
      </c>
      <c r="H2" s="42" t="s">
        <v>92</v>
      </c>
      <c r="I2" s="42" t="s">
        <v>93</v>
      </c>
      <c r="J2" s="42" t="s">
        <v>94</v>
      </c>
      <c r="K2" s="42" t="s">
        <v>95</v>
      </c>
      <c r="L2" s="42" t="s">
        <v>96</v>
      </c>
      <c r="M2" s="42" t="s">
        <v>95</v>
      </c>
      <c r="N2" s="42" t="s">
        <v>77</v>
      </c>
      <c r="O2" s="42" t="s">
        <v>97</v>
      </c>
    </row>
    <row r="3" spans="1:15" ht="12.75">
      <c r="A3">
        <v>1</v>
      </c>
      <c r="B3" s="66">
        <v>1</v>
      </c>
      <c r="C3" s="67">
        <v>13</v>
      </c>
      <c r="D3" s="67">
        <v>18.5</v>
      </c>
      <c r="E3" s="43">
        <v>9</v>
      </c>
      <c r="F3" s="67">
        <f>((C3+SUM(E3:E8))/7)</f>
        <v>9.428571428571429</v>
      </c>
      <c r="G3" s="43">
        <v>2.6</v>
      </c>
      <c r="H3" s="67">
        <f>(SUM(G3:G8)/6)</f>
        <v>1.633333333333333</v>
      </c>
      <c r="I3" s="62">
        <v>10</v>
      </c>
      <c r="J3" s="68">
        <v>1</v>
      </c>
      <c r="K3" s="62" t="s">
        <v>98</v>
      </c>
      <c r="L3" s="63">
        <v>11</v>
      </c>
      <c r="M3" s="64">
        <f>AVERAGE(L3,L5,L7)</f>
        <v>13.666666666666666</v>
      </c>
      <c r="N3" s="65">
        <v>54.039057</v>
      </c>
      <c r="O3" s="65">
        <v>-1.007871</v>
      </c>
    </row>
    <row r="4" spans="2:15" ht="12.75">
      <c r="B4" s="66"/>
      <c r="C4" s="67"/>
      <c r="D4" s="67"/>
      <c r="E4" s="43">
        <v>12.5</v>
      </c>
      <c r="F4" s="67"/>
      <c r="G4" s="43">
        <v>2</v>
      </c>
      <c r="H4" s="62"/>
      <c r="I4" s="62"/>
      <c r="J4" s="68"/>
      <c r="K4" s="62"/>
      <c r="L4" s="63"/>
      <c r="M4" s="64"/>
      <c r="N4" s="65"/>
      <c r="O4" s="65"/>
    </row>
    <row r="5" spans="2:15" ht="12.75">
      <c r="B5" s="66"/>
      <c r="C5" s="67"/>
      <c r="D5" s="67"/>
      <c r="E5" s="43">
        <v>5.5</v>
      </c>
      <c r="F5" s="67"/>
      <c r="G5" s="43">
        <v>1.5</v>
      </c>
      <c r="H5" s="62"/>
      <c r="I5" s="62"/>
      <c r="J5" s="68"/>
      <c r="K5" s="62" t="s">
        <v>99</v>
      </c>
      <c r="L5" s="63">
        <v>14</v>
      </c>
      <c r="M5" s="64"/>
      <c r="N5" s="65"/>
      <c r="O5" s="65"/>
    </row>
    <row r="6" spans="2:15" ht="12.75">
      <c r="B6" s="66"/>
      <c r="C6" s="67"/>
      <c r="D6" s="67"/>
      <c r="E6" s="43">
        <v>8</v>
      </c>
      <c r="F6" s="67"/>
      <c r="G6" s="43">
        <v>1.7</v>
      </c>
      <c r="H6" s="62"/>
      <c r="I6" s="62"/>
      <c r="J6" s="68"/>
      <c r="K6" s="62"/>
      <c r="L6" s="63"/>
      <c r="M6" s="64"/>
      <c r="N6" s="65"/>
      <c r="O6" s="65"/>
    </row>
    <row r="7" spans="2:15" ht="12.75">
      <c r="B7" s="66"/>
      <c r="C7" s="67"/>
      <c r="D7" s="67"/>
      <c r="E7" s="43">
        <v>11.5</v>
      </c>
      <c r="F7" s="67"/>
      <c r="G7" s="43">
        <v>0.4</v>
      </c>
      <c r="H7" s="62"/>
      <c r="I7" s="62"/>
      <c r="J7" s="68"/>
      <c r="K7" s="62" t="s">
        <v>100</v>
      </c>
      <c r="L7" s="63">
        <v>16</v>
      </c>
      <c r="M7" s="64"/>
      <c r="N7" s="65"/>
      <c r="O7" s="65"/>
    </row>
    <row r="8" spans="2:15" ht="12.75">
      <c r="B8" s="66"/>
      <c r="C8" s="67"/>
      <c r="D8" s="67"/>
      <c r="E8" s="43">
        <v>6.5</v>
      </c>
      <c r="F8" s="67"/>
      <c r="G8" s="43">
        <v>1.6</v>
      </c>
      <c r="H8" s="62"/>
      <c r="I8" s="62"/>
      <c r="J8" s="68"/>
      <c r="K8" s="62"/>
      <c r="L8" s="63"/>
      <c r="M8" s="64"/>
      <c r="N8" s="65"/>
      <c r="O8" s="65"/>
    </row>
    <row r="9" spans="1:15" ht="12.75">
      <c r="A9">
        <v>1</v>
      </c>
      <c r="B9" s="66" t="s">
        <v>101</v>
      </c>
      <c r="C9" s="67">
        <v>12</v>
      </c>
      <c r="D9" s="67">
        <v>15</v>
      </c>
      <c r="E9" s="43">
        <v>9</v>
      </c>
      <c r="F9" s="67">
        <f>((C9+SUM(E9:E14))/7)</f>
        <v>8.5</v>
      </c>
      <c r="G9" s="43">
        <v>1.2</v>
      </c>
      <c r="H9" s="67">
        <f>(SUM(G9:G14)/6)</f>
        <v>2.1999999999999997</v>
      </c>
      <c r="I9" s="62">
        <v>7</v>
      </c>
      <c r="J9" s="68">
        <v>1</v>
      </c>
      <c r="K9" s="62" t="s">
        <v>102</v>
      </c>
      <c r="L9" s="63">
        <v>18</v>
      </c>
      <c r="M9" s="64">
        <f>AVERAGE(L9,L11,L13)</f>
        <v>17.333333333333332</v>
      </c>
      <c r="N9" s="65">
        <v>54.039097</v>
      </c>
      <c r="O9" s="65">
        <v>-1.007948</v>
      </c>
    </row>
    <row r="10" spans="2:15" ht="12.75">
      <c r="B10" s="66"/>
      <c r="C10" s="67"/>
      <c r="D10" s="67"/>
      <c r="E10" s="43">
        <v>5</v>
      </c>
      <c r="F10" s="67"/>
      <c r="G10" s="43">
        <v>2.2</v>
      </c>
      <c r="H10" s="62"/>
      <c r="I10" s="62"/>
      <c r="J10" s="68"/>
      <c r="K10" s="62"/>
      <c r="L10" s="63"/>
      <c r="M10" s="64"/>
      <c r="N10" s="65"/>
      <c r="O10" s="65"/>
    </row>
    <row r="11" spans="2:15" ht="12.75">
      <c r="B11" s="66"/>
      <c r="C11" s="67"/>
      <c r="D11" s="67"/>
      <c r="E11" s="43">
        <v>8.5</v>
      </c>
      <c r="F11" s="67"/>
      <c r="G11" s="43">
        <v>2.7</v>
      </c>
      <c r="H11" s="62"/>
      <c r="I11" s="62"/>
      <c r="J11" s="68"/>
      <c r="K11" s="62" t="s">
        <v>103</v>
      </c>
      <c r="L11" s="63">
        <v>22</v>
      </c>
      <c r="M11" s="64"/>
      <c r="N11" s="65"/>
      <c r="O11" s="65"/>
    </row>
    <row r="12" spans="2:15" ht="12.75">
      <c r="B12" s="66"/>
      <c r="C12" s="67"/>
      <c r="D12" s="67"/>
      <c r="E12" s="43">
        <v>11.5</v>
      </c>
      <c r="F12" s="67"/>
      <c r="G12" s="43">
        <v>3.1</v>
      </c>
      <c r="H12" s="62"/>
      <c r="I12" s="62"/>
      <c r="J12" s="68"/>
      <c r="K12" s="62"/>
      <c r="L12" s="63"/>
      <c r="M12" s="64"/>
      <c r="N12" s="65"/>
      <c r="O12" s="65"/>
    </row>
    <row r="13" spans="2:15" ht="12.75">
      <c r="B13" s="66"/>
      <c r="C13" s="67"/>
      <c r="D13" s="67"/>
      <c r="E13" s="43">
        <v>6.5</v>
      </c>
      <c r="F13" s="67"/>
      <c r="G13" s="43">
        <v>1.7</v>
      </c>
      <c r="H13" s="62"/>
      <c r="I13" s="62"/>
      <c r="J13" s="68"/>
      <c r="K13" s="62" t="s">
        <v>104</v>
      </c>
      <c r="L13" s="63">
        <v>12</v>
      </c>
      <c r="M13" s="64"/>
      <c r="N13" s="65"/>
      <c r="O13" s="65"/>
    </row>
    <row r="14" spans="2:15" ht="12.75">
      <c r="B14" s="66"/>
      <c r="C14" s="67"/>
      <c r="D14" s="67"/>
      <c r="E14" s="43">
        <v>7</v>
      </c>
      <c r="F14" s="67"/>
      <c r="G14" s="43">
        <v>2.3</v>
      </c>
      <c r="H14" s="62"/>
      <c r="I14" s="62"/>
      <c r="J14" s="68"/>
      <c r="K14" s="62"/>
      <c r="L14" s="63"/>
      <c r="M14" s="64"/>
      <c r="N14" s="65"/>
      <c r="O14" s="65"/>
    </row>
    <row r="15" spans="1:15" ht="12.75">
      <c r="A15">
        <v>1</v>
      </c>
      <c r="B15" s="66" t="s">
        <v>105</v>
      </c>
      <c r="C15" s="67">
        <v>16.5</v>
      </c>
      <c r="D15" s="67">
        <v>12</v>
      </c>
      <c r="E15" s="43">
        <v>14.5</v>
      </c>
      <c r="F15" s="67">
        <f>((C15+SUM(E15:E20))/7)</f>
        <v>6</v>
      </c>
      <c r="G15" s="43">
        <v>2.3</v>
      </c>
      <c r="H15" s="67">
        <f>(SUM(G15:G20)/6)</f>
        <v>1.2333333333333334</v>
      </c>
      <c r="I15" s="62">
        <v>3</v>
      </c>
      <c r="J15" s="68">
        <v>1</v>
      </c>
      <c r="K15" s="62" t="s">
        <v>106</v>
      </c>
      <c r="L15" s="62">
        <v>14</v>
      </c>
      <c r="M15" s="64">
        <f>AVERAGE(L15,L17,L19)</f>
        <v>16</v>
      </c>
      <c r="N15" s="65">
        <v>54.039081</v>
      </c>
      <c r="O15" s="65">
        <v>-1.007871</v>
      </c>
    </row>
    <row r="16" spans="2:15" ht="12.75">
      <c r="B16" s="66"/>
      <c r="C16" s="67"/>
      <c r="D16" s="67"/>
      <c r="E16" s="43">
        <v>11</v>
      </c>
      <c r="F16" s="67"/>
      <c r="G16" s="43">
        <v>2.7</v>
      </c>
      <c r="H16" s="62"/>
      <c r="I16" s="62"/>
      <c r="J16" s="68"/>
      <c r="K16" s="62"/>
      <c r="L16" s="62"/>
      <c r="M16" s="64"/>
      <c r="N16" s="65"/>
      <c r="O16" s="65"/>
    </row>
    <row r="17" spans="2:15" ht="12.75">
      <c r="B17" s="66"/>
      <c r="C17" s="67"/>
      <c r="D17" s="67"/>
      <c r="E17" s="43"/>
      <c r="F17" s="67"/>
      <c r="G17" s="43">
        <v>2.4</v>
      </c>
      <c r="H17" s="62"/>
      <c r="I17" s="62"/>
      <c r="J17" s="68"/>
      <c r="K17" s="62" t="s">
        <v>102</v>
      </c>
      <c r="L17" s="62">
        <v>18</v>
      </c>
      <c r="M17" s="64"/>
      <c r="N17" s="65"/>
      <c r="O17" s="65"/>
    </row>
    <row r="18" spans="2:15" ht="12.75">
      <c r="B18" s="66"/>
      <c r="C18" s="67"/>
      <c r="D18" s="67"/>
      <c r="E18" s="43"/>
      <c r="F18" s="67"/>
      <c r="G18" s="43"/>
      <c r="H18" s="62"/>
      <c r="I18" s="62"/>
      <c r="J18" s="68"/>
      <c r="K18" s="62"/>
      <c r="L18" s="62"/>
      <c r="M18" s="64"/>
      <c r="N18" s="65"/>
      <c r="O18" s="65"/>
    </row>
    <row r="19" spans="2:15" ht="12.75">
      <c r="B19" s="66"/>
      <c r="C19" s="67"/>
      <c r="D19" s="67"/>
      <c r="E19" s="43"/>
      <c r="F19" s="67"/>
      <c r="G19" s="43"/>
      <c r="H19" s="62"/>
      <c r="I19" s="62"/>
      <c r="J19" s="68"/>
      <c r="K19" s="62" t="s">
        <v>100</v>
      </c>
      <c r="L19" s="62">
        <v>16</v>
      </c>
      <c r="M19" s="64"/>
      <c r="N19" s="65"/>
      <c r="O19" s="65"/>
    </row>
    <row r="20" spans="2:15" ht="12.75">
      <c r="B20" s="66"/>
      <c r="C20" s="67"/>
      <c r="D20" s="67"/>
      <c r="E20" s="43"/>
      <c r="F20" s="67"/>
      <c r="G20" s="43"/>
      <c r="H20" s="62"/>
      <c r="I20" s="62"/>
      <c r="J20" s="68"/>
      <c r="K20" s="62"/>
      <c r="L20" s="62"/>
      <c r="M20" s="64"/>
      <c r="N20" s="65"/>
      <c r="O20" s="65"/>
    </row>
    <row r="21" spans="1:15" ht="12.75">
      <c r="A21">
        <v>2</v>
      </c>
      <c r="B21" s="66">
        <v>1</v>
      </c>
      <c r="C21" s="67">
        <v>49</v>
      </c>
      <c r="D21" s="67">
        <v>55.5</v>
      </c>
      <c r="E21" s="43">
        <v>39.5</v>
      </c>
      <c r="F21" s="67">
        <f>((C21+SUM(E21:E26))/7)</f>
        <v>35.642857142857146</v>
      </c>
      <c r="G21" s="43">
        <v>1.8</v>
      </c>
      <c r="H21" s="67">
        <f>(SUM(G21:G26)/6)</f>
        <v>1.866666666666667</v>
      </c>
      <c r="I21" s="62">
        <v>4</v>
      </c>
      <c r="J21" s="68">
        <v>1</v>
      </c>
      <c r="K21" s="62" t="s">
        <v>108</v>
      </c>
      <c r="L21" s="63">
        <v>25</v>
      </c>
      <c r="M21" s="64">
        <f>AVERAGE(L21,L23,L25)</f>
        <v>24.666666666666668</v>
      </c>
      <c r="N21" s="65">
        <v>54.039937</v>
      </c>
      <c r="O21" s="65">
        <v>-1.006023</v>
      </c>
    </row>
    <row r="22" spans="2:15" ht="12.75">
      <c r="B22" s="66"/>
      <c r="C22" s="67"/>
      <c r="D22" s="67"/>
      <c r="E22" s="43">
        <v>36.5</v>
      </c>
      <c r="F22" s="67"/>
      <c r="G22" s="43">
        <v>1.4</v>
      </c>
      <c r="H22" s="62"/>
      <c r="I22" s="62"/>
      <c r="J22" s="68"/>
      <c r="K22" s="62"/>
      <c r="L22" s="63"/>
      <c r="M22" s="64"/>
      <c r="N22" s="65"/>
      <c r="O22" s="65"/>
    </row>
    <row r="23" spans="2:15" ht="12.75">
      <c r="B23" s="66"/>
      <c r="C23" s="67"/>
      <c r="D23" s="67"/>
      <c r="E23" s="43">
        <v>42.5</v>
      </c>
      <c r="F23" s="67"/>
      <c r="G23" s="43">
        <v>1.6</v>
      </c>
      <c r="H23" s="62"/>
      <c r="I23" s="62"/>
      <c r="J23" s="68"/>
      <c r="K23" s="62" t="s">
        <v>106</v>
      </c>
      <c r="L23" s="63">
        <v>14</v>
      </c>
      <c r="M23" s="64"/>
      <c r="N23" s="65"/>
      <c r="O23" s="65"/>
    </row>
    <row r="24" spans="2:15" ht="12.75">
      <c r="B24" s="66"/>
      <c r="C24" s="67"/>
      <c r="D24" s="67"/>
      <c r="E24" s="43">
        <v>28.5</v>
      </c>
      <c r="F24" s="67"/>
      <c r="G24" s="43">
        <v>2.2</v>
      </c>
      <c r="H24" s="62"/>
      <c r="I24" s="62"/>
      <c r="J24" s="68"/>
      <c r="K24" s="62"/>
      <c r="L24" s="63"/>
      <c r="M24" s="64"/>
      <c r="N24" s="65"/>
      <c r="O24" s="65"/>
    </row>
    <row r="25" spans="2:15" ht="12.75">
      <c r="B25" s="66"/>
      <c r="C25" s="67"/>
      <c r="D25" s="67"/>
      <c r="E25" s="43">
        <v>25.5</v>
      </c>
      <c r="F25" s="67"/>
      <c r="G25" s="43">
        <v>2.2</v>
      </c>
      <c r="H25" s="62"/>
      <c r="I25" s="62"/>
      <c r="J25" s="68"/>
      <c r="K25" s="62" t="s">
        <v>109</v>
      </c>
      <c r="L25" s="63">
        <v>35</v>
      </c>
      <c r="M25" s="64"/>
      <c r="N25" s="65"/>
      <c r="O25" s="65"/>
    </row>
    <row r="26" spans="2:15" ht="12.75">
      <c r="B26" s="66"/>
      <c r="C26" s="67"/>
      <c r="D26" s="67"/>
      <c r="E26" s="43">
        <v>28</v>
      </c>
      <c r="F26" s="67"/>
      <c r="G26" s="43">
        <v>2</v>
      </c>
      <c r="H26" s="62"/>
      <c r="I26" s="62"/>
      <c r="J26" s="68"/>
      <c r="K26" s="62"/>
      <c r="L26" s="63"/>
      <c r="M26" s="64"/>
      <c r="N26" s="65"/>
      <c r="O26" s="65"/>
    </row>
    <row r="27" spans="1:15" ht="12.75">
      <c r="A27">
        <v>2</v>
      </c>
      <c r="B27" s="66" t="s">
        <v>101</v>
      </c>
      <c r="C27" s="67">
        <v>63.5</v>
      </c>
      <c r="D27" s="67">
        <v>34.5</v>
      </c>
      <c r="E27" s="43">
        <v>61</v>
      </c>
      <c r="F27" s="67">
        <f>((C27+SUM(E27:E32))/7)</f>
        <v>39.92857142857143</v>
      </c>
      <c r="G27" s="43">
        <v>2.2</v>
      </c>
      <c r="H27" s="67">
        <f>(SUM(G27:G32)/6)</f>
        <v>2.1</v>
      </c>
      <c r="I27" s="62">
        <v>3</v>
      </c>
      <c r="J27" s="68">
        <v>2</v>
      </c>
      <c r="K27" s="62" t="s">
        <v>110</v>
      </c>
      <c r="L27" s="63">
        <v>9</v>
      </c>
      <c r="M27" s="64">
        <f>AVERAGE(L27,L29,L31)</f>
        <v>13</v>
      </c>
      <c r="N27" s="65">
        <v>54.039938</v>
      </c>
      <c r="O27" s="65">
        <v>-1.006023</v>
      </c>
    </row>
    <row r="28" spans="2:15" ht="12.75">
      <c r="B28" s="66"/>
      <c r="C28" s="67"/>
      <c r="D28" s="67"/>
      <c r="E28" s="43">
        <v>31.5</v>
      </c>
      <c r="F28" s="67"/>
      <c r="G28" s="43">
        <v>1.8</v>
      </c>
      <c r="H28" s="62"/>
      <c r="I28" s="62"/>
      <c r="J28" s="68"/>
      <c r="K28" s="62"/>
      <c r="L28" s="63"/>
      <c r="M28" s="64"/>
      <c r="N28" s="65"/>
      <c r="O28" s="65"/>
    </row>
    <row r="29" spans="2:15" ht="12.75">
      <c r="B29" s="66"/>
      <c r="C29" s="67"/>
      <c r="D29" s="67"/>
      <c r="E29" s="43">
        <v>24.5</v>
      </c>
      <c r="F29" s="67"/>
      <c r="G29" s="43">
        <v>1.9</v>
      </c>
      <c r="H29" s="62"/>
      <c r="I29" s="62"/>
      <c r="J29" s="68"/>
      <c r="K29" s="62" t="s">
        <v>111</v>
      </c>
      <c r="L29" s="63">
        <v>8</v>
      </c>
      <c r="M29" s="64"/>
      <c r="N29" s="65"/>
      <c r="O29" s="65"/>
    </row>
    <row r="30" spans="2:15" ht="12.75">
      <c r="B30" s="66"/>
      <c r="C30" s="67"/>
      <c r="D30" s="67"/>
      <c r="E30" s="43">
        <v>41</v>
      </c>
      <c r="F30" s="67"/>
      <c r="G30" s="43">
        <v>1.9</v>
      </c>
      <c r="H30" s="62"/>
      <c r="I30" s="62"/>
      <c r="J30" s="68"/>
      <c r="K30" s="62"/>
      <c r="L30" s="63"/>
      <c r="M30" s="64"/>
      <c r="N30" s="65"/>
      <c r="O30" s="65"/>
    </row>
    <row r="31" spans="2:15" ht="12.75">
      <c r="B31" s="66"/>
      <c r="C31" s="67"/>
      <c r="D31" s="67"/>
      <c r="E31" s="43">
        <v>26</v>
      </c>
      <c r="F31" s="67"/>
      <c r="G31" s="43">
        <v>2.1</v>
      </c>
      <c r="H31" s="62"/>
      <c r="I31" s="62"/>
      <c r="J31" s="68"/>
      <c r="K31" s="62" t="s">
        <v>103</v>
      </c>
      <c r="L31" s="63">
        <v>22</v>
      </c>
      <c r="M31" s="64"/>
      <c r="N31" s="65"/>
      <c r="O31" s="65"/>
    </row>
    <row r="32" spans="2:15" ht="12.75">
      <c r="B32" s="66"/>
      <c r="C32" s="67"/>
      <c r="D32" s="67"/>
      <c r="E32" s="43">
        <v>32</v>
      </c>
      <c r="F32" s="67"/>
      <c r="G32" s="43">
        <v>2.7</v>
      </c>
      <c r="H32" s="62"/>
      <c r="I32" s="62"/>
      <c r="J32" s="68"/>
      <c r="K32" s="62"/>
      <c r="L32" s="63"/>
      <c r="M32" s="64"/>
      <c r="N32" s="65"/>
      <c r="O32" s="65"/>
    </row>
    <row r="33" spans="1:15" ht="12.75">
      <c r="A33">
        <v>2</v>
      </c>
      <c r="B33" s="66" t="s">
        <v>105</v>
      </c>
      <c r="C33" s="67">
        <v>37.5</v>
      </c>
      <c r="D33" s="67">
        <v>60</v>
      </c>
      <c r="E33" s="43">
        <v>24</v>
      </c>
      <c r="F33" s="67">
        <f>((C33+SUM(E33:E38))/7)</f>
        <v>18.785714285714285</v>
      </c>
      <c r="G33" s="43">
        <v>1.6</v>
      </c>
      <c r="H33" s="67">
        <f>(SUM(G33:G38)/6)</f>
        <v>3.183333333333333</v>
      </c>
      <c r="I33" s="62">
        <v>5</v>
      </c>
      <c r="J33" s="68">
        <v>2</v>
      </c>
      <c r="K33" s="62" t="s">
        <v>99</v>
      </c>
      <c r="L33" s="62">
        <v>14</v>
      </c>
      <c r="M33" s="64">
        <f>AVERAGE(L33,L35,L37)</f>
        <v>25</v>
      </c>
      <c r="N33" s="65">
        <v>54.040056</v>
      </c>
      <c r="O33" s="65">
        <v>-1.005713</v>
      </c>
    </row>
    <row r="34" spans="2:15" ht="12.75">
      <c r="B34" s="66"/>
      <c r="C34" s="67"/>
      <c r="D34" s="67"/>
      <c r="E34" s="43">
        <v>26.5</v>
      </c>
      <c r="F34" s="67"/>
      <c r="G34" s="43">
        <v>2.5</v>
      </c>
      <c r="H34" s="62"/>
      <c r="I34" s="62"/>
      <c r="J34" s="68"/>
      <c r="K34" s="62"/>
      <c r="L34" s="62"/>
      <c r="M34" s="64"/>
      <c r="N34" s="65"/>
      <c r="O34" s="65"/>
    </row>
    <row r="35" spans="2:15" ht="12.75">
      <c r="B35" s="66"/>
      <c r="C35" s="67"/>
      <c r="D35" s="67"/>
      <c r="E35" s="43">
        <v>22.5</v>
      </c>
      <c r="F35" s="67"/>
      <c r="G35" s="43">
        <v>1.4</v>
      </c>
      <c r="H35" s="62"/>
      <c r="I35" s="62"/>
      <c r="J35" s="68"/>
      <c r="K35" s="62" t="s">
        <v>112</v>
      </c>
      <c r="L35" s="62">
        <v>26</v>
      </c>
      <c r="M35" s="64"/>
      <c r="N35" s="65"/>
      <c r="O35" s="65"/>
    </row>
    <row r="36" spans="2:15" ht="12.75">
      <c r="B36" s="66"/>
      <c r="C36" s="67"/>
      <c r="D36" s="67"/>
      <c r="E36" s="43">
        <v>7.5</v>
      </c>
      <c r="F36" s="67"/>
      <c r="G36" s="43">
        <v>1.2</v>
      </c>
      <c r="H36" s="62"/>
      <c r="I36" s="62"/>
      <c r="J36" s="68"/>
      <c r="K36" s="62"/>
      <c r="L36" s="62"/>
      <c r="M36" s="64"/>
      <c r="N36" s="65"/>
      <c r="O36" s="65"/>
    </row>
    <row r="37" spans="2:15" ht="12.75">
      <c r="B37" s="66"/>
      <c r="C37" s="67"/>
      <c r="D37" s="67"/>
      <c r="E37" s="43">
        <v>6</v>
      </c>
      <c r="F37" s="67"/>
      <c r="G37" s="43">
        <v>11</v>
      </c>
      <c r="H37" s="62"/>
      <c r="I37" s="62"/>
      <c r="J37" s="68"/>
      <c r="K37" s="62" t="s">
        <v>109</v>
      </c>
      <c r="L37" s="62">
        <v>35</v>
      </c>
      <c r="M37" s="64"/>
      <c r="N37" s="65"/>
      <c r="O37" s="65"/>
    </row>
    <row r="38" spans="2:15" ht="12.75">
      <c r="B38" s="66"/>
      <c r="C38" s="67"/>
      <c r="D38" s="67"/>
      <c r="E38" s="43">
        <v>7.5</v>
      </c>
      <c r="F38" s="67"/>
      <c r="G38" s="43">
        <v>1.4</v>
      </c>
      <c r="H38" s="62"/>
      <c r="I38" s="62"/>
      <c r="J38" s="68"/>
      <c r="K38" s="62"/>
      <c r="L38" s="62"/>
      <c r="M38" s="64"/>
      <c r="N38" s="65"/>
      <c r="O38" s="65"/>
    </row>
    <row r="39" spans="1:15" ht="12.75">
      <c r="A39">
        <v>2</v>
      </c>
      <c r="B39" s="66" t="s">
        <v>113</v>
      </c>
      <c r="C39" s="67">
        <v>66.5</v>
      </c>
      <c r="D39" s="67">
        <v>96</v>
      </c>
      <c r="E39" s="43">
        <v>40.5</v>
      </c>
      <c r="F39" s="67">
        <f>((C39+SUM(E39:E44))/7)</f>
        <v>37.214285714285715</v>
      </c>
      <c r="G39" s="43">
        <v>1.8</v>
      </c>
      <c r="H39" s="67">
        <f>(SUM(G39:G44)/6)</f>
        <v>1.3</v>
      </c>
      <c r="I39" s="62">
        <v>3</v>
      </c>
      <c r="J39" s="68">
        <v>3</v>
      </c>
      <c r="K39" s="62" t="s">
        <v>114</v>
      </c>
      <c r="L39" s="62">
        <v>24</v>
      </c>
      <c r="M39" s="64">
        <f>AVERAGE(L39,L41,L43)</f>
        <v>33</v>
      </c>
      <c r="N39" s="69">
        <v>54.040064</v>
      </c>
      <c r="O39" s="69">
        <v>-1.005705</v>
      </c>
    </row>
    <row r="40" spans="2:15" ht="12.75">
      <c r="B40" s="66"/>
      <c r="C40" s="67"/>
      <c r="D40" s="67"/>
      <c r="E40" s="43">
        <v>47</v>
      </c>
      <c r="F40" s="67"/>
      <c r="G40" s="43">
        <v>1.2</v>
      </c>
      <c r="H40" s="62"/>
      <c r="I40" s="62"/>
      <c r="J40" s="68"/>
      <c r="K40" s="62"/>
      <c r="L40" s="62"/>
      <c r="M40" s="64"/>
      <c r="N40" s="69"/>
      <c r="O40" s="69"/>
    </row>
    <row r="41" spans="2:15" ht="12.75">
      <c r="B41" s="66"/>
      <c r="C41" s="67"/>
      <c r="D41" s="67"/>
      <c r="E41" s="43">
        <v>51</v>
      </c>
      <c r="F41" s="67"/>
      <c r="G41" s="43">
        <v>1.4</v>
      </c>
      <c r="H41" s="62"/>
      <c r="I41" s="62"/>
      <c r="J41" s="68"/>
      <c r="K41" s="62" t="s">
        <v>115</v>
      </c>
      <c r="L41" s="62">
        <v>40</v>
      </c>
      <c r="M41" s="64"/>
      <c r="N41" s="69"/>
      <c r="O41" s="69"/>
    </row>
    <row r="42" spans="2:15" ht="12.75">
      <c r="B42" s="66"/>
      <c r="C42" s="67"/>
      <c r="D42" s="67"/>
      <c r="E42" s="43">
        <v>20</v>
      </c>
      <c r="F42" s="67"/>
      <c r="G42" s="43">
        <v>0.9</v>
      </c>
      <c r="H42" s="62"/>
      <c r="I42" s="62"/>
      <c r="J42" s="68"/>
      <c r="K42" s="62"/>
      <c r="L42" s="62"/>
      <c r="M42" s="64"/>
      <c r="N42" s="69"/>
      <c r="O42" s="69"/>
    </row>
    <row r="43" spans="2:15" ht="12.75">
      <c r="B43" s="66"/>
      <c r="C43" s="67"/>
      <c r="D43" s="67"/>
      <c r="E43" s="43">
        <v>14.5</v>
      </c>
      <c r="F43" s="67"/>
      <c r="G43" s="43">
        <v>1.5</v>
      </c>
      <c r="H43" s="62"/>
      <c r="I43" s="62"/>
      <c r="J43" s="68"/>
      <c r="K43" s="62" t="s">
        <v>109</v>
      </c>
      <c r="L43" s="62">
        <v>35</v>
      </c>
      <c r="M43" s="64"/>
      <c r="N43" s="69"/>
      <c r="O43" s="69"/>
    </row>
    <row r="44" spans="2:15" ht="12.75">
      <c r="B44" s="66"/>
      <c r="C44" s="67"/>
      <c r="D44" s="67"/>
      <c r="E44" s="43">
        <v>21</v>
      </c>
      <c r="F44" s="67"/>
      <c r="G44" s="43">
        <v>1</v>
      </c>
      <c r="H44" s="62"/>
      <c r="I44" s="62"/>
      <c r="J44" s="68"/>
      <c r="K44" s="62"/>
      <c r="L44" s="62"/>
      <c r="M44" s="64"/>
      <c r="N44" s="69"/>
      <c r="O44" s="69"/>
    </row>
    <row r="45" spans="1:15" ht="12.75">
      <c r="A45">
        <v>2</v>
      </c>
      <c r="B45" s="66" t="s">
        <v>116</v>
      </c>
      <c r="C45" s="67">
        <v>19.5</v>
      </c>
      <c r="D45" s="67">
        <v>32</v>
      </c>
      <c r="E45" s="43">
        <v>17</v>
      </c>
      <c r="F45" s="67">
        <f>((C45+SUM(E45:E50))/7)</f>
        <v>10.357142857142858</v>
      </c>
      <c r="G45" s="43">
        <v>1.9</v>
      </c>
      <c r="H45" s="67">
        <f>(SUM(G45:G50)/6)</f>
        <v>1.5166666666666666</v>
      </c>
      <c r="I45" s="62">
        <v>1</v>
      </c>
      <c r="J45" s="68">
        <v>1</v>
      </c>
      <c r="K45" s="62" t="s">
        <v>111</v>
      </c>
      <c r="L45" s="62">
        <v>8</v>
      </c>
      <c r="M45" s="64">
        <f>AVERAGE(L45,L47,L49)</f>
        <v>9.666666666666666</v>
      </c>
      <c r="N45" s="69">
        <v>54.040067</v>
      </c>
      <c r="O45" s="69">
        <v>-1.005685</v>
      </c>
    </row>
    <row r="46" spans="2:15" ht="12.75">
      <c r="B46" s="66"/>
      <c r="C46" s="67"/>
      <c r="D46" s="67"/>
      <c r="E46" s="43">
        <v>10</v>
      </c>
      <c r="F46" s="67"/>
      <c r="G46" s="43">
        <v>1.5</v>
      </c>
      <c r="H46" s="62"/>
      <c r="I46" s="62"/>
      <c r="J46" s="68"/>
      <c r="K46" s="62"/>
      <c r="L46" s="62"/>
      <c r="M46" s="64"/>
      <c r="N46" s="69"/>
      <c r="O46" s="69"/>
    </row>
    <row r="47" spans="2:15" ht="12.75">
      <c r="B47" s="66"/>
      <c r="C47" s="67"/>
      <c r="D47" s="67"/>
      <c r="E47" s="43">
        <v>16.5</v>
      </c>
      <c r="F47" s="67"/>
      <c r="G47" s="43">
        <v>2</v>
      </c>
      <c r="H47" s="62"/>
      <c r="I47" s="62"/>
      <c r="J47" s="68"/>
      <c r="K47" s="62" t="s">
        <v>117</v>
      </c>
      <c r="L47" s="62">
        <v>10</v>
      </c>
      <c r="M47" s="64"/>
      <c r="N47" s="69"/>
      <c r="O47" s="69"/>
    </row>
    <row r="48" spans="2:15" ht="12.75">
      <c r="B48" s="66"/>
      <c r="C48" s="67"/>
      <c r="D48" s="67"/>
      <c r="E48" s="43">
        <v>9.5</v>
      </c>
      <c r="F48" s="67"/>
      <c r="G48" s="43">
        <v>2</v>
      </c>
      <c r="H48" s="62"/>
      <c r="I48" s="62"/>
      <c r="J48" s="68"/>
      <c r="K48" s="62"/>
      <c r="L48" s="62"/>
      <c r="M48" s="64"/>
      <c r="N48" s="69"/>
      <c r="O48" s="69"/>
    </row>
    <row r="49" spans="2:15" ht="12.75">
      <c r="B49" s="66"/>
      <c r="C49" s="67"/>
      <c r="D49" s="67"/>
      <c r="E49" s="43"/>
      <c r="F49" s="67"/>
      <c r="G49" s="43">
        <v>1.7</v>
      </c>
      <c r="H49" s="62"/>
      <c r="I49" s="62"/>
      <c r="J49" s="68"/>
      <c r="K49" s="62" t="s">
        <v>98</v>
      </c>
      <c r="L49" s="62">
        <v>11</v>
      </c>
      <c r="M49" s="64"/>
      <c r="N49" s="69"/>
      <c r="O49" s="69"/>
    </row>
    <row r="50" spans="2:15" ht="12.75">
      <c r="B50" s="66"/>
      <c r="C50" s="67"/>
      <c r="D50" s="67"/>
      <c r="E50" s="43"/>
      <c r="F50" s="67"/>
      <c r="G50" s="43"/>
      <c r="H50" s="62"/>
      <c r="I50" s="62"/>
      <c r="J50" s="68"/>
      <c r="K50" s="62"/>
      <c r="L50" s="62"/>
      <c r="M50" s="64"/>
      <c r="N50" s="69"/>
      <c r="O50" s="69"/>
    </row>
    <row r="51" spans="1:15" ht="12.75">
      <c r="A51">
        <v>2</v>
      </c>
      <c r="B51" s="66" t="s">
        <v>118</v>
      </c>
      <c r="C51" s="67">
        <v>67</v>
      </c>
      <c r="D51" s="67">
        <v>138.5</v>
      </c>
      <c r="E51" s="43">
        <v>61</v>
      </c>
      <c r="F51" s="67">
        <f>((C51+SUM(E51:E56))/7)</f>
        <v>45.92857142857143</v>
      </c>
      <c r="G51" s="43">
        <v>2</v>
      </c>
      <c r="H51" s="67">
        <f>(SUM(G51:G56)/6)</f>
        <v>1.9333333333333336</v>
      </c>
      <c r="I51" s="62">
        <v>10</v>
      </c>
      <c r="J51" s="68">
        <v>1</v>
      </c>
      <c r="K51" s="62" t="s">
        <v>119</v>
      </c>
      <c r="L51" s="62">
        <v>20</v>
      </c>
      <c r="M51" s="64">
        <f>AVERAGE(L51,L53,L55)</f>
        <v>17.333333333333332</v>
      </c>
      <c r="N51" s="69">
        <v>54.040141</v>
      </c>
      <c r="O51" s="69">
        <v>-1.005436</v>
      </c>
    </row>
    <row r="52" spans="2:15" ht="12.75">
      <c r="B52" s="66"/>
      <c r="C52" s="67"/>
      <c r="D52" s="67"/>
      <c r="E52" s="43">
        <v>63</v>
      </c>
      <c r="F52" s="67"/>
      <c r="G52" s="43">
        <v>2.3</v>
      </c>
      <c r="H52" s="62"/>
      <c r="I52" s="62"/>
      <c r="J52" s="68"/>
      <c r="K52" s="62"/>
      <c r="L52" s="62"/>
      <c r="M52" s="64"/>
      <c r="N52" s="69"/>
      <c r="O52" s="69"/>
    </row>
    <row r="53" spans="2:15" ht="12.75">
      <c r="B53" s="66"/>
      <c r="C53" s="67"/>
      <c r="D53" s="67"/>
      <c r="E53" s="43">
        <v>26.5</v>
      </c>
      <c r="F53" s="67"/>
      <c r="G53" s="43">
        <v>1.5</v>
      </c>
      <c r="H53" s="62"/>
      <c r="I53" s="62"/>
      <c r="J53" s="68"/>
      <c r="K53" s="62" t="s">
        <v>102</v>
      </c>
      <c r="L53" s="62">
        <v>18</v>
      </c>
      <c r="M53" s="64"/>
      <c r="N53" s="69"/>
      <c r="O53" s="69"/>
    </row>
    <row r="54" spans="2:15" ht="12.75">
      <c r="B54" s="66"/>
      <c r="C54" s="67"/>
      <c r="D54" s="67"/>
      <c r="E54" s="43">
        <v>21.5</v>
      </c>
      <c r="F54" s="67"/>
      <c r="G54" s="43">
        <v>2.5</v>
      </c>
      <c r="H54" s="62"/>
      <c r="I54" s="62"/>
      <c r="J54" s="68"/>
      <c r="K54" s="62"/>
      <c r="L54" s="62"/>
      <c r="M54" s="64"/>
      <c r="N54" s="69"/>
      <c r="O54" s="69"/>
    </row>
    <row r="55" spans="2:15" ht="12.75">
      <c r="B55" s="66"/>
      <c r="C55" s="67"/>
      <c r="D55" s="67"/>
      <c r="E55" s="43">
        <v>28.5</v>
      </c>
      <c r="F55" s="67"/>
      <c r="G55" s="43">
        <v>1.5</v>
      </c>
      <c r="H55" s="62"/>
      <c r="I55" s="62"/>
      <c r="J55" s="68"/>
      <c r="K55" s="62" t="s">
        <v>106</v>
      </c>
      <c r="L55" s="62">
        <v>14</v>
      </c>
      <c r="M55" s="64"/>
      <c r="N55" s="69"/>
      <c r="O55" s="69"/>
    </row>
    <row r="56" spans="2:15" ht="12.75">
      <c r="B56" s="66"/>
      <c r="C56" s="67"/>
      <c r="D56" s="67"/>
      <c r="E56" s="43">
        <v>54</v>
      </c>
      <c r="F56" s="67"/>
      <c r="G56" s="43">
        <v>1.8</v>
      </c>
      <c r="H56" s="62"/>
      <c r="I56" s="62"/>
      <c r="J56" s="68"/>
      <c r="K56" s="62"/>
      <c r="L56" s="62"/>
      <c r="M56" s="64"/>
      <c r="N56" s="69"/>
      <c r="O56" s="69"/>
    </row>
    <row r="57" spans="1:15" ht="12.75">
      <c r="A57">
        <v>2</v>
      </c>
      <c r="B57" s="66" t="s">
        <v>120</v>
      </c>
      <c r="C57" s="67">
        <v>39.5</v>
      </c>
      <c r="D57" s="67">
        <v>72</v>
      </c>
      <c r="E57" s="43">
        <v>33</v>
      </c>
      <c r="F57" s="67">
        <f>((C57+SUM(E57:E62))/7)</f>
        <v>23.357142857142858</v>
      </c>
      <c r="G57" s="43">
        <v>1.5</v>
      </c>
      <c r="H57" s="67">
        <f>(SUM(G57:G62)/6)</f>
        <v>1.3999999999999997</v>
      </c>
      <c r="I57" s="62">
        <v>7</v>
      </c>
      <c r="J57" s="68">
        <v>2</v>
      </c>
      <c r="K57" s="62" t="s">
        <v>121</v>
      </c>
      <c r="L57" s="62">
        <v>11</v>
      </c>
      <c r="M57" s="64">
        <f>AVERAGE(L57,L59,L61)</f>
        <v>25.333333333333332</v>
      </c>
      <c r="N57" s="69">
        <v>54.040141</v>
      </c>
      <c r="O57" s="69">
        <v>-1.005428</v>
      </c>
    </row>
    <row r="58" spans="2:15" ht="12.75">
      <c r="B58" s="66"/>
      <c r="C58" s="67"/>
      <c r="D58" s="67"/>
      <c r="E58" s="43">
        <v>28</v>
      </c>
      <c r="F58" s="67"/>
      <c r="G58" s="43">
        <v>1.5</v>
      </c>
      <c r="H58" s="62"/>
      <c r="I58" s="62"/>
      <c r="J58" s="68"/>
      <c r="K58" s="62"/>
      <c r="L58" s="62"/>
      <c r="M58" s="64"/>
      <c r="N58" s="69"/>
      <c r="O58" s="69"/>
    </row>
    <row r="59" spans="2:15" ht="12.75">
      <c r="B59" s="66"/>
      <c r="C59" s="67"/>
      <c r="D59" s="67"/>
      <c r="E59" s="43">
        <v>26.5</v>
      </c>
      <c r="F59" s="67"/>
      <c r="G59" s="43">
        <v>1.6</v>
      </c>
      <c r="H59" s="62"/>
      <c r="I59" s="62"/>
      <c r="J59" s="68"/>
      <c r="K59" s="62" t="s">
        <v>109</v>
      </c>
      <c r="L59" s="62">
        <v>35</v>
      </c>
      <c r="M59" s="64"/>
      <c r="N59" s="69"/>
      <c r="O59" s="69"/>
    </row>
    <row r="60" spans="2:15" ht="12.75">
      <c r="B60" s="66"/>
      <c r="C60" s="67"/>
      <c r="D60" s="67"/>
      <c r="E60" s="43">
        <v>10</v>
      </c>
      <c r="F60" s="67"/>
      <c r="G60" s="43">
        <v>1.1</v>
      </c>
      <c r="H60" s="62"/>
      <c r="I60" s="62"/>
      <c r="J60" s="68"/>
      <c r="K60" s="62"/>
      <c r="L60" s="62"/>
      <c r="M60" s="64"/>
      <c r="N60" s="69"/>
      <c r="O60" s="69"/>
    </row>
    <row r="61" spans="2:15" ht="12.75">
      <c r="B61" s="66"/>
      <c r="C61" s="67"/>
      <c r="D61" s="67"/>
      <c r="E61" s="43">
        <v>12.5</v>
      </c>
      <c r="F61" s="67"/>
      <c r="G61" s="43">
        <v>1.2</v>
      </c>
      <c r="H61" s="62"/>
      <c r="I61" s="62"/>
      <c r="J61" s="68"/>
      <c r="K61" s="62" t="s">
        <v>122</v>
      </c>
      <c r="L61" s="62">
        <v>30</v>
      </c>
      <c r="M61" s="64"/>
      <c r="N61" s="69"/>
      <c r="O61" s="69"/>
    </row>
    <row r="62" spans="2:15" ht="12.75">
      <c r="B62" s="66"/>
      <c r="C62" s="67"/>
      <c r="D62" s="67"/>
      <c r="E62" s="43">
        <v>14</v>
      </c>
      <c r="F62" s="67"/>
      <c r="G62" s="43">
        <v>1.5</v>
      </c>
      <c r="H62" s="62"/>
      <c r="I62" s="62"/>
      <c r="J62" s="68"/>
      <c r="K62" s="62"/>
      <c r="L62" s="62"/>
      <c r="M62" s="64"/>
      <c r="N62" s="69"/>
      <c r="O62" s="69"/>
    </row>
    <row r="63" spans="1:15" ht="12.75">
      <c r="A63">
        <v>2</v>
      </c>
      <c r="B63" s="66" t="s">
        <v>123</v>
      </c>
      <c r="C63" s="67">
        <v>64</v>
      </c>
      <c r="D63" s="67">
        <v>109</v>
      </c>
      <c r="E63" s="43">
        <v>42</v>
      </c>
      <c r="F63" s="67">
        <f>((C63+SUM(E63:E68))/7)</f>
        <v>38.142857142857146</v>
      </c>
      <c r="G63" s="43">
        <v>1.8</v>
      </c>
      <c r="H63" s="67">
        <f>(SUM(G63:G68)/6)</f>
        <v>2.016666666666666</v>
      </c>
      <c r="I63" s="62">
        <v>12</v>
      </c>
      <c r="J63" s="68">
        <v>2</v>
      </c>
      <c r="K63" s="62" t="s">
        <v>114</v>
      </c>
      <c r="L63" s="62">
        <v>24</v>
      </c>
      <c r="M63" s="64">
        <f>AVERAGE(L63,L65,L67)</f>
        <v>24.666666666666668</v>
      </c>
      <c r="N63" s="69">
        <v>54.040137</v>
      </c>
      <c r="O63" s="69">
        <v>-1.005419</v>
      </c>
    </row>
    <row r="64" spans="2:15" ht="12.75">
      <c r="B64" s="66"/>
      <c r="C64" s="67"/>
      <c r="D64" s="67"/>
      <c r="E64" s="43">
        <v>55</v>
      </c>
      <c r="F64" s="67"/>
      <c r="G64" s="43">
        <v>2</v>
      </c>
      <c r="H64" s="62"/>
      <c r="I64" s="62"/>
      <c r="J64" s="68"/>
      <c r="K64" s="62"/>
      <c r="L64" s="62"/>
      <c r="M64" s="64"/>
      <c r="N64" s="69"/>
      <c r="O64" s="69"/>
    </row>
    <row r="65" spans="2:15" ht="12.75">
      <c r="B65" s="66"/>
      <c r="C65" s="67"/>
      <c r="D65" s="67"/>
      <c r="E65" s="43">
        <v>55.5</v>
      </c>
      <c r="F65" s="67"/>
      <c r="G65" s="43">
        <v>1.6</v>
      </c>
      <c r="H65" s="62"/>
      <c r="I65" s="62"/>
      <c r="J65" s="68"/>
      <c r="K65" s="62" t="s">
        <v>122</v>
      </c>
      <c r="L65" s="62">
        <v>30</v>
      </c>
      <c r="M65" s="64"/>
      <c r="N65" s="69"/>
      <c r="O65" s="69"/>
    </row>
    <row r="66" spans="2:15" ht="12.75">
      <c r="B66" s="66"/>
      <c r="C66" s="67"/>
      <c r="D66" s="67"/>
      <c r="E66" s="43">
        <v>13</v>
      </c>
      <c r="F66" s="67"/>
      <c r="G66" s="43">
        <v>2.8</v>
      </c>
      <c r="H66" s="62"/>
      <c r="I66" s="62"/>
      <c r="J66" s="68"/>
      <c r="K66" s="62"/>
      <c r="L66" s="62"/>
      <c r="M66" s="64"/>
      <c r="N66" s="69"/>
      <c r="O66" s="69"/>
    </row>
    <row r="67" spans="2:15" ht="12.75">
      <c r="B67" s="66"/>
      <c r="C67" s="67"/>
      <c r="D67" s="67"/>
      <c r="E67" s="43">
        <v>20</v>
      </c>
      <c r="F67" s="67"/>
      <c r="G67" s="43">
        <v>2.7</v>
      </c>
      <c r="H67" s="62"/>
      <c r="I67" s="62"/>
      <c r="J67" s="68"/>
      <c r="K67" s="62" t="s">
        <v>119</v>
      </c>
      <c r="L67" s="62">
        <v>20</v>
      </c>
      <c r="M67" s="64"/>
      <c r="N67" s="69"/>
      <c r="O67" s="69"/>
    </row>
    <row r="68" spans="2:15" ht="12.75">
      <c r="B68" s="66"/>
      <c r="C68" s="67"/>
      <c r="D68" s="67"/>
      <c r="E68" s="43">
        <v>17.5</v>
      </c>
      <c r="F68" s="67"/>
      <c r="G68" s="43">
        <v>1.2</v>
      </c>
      <c r="H68" s="62"/>
      <c r="I68" s="62"/>
      <c r="J68" s="68"/>
      <c r="K68" s="62"/>
      <c r="L68" s="62"/>
      <c r="M68" s="64"/>
      <c r="N68" s="69"/>
      <c r="O68" s="69"/>
    </row>
    <row r="69" spans="1:15" ht="12.75">
      <c r="A69">
        <v>2</v>
      </c>
      <c r="B69" s="66" t="s">
        <v>124</v>
      </c>
      <c r="C69" s="67">
        <v>22.5</v>
      </c>
      <c r="D69" s="67">
        <v>109.5</v>
      </c>
      <c r="E69" s="43">
        <v>17.5</v>
      </c>
      <c r="F69" s="67">
        <f>((C69+SUM(E69:E74))/7)</f>
        <v>18.428571428571427</v>
      </c>
      <c r="G69" s="43">
        <v>1.6</v>
      </c>
      <c r="H69" s="67">
        <f>(SUM(G69:G74)/6)</f>
        <v>1.3</v>
      </c>
      <c r="I69" s="62">
        <v>5</v>
      </c>
      <c r="J69" s="68">
        <v>1</v>
      </c>
      <c r="K69" s="62" t="s">
        <v>108</v>
      </c>
      <c r="L69" s="62">
        <v>25</v>
      </c>
      <c r="M69" s="64">
        <f>AVERAGE(L69,L71,L73)</f>
        <v>20.333333333333332</v>
      </c>
      <c r="N69" s="69">
        <v>54.040137</v>
      </c>
      <c r="O69" s="69">
        <v>-1.005417</v>
      </c>
    </row>
    <row r="70" spans="2:15" ht="12.75">
      <c r="B70" s="66"/>
      <c r="C70" s="67"/>
      <c r="D70" s="67"/>
      <c r="E70" s="43">
        <v>22</v>
      </c>
      <c r="F70" s="67"/>
      <c r="G70" s="43">
        <v>1.3</v>
      </c>
      <c r="H70" s="62"/>
      <c r="I70" s="62"/>
      <c r="J70" s="68"/>
      <c r="K70" s="62"/>
      <c r="L70" s="62"/>
      <c r="M70" s="64"/>
      <c r="N70" s="69"/>
      <c r="O70" s="69"/>
    </row>
    <row r="71" spans="2:15" ht="12.75">
      <c r="B71" s="66"/>
      <c r="C71" s="67"/>
      <c r="D71" s="67"/>
      <c r="E71" s="43">
        <v>20.5</v>
      </c>
      <c r="F71" s="67"/>
      <c r="G71" s="43">
        <v>0.9</v>
      </c>
      <c r="H71" s="62"/>
      <c r="I71" s="62"/>
      <c r="J71" s="68"/>
      <c r="K71" s="62" t="s">
        <v>125</v>
      </c>
      <c r="L71" s="62">
        <v>22</v>
      </c>
      <c r="M71" s="64"/>
      <c r="N71" s="69"/>
      <c r="O71" s="69"/>
    </row>
    <row r="72" spans="2:15" ht="12.75">
      <c r="B72" s="66"/>
      <c r="C72" s="67"/>
      <c r="D72" s="67"/>
      <c r="E72" s="43">
        <v>21</v>
      </c>
      <c r="F72" s="67"/>
      <c r="G72" s="43">
        <v>1.5</v>
      </c>
      <c r="H72" s="62"/>
      <c r="I72" s="62"/>
      <c r="J72" s="68"/>
      <c r="K72" s="62"/>
      <c r="L72" s="62"/>
      <c r="M72" s="64"/>
      <c r="N72" s="69"/>
      <c r="O72" s="69"/>
    </row>
    <row r="73" spans="2:15" ht="12.75">
      <c r="B73" s="66"/>
      <c r="C73" s="67"/>
      <c r="D73" s="67"/>
      <c r="E73" s="43">
        <v>11.5</v>
      </c>
      <c r="F73" s="67"/>
      <c r="G73" s="43">
        <v>1.5</v>
      </c>
      <c r="H73" s="62"/>
      <c r="I73" s="62"/>
      <c r="J73" s="68"/>
      <c r="K73" s="62" t="s">
        <v>106</v>
      </c>
      <c r="L73" s="62">
        <v>14</v>
      </c>
      <c r="M73" s="64"/>
      <c r="N73" s="69"/>
      <c r="O73" s="69"/>
    </row>
    <row r="74" spans="2:15" ht="12.75">
      <c r="B74" s="66"/>
      <c r="C74" s="67"/>
      <c r="D74" s="67"/>
      <c r="E74" s="43">
        <v>14</v>
      </c>
      <c r="F74" s="67"/>
      <c r="G74" s="43">
        <v>1</v>
      </c>
      <c r="H74" s="62"/>
      <c r="I74" s="62"/>
      <c r="J74" s="68"/>
      <c r="K74" s="62"/>
      <c r="L74" s="62"/>
      <c r="M74" s="64"/>
      <c r="N74" s="69"/>
      <c r="O74" s="69"/>
    </row>
    <row r="75" spans="1:15" ht="12.75">
      <c r="A75">
        <v>2</v>
      </c>
      <c r="B75" s="66" t="s">
        <v>126</v>
      </c>
      <c r="C75" s="67">
        <v>43</v>
      </c>
      <c r="D75" s="67">
        <v>77.5</v>
      </c>
      <c r="E75" s="43">
        <v>28.5</v>
      </c>
      <c r="F75" s="67">
        <f>((C75+SUM(E75:E80))/7)</f>
        <v>27.785714285714285</v>
      </c>
      <c r="G75" s="43">
        <v>1.8</v>
      </c>
      <c r="H75" s="67">
        <f>(SUM(G75:G80)/6)</f>
        <v>1.8499999999999999</v>
      </c>
      <c r="I75" s="62">
        <v>3</v>
      </c>
      <c r="J75" s="68">
        <v>1</v>
      </c>
      <c r="K75" s="62" t="s">
        <v>108</v>
      </c>
      <c r="L75" s="62">
        <v>25</v>
      </c>
      <c r="M75" s="64">
        <f>AVERAGE(L75,L77,L79)</f>
        <v>28.333333333333332</v>
      </c>
      <c r="N75" s="69">
        <v>54.040153</v>
      </c>
      <c r="O75" s="69">
        <v>-1.005437</v>
      </c>
    </row>
    <row r="76" spans="2:15" ht="12.75">
      <c r="B76" s="66"/>
      <c r="C76" s="67"/>
      <c r="D76" s="67"/>
      <c r="E76" s="43">
        <v>33</v>
      </c>
      <c r="F76" s="67"/>
      <c r="G76" s="43">
        <v>2.2</v>
      </c>
      <c r="H76" s="62"/>
      <c r="I76" s="62"/>
      <c r="J76" s="68"/>
      <c r="K76" s="62"/>
      <c r="L76" s="62"/>
      <c r="M76" s="64"/>
      <c r="N76" s="69"/>
      <c r="O76" s="69"/>
    </row>
    <row r="77" spans="2:15" ht="12.75">
      <c r="B77" s="66"/>
      <c r="C77" s="67"/>
      <c r="D77" s="67"/>
      <c r="E77" s="43">
        <v>25</v>
      </c>
      <c r="F77" s="67"/>
      <c r="G77" s="43">
        <v>2.1</v>
      </c>
      <c r="H77" s="62"/>
      <c r="I77" s="62"/>
      <c r="J77" s="68"/>
      <c r="K77" s="62" t="s">
        <v>122</v>
      </c>
      <c r="L77" s="62">
        <v>30</v>
      </c>
      <c r="M77" s="64"/>
      <c r="N77" s="69"/>
      <c r="O77" s="69"/>
    </row>
    <row r="78" spans="2:15" ht="12.75">
      <c r="B78" s="66"/>
      <c r="C78" s="67"/>
      <c r="D78" s="67"/>
      <c r="E78" s="43">
        <v>18.5</v>
      </c>
      <c r="F78" s="67"/>
      <c r="G78" s="43">
        <v>1.4</v>
      </c>
      <c r="H78" s="62"/>
      <c r="I78" s="62"/>
      <c r="J78" s="68"/>
      <c r="K78" s="62"/>
      <c r="L78" s="62"/>
      <c r="M78" s="64"/>
      <c r="N78" s="69"/>
      <c r="O78" s="69"/>
    </row>
    <row r="79" spans="2:15" ht="12.75">
      <c r="B79" s="66"/>
      <c r="C79" s="67"/>
      <c r="D79" s="67"/>
      <c r="E79" s="43">
        <v>20</v>
      </c>
      <c r="F79" s="67"/>
      <c r="G79" s="43">
        <v>1.6</v>
      </c>
      <c r="H79" s="62"/>
      <c r="I79" s="62"/>
      <c r="J79" s="68"/>
      <c r="K79" s="62" t="s">
        <v>122</v>
      </c>
      <c r="L79" s="62">
        <v>30</v>
      </c>
      <c r="M79" s="64"/>
      <c r="N79" s="69"/>
      <c r="O79" s="69"/>
    </row>
    <row r="80" spans="2:15" ht="12.75">
      <c r="B80" s="66"/>
      <c r="C80" s="67"/>
      <c r="D80" s="67"/>
      <c r="E80" s="43">
        <v>26.5</v>
      </c>
      <c r="F80" s="67"/>
      <c r="G80" s="43">
        <v>2</v>
      </c>
      <c r="H80" s="62"/>
      <c r="I80" s="62"/>
      <c r="J80" s="68"/>
      <c r="K80" s="62"/>
      <c r="L80" s="62"/>
      <c r="M80" s="64"/>
      <c r="N80" s="69"/>
      <c r="O80" s="69"/>
    </row>
    <row r="81" spans="1:15" ht="15">
      <c r="A81">
        <v>3</v>
      </c>
      <c r="B81" s="70">
        <v>1</v>
      </c>
      <c r="C81" s="71">
        <v>44</v>
      </c>
      <c r="D81" s="71">
        <v>200</v>
      </c>
      <c r="E81" s="44">
        <v>43</v>
      </c>
      <c r="F81" s="71">
        <f>((C81+SUM(E81:E86))/7)</f>
        <v>17.428571428571427</v>
      </c>
      <c r="G81" s="44">
        <v>2.1</v>
      </c>
      <c r="H81" s="71">
        <f>(SUM(G81:G86)/6)</f>
        <v>1.6833333333333336</v>
      </c>
      <c r="I81" s="63">
        <v>30</v>
      </c>
      <c r="J81" s="72">
        <v>1</v>
      </c>
      <c r="K81" s="63" t="s">
        <v>127</v>
      </c>
      <c r="L81" s="63">
        <v>10</v>
      </c>
      <c r="M81" s="64">
        <f>AVERAGE(L81,L83,L85)</f>
        <v>17.333333333333332</v>
      </c>
      <c r="N81" s="65">
        <v>54.040314</v>
      </c>
      <c r="O81" s="65">
        <v>-1.005409</v>
      </c>
    </row>
    <row r="82" spans="2:15" ht="15">
      <c r="B82" s="70"/>
      <c r="C82" s="71"/>
      <c r="D82" s="71"/>
      <c r="E82" s="44">
        <v>6.5</v>
      </c>
      <c r="F82" s="71"/>
      <c r="G82" s="44">
        <v>1</v>
      </c>
      <c r="H82" s="63"/>
      <c r="I82" s="63"/>
      <c r="J82" s="72"/>
      <c r="K82" s="63"/>
      <c r="L82" s="63"/>
      <c r="M82" s="64"/>
      <c r="N82" s="65"/>
      <c r="O82" s="65"/>
    </row>
    <row r="83" spans="2:15" ht="15">
      <c r="B83" s="70"/>
      <c r="C83" s="71"/>
      <c r="D83" s="71"/>
      <c r="E83" s="44">
        <v>9</v>
      </c>
      <c r="F83" s="71"/>
      <c r="G83" s="44">
        <v>2.1</v>
      </c>
      <c r="H83" s="63"/>
      <c r="I83" s="63"/>
      <c r="J83" s="72"/>
      <c r="K83" s="63" t="s">
        <v>128</v>
      </c>
      <c r="L83" s="63">
        <v>20</v>
      </c>
      <c r="M83" s="64"/>
      <c r="N83" s="65"/>
      <c r="O83" s="65"/>
    </row>
    <row r="84" spans="2:15" ht="15">
      <c r="B84" s="70"/>
      <c r="C84" s="71"/>
      <c r="D84" s="71"/>
      <c r="E84" s="44">
        <v>11.5</v>
      </c>
      <c r="F84" s="71"/>
      <c r="G84" s="44">
        <v>1.1</v>
      </c>
      <c r="H84" s="63"/>
      <c r="I84" s="63"/>
      <c r="J84" s="72"/>
      <c r="K84" s="63"/>
      <c r="L84" s="63"/>
      <c r="M84" s="64"/>
      <c r="N84" s="65"/>
      <c r="O84" s="65"/>
    </row>
    <row r="85" spans="2:15" ht="15">
      <c r="B85" s="70"/>
      <c r="C85" s="71"/>
      <c r="D85" s="71"/>
      <c r="E85" s="44">
        <v>4.5</v>
      </c>
      <c r="F85" s="71"/>
      <c r="G85" s="44">
        <v>2.5</v>
      </c>
      <c r="H85" s="63"/>
      <c r="I85" s="63"/>
      <c r="J85" s="72"/>
      <c r="K85" s="63" t="s">
        <v>103</v>
      </c>
      <c r="L85" s="63">
        <v>22</v>
      </c>
      <c r="M85" s="64"/>
      <c r="N85" s="65"/>
      <c r="O85" s="65"/>
    </row>
    <row r="86" spans="2:15" ht="15">
      <c r="B86" s="70"/>
      <c r="C86" s="71"/>
      <c r="D86" s="71"/>
      <c r="E86" s="44">
        <v>3.5</v>
      </c>
      <c r="F86" s="71"/>
      <c r="G86" s="44">
        <v>1.3</v>
      </c>
      <c r="H86" s="63"/>
      <c r="I86" s="63"/>
      <c r="J86" s="72"/>
      <c r="K86" s="63"/>
      <c r="L86" s="63"/>
      <c r="M86" s="64"/>
      <c r="N86" s="65"/>
      <c r="O86" s="65"/>
    </row>
    <row r="87" spans="1:15" ht="15">
      <c r="A87">
        <v>3</v>
      </c>
      <c r="B87" s="70" t="s">
        <v>101</v>
      </c>
      <c r="C87" s="71">
        <v>11.5</v>
      </c>
      <c r="D87" s="71">
        <v>42.5</v>
      </c>
      <c r="E87" s="44">
        <v>12</v>
      </c>
      <c r="F87" s="71">
        <f>((C87+SUM(E87:E92))/7)</f>
        <v>8.142857142857142</v>
      </c>
      <c r="G87" s="44">
        <v>1.9</v>
      </c>
      <c r="H87" s="71">
        <f>(SUM(G87:G92)/6)</f>
        <v>1.3333333333333333</v>
      </c>
      <c r="I87" s="63">
        <v>10</v>
      </c>
      <c r="J87" s="72">
        <v>2</v>
      </c>
      <c r="K87" s="63" t="s">
        <v>102</v>
      </c>
      <c r="L87" s="63">
        <v>18</v>
      </c>
      <c r="M87" s="64">
        <f>AVERAGE(L87,L89,L91)</f>
        <v>33.333333333333336</v>
      </c>
      <c r="N87" s="65">
        <v>54.040337</v>
      </c>
      <c r="O87" s="65">
        <v>-1.005424</v>
      </c>
    </row>
    <row r="88" spans="2:15" ht="15">
      <c r="B88" s="70"/>
      <c r="C88" s="71"/>
      <c r="D88" s="71"/>
      <c r="E88" s="44">
        <v>9</v>
      </c>
      <c r="F88" s="71"/>
      <c r="G88" s="44">
        <v>1.9</v>
      </c>
      <c r="H88" s="63"/>
      <c r="I88" s="63"/>
      <c r="J88" s="72"/>
      <c r="K88" s="63"/>
      <c r="L88" s="63"/>
      <c r="M88" s="64"/>
      <c r="N88" s="65"/>
      <c r="O88" s="65"/>
    </row>
    <row r="89" spans="2:15" ht="15">
      <c r="B89" s="70"/>
      <c r="C89" s="71"/>
      <c r="D89" s="71"/>
      <c r="E89" s="44">
        <v>11</v>
      </c>
      <c r="F89" s="71"/>
      <c r="G89" s="44">
        <v>1</v>
      </c>
      <c r="H89" s="63"/>
      <c r="I89" s="63"/>
      <c r="J89" s="72"/>
      <c r="K89" s="63" t="s">
        <v>129</v>
      </c>
      <c r="L89" s="63">
        <v>32</v>
      </c>
      <c r="M89" s="64"/>
      <c r="N89" s="65"/>
      <c r="O89" s="65"/>
    </row>
    <row r="90" spans="2:15" ht="15">
      <c r="B90" s="70"/>
      <c r="C90" s="71"/>
      <c r="D90" s="71"/>
      <c r="E90" s="44">
        <v>3.5</v>
      </c>
      <c r="F90" s="71"/>
      <c r="G90" s="44">
        <v>1.1</v>
      </c>
      <c r="H90" s="63"/>
      <c r="I90" s="63"/>
      <c r="J90" s="72"/>
      <c r="K90" s="63"/>
      <c r="L90" s="63"/>
      <c r="M90" s="64"/>
      <c r="N90" s="65"/>
      <c r="O90" s="65"/>
    </row>
    <row r="91" spans="2:15" ht="15">
      <c r="B91" s="70"/>
      <c r="C91" s="71"/>
      <c r="D91" s="71"/>
      <c r="E91" s="44">
        <v>4.5</v>
      </c>
      <c r="F91" s="71"/>
      <c r="G91" s="44">
        <v>0.8</v>
      </c>
      <c r="H91" s="63"/>
      <c r="I91" s="63"/>
      <c r="J91" s="72"/>
      <c r="K91" s="63" t="s">
        <v>130</v>
      </c>
      <c r="L91" s="63">
        <v>50</v>
      </c>
      <c r="M91" s="64"/>
      <c r="N91" s="65"/>
      <c r="O91" s="65"/>
    </row>
    <row r="92" spans="2:15" ht="15">
      <c r="B92" s="70"/>
      <c r="C92" s="71"/>
      <c r="D92" s="71"/>
      <c r="E92" s="44">
        <v>5.5</v>
      </c>
      <c r="F92" s="71"/>
      <c r="G92" s="44">
        <v>1.3</v>
      </c>
      <c r="H92" s="63"/>
      <c r="I92" s="63"/>
      <c r="J92" s="72"/>
      <c r="K92" s="63"/>
      <c r="L92" s="63"/>
      <c r="M92" s="64"/>
      <c r="N92" s="65"/>
      <c r="O92" s="65"/>
    </row>
    <row r="93" spans="1:15" ht="12.75">
      <c r="A93">
        <v>3</v>
      </c>
      <c r="B93" s="66" t="s">
        <v>105</v>
      </c>
      <c r="C93" s="67">
        <v>21.1</v>
      </c>
      <c r="D93" s="67">
        <v>78.5</v>
      </c>
      <c r="E93" s="43">
        <v>14.5</v>
      </c>
      <c r="F93" s="67">
        <f>((C93+SUM(E93:E98))/7)</f>
        <v>12.585714285714285</v>
      </c>
      <c r="G93" s="43">
        <v>2.2</v>
      </c>
      <c r="H93" s="67">
        <f>(SUM(G93:G98)/6)</f>
        <v>2.1166666666666667</v>
      </c>
      <c r="I93" s="62">
        <v>4</v>
      </c>
      <c r="J93" s="68">
        <v>2</v>
      </c>
      <c r="K93" s="62" t="s">
        <v>106</v>
      </c>
      <c r="L93" s="62">
        <v>14</v>
      </c>
      <c r="M93" s="64">
        <f>AVERAGE(L93,L95,L97)</f>
        <v>22</v>
      </c>
      <c r="N93" s="65">
        <v>54.0406</v>
      </c>
      <c r="O93" s="65">
        <v>-1.00508</v>
      </c>
    </row>
    <row r="94" spans="2:15" ht="12.75">
      <c r="B94" s="66"/>
      <c r="C94" s="67"/>
      <c r="D94" s="67"/>
      <c r="E94" s="43">
        <v>7.5</v>
      </c>
      <c r="F94" s="67"/>
      <c r="G94" s="43">
        <v>1.6</v>
      </c>
      <c r="H94" s="62"/>
      <c r="I94" s="62"/>
      <c r="J94" s="68"/>
      <c r="K94" s="62"/>
      <c r="L94" s="62"/>
      <c r="M94" s="64"/>
      <c r="N94" s="65"/>
      <c r="O94" s="65"/>
    </row>
    <row r="95" spans="2:15" ht="12.75">
      <c r="B95" s="66"/>
      <c r="C95" s="67"/>
      <c r="D95" s="67"/>
      <c r="E95" s="43">
        <v>4.5</v>
      </c>
      <c r="F95" s="67"/>
      <c r="G95" s="43">
        <v>2.8</v>
      </c>
      <c r="H95" s="62"/>
      <c r="I95" s="62"/>
      <c r="J95" s="68"/>
      <c r="K95" s="62" t="s">
        <v>115</v>
      </c>
      <c r="L95" s="62">
        <f>8*5</f>
        <v>40</v>
      </c>
      <c r="M95" s="64"/>
      <c r="N95" s="65"/>
      <c r="O95" s="65"/>
    </row>
    <row r="96" spans="2:15" ht="12.75">
      <c r="B96" s="66"/>
      <c r="C96" s="67"/>
      <c r="D96" s="67"/>
      <c r="E96" s="43">
        <v>18</v>
      </c>
      <c r="F96" s="67"/>
      <c r="G96" s="43">
        <v>1.1</v>
      </c>
      <c r="H96" s="62"/>
      <c r="I96" s="62"/>
      <c r="J96" s="68"/>
      <c r="K96" s="62"/>
      <c r="L96" s="62"/>
      <c r="M96" s="64"/>
      <c r="N96" s="65"/>
      <c r="O96" s="65"/>
    </row>
    <row r="97" spans="2:15" ht="12.75">
      <c r="B97" s="66"/>
      <c r="C97" s="67"/>
      <c r="D97" s="67"/>
      <c r="E97" s="43">
        <v>13.5</v>
      </c>
      <c r="F97" s="67"/>
      <c r="G97" s="43">
        <v>3.1</v>
      </c>
      <c r="H97" s="62"/>
      <c r="I97" s="62"/>
      <c r="J97" s="68"/>
      <c r="K97" s="62" t="s">
        <v>131</v>
      </c>
      <c r="L97" s="62">
        <v>12</v>
      </c>
      <c r="M97" s="64"/>
      <c r="N97" s="65"/>
      <c r="O97" s="65"/>
    </row>
    <row r="98" spans="2:15" ht="12.75">
      <c r="B98" s="66"/>
      <c r="C98" s="67"/>
      <c r="D98" s="67"/>
      <c r="E98" s="43">
        <v>9</v>
      </c>
      <c r="F98" s="67"/>
      <c r="G98" s="43">
        <v>1.9</v>
      </c>
      <c r="H98" s="62"/>
      <c r="I98" s="62"/>
      <c r="J98" s="68"/>
      <c r="K98" s="62"/>
      <c r="L98" s="62"/>
      <c r="M98" s="64"/>
      <c r="N98" s="65"/>
      <c r="O98" s="65"/>
    </row>
    <row r="99" spans="1:15" ht="12.75">
      <c r="A99">
        <v>3</v>
      </c>
      <c r="B99" s="66" t="s">
        <v>113</v>
      </c>
      <c r="C99" s="67">
        <v>30</v>
      </c>
      <c r="D99" s="67">
        <v>33.5</v>
      </c>
      <c r="E99" s="43">
        <v>13</v>
      </c>
      <c r="F99" s="67">
        <f>((C99+SUM(E99:E104))/7)</f>
        <v>9.357142857142858</v>
      </c>
      <c r="G99" s="43">
        <v>2.7</v>
      </c>
      <c r="H99" s="67">
        <f>(SUM(G99:G104)/6)</f>
        <v>1.4666666666666668</v>
      </c>
      <c r="I99" s="62">
        <v>3</v>
      </c>
      <c r="J99" s="68">
        <v>1</v>
      </c>
      <c r="K99" s="62" t="s">
        <v>117</v>
      </c>
      <c r="L99" s="62">
        <v>10</v>
      </c>
      <c r="M99" s="64">
        <f>AVERAGE(L99,L101,L103)</f>
        <v>11.666666666666666</v>
      </c>
      <c r="N99" s="69">
        <v>54.040564</v>
      </c>
      <c r="O99" s="69">
        <v>-1.004988</v>
      </c>
    </row>
    <row r="100" spans="2:15" ht="12.75">
      <c r="B100" s="66"/>
      <c r="C100" s="67"/>
      <c r="D100" s="67"/>
      <c r="E100" s="43">
        <v>11</v>
      </c>
      <c r="F100" s="67"/>
      <c r="G100" s="43">
        <v>2.1</v>
      </c>
      <c r="H100" s="62"/>
      <c r="I100" s="62"/>
      <c r="J100" s="68"/>
      <c r="K100" s="62"/>
      <c r="L100" s="62"/>
      <c r="M100" s="64"/>
      <c r="N100" s="69"/>
      <c r="O100" s="69"/>
    </row>
    <row r="101" spans="2:15" ht="12.75">
      <c r="B101" s="66"/>
      <c r="C101" s="67"/>
      <c r="D101" s="67"/>
      <c r="E101" s="43">
        <v>11.5</v>
      </c>
      <c r="F101" s="67"/>
      <c r="G101" s="43">
        <v>2.1</v>
      </c>
      <c r="H101" s="62"/>
      <c r="I101" s="62"/>
      <c r="J101" s="68"/>
      <c r="K101" s="62" t="s">
        <v>132</v>
      </c>
      <c r="L101" s="62">
        <v>13</v>
      </c>
      <c r="M101" s="64"/>
      <c r="N101" s="69"/>
      <c r="O101" s="69"/>
    </row>
    <row r="102" spans="2:15" ht="12.75">
      <c r="B102" s="66"/>
      <c r="C102" s="67"/>
      <c r="D102" s="67"/>
      <c r="E102" s="43"/>
      <c r="F102" s="67"/>
      <c r="G102" s="43">
        <v>1.9</v>
      </c>
      <c r="H102" s="62"/>
      <c r="I102" s="62"/>
      <c r="J102" s="68"/>
      <c r="K102" s="62"/>
      <c r="L102" s="62"/>
      <c r="M102" s="64"/>
      <c r="N102" s="69"/>
      <c r="O102" s="69"/>
    </row>
    <row r="103" spans="2:15" ht="12.75">
      <c r="B103" s="66"/>
      <c r="C103" s="67"/>
      <c r="D103" s="67"/>
      <c r="E103" s="43"/>
      <c r="F103" s="67"/>
      <c r="G103" s="43"/>
      <c r="H103" s="62"/>
      <c r="I103" s="62"/>
      <c r="J103" s="68"/>
      <c r="K103" s="62" t="s">
        <v>104</v>
      </c>
      <c r="L103" s="62">
        <v>12</v>
      </c>
      <c r="M103" s="64"/>
      <c r="N103" s="69"/>
      <c r="O103" s="69"/>
    </row>
    <row r="104" spans="2:15" ht="12.75">
      <c r="B104" s="66"/>
      <c r="C104" s="67"/>
      <c r="D104" s="67"/>
      <c r="E104" s="43"/>
      <c r="F104" s="67"/>
      <c r="G104" s="43"/>
      <c r="H104" s="62"/>
      <c r="I104" s="62"/>
      <c r="J104" s="68"/>
      <c r="K104" s="62"/>
      <c r="L104" s="62"/>
      <c r="M104" s="64"/>
      <c r="N104" s="69"/>
      <c r="O104" s="69"/>
    </row>
    <row r="105" spans="1:15" ht="12.75">
      <c r="A105">
        <v>3</v>
      </c>
      <c r="B105" s="66" t="s">
        <v>116</v>
      </c>
      <c r="C105" s="67">
        <v>19</v>
      </c>
      <c r="D105" s="67">
        <v>46</v>
      </c>
      <c r="E105" s="43">
        <v>13.5</v>
      </c>
      <c r="F105" s="67">
        <f>((C105+SUM(E105:E110))/7)</f>
        <v>13.571428571428571</v>
      </c>
      <c r="G105" s="43">
        <v>1.6</v>
      </c>
      <c r="H105" s="67">
        <f>(SUM(G105:G110)/6)</f>
        <v>1.9000000000000001</v>
      </c>
      <c r="I105" s="62">
        <v>4</v>
      </c>
      <c r="J105" s="68">
        <v>1</v>
      </c>
      <c r="K105" s="62" t="s">
        <v>131</v>
      </c>
      <c r="L105" s="62">
        <v>12</v>
      </c>
      <c r="M105" s="64">
        <f>AVERAGE(L105,L107,L109)</f>
        <v>11.666666666666666</v>
      </c>
      <c r="N105" s="69">
        <v>54.040585</v>
      </c>
      <c r="O105" s="69">
        <v>-1.005033</v>
      </c>
    </row>
    <row r="106" spans="2:15" ht="12.75">
      <c r="B106" s="66"/>
      <c r="C106" s="67"/>
      <c r="D106" s="67"/>
      <c r="E106" s="43">
        <v>16.5</v>
      </c>
      <c r="F106" s="67"/>
      <c r="G106" s="43">
        <v>2.4</v>
      </c>
      <c r="H106" s="62"/>
      <c r="I106" s="62"/>
      <c r="J106" s="68"/>
      <c r="K106" s="62"/>
      <c r="L106" s="62"/>
      <c r="M106" s="64"/>
      <c r="N106" s="69"/>
      <c r="O106" s="69"/>
    </row>
    <row r="107" spans="2:15" ht="12.75">
      <c r="B107" s="66"/>
      <c r="C107" s="67"/>
      <c r="D107" s="67"/>
      <c r="E107" s="43">
        <v>9</v>
      </c>
      <c r="F107" s="67"/>
      <c r="G107" s="43">
        <v>2</v>
      </c>
      <c r="H107" s="62"/>
      <c r="I107" s="62"/>
      <c r="J107" s="68"/>
      <c r="K107" s="62" t="s">
        <v>133</v>
      </c>
      <c r="L107" s="62">
        <v>7</v>
      </c>
      <c r="M107" s="64"/>
      <c r="N107" s="69"/>
      <c r="O107" s="69"/>
    </row>
    <row r="108" spans="2:15" ht="12.75">
      <c r="B108" s="66"/>
      <c r="C108" s="67"/>
      <c r="D108" s="67"/>
      <c r="E108" s="43">
        <v>9.5</v>
      </c>
      <c r="F108" s="67"/>
      <c r="G108" s="43">
        <v>1.5</v>
      </c>
      <c r="H108" s="62"/>
      <c r="I108" s="62"/>
      <c r="J108" s="68"/>
      <c r="K108" s="62"/>
      <c r="L108" s="62"/>
      <c r="M108" s="64"/>
      <c r="N108" s="69"/>
      <c r="O108" s="69"/>
    </row>
    <row r="109" spans="2:15" ht="12.75">
      <c r="B109" s="66"/>
      <c r="C109" s="67"/>
      <c r="D109" s="67"/>
      <c r="E109" s="43">
        <v>16.5</v>
      </c>
      <c r="F109" s="67"/>
      <c r="G109" s="43">
        <v>2.3</v>
      </c>
      <c r="H109" s="62"/>
      <c r="I109" s="62"/>
      <c r="J109" s="68"/>
      <c r="K109" s="62" t="s">
        <v>100</v>
      </c>
      <c r="L109" s="62">
        <v>16</v>
      </c>
      <c r="M109" s="64"/>
      <c r="N109" s="69"/>
      <c r="O109" s="69"/>
    </row>
    <row r="110" spans="2:15" ht="12.75">
      <c r="B110" s="66"/>
      <c r="C110" s="67"/>
      <c r="D110" s="67"/>
      <c r="E110" s="43">
        <v>11</v>
      </c>
      <c r="F110" s="67"/>
      <c r="G110" s="43">
        <v>1.6</v>
      </c>
      <c r="H110" s="62"/>
      <c r="I110" s="62"/>
      <c r="J110" s="68"/>
      <c r="K110" s="62"/>
      <c r="L110" s="62"/>
      <c r="M110" s="64"/>
      <c r="N110" s="69"/>
      <c r="O110" s="69"/>
    </row>
    <row r="111" spans="1:15" ht="12.75">
      <c r="A111">
        <v>3</v>
      </c>
      <c r="B111" s="66" t="s">
        <v>118</v>
      </c>
      <c r="C111" s="67">
        <v>26</v>
      </c>
      <c r="D111" s="67">
        <v>94</v>
      </c>
      <c r="E111" s="43">
        <v>21</v>
      </c>
      <c r="F111" s="67">
        <f>((C111+SUM(E111:E116))/7)</f>
        <v>15.928571428571429</v>
      </c>
      <c r="G111" s="43">
        <v>2.4</v>
      </c>
      <c r="H111" s="67">
        <f>(SUM(G111:G116)/6)</f>
        <v>2.066666666666667</v>
      </c>
      <c r="I111" s="62">
        <v>10</v>
      </c>
      <c r="J111" s="68">
        <v>1</v>
      </c>
      <c r="K111" s="62" t="s">
        <v>98</v>
      </c>
      <c r="L111" s="62">
        <v>11</v>
      </c>
      <c r="M111" s="64">
        <f>AVERAGE(L111,L113,L115)</f>
        <v>9</v>
      </c>
      <c r="N111" s="69">
        <v>54.040591</v>
      </c>
      <c r="O111" s="69">
        <v>-1.005034</v>
      </c>
    </row>
    <row r="112" spans="2:15" ht="12.75">
      <c r="B112" s="66"/>
      <c r="C112" s="67"/>
      <c r="D112" s="67"/>
      <c r="E112" s="43">
        <v>23.5</v>
      </c>
      <c r="F112" s="67"/>
      <c r="G112" s="43">
        <v>1.8</v>
      </c>
      <c r="H112" s="62"/>
      <c r="I112" s="62"/>
      <c r="J112" s="68"/>
      <c r="K112" s="62"/>
      <c r="L112" s="62"/>
      <c r="M112" s="64"/>
      <c r="N112" s="69"/>
      <c r="O112" s="69"/>
    </row>
    <row r="113" spans="2:15" ht="12.75">
      <c r="B113" s="66"/>
      <c r="C113" s="67"/>
      <c r="D113" s="67"/>
      <c r="E113" s="43">
        <v>21</v>
      </c>
      <c r="F113" s="67"/>
      <c r="G113" s="43">
        <v>1.9</v>
      </c>
      <c r="H113" s="62"/>
      <c r="I113" s="62"/>
      <c r="J113" s="68"/>
      <c r="K113" s="62" t="s">
        <v>133</v>
      </c>
      <c r="L113" s="62">
        <v>7</v>
      </c>
      <c r="M113" s="64"/>
      <c r="N113" s="69"/>
      <c r="O113" s="69"/>
    </row>
    <row r="114" spans="2:15" ht="12.75">
      <c r="B114" s="66"/>
      <c r="C114" s="67"/>
      <c r="D114" s="67"/>
      <c r="E114" s="43">
        <v>6.5</v>
      </c>
      <c r="F114" s="67"/>
      <c r="G114" s="43">
        <v>2.4</v>
      </c>
      <c r="H114" s="62"/>
      <c r="I114" s="62"/>
      <c r="J114" s="68"/>
      <c r="K114" s="62"/>
      <c r="L114" s="62"/>
      <c r="M114" s="64"/>
      <c r="N114" s="69"/>
      <c r="O114" s="69"/>
    </row>
    <row r="115" spans="2:15" ht="12.75">
      <c r="B115" s="66"/>
      <c r="C115" s="67"/>
      <c r="D115" s="67"/>
      <c r="E115" s="43">
        <v>9</v>
      </c>
      <c r="F115" s="67"/>
      <c r="G115" s="43">
        <v>1.9</v>
      </c>
      <c r="H115" s="62"/>
      <c r="I115" s="62"/>
      <c r="J115" s="68"/>
      <c r="K115" s="62" t="s">
        <v>110</v>
      </c>
      <c r="L115" s="62">
        <v>9</v>
      </c>
      <c r="M115" s="64"/>
      <c r="N115" s="69"/>
      <c r="O115" s="69"/>
    </row>
    <row r="116" spans="2:15" ht="12.75">
      <c r="B116" s="66"/>
      <c r="C116" s="67"/>
      <c r="D116" s="67"/>
      <c r="E116" s="43">
        <v>4.5</v>
      </c>
      <c r="F116" s="67"/>
      <c r="G116" s="43">
        <v>2</v>
      </c>
      <c r="H116" s="62"/>
      <c r="I116" s="62"/>
      <c r="J116" s="68"/>
      <c r="K116" s="62"/>
      <c r="L116" s="62"/>
      <c r="M116" s="64"/>
      <c r="N116" s="69"/>
      <c r="O116" s="69"/>
    </row>
    <row r="117" spans="1:15" ht="12.75">
      <c r="A117">
        <v>3</v>
      </c>
      <c r="B117" s="66" t="s">
        <v>120</v>
      </c>
      <c r="C117" s="67">
        <v>13.5</v>
      </c>
      <c r="D117" s="67">
        <v>43</v>
      </c>
      <c r="E117" s="43">
        <v>9</v>
      </c>
      <c r="F117" s="67">
        <f>((C117+SUM(E117:E122))/7)</f>
        <v>8.214285714285714</v>
      </c>
      <c r="G117" s="43">
        <v>1.7</v>
      </c>
      <c r="H117" s="67">
        <f>(SUM(G117:G122)/6)</f>
        <v>1.7500000000000002</v>
      </c>
      <c r="I117" s="62">
        <v>3</v>
      </c>
      <c r="J117" s="68">
        <v>1</v>
      </c>
      <c r="K117" s="62" t="s">
        <v>119</v>
      </c>
      <c r="L117" s="62">
        <v>20</v>
      </c>
      <c r="M117" s="64">
        <f>AVERAGE(L117,L119,L121)</f>
        <v>16.666666666666668</v>
      </c>
      <c r="N117" s="69">
        <v>54.0406</v>
      </c>
      <c r="O117" s="69">
        <v>-1.005058</v>
      </c>
    </row>
    <row r="118" spans="2:15" ht="12.75">
      <c r="B118" s="66"/>
      <c r="C118" s="67"/>
      <c r="D118" s="67"/>
      <c r="E118" s="43">
        <v>5.5</v>
      </c>
      <c r="F118" s="67"/>
      <c r="G118" s="43">
        <v>1.3</v>
      </c>
      <c r="H118" s="62"/>
      <c r="I118" s="62"/>
      <c r="J118" s="68"/>
      <c r="K118" s="62"/>
      <c r="L118" s="62"/>
      <c r="M118" s="64"/>
      <c r="N118" s="69"/>
      <c r="O118" s="69"/>
    </row>
    <row r="119" spans="2:15" ht="12.75">
      <c r="B119" s="66"/>
      <c r="C119" s="67"/>
      <c r="D119" s="67"/>
      <c r="E119" s="43">
        <v>10.5</v>
      </c>
      <c r="F119" s="67"/>
      <c r="G119" s="43">
        <v>1.7</v>
      </c>
      <c r="H119" s="62"/>
      <c r="I119" s="62"/>
      <c r="J119" s="68"/>
      <c r="K119" s="62" t="s">
        <v>106</v>
      </c>
      <c r="L119" s="62">
        <v>14</v>
      </c>
      <c r="M119" s="64"/>
      <c r="N119" s="69"/>
      <c r="O119" s="69"/>
    </row>
    <row r="120" spans="2:15" ht="12.75">
      <c r="B120" s="66"/>
      <c r="C120" s="67"/>
      <c r="D120" s="67"/>
      <c r="E120" s="43">
        <v>9.5</v>
      </c>
      <c r="F120" s="67"/>
      <c r="G120" s="43">
        <v>2.2</v>
      </c>
      <c r="H120" s="62"/>
      <c r="I120" s="62"/>
      <c r="J120" s="68"/>
      <c r="K120" s="62"/>
      <c r="L120" s="62"/>
      <c r="M120" s="64"/>
      <c r="N120" s="69"/>
      <c r="O120" s="69"/>
    </row>
    <row r="121" spans="2:15" ht="12.75">
      <c r="B121" s="66"/>
      <c r="C121" s="67"/>
      <c r="D121" s="67"/>
      <c r="E121" s="43">
        <v>4</v>
      </c>
      <c r="F121" s="67"/>
      <c r="G121" s="43">
        <v>1.8</v>
      </c>
      <c r="H121" s="62"/>
      <c r="I121" s="62"/>
      <c r="J121" s="68"/>
      <c r="K121" s="62" t="s">
        <v>100</v>
      </c>
      <c r="L121" s="62">
        <v>16</v>
      </c>
      <c r="M121" s="64"/>
      <c r="N121" s="69"/>
      <c r="O121" s="69"/>
    </row>
    <row r="122" spans="2:15" ht="12.75">
      <c r="B122" s="66"/>
      <c r="C122" s="67"/>
      <c r="D122" s="67"/>
      <c r="E122" s="43">
        <v>5.5</v>
      </c>
      <c r="F122" s="67"/>
      <c r="G122" s="43">
        <v>1.8</v>
      </c>
      <c r="H122" s="62"/>
      <c r="I122" s="62"/>
      <c r="J122" s="68"/>
      <c r="K122" s="62"/>
      <c r="L122" s="62"/>
      <c r="M122" s="64"/>
      <c r="N122" s="69"/>
      <c r="O122" s="69"/>
    </row>
    <row r="123" spans="1:15" ht="12.75">
      <c r="A123">
        <v>3</v>
      </c>
      <c r="B123" s="66" t="s">
        <v>123</v>
      </c>
      <c r="C123" s="67">
        <v>33.5</v>
      </c>
      <c r="D123" s="67">
        <v>200</v>
      </c>
      <c r="E123" s="43">
        <v>20</v>
      </c>
      <c r="F123" s="67">
        <f>((C123+SUM(E123:E128))/7)</f>
        <v>15.928571428571429</v>
      </c>
      <c r="G123" s="43">
        <v>1.4</v>
      </c>
      <c r="H123" s="67">
        <f>(SUM(G123:G128)/6)</f>
        <v>2.15</v>
      </c>
      <c r="I123" s="62">
        <v>40</v>
      </c>
      <c r="J123" s="68">
        <v>2</v>
      </c>
      <c r="K123" s="62" t="s">
        <v>117</v>
      </c>
      <c r="L123" s="62">
        <v>10</v>
      </c>
      <c r="M123" s="64">
        <f>AVERAGE(L123,L125,L127)</f>
        <v>11.333333333333334</v>
      </c>
      <c r="N123" s="69">
        <v>54.040606</v>
      </c>
      <c r="O123" s="69">
        <v>-1.00499</v>
      </c>
    </row>
    <row r="124" spans="2:15" ht="12.75">
      <c r="B124" s="66"/>
      <c r="C124" s="67"/>
      <c r="D124" s="67"/>
      <c r="E124" s="43">
        <v>23.5</v>
      </c>
      <c r="F124" s="67"/>
      <c r="G124" s="43">
        <v>1.7</v>
      </c>
      <c r="H124" s="62"/>
      <c r="I124" s="62"/>
      <c r="J124" s="68"/>
      <c r="K124" s="62"/>
      <c r="L124" s="62"/>
      <c r="M124" s="64"/>
      <c r="N124" s="69"/>
      <c r="O124" s="69"/>
    </row>
    <row r="125" spans="2:15" ht="12.75">
      <c r="B125" s="66"/>
      <c r="C125" s="67"/>
      <c r="D125" s="67"/>
      <c r="E125" s="43">
        <v>21</v>
      </c>
      <c r="F125" s="67"/>
      <c r="G125" s="43">
        <v>1.8</v>
      </c>
      <c r="H125" s="62"/>
      <c r="I125" s="62"/>
      <c r="J125" s="68"/>
      <c r="K125" s="62" t="s">
        <v>132</v>
      </c>
      <c r="L125" s="62">
        <v>13</v>
      </c>
      <c r="M125" s="64"/>
      <c r="N125" s="69"/>
      <c r="O125" s="69"/>
    </row>
    <row r="126" spans="2:15" ht="12.75">
      <c r="B126" s="66"/>
      <c r="C126" s="67"/>
      <c r="D126" s="67"/>
      <c r="E126" s="43">
        <v>5</v>
      </c>
      <c r="F126" s="67"/>
      <c r="G126" s="43">
        <v>2.4</v>
      </c>
      <c r="H126" s="62"/>
      <c r="I126" s="62"/>
      <c r="J126" s="68"/>
      <c r="K126" s="62"/>
      <c r="L126" s="62"/>
      <c r="M126" s="64"/>
      <c r="N126" s="69"/>
      <c r="O126" s="69"/>
    </row>
    <row r="127" spans="2:15" ht="12.75">
      <c r="B127" s="66"/>
      <c r="C127" s="67"/>
      <c r="D127" s="67"/>
      <c r="E127" s="43">
        <v>5.5</v>
      </c>
      <c r="F127" s="67"/>
      <c r="G127" s="43">
        <v>3.1</v>
      </c>
      <c r="H127" s="62"/>
      <c r="I127" s="62"/>
      <c r="J127" s="68"/>
      <c r="K127" s="62" t="s">
        <v>134</v>
      </c>
      <c r="L127" s="62">
        <v>11</v>
      </c>
      <c r="M127" s="64"/>
      <c r="N127" s="69"/>
      <c r="O127" s="69"/>
    </row>
    <row r="128" spans="2:15" ht="12.75">
      <c r="B128" s="66"/>
      <c r="C128" s="67"/>
      <c r="D128" s="67"/>
      <c r="E128" s="43">
        <v>3</v>
      </c>
      <c r="F128" s="67"/>
      <c r="G128" s="43">
        <v>2.5</v>
      </c>
      <c r="H128" s="62"/>
      <c r="I128" s="62"/>
      <c r="J128" s="68"/>
      <c r="K128" s="62"/>
      <c r="L128" s="62"/>
      <c r="M128" s="64"/>
      <c r="N128" s="69"/>
      <c r="O128" s="69"/>
    </row>
    <row r="129" spans="1:15" ht="12.75">
      <c r="A129">
        <v>3</v>
      </c>
      <c r="B129" s="66" t="s">
        <v>124</v>
      </c>
      <c r="C129" s="67">
        <v>21.5</v>
      </c>
      <c r="D129" s="67">
        <v>147</v>
      </c>
      <c r="E129" s="43">
        <v>18.5</v>
      </c>
      <c r="F129" s="67">
        <f>((C129+SUM(E129:E134))/7)</f>
        <v>13.214285714285714</v>
      </c>
      <c r="G129" s="43">
        <v>1.5</v>
      </c>
      <c r="H129" s="67">
        <f>(SUM(G129:G134)/6)</f>
        <v>1.6499999999999997</v>
      </c>
      <c r="I129" s="62">
        <v>25</v>
      </c>
      <c r="J129" s="68">
        <v>2</v>
      </c>
      <c r="K129" s="62" t="s">
        <v>135</v>
      </c>
      <c r="L129" s="62">
        <v>15</v>
      </c>
      <c r="M129" s="64">
        <f>AVERAGE(L129,L131,L133)</f>
        <v>18.666666666666668</v>
      </c>
      <c r="N129" s="69">
        <v>54.040593</v>
      </c>
      <c r="O129" s="69">
        <v>-1.004989</v>
      </c>
    </row>
    <row r="130" spans="2:15" ht="12.75">
      <c r="B130" s="66"/>
      <c r="C130" s="67"/>
      <c r="D130" s="67"/>
      <c r="E130" s="43">
        <v>20.5</v>
      </c>
      <c r="F130" s="67"/>
      <c r="G130" s="43">
        <v>1.3</v>
      </c>
      <c r="H130" s="62"/>
      <c r="I130" s="62"/>
      <c r="J130" s="68"/>
      <c r="K130" s="62"/>
      <c r="L130" s="62"/>
      <c r="M130" s="64"/>
      <c r="N130" s="69"/>
      <c r="O130" s="69"/>
    </row>
    <row r="131" spans="2:15" ht="12.75">
      <c r="B131" s="66"/>
      <c r="C131" s="67"/>
      <c r="D131" s="67"/>
      <c r="E131" s="43">
        <v>16</v>
      </c>
      <c r="F131" s="67"/>
      <c r="G131" s="43">
        <v>0.9</v>
      </c>
      <c r="H131" s="62"/>
      <c r="I131" s="62"/>
      <c r="J131" s="68"/>
      <c r="K131" s="62" t="s">
        <v>132</v>
      </c>
      <c r="L131" s="62">
        <v>13</v>
      </c>
      <c r="M131" s="64"/>
      <c r="N131" s="69"/>
      <c r="O131" s="69"/>
    </row>
    <row r="132" spans="2:15" ht="12.75">
      <c r="B132" s="66"/>
      <c r="C132" s="67"/>
      <c r="D132" s="67"/>
      <c r="E132" s="43">
        <v>5.5</v>
      </c>
      <c r="F132" s="67"/>
      <c r="G132" s="43">
        <v>1.9</v>
      </c>
      <c r="H132" s="62"/>
      <c r="I132" s="62"/>
      <c r="J132" s="68"/>
      <c r="K132" s="62"/>
      <c r="L132" s="62"/>
      <c r="M132" s="64"/>
      <c r="N132" s="69"/>
      <c r="O132" s="69"/>
    </row>
    <row r="133" spans="2:15" ht="12.75">
      <c r="B133" s="66"/>
      <c r="C133" s="67"/>
      <c r="D133" s="67"/>
      <c r="E133" s="43">
        <v>7</v>
      </c>
      <c r="F133" s="67"/>
      <c r="G133" s="43">
        <v>2.1</v>
      </c>
      <c r="H133" s="62"/>
      <c r="I133" s="62"/>
      <c r="J133" s="68"/>
      <c r="K133" s="62" t="s">
        <v>136</v>
      </c>
      <c r="L133" s="62">
        <v>28</v>
      </c>
      <c r="M133" s="64"/>
      <c r="N133" s="69"/>
      <c r="O133" s="69"/>
    </row>
    <row r="134" spans="2:15" ht="12.75">
      <c r="B134" s="66"/>
      <c r="C134" s="67"/>
      <c r="D134" s="67"/>
      <c r="E134" s="43">
        <v>3.5</v>
      </c>
      <c r="F134" s="67"/>
      <c r="G134" s="43">
        <v>2.2</v>
      </c>
      <c r="H134" s="62"/>
      <c r="I134" s="62"/>
      <c r="J134" s="68"/>
      <c r="K134" s="62"/>
      <c r="L134" s="62"/>
      <c r="M134" s="64"/>
      <c r="N134" s="69"/>
      <c r="O134" s="69"/>
    </row>
    <row r="135" spans="1:15" ht="12.75">
      <c r="A135">
        <v>3</v>
      </c>
      <c r="B135" s="66" t="s">
        <v>126</v>
      </c>
      <c r="C135" s="67">
        <v>14.5</v>
      </c>
      <c r="D135" s="67">
        <v>92</v>
      </c>
      <c r="E135" s="43">
        <v>9.5</v>
      </c>
      <c r="F135" s="67">
        <f>((C135+SUM(E135:E140))/7)</f>
        <v>7.928571428571429</v>
      </c>
      <c r="G135" s="43">
        <v>1.8</v>
      </c>
      <c r="H135" s="67">
        <f>(SUM(G135:G140)/6)</f>
        <v>1.55</v>
      </c>
      <c r="I135" s="62">
        <v>10</v>
      </c>
      <c r="J135" s="68">
        <v>2</v>
      </c>
      <c r="K135" s="62" t="s">
        <v>112</v>
      </c>
      <c r="L135" s="62">
        <v>26</v>
      </c>
      <c r="M135" s="64">
        <f>AVERAGE(L135,L137,L139)</f>
        <v>22.666666666666668</v>
      </c>
      <c r="N135" s="69">
        <v>54.040584</v>
      </c>
      <c r="O135" s="69">
        <v>-1.004987</v>
      </c>
    </row>
    <row r="136" spans="2:15" ht="12.75">
      <c r="B136" s="66"/>
      <c r="C136" s="67"/>
      <c r="D136" s="67"/>
      <c r="E136" s="43">
        <v>5</v>
      </c>
      <c r="F136" s="67"/>
      <c r="G136" s="43">
        <v>1.9</v>
      </c>
      <c r="H136" s="62"/>
      <c r="I136" s="62"/>
      <c r="J136" s="68"/>
      <c r="K136" s="62"/>
      <c r="L136" s="62"/>
      <c r="M136" s="64"/>
      <c r="N136" s="69"/>
      <c r="O136" s="69"/>
    </row>
    <row r="137" spans="2:15" ht="12.75">
      <c r="B137" s="66"/>
      <c r="C137" s="67"/>
      <c r="D137" s="67"/>
      <c r="E137" s="43">
        <v>7.5</v>
      </c>
      <c r="F137" s="67"/>
      <c r="G137" s="43">
        <v>1.9</v>
      </c>
      <c r="H137" s="62"/>
      <c r="I137" s="62"/>
      <c r="J137" s="68"/>
      <c r="K137" s="62" t="s">
        <v>119</v>
      </c>
      <c r="L137" s="62">
        <v>20</v>
      </c>
      <c r="M137" s="64"/>
      <c r="N137" s="69"/>
      <c r="O137" s="69"/>
    </row>
    <row r="138" spans="2:15" ht="12.75">
      <c r="B138" s="66"/>
      <c r="C138" s="67"/>
      <c r="D138" s="67"/>
      <c r="E138" s="43">
        <v>9</v>
      </c>
      <c r="F138" s="67"/>
      <c r="G138" s="43">
        <v>0.9</v>
      </c>
      <c r="H138" s="62"/>
      <c r="I138" s="62"/>
      <c r="J138" s="68"/>
      <c r="K138" s="62"/>
      <c r="L138" s="62"/>
      <c r="M138" s="64"/>
      <c r="N138" s="69"/>
      <c r="O138" s="69"/>
    </row>
    <row r="139" spans="2:15" ht="12.75">
      <c r="B139" s="66"/>
      <c r="C139" s="67"/>
      <c r="D139" s="67"/>
      <c r="E139" s="43">
        <v>4</v>
      </c>
      <c r="F139" s="67"/>
      <c r="G139" s="43">
        <v>1.2</v>
      </c>
      <c r="H139" s="62"/>
      <c r="I139" s="62"/>
      <c r="J139" s="68"/>
      <c r="K139" s="62" t="s">
        <v>103</v>
      </c>
      <c r="L139" s="62">
        <v>22</v>
      </c>
      <c r="M139" s="64"/>
      <c r="N139" s="69"/>
      <c r="O139" s="69"/>
    </row>
    <row r="140" spans="2:15" ht="12.75">
      <c r="B140" s="66"/>
      <c r="C140" s="67"/>
      <c r="D140" s="67"/>
      <c r="E140" s="43">
        <v>6</v>
      </c>
      <c r="F140" s="67"/>
      <c r="G140" s="43">
        <v>1.6</v>
      </c>
      <c r="H140" s="62"/>
      <c r="I140" s="62"/>
      <c r="J140" s="68"/>
      <c r="K140" s="62"/>
      <c r="L140" s="62"/>
      <c r="M140" s="64"/>
      <c r="N140" s="69"/>
      <c r="O140" s="69"/>
    </row>
    <row r="141" spans="1:15" ht="12.75">
      <c r="A141">
        <v>3</v>
      </c>
      <c r="B141" s="66" t="s">
        <v>137</v>
      </c>
      <c r="C141" s="67">
        <v>23.5</v>
      </c>
      <c r="D141" s="67">
        <v>60.5</v>
      </c>
      <c r="E141" s="43">
        <v>15.5</v>
      </c>
      <c r="F141" s="67">
        <f>((C141+SUM(E141:E146))/7)</f>
        <v>12.5</v>
      </c>
      <c r="G141" s="43">
        <v>2.2</v>
      </c>
      <c r="H141" s="67">
        <f>(SUM(G141:G146)/6)</f>
        <v>1.9000000000000001</v>
      </c>
      <c r="I141" s="62">
        <v>2</v>
      </c>
      <c r="J141" s="68">
        <v>1</v>
      </c>
      <c r="K141" s="62" t="s">
        <v>106</v>
      </c>
      <c r="L141" s="62">
        <v>14</v>
      </c>
      <c r="M141" s="64">
        <f>AVERAGE(L141,L143,L145)</f>
        <v>20</v>
      </c>
      <c r="N141" s="73">
        <v>54.040223</v>
      </c>
      <c r="O141" s="73">
        <v>-1.005316</v>
      </c>
    </row>
    <row r="142" spans="2:15" ht="12.75">
      <c r="B142" s="66"/>
      <c r="C142" s="67"/>
      <c r="D142" s="67"/>
      <c r="E142" s="43">
        <v>13</v>
      </c>
      <c r="F142" s="67"/>
      <c r="G142" s="43">
        <v>2.4</v>
      </c>
      <c r="H142" s="62"/>
      <c r="I142" s="62"/>
      <c r="J142" s="68"/>
      <c r="K142" s="62"/>
      <c r="L142" s="62"/>
      <c r="M142" s="64"/>
      <c r="N142" s="74"/>
      <c r="O142" s="74"/>
    </row>
    <row r="143" spans="2:15" ht="12.75">
      <c r="B143" s="66"/>
      <c r="C143" s="67"/>
      <c r="D143" s="67"/>
      <c r="E143" s="43">
        <v>7</v>
      </c>
      <c r="F143" s="67"/>
      <c r="G143" s="43">
        <v>2.4</v>
      </c>
      <c r="H143" s="62"/>
      <c r="I143" s="62"/>
      <c r="J143" s="68"/>
      <c r="K143" s="62" t="s">
        <v>138</v>
      </c>
      <c r="L143" s="62">
        <v>20</v>
      </c>
      <c r="M143" s="64"/>
      <c r="N143" s="74"/>
      <c r="O143" s="74"/>
    </row>
    <row r="144" spans="2:15" ht="12.75">
      <c r="B144" s="66"/>
      <c r="C144" s="67"/>
      <c r="D144" s="67"/>
      <c r="E144" s="43">
        <v>10</v>
      </c>
      <c r="F144" s="67"/>
      <c r="G144" s="43">
        <v>1.1</v>
      </c>
      <c r="H144" s="62"/>
      <c r="I144" s="62"/>
      <c r="J144" s="68"/>
      <c r="K144" s="62"/>
      <c r="L144" s="62"/>
      <c r="M144" s="64"/>
      <c r="N144" s="74"/>
      <c r="O144" s="74"/>
    </row>
    <row r="145" spans="2:15" ht="12.75">
      <c r="B145" s="66"/>
      <c r="C145" s="67"/>
      <c r="D145" s="67"/>
      <c r="E145" s="43">
        <v>8.5</v>
      </c>
      <c r="F145" s="67"/>
      <c r="G145" s="43">
        <v>1.5</v>
      </c>
      <c r="H145" s="62"/>
      <c r="I145" s="62"/>
      <c r="J145" s="68"/>
      <c r="K145" s="62" t="s">
        <v>112</v>
      </c>
      <c r="L145" s="62">
        <v>26</v>
      </c>
      <c r="M145" s="64"/>
      <c r="N145" s="74"/>
      <c r="O145" s="74"/>
    </row>
    <row r="146" spans="2:15" ht="12.75">
      <c r="B146" s="66"/>
      <c r="C146" s="67"/>
      <c r="D146" s="67"/>
      <c r="E146" s="43">
        <v>10</v>
      </c>
      <c r="F146" s="67"/>
      <c r="G146" s="43">
        <v>1.8</v>
      </c>
      <c r="H146" s="62"/>
      <c r="I146" s="62"/>
      <c r="J146" s="68"/>
      <c r="K146" s="62"/>
      <c r="L146" s="62"/>
      <c r="M146" s="64"/>
      <c r="N146" s="75"/>
      <c r="O146" s="75"/>
    </row>
    <row r="147" spans="1:15" ht="12.75">
      <c r="A147">
        <v>3</v>
      </c>
      <c r="B147" s="66" t="s">
        <v>23</v>
      </c>
      <c r="C147" s="67">
        <v>51</v>
      </c>
      <c r="D147" s="67">
        <v>34</v>
      </c>
      <c r="E147" s="43">
        <v>45</v>
      </c>
      <c r="F147" s="67">
        <f>((C147+SUM(E147:E152))/7)</f>
        <v>40.714285714285715</v>
      </c>
      <c r="G147" s="43">
        <v>1.6</v>
      </c>
      <c r="H147" s="67">
        <f>(SUM(G147:G152)/6)</f>
        <v>1.1</v>
      </c>
      <c r="I147" s="62">
        <v>1</v>
      </c>
      <c r="J147" s="68">
        <v>1</v>
      </c>
      <c r="K147" s="62" t="s">
        <v>102</v>
      </c>
      <c r="L147" s="62">
        <v>18</v>
      </c>
      <c r="M147" s="64">
        <f>AVERAGE(L147,L149,L151)</f>
        <v>22.666666666666668</v>
      </c>
      <c r="N147" s="69">
        <v>54.040368</v>
      </c>
      <c r="O147" s="69">
        <v>-1.004849</v>
      </c>
    </row>
    <row r="148" spans="2:15" ht="12.75">
      <c r="B148" s="66"/>
      <c r="C148" s="67"/>
      <c r="D148" s="67"/>
      <c r="E148" s="43">
        <v>42.5</v>
      </c>
      <c r="F148" s="67"/>
      <c r="G148" s="43">
        <v>1</v>
      </c>
      <c r="H148" s="62"/>
      <c r="I148" s="62"/>
      <c r="J148" s="68"/>
      <c r="K148" s="62"/>
      <c r="L148" s="62"/>
      <c r="M148" s="64"/>
      <c r="N148" s="69"/>
      <c r="O148" s="69"/>
    </row>
    <row r="149" spans="2:15" ht="12.75">
      <c r="B149" s="66"/>
      <c r="C149" s="67"/>
      <c r="D149" s="67"/>
      <c r="E149" s="43">
        <v>49</v>
      </c>
      <c r="F149" s="67"/>
      <c r="G149" s="43">
        <v>0.6</v>
      </c>
      <c r="H149" s="62"/>
      <c r="I149" s="62"/>
      <c r="J149" s="68"/>
      <c r="K149" s="62" t="s">
        <v>138</v>
      </c>
      <c r="L149" s="62">
        <v>20</v>
      </c>
      <c r="M149" s="64"/>
      <c r="N149" s="69"/>
      <c r="O149" s="69"/>
    </row>
    <row r="150" spans="2:15" ht="12.75">
      <c r="B150" s="66"/>
      <c r="C150" s="67"/>
      <c r="D150" s="67"/>
      <c r="E150" s="43">
        <v>27</v>
      </c>
      <c r="F150" s="67"/>
      <c r="G150" s="43">
        <v>1.1</v>
      </c>
      <c r="H150" s="62"/>
      <c r="I150" s="62"/>
      <c r="J150" s="68"/>
      <c r="K150" s="62"/>
      <c r="L150" s="62"/>
      <c r="M150" s="64"/>
      <c r="N150" s="69"/>
      <c r="O150" s="69"/>
    </row>
    <row r="151" spans="2:15" ht="12.75">
      <c r="B151" s="66"/>
      <c r="C151" s="67"/>
      <c r="D151" s="67"/>
      <c r="E151" s="43">
        <v>32.5</v>
      </c>
      <c r="F151" s="67"/>
      <c r="G151" s="43">
        <v>1.3</v>
      </c>
      <c r="H151" s="62"/>
      <c r="I151" s="62"/>
      <c r="J151" s="68"/>
      <c r="K151" s="62" t="s">
        <v>122</v>
      </c>
      <c r="L151" s="62">
        <v>30</v>
      </c>
      <c r="M151" s="64"/>
      <c r="N151" s="69"/>
      <c r="O151" s="69"/>
    </row>
    <row r="152" spans="2:15" ht="12.75">
      <c r="B152" s="66"/>
      <c r="C152" s="67"/>
      <c r="D152" s="67"/>
      <c r="E152" s="43">
        <v>38</v>
      </c>
      <c r="F152" s="67"/>
      <c r="G152" s="43">
        <v>1</v>
      </c>
      <c r="H152" s="62"/>
      <c r="I152" s="62"/>
      <c r="J152" s="68"/>
      <c r="K152" s="62"/>
      <c r="L152" s="62"/>
      <c r="M152" s="64"/>
      <c r="N152" s="69"/>
      <c r="O152" s="69"/>
    </row>
    <row r="153" spans="1:15" ht="12.75">
      <c r="A153">
        <v>3</v>
      </c>
      <c r="B153" s="66" t="s">
        <v>26</v>
      </c>
      <c r="C153" s="67">
        <v>25.5</v>
      </c>
      <c r="D153" s="67">
        <v>89</v>
      </c>
      <c r="E153" s="43">
        <v>17</v>
      </c>
      <c r="F153" s="67">
        <f>((C153+SUM(E153:E158))/7)</f>
        <v>18.142857142857142</v>
      </c>
      <c r="G153" s="43">
        <v>2</v>
      </c>
      <c r="H153" s="67">
        <f>(SUM(G153:G158)/6)</f>
        <v>1.6166666666666665</v>
      </c>
      <c r="I153" s="62">
        <v>5</v>
      </c>
      <c r="J153" s="68">
        <v>2</v>
      </c>
      <c r="K153" s="62" t="s">
        <v>130</v>
      </c>
      <c r="L153" s="62">
        <v>50</v>
      </c>
      <c r="M153" s="64">
        <f>AVERAGE(L153,L155,L157)</f>
        <v>30.666666666666668</v>
      </c>
      <c r="N153" s="69">
        <v>54.04042</v>
      </c>
      <c r="O153" s="69">
        <v>-1.004923</v>
      </c>
    </row>
    <row r="154" spans="2:15" ht="12.75">
      <c r="B154" s="66"/>
      <c r="C154" s="67"/>
      <c r="D154" s="67"/>
      <c r="E154" s="43">
        <v>15.5</v>
      </c>
      <c r="F154" s="67"/>
      <c r="G154" s="43">
        <v>1.6</v>
      </c>
      <c r="H154" s="62"/>
      <c r="I154" s="62"/>
      <c r="J154" s="68"/>
      <c r="K154" s="62"/>
      <c r="L154" s="62"/>
      <c r="M154" s="64"/>
      <c r="N154" s="69"/>
      <c r="O154" s="69"/>
    </row>
    <row r="155" spans="2:15" ht="12.75">
      <c r="B155" s="66"/>
      <c r="C155" s="67"/>
      <c r="D155" s="67"/>
      <c r="E155" s="43">
        <v>25</v>
      </c>
      <c r="F155" s="67"/>
      <c r="G155" s="43">
        <v>1.7</v>
      </c>
      <c r="H155" s="62"/>
      <c r="I155" s="62"/>
      <c r="J155" s="68"/>
      <c r="K155" s="62" t="s">
        <v>114</v>
      </c>
      <c r="L155" s="62">
        <v>24</v>
      </c>
      <c r="M155" s="64"/>
      <c r="N155" s="69"/>
      <c r="O155" s="69"/>
    </row>
    <row r="156" spans="2:15" ht="12.75">
      <c r="B156" s="66"/>
      <c r="C156" s="67"/>
      <c r="D156" s="67"/>
      <c r="E156" s="43">
        <v>24.5</v>
      </c>
      <c r="F156" s="67"/>
      <c r="G156" s="43">
        <v>1.6</v>
      </c>
      <c r="H156" s="62"/>
      <c r="I156" s="62"/>
      <c r="J156" s="68"/>
      <c r="K156" s="62"/>
      <c r="L156" s="62"/>
      <c r="M156" s="64"/>
      <c r="N156" s="69"/>
      <c r="O156" s="69"/>
    </row>
    <row r="157" spans="2:15" ht="12.75">
      <c r="B157" s="66"/>
      <c r="C157" s="67"/>
      <c r="D157" s="67"/>
      <c r="E157" s="43">
        <v>12.5</v>
      </c>
      <c r="F157" s="67"/>
      <c r="G157" s="43">
        <v>1.6</v>
      </c>
      <c r="H157" s="62"/>
      <c r="I157" s="62"/>
      <c r="J157" s="68"/>
      <c r="K157" s="62" t="s">
        <v>102</v>
      </c>
      <c r="L157" s="62">
        <v>18</v>
      </c>
      <c r="M157" s="64"/>
      <c r="N157" s="69"/>
      <c r="O157" s="69"/>
    </row>
    <row r="158" spans="2:15" ht="12.75">
      <c r="B158" s="66"/>
      <c r="C158" s="67"/>
      <c r="D158" s="67"/>
      <c r="E158" s="43">
        <v>7</v>
      </c>
      <c r="F158" s="67"/>
      <c r="G158" s="43">
        <v>1.2</v>
      </c>
      <c r="H158" s="62"/>
      <c r="I158" s="62"/>
      <c r="J158" s="68"/>
      <c r="K158" s="62"/>
      <c r="L158" s="62"/>
      <c r="M158" s="64"/>
      <c r="N158" s="69"/>
      <c r="O158" s="69"/>
    </row>
    <row r="159" spans="1:15" ht="12.75">
      <c r="A159">
        <v>3</v>
      </c>
      <c r="B159" s="66" t="s">
        <v>25</v>
      </c>
      <c r="C159" s="67">
        <v>25</v>
      </c>
      <c r="D159" s="67">
        <v>94</v>
      </c>
      <c r="E159" s="43">
        <v>24</v>
      </c>
      <c r="F159" s="67">
        <f>((C159+SUM(E159:E164))/7)</f>
        <v>17</v>
      </c>
      <c r="G159" s="43">
        <v>2.7</v>
      </c>
      <c r="H159" s="67">
        <f>(SUM(G159:G164)/6)</f>
        <v>2.983333333333333</v>
      </c>
      <c r="I159" s="62">
        <v>20</v>
      </c>
      <c r="J159" s="68">
        <v>1</v>
      </c>
      <c r="K159" s="62" t="s">
        <v>131</v>
      </c>
      <c r="L159" s="62">
        <v>12</v>
      </c>
      <c r="M159" s="64">
        <f>AVERAGE(L159,L161,L163)</f>
        <v>12.333333333333334</v>
      </c>
      <c r="N159" s="69">
        <v>54.040417</v>
      </c>
      <c r="O159" s="69">
        <v>-1.00481</v>
      </c>
    </row>
    <row r="160" spans="2:15" ht="12.75">
      <c r="B160" s="66"/>
      <c r="C160" s="67"/>
      <c r="D160" s="67"/>
      <c r="E160" s="43">
        <v>19</v>
      </c>
      <c r="F160" s="67"/>
      <c r="G160" s="43">
        <v>3.4</v>
      </c>
      <c r="H160" s="62"/>
      <c r="I160" s="62"/>
      <c r="J160" s="68"/>
      <c r="K160" s="62"/>
      <c r="L160" s="62"/>
      <c r="M160" s="64"/>
      <c r="N160" s="69"/>
      <c r="O160" s="69"/>
    </row>
    <row r="161" spans="2:15" ht="12.75">
      <c r="B161" s="66"/>
      <c r="C161" s="67"/>
      <c r="D161" s="67"/>
      <c r="E161" s="43">
        <v>15</v>
      </c>
      <c r="F161" s="67"/>
      <c r="G161" s="43">
        <v>3.1</v>
      </c>
      <c r="H161" s="62"/>
      <c r="I161" s="62"/>
      <c r="J161" s="68"/>
      <c r="K161" s="62" t="s">
        <v>99</v>
      </c>
      <c r="L161" s="62">
        <v>14</v>
      </c>
      <c r="M161" s="64"/>
      <c r="N161" s="69"/>
      <c r="O161" s="69"/>
    </row>
    <row r="162" spans="2:15" ht="12.75">
      <c r="B162" s="66"/>
      <c r="C162" s="67"/>
      <c r="D162" s="67"/>
      <c r="E162" s="43">
        <v>14.5</v>
      </c>
      <c r="F162" s="67"/>
      <c r="G162" s="43">
        <v>3.2</v>
      </c>
      <c r="H162" s="62"/>
      <c r="I162" s="62"/>
      <c r="J162" s="68"/>
      <c r="K162" s="62"/>
      <c r="L162" s="62"/>
      <c r="M162" s="64"/>
      <c r="N162" s="69"/>
      <c r="O162" s="69"/>
    </row>
    <row r="163" spans="2:15" ht="12.75">
      <c r="B163" s="66"/>
      <c r="C163" s="67"/>
      <c r="D163" s="67"/>
      <c r="E163" s="43">
        <v>12.5</v>
      </c>
      <c r="F163" s="67"/>
      <c r="G163" s="43">
        <v>2.4</v>
      </c>
      <c r="H163" s="62"/>
      <c r="I163" s="62"/>
      <c r="J163" s="68"/>
      <c r="K163" s="62" t="s">
        <v>98</v>
      </c>
      <c r="L163" s="62">
        <v>11</v>
      </c>
      <c r="M163" s="64"/>
      <c r="N163" s="69"/>
      <c r="O163" s="69"/>
    </row>
    <row r="164" spans="2:15" ht="12.75">
      <c r="B164" s="66"/>
      <c r="C164" s="67"/>
      <c r="D164" s="67"/>
      <c r="E164" s="43">
        <v>9</v>
      </c>
      <c r="F164" s="67"/>
      <c r="G164" s="43">
        <v>3.1</v>
      </c>
      <c r="H164" s="62"/>
      <c r="I164" s="62"/>
      <c r="J164" s="68"/>
      <c r="K164" s="62"/>
      <c r="L164" s="62"/>
      <c r="M164" s="64"/>
      <c r="N164" s="69"/>
      <c r="O164" s="69"/>
    </row>
    <row r="165" spans="1:15" ht="12.75">
      <c r="A165">
        <v>3</v>
      </c>
      <c r="B165" s="66" t="s">
        <v>24</v>
      </c>
      <c r="C165" s="67">
        <v>30</v>
      </c>
      <c r="D165" s="67">
        <v>106</v>
      </c>
      <c r="E165" s="43">
        <v>29</v>
      </c>
      <c r="F165" s="67">
        <f>((C165+SUM(E165:E170))/7)</f>
        <v>21.214285714285715</v>
      </c>
      <c r="G165" s="43">
        <v>1.9</v>
      </c>
      <c r="H165" s="67">
        <f>(SUM(G165:G170)/6)</f>
        <v>1.9666666666666666</v>
      </c>
      <c r="I165" s="62">
        <v>10</v>
      </c>
      <c r="J165" s="68">
        <v>2</v>
      </c>
      <c r="K165" s="62" t="s">
        <v>102</v>
      </c>
      <c r="L165" s="62">
        <v>18</v>
      </c>
      <c r="M165" s="64">
        <f>AVERAGE(L165,L167,L169)</f>
        <v>22.666666666666668</v>
      </c>
      <c r="N165" s="69">
        <v>54.040481</v>
      </c>
      <c r="O165" s="69">
        <v>-1.004854</v>
      </c>
    </row>
    <row r="166" spans="2:15" ht="12.75">
      <c r="B166" s="66"/>
      <c r="C166" s="67"/>
      <c r="D166" s="67"/>
      <c r="E166" s="43">
        <v>28.5</v>
      </c>
      <c r="F166" s="67"/>
      <c r="G166" s="43">
        <v>2.7</v>
      </c>
      <c r="H166" s="62"/>
      <c r="I166" s="62"/>
      <c r="J166" s="68"/>
      <c r="K166" s="62"/>
      <c r="L166" s="62"/>
      <c r="M166" s="64"/>
      <c r="N166" s="69"/>
      <c r="O166" s="69"/>
    </row>
    <row r="167" spans="2:15" ht="12.75">
      <c r="B167" s="66"/>
      <c r="C167" s="67"/>
      <c r="D167" s="67"/>
      <c r="E167" s="43">
        <v>25</v>
      </c>
      <c r="F167" s="67"/>
      <c r="G167" s="43">
        <v>1.6</v>
      </c>
      <c r="H167" s="62"/>
      <c r="I167" s="62"/>
      <c r="J167" s="68"/>
      <c r="K167" s="62" t="s">
        <v>108</v>
      </c>
      <c r="L167" s="62">
        <v>25</v>
      </c>
      <c r="M167" s="64"/>
      <c r="N167" s="69"/>
      <c r="O167" s="69"/>
    </row>
    <row r="168" spans="2:15" ht="12.75">
      <c r="B168" s="66"/>
      <c r="C168" s="67"/>
      <c r="D168" s="67"/>
      <c r="E168" s="43">
        <v>13.5</v>
      </c>
      <c r="F168" s="67"/>
      <c r="G168" s="43">
        <v>2.1</v>
      </c>
      <c r="H168" s="62"/>
      <c r="I168" s="62"/>
      <c r="J168" s="68"/>
      <c r="K168" s="62"/>
      <c r="L168" s="62"/>
      <c r="M168" s="64"/>
      <c r="N168" s="69"/>
      <c r="O168" s="69"/>
    </row>
    <row r="169" spans="2:15" ht="12.75">
      <c r="B169" s="66"/>
      <c r="C169" s="67"/>
      <c r="D169" s="67"/>
      <c r="E169" s="43">
        <v>14.5</v>
      </c>
      <c r="F169" s="67"/>
      <c r="G169" s="43">
        <v>1.4</v>
      </c>
      <c r="H169" s="62"/>
      <c r="I169" s="62"/>
      <c r="J169" s="68"/>
      <c r="K169" s="62" t="s">
        <v>108</v>
      </c>
      <c r="L169" s="62">
        <v>25</v>
      </c>
      <c r="M169" s="64"/>
      <c r="N169" s="69"/>
      <c r="O169" s="69"/>
    </row>
    <row r="170" spans="2:15" ht="12.75">
      <c r="B170" s="66"/>
      <c r="C170" s="67"/>
      <c r="D170" s="67"/>
      <c r="E170" s="43">
        <v>8</v>
      </c>
      <c r="F170" s="67"/>
      <c r="G170" s="43">
        <v>2.1</v>
      </c>
      <c r="H170" s="62"/>
      <c r="I170" s="62"/>
      <c r="J170" s="68"/>
      <c r="K170" s="62"/>
      <c r="L170" s="62"/>
      <c r="M170" s="64"/>
      <c r="N170" s="69"/>
      <c r="O170" s="69"/>
    </row>
    <row r="171" spans="1:15" ht="12.75">
      <c r="A171">
        <v>3</v>
      </c>
      <c r="B171" s="66" t="s">
        <v>27</v>
      </c>
      <c r="C171" s="67">
        <v>44.5</v>
      </c>
      <c r="D171" s="67">
        <v>61.5</v>
      </c>
      <c r="E171" s="43">
        <v>42</v>
      </c>
      <c r="F171" s="67">
        <f>((C171+SUM(E171:E176))/7)</f>
        <v>26.928571428571427</v>
      </c>
      <c r="G171" s="43">
        <v>1.6</v>
      </c>
      <c r="H171" s="67">
        <f>(SUM(G171:G176)/6)</f>
        <v>1.4333333333333333</v>
      </c>
      <c r="I171" s="62">
        <v>4</v>
      </c>
      <c r="J171" s="68">
        <v>1</v>
      </c>
      <c r="K171" s="62" t="s">
        <v>122</v>
      </c>
      <c r="L171" s="62">
        <v>30</v>
      </c>
      <c r="M171" s="64">
        <f>AVERAGE(L171,L173,L175)</f>
        <v>28.333333333333332</v>
      </c>
      <c r="N171" s="69">
        <v>54.040436</v>
      </c>
      <c r="O171" s="69">
        <v>-1.004709</v>
      </c>
    </row>
    <row r="172" spans="2:15" ht="12.75">
      <c r="B172" s="66"/>
      <c r="C172" s="67"/>
      <c r="D172" s="67"/>
      <c r="E172" s="43">
        <v>40</v>
      </c>
      <c r="F172" s="67"/>
      <c r="G172" s="43">
        <v>1.5</v>
      </c>
      <c r="H172" s="62"/>
      <c r="I172" s="62"/>
      <c r="J172" s="68"/>
      <c r="K172" s="62"/>
      <c r="L172" s="62"/>
      <c r="M172" s="64"/>
      <c r="N172" s="69"/>
      <c r="O172" s="69"/>
    </row>
    <row r="173" spans="2:15" ht="12.75">
      <c r="B173" s="66"/>
      <c r="C173" s="67"/>
      <c r="D173" s="67"/>
      <c r="E173" s="43">
        <v>37.5</v>
      </c>
      <c r="F173" s="67"/>
      <c r="G173" s="43">
        <v>1.2</v>
      </c>
      <c r="H173" s="62"/>
      <c r="I173" s="62"/>
      <c r="J173" s="68"/>
      <c r="K173" s="62" t="s">
        <v>109</v>
      </c>
      <c r="L173" s="62">
        <v>35</v>
      </c>
      <c r="M173" s="64"/>
      <c r="N173" s="69"/>
      <c r="O173" s="69"/>
    </row>
    <row r="174" spans="2:15" ht="12.75">
      <c r="B174" s="66"/>
      <c r="C174" s="67"/>
      <c r="D174" s="67"/>
      <c r="E174" s="43">
        <v>11</v>
      </c>
      <c r="F174" s="67"/>
      <c r="G174" s="43">
        <v>1.1</v>
      </c>
      <c r="H174" s="62"/>
      <c r="I174" s="62"/>
      <c r="J174" s="68"/>
      <c r="K174" s="62"/>
      <c r="L174" s="62"/>
      <c r="M174" s="64"/>
      <c r="N174" s="69"/>
      <c r="O174" s="69"/>
    </row>
    <row r="175" spans="2:15" ht="12.75">
      <c r="B175" s="66"/>
      <c r="C175" s="67"/>
      <c r="D175" s="67"/>
      <c r="E175" s="43">
        <v>4</v>
      </c>
      <c r="F175" s="67"/>
      <c r="G175" s="43">
        <v>1.8</v>
      </c>
      <c r="H175" s="62"/>
      <c r="I175" s="62"/>
      <c r="J175" s="68"/>
      <c r="K175" s="62" t="s">
        <v>138</v>
      </c>
      <c r="L175" s="62">
        <v>20</v>
      </c>
      <c r="M175" s="64"/>
      <c r="N175" s="69"/>
      <c r="O175" s="69"/>
    </row>
    <row r="176" spans="2:15" ht="12.75">
      <c r="B176" s="66"/>
      <c r="C176" s="67"/>
      <c r="D176" s="67"/>
      <c r="E176" s="43">
        <v>9.5</v>
      </c>
      <c r="F176" s="67"/>
      <c r="G176" s="43">
        <v>1.4</v>
      </c>
      <c r="H176" s="62"/>
      <c r="I176" s="62"/>
      <c r="J176" s="68"/>
      <c r="K176" s="62"/>
      <c r="L176" s="62"/>
      <c r="M176" s="64"/>
      <c r="N176" s="69"/>
      <c r="O176" s="69"/>
    </row>
    <row r="177" spans="1:15" ht="12.75">
      <c r="A177">
        <v>3</v>
      </c>
      <c r="B177" s="66" t="s">
        <v>22</v>
      </c>
      <c r="C177" s="67">
        <v>20.5</v>
      </c>
      <c r="D177" s="67">
        <v>83</v>
      </c>
      <c r="E177" s="43">
        <v>20</v>
      </c>
      <c r="F177" s="67">
        <f>((C177+SUM(E177:E182))/7)</f>
        <v>14</v>
      </c>
      <c r="G177" s="43">
        <v>1.2</v>
      </c>
      <c r="H177" s="67">
        <f>(SUM(G177:G182)/6)</f>
        <v>1.3333333333333333</v>
      </c>
      <c r="I177" s="62">
        <v>10</v>
      </c>
      <c r="J177" s="68">
        <v>1</v>
      </c>
      <c r="K177" s="62" t="s">
        <v>138</v>
      </c>
      <c r="L177" s="62">
        <v>20</v>
      </c>
      <c r="M177" s="64">
        <f>AVERAGE(L177,L179,L181)</f>
        <v>28.333333333333332</v>
      </c>
      <c r="N177" s="69">
        <v>54.040481</v>
      </c>
      <c r="O177" s="69">
        <v>-1.004763</v>
      </c>
    </row>
    <row r="178" spans="2:15" ht="12.75">
      <c r="B178" s="66"/>
      <c r="C178" s="67"/>
      <c r="D178" s="67"/>
      <c r="E178" s="43">
        <v>13</v>
      </c>
      <c r="F178" s="67"/>
      <c r="G178" s="43">
        <v>1.5</v>
      </c>
      <c r="H178" s="62"/>
      <c r="I178" s="62"/>
      <c r="J178" s="68"/>
      <c r="K178" s="62"/>
      <c r="L178" s="62"/>
      <c r="M178" s="64"/>
      <c r="N178" s="69"/>
      <c r="O178" s="69"/>
    </row>
    <row r="179" spans="2:15" ht="12.75">
      <c r="B179" s="66"/>
      <c r="C179" s="67"/>
      <c r="D179" s="67"/>
      <c r="E179" s="43">
        <v>17.5</v>
      </c>
      <c r="F179" s="67"/>
      <c r="G179" s="43">
        <v>1.4</v>
      </c>
      <c r="H179" s="62"/>
      <c r="I179" s="62"/>
      <c r="J179" s="68"/>
      <c r="K179" s="62" t="s">
        <v>109</v>
      </c>
      <c r="L179" s="62">
        <v>35</v>
      </c>
      <c r="M179" s="64"/>
      <c r="N179" s="69"/>
      <c r="O179" s="69"/>
    </row>
    <row r="180" spans="2:15" ht="12.75">
      <c r="B180" s="66"/>
      <c r="C180" s="67"/>
      <c r="D180" s="67"/>
      <c r="E180" s="43">
        <v>6.5</v>
      </c>
      <c r="F180" s="67"/>
      <c r="G180" s="43">
        <v>1.4</v>
      </c>
      <c r="H180" s="62"/>
      <c r="I180" s="62"/>
      <c r="J180" s="68"/>
      <c r="K180" s="62"/>
      <c r="L180" s="62"/>
      <c r="M180" s="64"/>
      <c r="N180" s="69"/>
      <c r="O180" s="69"/>
    </row>
    <row r="181" spans="2:15" ht="12.75">
      <c r="B181" s="66"/>
      <c r="C181" s="67"/>
      <c r="D181" s="67"/>
      <c r="E181" s="43">
        <v>16</v>
      </c>
      <c r="F181" s="67"/>
      <c r="G181" s="43">
        <v>1.3</v>
      </c>
      <c r="H181" s="62"/>
      <c r="I181" s="62"/>
      <c r="J181" s="68"/>
      <c r="K181" s="62" t="s">
        <v>122</v>
      </c>
      <c r="L181" s="62">
        <v>30</v>
      </c>
      <c r="M181" s="64"/>
      <c r="N181" s="69"/>
      <c r="O181" s="69"/>
    </row>
    <row r="182" spans="2:15" ht="12.75">
      <c r="B182" s="66"/>
      <c r="C182" s="67"/>
      <c r="D182" s="67"/>
      <c r="E182" s="43">
        <v>4.5</v>
      </c>
      <c r="F182" s="67"/>
      <c r="G182" s="43">
        <v>1.2</v>
      </c>
      <c r="H182" s="62"/>
      <c r="I182" s="62"/>
      <c r="J182" s="68"/>
      <c r="K182" s="62"/>
      <c r="L182" s="62"/>
      <c r="M182" s="64"/>
      <c r="N182" s="69"/>
      <c r="O182" s="69"/>
    </row>
    <row r="183" spans="1:15" ht="12.75">
      <c r="A183">
        <v>3</v>
      </c>
      <c r="B183" s="66" t="s">
        <v>139</v>
      </c>
      <c r="C183" s="67">
        <v>28.5</v>
      </c>
      <c r="D183" s="67">
        <v>110</v>
      </c>
      <c r="E183" s="43">
        <v>11</v>
      </c>
      <c r="F183" s="67">
        <f>((C183+SUM(E183:E188))/7)</f>
        <v>15.357142857142858</v>
      </c>
      <c r="G183" s="43">
        <v>1.4</v>
      </c>
      <c r="H183" s="67">
        <f>(SUM(G183:G188)/6)</f>
        <v>1.3999999999999997</v>
      </c>
      <c r="I183" s="62">
        <v>5</v>
      </c>
      <c r="J183" s="68">
        <v>1</v>
      </c>
      <c r="K183" s="62" t="s">
        <v>122</v>
      </c>
      <c r="L183" s="62">
        <v>30</v>
      </c>
      <c r="M183" s="64">
        <f>AVERAGE(L183,L185,L187)</f>
        <v>23.666666666666668</v>
      </c>
      <c r="N183" s="69">
        <v>54.040512</v>
      </c>
      <c r="O183" s="69">
        <v>-1.004783</v>
      </c>
    </row>
    <row r="184" spans="2:15" ht="12.75">
      <c r="B184" s="66"/>
      <c r="C184" s="67"/>
      <c r="D184" s="67"/>
      <c r="E184" s="43">
        <v>9</v>
      </c>
      <c r="F184" s="67"/>
      <c r="G184" s="43">
        <v>1.1</v>
      </c>
      <c r="H184" s="62"/>
      <c r="I184" s="62"/>
      <c r="J184" s="68"/>
      <c r="K184" s="62"/>
      <c r="L184" s="62"/>
      <c r="M184" s="64"/>
      <c r="N184" s="69"/>
      <c r="O184" s="69"/>
    </row>
    <row r="185" spans="2:15" ht="12.75">
      <c r="B185" s="66"/>
      <c r="C185" s="67"/>
      <c r="D185" s="67"/>
      <c r="E185" s="43">
        <v>9.5</v>
      </c>
      <c r="F185" s="67"/>
      <c r="G185" s="43">
        <v>1.3</v>
      </c>
      <c r="H185" s="62"/>
      <c r="I185" s="62"/>
      <c r="J185" s="68"/>
      <c r="K185" s="62" t="s">
        <v>108</v>
      </c>
      <c r="L185" s="62">
        <v>25</v>
      </c>
      <c r="M185" s="64"/>
      <c r="N185" s="69"/>
      <c r="O185" s="69"/>
    </row>
    <row r="186" spans="2:15" ht="12.75">
      <c r="B186" s="66"/>
      <c r="C186" s="67"/>
      <c r="D186" s="67"/>
      <c r="E186" s="43">
        <v>8</v>
      </c>
      <c r="F186" s="67"/>
      <c r="G186" s="43">
        <v>1.5</v>
      </c>
      <c r="H186" s="62"/>
      <c r="I186" s="62"/>
      <c r="J186" s="68"/>
      <c r="K186" s="62"/>
      <c r="L186" s="62"/>
      <c r="M186" s="64"/>
      <c r="N186" s="69"/>
      <c r="O186" s="69"/>
    </row>
    <row r="187" spans="2:15" ht="12.75">
      <c r="B187" s="66"/>
      <c r="C187" s="67"/>
      <c r="D187" s="67"/>
      <c r="E187" s="43">
        <v>21</v>
      </c>
      <c r="F187" s="67"/>
      <c r="G187" s="43">
        <v>1.4</v>
      </c>
      <c r="H187" s="62"/>
      <c r="I187" s="62"/>
      <c r="J187" s="68"/>
      <c r="K187" s="62" t="s">
        <v>100</v>
      </c>
      <c r="L187" s="62">
        <v>16</v>
      </c>
      <c r="M187" s="64"/>
      <c r="N187" s="69"/>
      <c r="O187" s="69"/>
    </row>
    <row r="188" spans="2:15" ht="12.75">
      <c r="B188" s="66"/>
      <c r="C188" s="67"/>
      <c r="D188" s="67"/>
      <c r="E188" s="43">
        <v>20.5</v>
      </c>
      <c r="F188" s="67"/>
      <c r="G188" s="43">
        <v>1.7</v>
      </c>
      <c r="H188" s="62"/>
      <c r="I188" s="62"/>
      <c r="J188" s="68"/>
      <c r="K188" s="62"/>
      <c r="L188" s="62"/>
      <c r="M188" s="64"/>
      <c r="N188" s="69"/>
      <c r="O188" s="69"/>
    </row>
    <row r="189" spans="1:15" ht="12.75">
      <c r="A189">
        <v>3</v>
      </c>
      <c r="B189" s="66" t="s">
        <v>140</v>
      </c>
      <c r="C189" s="67">
        <v>45</v>
      </c>
      <c r="D189" s="67">
        <v>78.5</v>
      </c>
      <c r="E189" s="43">
        <v>23</v>
      </c>
      <c r="F189" s="67">
        <f>((C189+SUM(E189:E194))/7)</f>
        <v>33.785714285714285</v>
      </c>
      <c r="G189" s="43">
        <v>1.3</v>
      </c>
      <c r="H189" s="67">
        <f>(SUM(G189:G194)/6)</f>
        <v>1.4000000000000001</v>
      </c>
      <c r="I189" s="62">
        <v>6</v>
      </c>
      <c r="J189" s="68">
        <v>1</v>
      </c>
      <c r="K189" s="62" t="s">
        <v>109</v>
      </c>
      <c r="L189" s="62">
        <v>35</v>
      </c>
      <c r="M189" s="64">
        <f>AVERAGE(L189,L191,L193)</f>
        <v>33.333333333333336</v>
      </c>
      <c r="N189" s="69">
        <v>54.040524</v>
      </c>
      <c r="O189" s="69">
        <v>-1.004797</v>
      </c>
    </row>
    <row r="190" spans="2:15" ht="12.75">
      <c r="B190" s="66"/>
      <c r="C190" s="67"/>
      <c r="D190" s="67"/>
      <c r="E190" s="43">
        <v>29</v>
      </c>
      <c r="F190" s="67"/>
      <c r="G190" s="43">
        <v>1.3</v>
      </c>
      <c r="H190" s="62"/>
      <c r="I190" s="62"/>
      <c r="J190" s="68"/>
      <c r="K190" s="62"/>
      <c r="L190" s="62"/>
      <c r="M190" s="64"/>
      <c r="N190" s="69"/>
      <c r="O190" s="69"/>
    </row>
    <row r="191" spans="2:15" ht="12.75">
      <c r="B191" s="66"/>
      <c r="C191" s="67"/>
      <c r="D191" s="67"/>
      <c r="E191" s="43">
        <v>28.5</v>
      </c>
      <c r="F191" s="67"/>
      <c r="G191" s="43">
        <v>1.4</v>
      </c>
      <c r="H191" s="62"/>
      <c r="I191" s="62"/>
      <c r="J191" s="68"/>
      <c r="K191" s="62" t="s">
        <v>122</v>
      </c>
      <c r="L191" s="62">
        <v>30</v>
      </c>
      <c r="M191" s="64"/>
      <c r="N191" s="69"/>
      <c r="O191" s="69"/>
    </row>
    <row r="192" spans="2:15" ht="12.75">
      <c r="B192" s="66"/>
      <c r="C192" s="67"/>
      <c r="D192" s="67"/>
      <c r="E192" s="43">
        <v>42</v>
      </c>
      <c r="F192" s="67"/>
      <c r="G192" s="43">
        <v>1.6</v>
      </c>
      <c r="H192" s="62"/>
      <c r="I192" s="62"/>
      <c r="J192" s="68"/>
      <c r="K192" s="62"/>
      <c r="L192" s="62"/>
      <c r="M192" s="64"/>
      <c r="N192" s="69"/>
      <c r="O192" s="69"/>
    </row>
    <row r="193" spans="2:15" ht="12.75">
      <c r="B193" s="66"/>
      <c r="C193" s="67"/>
      <c r="D193" s="67"/>
      <c r="E193" s="43">
        <v>41.5</v>
      </c>
      <c r="F193" s="67"/>
      <c r="G193" s="43">
        <v>1.4</v>
      </c>
      <c r="H193" s="62"/>
      <c r="I193" s="62"/>
      <c r="J193" s="68"/>
      <c r="K193" s="62" t="s">
        <v>109</v>
      </c>
      <c r="L193" s="62">
        <v>35</v>
      </c>
      <c r="M193" s="64"/>
      <c r="N193" s="69"/>
      <c r="O193" s="69"/>
    </row>
    <row r="194" spans="2:15" ht="12.75">
      <c r="B194" s="66"/>
      <c r="C194" s="67"/>
      <c r="D194" s="67"/>
      <c r="E194" s="43">
        <v>27.5</v>
      </c>
      <c r="F194" s="67"/>
      <c r="G194" s="43">
        <v>1.4</v>
      </c>
      <c r="H194" s="62"/>
      <c r="I194" s="62"/>
      <c r="J194" s="68"/>
      <c r="K194" s="62"/>
      <c r="L194" s="62"/>
      <c r="M194" s="64"/>
      <c r="N194" s="69"/>
      <c r="O194" s="69"/>
    </row>
    <row r="195" spans="1:15" ht="12.75">
      <c r="A195">
        <v>3</v>
      </c>
      <c r="B195" s="66" t="s">
        <v>141</v>
      </c>
      <c r="C195" s="67">
        <v>38</v>
      </c>
      <c r="D195" s="67">
        <v>66</v>
      </c>
      <c r="E195" s="43">
        <v>19</v>
      </c>
      <c r="F195" s="67">
        <f>((C195+SUM(E195:E200))/7)</f>
        <v>24.571428571428573</v>
      </c>
      <c r="G195" s="43">
        <v>2.3</v>
      </c>
      <c r="H195" s="67">
        <f>(SUM(G195:G200)/6)</f>
        <v>1.5666666666666664</v>
      </c>
      <c r="I195" s="62">
        <v>3</v>
      </c>
      <c r="J195" s="68">
        <v>1</v>
      </c>
      <c r="K195" s="62" t="s">
        <v>122</v>
      </c>
      <c r="L195" s="62">
        <v>30</v>
      </c>
      <c r="M195" s="64">
        <f>AVERAGE(L195,L197,L199)</f>
        <v>21.333333333333332</v>
      </c>
      <c r="N195" s="69">
        <v>54.040533</v>
      </c>
      <c r="O195" s="69">
        <v>-1.004791</v>
      </c>
    </row>
    <row r="196" spans="2:15" ht="12.75">
      <c r="B196" s="66"/>
      <c r="C196" s="67"/>
      <c r="D196" s="67"/>
      <c r="E196" s="43">
        <v>16</v>
      </c>
      <c r="F196" s="67"/>
      <c r="G196" s="43">
        <v>1.4</v>
      </c>
      <c r="H196" s="62"/>
      <c r="I196" s="62"/>
      <c r="J196" s="68"/>
      <c r="K196" s="62"/>
      <c r="L196" s="62"/>
      <c r="M196" s="64"/>
      <c r="N196" s="69"/>
      <c r="O196" s="69"/>
    </row>
    <row r="197" spans="2:15" ht="12.75">
      <c r="B197" s="66"/>
      <c r="C197" s="67"/>
      <c r="D197" s="67"/>
      <c r="E197" s="43">
        <v>18.5</v>
      </c>
      <c r="F197" s="67"/>
      <c r="G197" s="43">
        <v>1.2</v>
      </c>
      <c r="H197" s="62"/>
      <c r="I197" s="62"/>
      <c r="J197" s="68"/>
      <c r="K197" s="62" t="s">
        <v>100</v>
      </c>
      <c r="L197" s="62">
        <v>16</v>
      </c>
      <c r="M197" s="64"/>
      <c r="N197" s="69"/>
      <c r="O197" s="69"/>
    </row>
    <row r="198" spans="2:15" ht="12.75">
      <c r="B198" s="66"/>
      <c r="C198" s="67"/>
      <c r="D198" s="67"/>
      <c r="E198" s="43">
        <v>33.5</v>
      </c>
      <c r="F198" s="67"/>
      <c r="G198" s="43">
        <v>1.9</v>
      </c>
      <c r="H198" s="62"/>
      <c r="I198" s="62"/>
      <c r="J198" s="68"/>
      <c r="K198" s="62"/>
      <c r="L198" s="62"/>
      <c r="M198" s="64"/>
      <c r="N198" s="69"/>
      <c r="O198" s="69"/>
    </row>
    <row r="199" spans="2:15" ht="12.75">
      <c r="B199" s="66"/>
      <c r="C199" s="67"/>
      <c r="D199" s="67"/>
      <c r="E199" s="43">
        <v>34.5</v>
      </c>
      <c r="F199" s="67"/>
      <c r="G199" s="43">
        <v>1.4</v>
      </c>
      <c r="H199" s="62"/>
      <c r="I199" s="62"/>
      <c r="J199" s="68"/>
      <c r="K199" s="62" t="s">
        <v>102</v>
      </c>
      <c r="L199" s="62">
        <v>18</v>
      </c>
      <c r="M199" s="64"/>
      <c r="N199" s="69"/>
      <c r="O199" s="69"/>
    </row>
    <row r="200" spans="2:15" ht="12.75">
      <c r="B200" s="66"/>
      <c r="C200" s="67"/>
      <c r="D200" s="67"/>
      <c r="E200" s="43">
        <v>12.5</v>
      </c>
      <c r="F200" s="67"/>
      <c r="G200" s="43">
        <v>1.2</v>
      </c>
      <c r="H200" s="62"/>
      <c r="I200" s="62"/>
      <c r="J200" s="68"/>
      <c r="K200" s="62"/>
      <c r="L200" s="62"/>
      <c r="M200" s="64"/>
      <c r="N200" s="69"/>
      <c r="O200" s="69"/>
    </row>
    <row r="201" spans="1:15" ht="12.75">
      <c r="A201">
        <v>4</v>
      </c>
      <c r="B201" s="66">
        <v>1</v>
      </c>
      <c r="C201" s="67">
        <v>22.5</v>
      </c>
      <c r="D201" s="67">
        <v>67</v>
      </c>
      <c r="E201" s="43">
        <v>15</v>
      </c>
      <c r="F201" s="67">
        <f>((C201+SUM(E201:E206))/7)</f>
        <v>14.357142857142858</v>
      </c>
      <c r="G201" s="43">
        <v>1.6</v>
      </c>
      <c r="H201" s="67">
        <f>(SUM(G201:G206)/6)</f>
        <v>1.3333333333333333</v>
      </c>
      <c r="I201" s="62">
        <v>4</v>
      </c>
      <c r="J201" s="68">
        <v>1</v>
      </c>
      <c r="K201" s="62" t="s">
        <v>119</v>
      </c>
      <c r="L201" s="63">
        <v>20</v>
      </c>
      <c r="M201" s="64">
        <f>AVERAGE(L201,L203,L205)</f>
        <v>22.333333333333332</v>
      </c>
      <c r="N201" s="65">
        <v>54.041584</v>
      </c>
      <c r="O201" s="65">
        <v>-1.002922</v>
      </c>
    </row>
    <row r="202" spans="2:15" ht="12.75">
      <c r="B202" s="66"/>
      <c r="C202" s="67"/>
      <c r="D202" s="67"/>
      <c r="E202" s="43">
        <v>18</v>
      </c>
      <c r="F202" s="67"/>
      <c r="G202" s="43">
        <v>1.4</v>
      </c>
      <c r="H202" s="62"/>
      <c r="I202" s="62"/>
      <c r="J202" s="68"/>
      <c r="K202" s="62"/>
      <c r="L202" s="63"/>
      <c r="M202" s="64"/>
      <c r="N202" s="65"/>
      <c r="O202" s="65"/>
    </row>
    <row r="203" spans="2:15" ht="12.75">
      <c r="B203" s="66"/>
      <c r="C203" s="67"/>
      <c r="D203" s="67"/>
      <c r="E203" s="43">
        <v>20</v>
      </c>
      <c r="F203" s="67"/>
      <c r="G203" s="43">
        <v>1.3</v>
      </c>
      <c r="H203" s="62"/>
      <c r="I203" s="62"/>
      <c r="J203" s="68"/>
      <c r="K203" s="62" t="s">
        <v>103</v>
      </c>
      <c r="L203" s="63">
        <v>22</v>
      </c>
      <c r="M203" s="64"/>
      <c r="N203" s="65"/>
      <c r="O203" s="65"/>
    </row>
    <row r="204" spans="2:15" ht="12.75">
      <c r="B204" s="66"/>
      <c r="C204" s="67"/>
      <c r="D204" s="67"/>
      <c r="E204" s="43">
        <v>7.5</v>
      </c>
      <c r="F204" s="67"/>
      <c r="G204" s="43">
        <v>1</v>
      </c>
      <c r="H204" s="62"/>
      <c r="I204" s="62"/>
      <c r="J204" s="68"/>
      <c r="K204" s="62"/>
      <c r="L204" s="63"/>
      <c r="M204" s="64"/>
      <c r="N204" s="65"/>
      <c r="O204" s="65"/>
    </row>
    <row r="205" spans="2:15" ht="12.75">
      <c r="B205" s="66"/>
      <c r="C205" s="67"/>
      <c r="D205" s="67"/>
      <c r="E205" s="43">
        <v>8</v>
      </c>
      <c r="F205" s="67"/>
      <c r="G205" s="43">
        <v>1</v>
      </c>
      <c r="H205" s="62"/>
      <c r="I205" s="62"/>
      <c r="J205" s="68"/>
      <c r="K205" s="62" t="s">
        <v>108</v>
      </c>
      <c r="L205" s="63">
        <v>25</v>
      </c>
      <c r="M205" s="64"/>
      <c r="N205" s="65"/>
      <c r="O205" s="65"/>
    </row>
    <row r="206" spans="2:15" ht="12.75">
      <c r="B206" s="66"/>
      <c r="C206" s="67"/>
      <c r="D206" s="67"/>
      <c r="E206" s="43">
        <v>9.5</v>
      </c>
      <c r="F206" s="67"/>
      <c r="G206" s="43">
        <v>1.7</v>
      </c>
      <c r="H206" s="62"/>
      <c r="I206" s="62"/>
      <c r="J206" s="68"/>
      <c r="K206" s="62"/>
      <c r="L206" s="63"/>
      <c r="M206" s="64"/>
      <c r="N206" s="65"/>
      <c r="O206" s="65"/>
    </row>
    <row r="207" spans="1:15" ht="12.75">
      <c r="A207">
        <v>4</v>
      </c>
      <c r="B207" s="66" t="s">
        <v>101</v>
      </c>
      <c r="C207" s="67">
        <v>36</v>
      </c>
      <c r="D207" s="67">
        <v>88.5</v>
      </c>
      <c r="E207" s="43">
        <v>20.5</v>
      </c>
      <c r="F207" s="67">
        <f>((C207+SUM(E207:E212))/7)</f>
        <v>18.642857142857142</v>
      </c>
      <c r="G207" s="43">
        <v>2.1</v>
      </c>
      <c r="H207" s="67">
        <f>(SUM(G207:G212)/6)</f>
        <v>1.9166666666666667</v>
      </c>
      <c r="I207" s="62">
        <v>10</v>
      </c>
      <c r="J207" s="68">
        <v>1</v>
      </c>
      <c r="K207" s="62" t="s">
        <v>102</v>
      </c>
      <c r="L207" s="63">
        <v>18</v>
      </c>
      <c r="M207" s="64">
        <f>AVERAGE(L207,L209,L211)</f>
        <v>12.333333333333334</v>
      </c>
      <c r="N207" s="65">
        <v>54.041627</v>
      </c>
      <c r="O207" s="65">
        <v>-1.002848</v>
      </c>
    </row>
    <row r="208" spans="2:15" ht="12.75">
      <c r="B208" s="66"/>
      <c r="C208" s="67"/>
      <c r="D208" s="67"/>
      <c r="E208" s="43">
        <v>25</v>
      </c>
      <c r="F208" s="67"/>
      <c r="G208" s="43">
        <v>2.6</v>
      </c>
      <c r="H208" s="62"/>
      <c r="I208" s="62"/>
      <c r="J208" s="68"/>
      <c r="K208" s="62"/>
      <c r="L208" s="63"/>
      <c r="M208" s="64"/>
      <c r="N208" s="65"/>
      <c r="O208" s="65"/>
    </row>
    <row r="209" spans="2:15" ht="12.75">
      <c r="B209" s="66"/>
      <c r="C209" s="67"/>
      <c r="D209" s="67"/>
      <c r="E209" s="43">
        <v>26.5</v>
      </c>
      <c r="F209" s="67"/>
      <c r="G209" s="43">
        <v>2.5</v>
      </c>
      <c r="H209" s="62"/>
      <c r="I209" s="62"/>
      <c r="J209" s="68"/>
      <c r="K209" s="62" t="s">
        <v>104</v>
      </c>
      <c r="L209" s="63">
        <v>12</v>
      </c>
      <c r="M209" s="64"/>
      <c r="N209" s="65"/>
      <c r="O209" s="65"/>
    </row>
    <row r="210" spans="2:15" ht="12.75">
      <c r="B210" s="66"/>
      <c r="C210" s="67"/>
      <c r="D210" s="67"/>
      <c r="E210" s="43">
        <v>10.5</v>
      </c>
      <c r="F210" s="67"/>
      <c r="G210" s="43">
        <v>1.1</v>
      </c>
      <c r="H210" s="62"/>
      <c r="I210" s="62"/>
      <c r="J210" s="68"/>
      <c r="K210" s="62"/>
      <c r="L210" s="63"/>
      <c r="M210" s="64"/>
      <c r="N210" s="65"/>
      <c r="O210" s="65"/>
    </row>
    <row r="211" spans="2:15" ht="12.75">
      <c r="B211" s="66"/>
      <c r="C211" s="67"/>
      <c r="D211" s="67"/>
      <c r="E211" s="43">
        <v>8.5</v>
      </c>
      <c r="F211" s="67"/>
      <c r="G211" s="43">
        <v>1.7</v>
      </c>
      <c r="H211" s="62"/>
      <c r="I211" s="62"/>
      <c r="J211" s="68"/>
      <c r="K211" s="62" t="s">
        <v>133</v>
      </c>
      <c r="L211" s="63">
        <v>7</v>
      </c>
      <c r="M211" s="64"/>
      <c r="N211" s="65"/>
      <c r="O211" s="65"/>
    </row>
    <row r="212" spans="2:15" ht="12.75">
      <c r="B212" s="66"/>
      <c r="C212" s="67"/>
      <c r="D212" s="67"/>
      <c r="E212" s="43">
        <v>3.5</v>
      </c>
      <c r="F212" s="67"/>
      <c r="G212" s="43">
        <v>1.5</v>
      </c>
      <c r="H212" s="62"/>
      <c r="I212" s="62"/>
      <c r="J212" s="68"/>
      <c r="K212" s="62"/>
      <c r="L212" s="63"/>
      <c r="M212" s="64"/>
      <c r="N212" s="65"/>
      <c r="O212" s="65"/>
    </row>
    <row r="213" spans="1:15" ht="12.75">
      <c r="A213">
        <v>4</v>
      </c>
      <c r="B213" s="66" t="s">
        <v>105</v>
      </c>
      <c r="C213" s="67">
        <v>11.5</v>
      </c>
      <c r="D213" s="67">
        <v>77</v>
      </c>
      <c r="E213" s="43">
        <v>9</v>
      </c>
      <c r="F213" s="67">
        <f>((C213+SUM(E213:E218))/7)</f>
        <v>6.714285714285714</v>
      </c>
      <c r="G213" s="43">
        <v>1.9</v>
      </c>
      <c r="H213" s="67">
        <f>(SUM(G213:G218)/6)</f>
        <v>1.9666666666666666</v>
      </c>
      <c r="I213" s="62">
        <v>12</v>
      </c>
      <c r="J213" s="68">
        <v>1</v>
      </c>
      <c r="K213" s="62" t="s">
        <v>104</v>
      </c>
      <c r="L213" s="62">
        <v>12</v>
      </c>
      <c r="M213" s="64">
        <f>AVERAGE(L213,L215,L217)</f>
        <v>15</v>
      </c>
      <c r="N213" s="65">
        <v>54.041682</v>
      </c>
      <c r="O213" s="65">
        <v>-1.002906</v>
      </c>
    </row>
    <row r="214" spans="2:15" ht="12.75">
      <c r="B214" s="66"/>
      <c r="C214" s="67"/>
      <c r="D214" s="67"/>
      <c r="E214" s="43">
        <v>9.5</v>
      </c>
      <c r="F214" s="67"/>
      <c r="G214" s="43">
        <v>3.2</v>
      </c>
      <c r="H214" s="62"/>
      <c r="I214" s="62"/>
      <c r="J214" s="68"/>
      <c r="K214" s="62"/>
      <c r="L214" s="62"/>
      <c r="M214" s="64"/>
      <c r="N214" s="65"/>
      <c r="O214" s="65"/>
    </row>
    <row r="215" spans="2:15" ht="12.75">
      <c r="B215" s="66"/>
      <c r="C215" s="67"/>
      <c r="D215" s="67"/>
      <c r="E215" s="43">
        <v>8.5</v>
      </c>
      <c r="F215" s="67"/>
      <c r="G215" s="43">
        <v>2.2</v>
      </c>
      <c r="H215" s="62"/>
      <c r="I215" s="62"/>
      <c r="J215" s="68"/>
      <c r="K215" s="62" t="s">
        <v>106</v>
      </c>
      <c r="L215" s="62">
        <v>14</v>
      </c>
      <c r="M215" s="64"/>
      <c r="N215" s="65"/>
      <c r="O215" s="65"/>
    </row>
    <row r="216" spans="2:15" ht="12.75">
      <c r="B216" s="66"/>
      <c r="C216" s="67"/>
      <c r="D216" s="67"/>
      <c r="E216" s="43">
        <v>4.5</v>
      </c>
      <c r="F216" s="67"/>
      <c r="G216" s="43">
        <v>1.8</v>
      </c>
      <c r="H216" s="62"/>
      <c r="I216" s="62"/>
      <c r="J216" s="68"/>
      <c r="K216" s="62"/>
      <c r="L216" s="62"/>
      <c r="M216" s="64"/>
      <c r="N216" s="65"/>
      <c r="O216" s="65"/>
    </row>
    <row r="217" spans="2:15" ht="12.75">
      <c r="B217" s="66"/>
      <c r="C217" s="67"/>
      <c r="D217" s="67"/>
      <c r="E217" s="43">
        <v>1.5</v>
      </c>
      <c r="F217" s="67"/>
      <c r="G217" s="43">
        <v>1.5</v>
      </c>
      <c r="H217" s="62"/>
      <c r="I217" s="62"/>
      <c r="J217" s="68"/>
      <c r="K217" s="62" t="s">
        <v>102</v>
      </c>
      <c r="L217" s="62">
        <v>19</v>
      </c>
      <c r="M217" s="64"/>
      <c r="N217" s="65"/>
      <c r="O217" s="65"/>
    </row>
    <row r="218" spans="2:15" ht="12.75">
      <c r="B218" s="66"/>
      <c r="C218" s="67"/>
      <c r="D218" s="67"/>
      <c r="E218" s="43">
        <v>2.5</v>
      </c>
      <c r="F218" s="67"/>
      <c r="G218" s="43">
        <v>1.2</v>
      </c>
      <c r="H218" s="62"/>
      <c r="I218" s="62"/>
      <c r="J218" s="68"/>
      <c r="K218" s="62"/>
      <c r="L218" s="62"/>
      <c r="M218" s="64"/>
      <c r="N218" s="65"/>
      <c r="O218" s="65"/>
    </row>
    <row r="219" spans="1:15" ht="12.75">
      <c r="A219">
        <v>4</v>
      </c>
      <c r="B219" s="66" t="s">
        <v>113</v>
      </c>
      <c r="C219" s="67">
        <v>24.5</v>
      </c>
      <c r="D219" s="67">
        <v>48</v>
      </c>
      <c r="E219" s="43">
        <v>17.5</v>
      </c>
      <c r="F219" s="67">
        <f>((C219+SUM(E219:E224))/7)</f>
        <v>16.5</v>
      </c>
      <c r="G219" s="43">
        <v>1.6</v>
      </c>
      <c r="H219" s="67">
        <f>(SUM(G219:G224)/6)</f>
        <v>1.633333333333333</v>
      </c>
      <c r="I219" s="62">
        <v>10</v>
      </c>
      <c r="J219" s="68">
        <v>2</v>
      </c>
      <c r="K219" s="62" t="s">
        <v>108</v>
      </c>
      <c r="L219" s="62">
        <v>25</v>
      </c>
      <c r="M219" s="64">
        <f>AVERAGE(L219,L221,L223)</f>
        <v>28.666666666666668</v>
      </c>
      <c r="N219" s="69">
        <v>54.041703</v>
      </c>
      <c r="O219" s="69">
        <v>-1.002991</v>
      </c>
    </row>
    <row r="220" spans="2:15" ht="12.75">
      <c r="B220" s="66"/>
      <c r="C220" s="67"/>
      <c r="D220" s="67"/>
      <c r="E220" s="43">
        <v>18</v>
      </c>
      <c r="F220" s="67"/>
      <c r="G220" s="43">
        <v>1.6</v>
      </c>
      <c r="H220" s="62"/>
      <c r="I220" s="62"/>
      <c r="J220" s="68"/>
      <c r="K220" s="62"/>
      <c r="L220" s="62"/>
      <c r="M220" s="64"/>
      <c r="N220" s="69"/>
      <c r="O220" s="69"/>
    </row>
    <row r="221" spans="2:15" ht="12.75">
      <c r="B221" s="66"/>
      <c r="C221" s="67"/>
      <c r="D221" s="67"/>
      <c r="E221" s="43">
        <v>22</v>
      </c>
      <c r="F221" s="67"/>
      <c r="G221" s="43">
        <v>1.4</v>
      </c>
      <c r="H221" s="62"/>
      <c r="I221" s="62"/>
      <c r="J221" s="68"/>
      <c r="K221" s="62" t="s">
        <v>112</v>
      </c>
      <c r="L221" s="62">
        <v>26</v>
      </c>
      <c r="M221" s="64"/>
      <c r="N221" s="69"/>
      <c r="O221" s="69"/>
    </row>
    <row r="222" spans="2:15" ht="12.75">
      <c r="B222" s="66"/>
      <c r="C222" s="67"/>
      <c r="D222" s="67"/>
      <c r="E222" s="43">
        <v>11</v>
      </c>
      <c r="F222" s="67"/>
      <c r="G222" s="43">
        <v>1.9</v>
      </c>
      <c r="H222" s="62"/>
      <c r="I222" s="62"/>
      <c r="J222" s="68"/>
      <c r="K222" s="62"/>
      <c r="L222" s="62"/>
      <c r="M222" s="64"/>
      <c r="N222" s="69"/>
      <c r="O222" s="69"/>
    </row>
    <row r="223" spans="2:15" ht="12.75">
      <c r="B223" s="66"/>
      <c r="C223" s="67"/>
      <c r="D223" s="67"/>
      <c r="E223" s="43">
        <v>9.5</v>
      </c>
      <c r="F223" s="67"/>
      <c r="G223" s="43">
        <v>1.7</v>
      </c>
      <c r="H223" s="62"/>
      <c r="I223" s="62"/>
      <c r="J223" s="68"/>
      <c r="K223" s="62" t="s">
        <v>109</v>
      </c>
      <c r="L223" s="62">
        <v>35</v>
      </c>
      <c r="M223" s="64"/>
      <c r="N223" s="69"/>
      <c r="O223" s="69"/>
    </row>
    <row r="224" spans="2:15" ht="12.75">
      <c r="B224" s="66"/>
      <c r="C224" s="67"/>
      <c r="D224" s="67"/>
      <c r="E224" s="43">
        <v>13</v>
      </c>
      <c r="F224" s="67"/>
      <c r="G224" s="43">
        <v>1.6</v>
      </c>
      <c r="H224" s="62"/>
      <c r="I224" s="62"/>
      <c r="J224" s="68"/>
      <c r="K224" s="62"/>
      <c r="L224" s="62"/>
      <c r="M224" s="64"/>
      <c r="N224" s="69"/>
      <c r="O224" s="69"/>
    </row>
    <row r="225" spans="1:15" ht="12.75">
      <c r="A225">
        <v>4</v>
      </c>
      <c r="B225" s="66" t="s">
        <v>116</v>
      </c>
      <c r="C225" s="67">
        <v>29</v>
      </c>
      <c r="D225" s="67">
        <v>121.5</v>
      </c>
      <c r="E225" s="43">
        <v>27</v>
      </c>
      <c r="F225" s="67">
        <f>((C225+SUM(E225:E230))/7)</f>
        <v>19.071428571428573</v>
      </c>
      <c r="G225" s="43">
        <v>3</v>
      </c>
      <c r="H225" s="67">
        <f>(SUM(G225:G230)/6)</f>
        <v>2.183333333333333</v>
      </c>
      <c r="I225" s="62">
        <v>25</v>
      </c>
      <c r="J225" s="68">
        <v>2</v>
      </c>
      <c r="K225" s="62" t="s">
        <v>99</v>
      </c>
      <c r="L225" s="62">
        <v>14</v>
      </c>
      <c r="M225" s="64">
        <f>AVERAGE(L225,L227,L229)</f>
        <v>11</v>
      </c>
      <c r="N225" s="69">
        <v>54.041711</v>
      </c>
      <c r="O225" s="69">
        <v>-1.003019</v>
      </c>
    </row>
    <row r="226" spans="2:15" ht="12.75">
      <c r="B226" s="66"/>
      <c r="C226" s="67"/>
      <c r="D226" s="67"/>
      <c r="E226" s="43">
        <v>21</v>
      </c>
      <c r="F226" s="67"/>
      <c r="G226" s="43">
        <v>2.6</v>
      </c>
      <c r="H226" s="62"/>
      <c r="I226" s="62"/>
      <c r="J226" s="68"/>
      <c r="K226" s="62"/>
      <c r="L226" s="62"/>
      <c r="M226" s="64"/>
      <c r="N226" s="69"/>
      <c r="O226" s="69"/>
    </row>
    <row r="227" spans="2:15" ht="12.75">
      <c r="B227" s="66"/>
      <c r="C227" s="67"/>
      <c r="D227" s="67"/>
      <c r="E227" s="43">
        <v>27.5</v>
      </c>
      <c r="F227" s="67"/>
      <c r="G227" s="43">
        <v>2.8</v>
      </c>
      <c r="H227" s="62"/>
      <c r="I227" s="62"/>
      <c r="J227" s="68"/>
      <c r="K227" s="62" t="s">
        <v>110</v>
      </c>
      <c r="L227" s="62">
        <v>9</v>
      </c>
      <c r="M227" s="64"/>
      <c r="N227" s="69"/>
      <c r="O227" s="69"/>
    </row>
    <row r="228" spans="2:15" ht="12.75">
      <c r="B228" s="66"/>
      <c r="C228" s="67"/>
      <c r="D228" s="67"/>
      <c r="E228" s="43">
        <v>7.5</v>
      </c>
      <c r="F228" s="67"/>
      <c r="G228" s="43">
        <v>1.7</v>
      </c>
      <c r="H228" s="62"/>
      <c r="I228" s="62"/>
      <c r="J228" s="68"/>
      <c r="K228" s="62"/>
      <c r="L228" s="62"/>
      <c r="M228" s="64"/>
      <c r="N228" s="69"/>
      <c r="O228" s="69"/>
    </row>
    <row r="229" spans="2:15" ht="12.75">
      <c r="B229" s="66"/>
      <c r="C229" s="67"/>
      <c r="D229" s="67"/>
      <c r="E229" s="43">
        <v>12</v>
      </c>
      <c r="F229" s="67"/>
      <c r="G229" s="43">
        <v>1.6</v>
      </c>
      <c r="H229" s="62"/>
      <c r="I229" s="62"/>
      <c r="J229" s="68"/>
      <c r="K229" s="62" t="s">
        <v>117</v>
      </c>
      <c r="L229" s="62">
        <v>10</v>
      </c>
      <c r="M229" s="64"/>
      <c r="N229" s="69"/>
      <c r="O229" s="69"/>
    </row>
    <row r="230" spans="2:15" ht="12.75">
      <c r="B230" s="66"/>
      <c r="C230" s="67"/>
      <c r="D230" s="67"/>
      <c r="E230" s="43">
        <v>9.5</v>
      </c>
      <c r="F230" s="67"/>
      <c r="G230" s="43">
        <v>1.4</v>
      </c>
      <c r="H230" s="62"/>
      <c r="I230" s="62"/>
      <c r="J230" s="68"/>
      <c r="K230" s="62"/>
      <c r="L230" s="62"/>
      <c r="M230" s="64"/>
      <c r="N230" s="69"/>
      <c r="O230" s="69"/>
    </row>
    <row r="231" spans="1:15" ht="12.75">
      <c r="A231">
        <v>4</v>
      </c>
      <c r="B231" s="66" t="s">
        <v>118</v>
      </c>
      <c r="C231" s="67">
        <v>42</v>
      </c>
      <c r="D231" s="67">
        <v>130</v>
      </c>
      <c r="E231" s="43">
        <v>33.5</v>
      </c>
      <c r="F231" s="67">
        <f>((C231+SUM(E231:E236))/7)</f>
        <v>27.285714285714285</v>
      </c>
      <c r="G231" s="43">
        <v>2</v>
      </c>
      <c r="H231" s="67">
        <f>(SUM(G231:G236)/6)</f>
        <v>1.5666666666666667</v>
      </c>
      <c r="I231" s="62">
        <v>15</v>
      </c>
      <c r="J231" s="68">
        <v>1</v>
      </c>
      <c r="K231" s="62" t="s">
        <v>115</v>
      </c>
      <c r="L231" s="62">
        <v>40</v>
      </c>
      <c r="M231" s="64">
        <f>AVERAGE(L231,L233,L235)</f>
        <v>34</v>
      </c>
      <c r="N231" s="69">
        <v>54.041709</v>
      </c>
      <c r="O231" s="69">
        <v>-1.003041</v>
      </c>
    </row>
    <row r="232" spans="2:15" ht="12.75">
      <c r="B232" s="66"/>
      <c r="C232" s="67"/>
      <c r="D232" s="67"/>
      <c r="E232" s="43">
        <v>29.5</v>
      </c>
      <c r="F232" s="67"/>
      <c r="G232" s="43">
        <v>1.4</v>
      </c>
      <c r="H232" s="62"/>
      <c r="I232" s="62"/>
      <c r="J232" s="68"/>
      <c r="K232" s="62"/>
      <c r="L232" s="62"/>
      <c r="M232" s="64"/>
      <c r="N232" s="69"/>
      <c r="O232" s="69"/>
    </row>
    <row r="233" spans="2:15" ht="12.75">
      <c r="B233" s="66"/>
      <c r="C233" s="67"/>
      <c r="D233" s="67"/>
      <c r="E233" s="43">
        <v>38.5</v>
      </c>
      <c r="F233" s="67"/>
      <c r="G233" s="43">
        <v>1.8</v>
      </c>
      <c r="H233" s="62"/>
      <c r="I233" s="62"/>
      <c r="J233" s="68"/>
      <c r="K233" s="62" t="s">
        <v>115</v>
      </c>
      <c r="L233" s="62">
        <v>40</v>
      </c>
      <c r="M233" s="64"/>
      <c r="N233" s="69"/>
      <c r="O233" s="69"/>
    </row>
    <row r="234" spans="2:15" ht="12.75">
      <c r="B234" s="66"/>
      <c r="C234" s="67"/>
      <c r="D234" s="67"/>
      <c r="E234" s="43">
        <v>18</v>
      </c>
      <c r="F234" s="67"/>
      <c r="G234" s="43">
        <v>1.6</v>
      </c>
      <c r="H234" s="62"/>
      <c r="I234" s="62"/>
      <c r="J234" s="68"/>
      <c r="K234" s="62"/>
      <c r="L234" s="62"/>
      <c r="M234" s="64"/>
      <c r="N234" s="69"/>
      <c r="O234" s="69"/>
    </row>
    <row r="235" spans="2:15" ht="12.75">
      <c r="B235" s="66"/>
      <c r="C235" s="67"/>
      <c r="D235" s="67"/>
      <c r="E235" s="43">
        <v>17.5</v>
      </c>
      <c r="F235" s="67"/>
      <c r="G235" s="43">
        <v>1.4</v>
      </c>
      <c r="H235" s="62"/>
      <c r="I235" s="62"/>
      <c r="J235" s="68"/>
      <c r="K235" s="62" t="s">
        <v>103</v>
      </c>
      <c r="L235" s="62">
        <v>22</v>
      </c>
      <c r="M235" s="64"/>
      <c r="N235" s="69"/>
      <c r="O235" s="69"/>
    </row>
    <row r="236" spans="2:15" ht="12.75">
      <c r="B236" s="66"/>
      <c r="C236" s="67"/>
      <c r="D236" s="67"/>
      <c r="E236" s="43">
        <v>12</v>
      </c>
      <c r="F236" s="67"/>
      <c r="G236" s="43">
        <v>1.2</v>
      </c>
      <c r="H236" s="62"/>
      <c r="I236" s="62"/>
      <c r="J236" s="68"/>
      <c r="K236" s="62"/>
      <c r="L236" s="62"/>
      <c r="M236" s="64"/>
      <c r="N236" s="69"/>
      <c r="O236" s="69"/>
    </row>
    <row r="237" spans="1:15" ht="12.75">
      <c r="A237">
        <v>4</v>
      </c>
      <c r="B237" s="66" t="s">
        <v>120</v>
      </c>
      <c r="C237" s="67">
        <v>42</v>
      </c>
      <c r="D237" s="67">
        <v>85</v>
      </c>
      <c r="E237" s="43">
        <v>33</v>
      </c>
      <c r="F237" s="67">
        <f>((C237+SUM(E237:E242))/7)</f>
        <v>26.142857142857142</v>
      </c>
      <c r="G237" s="43">
        <v>1.8</v>
      </c>
      <c r="H237" s="67">
        <f>(SUM(G237:G242)/6)</f>
        <v>1.7666666666666668</v>
      </c>
      <c r="I237" s="62">
        <v>20</v>
      </c>
      <c r="J237" s="68">
        <v>3</v>
      </c>
      <c r="K237" s="62" t="s">
        <v>142</v>
      </c>
      <c r="L237" s="62">
        <v>20</v>
      </c>
      <c r="M237" s="64">
        <f>AVERAGE(L237,L239,L241)</f>
        <v>21</v>
      </c>
      <c r="N237" s="69">
        <v>54.04171</v>
      </c>
      <c r="O237" s="69">
        <v>-1.003049</v>
      </c>
    </row>
    <row r="238" spans="2:15" ht="12.75">
      <c r="B238" s="66"/>
      <c r="C238" s="67"/>
      <c r="D238" s="67"/>
      <c r="E238" s="43">
        <v>22.5</v>
      </c>
      <c r="F238" s="67"/>
      <c r="G238" s="43">
        <v>2.4</v>
      </c>
      <c r="H238" s="62"/>
      <c r="I238" s="62"/>
      <c r="J238" s="68"/>
      <c r="K238" s="62"/>
      <c r="L238" s="62"/>
      <c r="M238" s="64"/>
      <c r="N238" s="69"/>
      <c r="O238" s="69"/>
    </row>
    <row r="239" spans="2:15" ht="12.75">
      <c r="B239" s="66"/>
      <c r="C239" s="67"/>
      <c r="D239" s="67"/>
      <c r="E239" s="43">
        <v>29</v>
      </c>
      <c r="F239" s="67"/>
      <c r="G239" s="43">
        <v>2.2</v>
      </c>
      <c r="H239" s="62"/>
      <c r="I239" s="62"/>
      <c r="J239" s="68"/>
      <c r="K239" s="62" t="s">
        <v>143</v>
      </c>
      <c r="L239" s="62">
        <v>21</v>
      </c>
      <c r="M239" s="64"/>
      <c r="N239" s="69"/>
      <c r="O239" s="69"/>
    </row>
    <row r="240" spans="2:15" ht="12.75">
      <c r="B240" s="66"/>
      <c r="C240" s="67"/>
      <c r="D240" s="67"/>
      <c r="E240" s="43">
        <v>40</v>
      </c>
      <c r="F240" s="67"/>
      <c r="G240" s="43">
        <v>1.4</v>
      </c>
      <c r="H240" s="62"/>
      <c r="I240" s="62"/>
      <c r="J240" s="68"/>
      <c r="K240" s="62"/>
      <c r="L240" s="62"/>
      <c r="M240" s="64"/>
      <c r="N240" s="69"/>
      <c r="O240" s="69"/>
    </row>
    <row r="241" spans="2:15" ht="12.75">
      <c r="B241" s="66"/>
      <c r="C241" s="67"/>
      <c r="D241" s="67"/>
      <c r="E241" s="43">
        <v>5.5</v>
      </c>
      <c r="F241" s="67"/>
      <c r="G241" s="43">
        <v>1.5</v>
      </c>
      <c r="H241" s="62"/>
      <c r="I241" s="62"/>
      <c r="J241" s="68"/>
      <c r="K241" s="62" t="s">
        <v>103</v>
      </c>
      <c r="L241" s="62">
        <v>22</v>
      </c>
      <c r="M241" s="64"/>
      <c r="N241" s="69"/>
      <c r="O241" s="69"/>
    </row>
    <row r="242" spans="2:15" ht="12.75">
      <c r="B242" s="66"/>
      <c r="C242" s="67"/>
      <c r="D242" s="67"/>
      <c r="E242" s="43">
        <v>11</v>
      </c>
      <c r="F242" s="67"/>
      <c r="G242" s="43">
        <v>1.3</v>
      </c>
      <c r="H242" s="62"/>
      <c r="I242" s="62"/>
      <c r="J242" s="68"/>
      <c r="K242" s="62"/>
      <c r="L242" s="62"/>
      <c r="M242" s="64"/>
      <c r="N242" s="69"/>
      <c r="O242" s="69"/>
    </row>
    <row r="243" spans="1:15" ht="12.75">
      <c r="A243">
        <v>4</v>
      </c>
      <c r="B243" s="66" t="s">
        <v>123</v>
      </c>
      <c r="C243" s="67">
        <v>40</v>
      </c>
      <c r="D243" s="67">
        <v>81</v>
      </c>
      <c r="E243" s="43">
        <v>30</v>
      </c>
      <c r="F243" s="67">
        <f>((C243+SUM(E243:E248))/7)</f>
        <v>27.5</v>
      </c>
      <c r="G243" s="43">
        <v>1.2</v>
      </c>
      <c r="H243" s="67">
        <f>(SUM(G243:G248)/6)</f>
        <v>1.4000000000000001</v>
      </c>
      <c r="I243" s="62">
        <v>10</v>
      </c>
      <c r="J243" s="68">
        <v>3</v>
      </c>
      <c r="K243" s="62" t="s">
        <v>122</v>
      </c>
      <c r="L243" s="62">
        <v>30</v>
      </c>
      <c r="M243" s="64">
        <f>AVERAGE(L243,L245,L247)</f>
        <v>36.666666666666664</v>
      </c>
      <c r="N243" s="69">
        <v>54.041723</v>
      </c>
      <c r="O243" s="69">
        <v>-1.003041</v>
      </c>
    </row>
    <row r="244" spans="2:15" ht="12.75">
      <c r="B244" s="66"/>
      <c r="C244" s="67"/>
      <c r="D244" s="67"/>
      <c r="E244" s="43">
        <v>28</v>
      </c>
      <c r="F244" s="67"/>
      <c r="G244" s="43">
        <v>0.8</v>
      </c>
      <c r="H244" s="62"/>
      <c r="I244" s="62"/>
      <c r="J244" s="68"/>
      <c r="K244" s="62"/>
      <c r="L244" s="62"/>
      <c r="M244" s="64"/>
      <c r="N244" s="69"/>
      <c r="O244" s="69"/>
    </row>
    <row r="245" spans="2:15" ht="12.75">
      <c r="B245" s="66"/>
      <c r="C245" s="67"/>
      <c r="D245" s="67"/>
      <c r="E245" s="43">
        <v>24</v>
      </c>
      <c r="F245" s="67"/>
      <c r="G245" s="43">
        <v>2.1</v>
      </c>
      <c r="H245" s="62"/>
      <c r="I245" s="62"/>
      <c r="J245" s="68"/>
      <c r="K245" s="62" t="s">
        <v>109</v>
      </c>
      <c r="L245" s="62">
        <v>35</v>
      </c>
      <c r="M245" s="64"/>
      <c r="N245" s="69"/>
      <c r="O245" s="69"/>
    </row>
    <row r="246" spans="2:15" ht="12.75">
      <c r="B246" s="66"/>
      <c r="C246" s="67"/>
      <c r="D246" s="67"/>
      <c r="E246" s="43">
        <v>27.5</v>
      </c>
      <c r="F246" s="67"/>
      <c r="G246" s="43">
        <v>1.6</v>
      </c>
      <c r="H246" s="62"/>
      <c r="I246" s="62"/>
      <c r="J246" s="68"/>
      <c r="K246" s="62"/>
      <c r="L246" s="62"/>
      <c r="M246" s="64"/>
      <c r="N246" s="69"/>
      <c r="O246" s="69"/>
    </row>
    <row r="247" spans="2:15" ht="12.75">
      <c r="B247" s="66"/>
      <c r="C247" s="67"/>
      <c r="D247" s="67"/>
      <c r="E247" s="43">
        <v>23.5</v>
      </c>
      <c r="F247" s="67"/>
      <c r="G247" s="43">
        <v>1.4</v>
      </c>
      <c r="H247" s="62"/>
      <c r="I247" s="62"/>
      <c r="J247" s="68"/>
      <c r="K247" s="62" t="s">
        <v>144</v>
      </c>
      <c r="L247" s="62">
        <v>45</v>
      </c>
      <c r="M247" s="64"/>
      <c r="N247" s="69"/>
      <c r="O247" s="69"/>
    </row>
    <row r="248" spans="2:15" ht="12.75">
      <c r="B248" s="66"/>
      <c r="C248" s="67"/>
      <c r="D248" s="67"/>
      <c r="E248" s="43">
        <v>19.5</v>
      </c>
      <c r="F248" s="67"/>
      <c r="G248" s="43">
        <v>1.3</v>
      </c>
      <c r="H248" s="62"/>
      <c r="I248" s="62"/>
      <c r="J248" s="68"/>
      <c r="K248" s="62"/>
      <c r="L248" s="62"/>
      <c r="M248" s="64"/>
      <c r="N248" s="69"/>
      <c r="O248" s="69"/>
    </row>
    <row r="249" spans="1:15" ht="12.75">
      <c r="A249">
        <v>4</v>
      </c>
      <c r="B249" s="66" t="s">
        <v>124</v>
      </c>
      <c r="C249" s="67">
        <v>13</v>
      </c>
      <c r="D249" s="67">
        <v>80</v>
      </c>
      <c r="E249" s="43">
        <v>10</v>
      </c>
      <c r="F249" s="67">
        <f>((C249+SUM(E249:E254))/7)</f>
        <v>9.071428571428571</v>
      </c>
      <c r="G249" s="43">
        <v>1.4</v>
      </c>
      <c r="H249" s="67">
        <f>(SUM(G249:G254)/6)</f>
        <v>1.8666666666666665</v>
      </c>
      <c r="I249" s="62">
        <v>15</v>
      </c>
      <c r="J249" s="68">
        <v>1</v>
      </c>
      <c r="K249" s="62" t="s">
        <v>122</v>
      </c>
      <c r="L249" s="62">
        <v>30</v>
      </c>
      <c r="M249" s="64">
        <f>AVERAGE(L249,L251,L253)</f>
        <v>26.666666666666668</v>
      </c>
      <c r="N249" s="69">
        <v>54.041828</v>
      </c>
      <c r="O249" s="69">
        <v>-1.002744</v>
      </c>
    </row>
    <row r="250" spans="2:15" ht="12.75">
      <c r="B250" s="66"/>
      <c r="C250" s="67"/>
      <c r="D250" s="67"/>
      <c r="E250" s="43">
        <v>9.5</v>
      </c>
      <c r="F250" s="67"/>
      <c r="G250" s="43">
        <v>2.3</v>
      </c>
      <c r="H250" s="62"/>
      <c r="I250" s="62"/>
      <c r="J250" s="68"/>
      <c r="K250" s="62"/>
      <c r="L250" s="62"/>
      <c r="M250" s="64"/>
      <c r="N250" s="69"/>
      <c r="O250" s="69"/>
    </row>
    <row r="251" spans="2:15" ht="12.75">
      <c r="B251" s="66"/>
      <c r="C251" s="67"/>
      <c r="D251" s="67"/>
      <c r="E251" s="43">
        <v>6</v>
      </c>
      <c r="F251" s="67"/>
      <c r="G251" s="43">
        <v>1.6</v>
      </c>
      <c r="H251" s="62"/>
      <c r="I251" s="62"/>
      <c r="J251" s="68"/>
      <c r="K251" s="62" t="s">
        <v>119</v>
      </c>
      <c r="L251" s="62">
        <v>20</v>
      </c>
      <c r="M251" s="64"/>
      <c r="N251" s="69"/>
      <c r="O251" s="69"/>
    </row>
    <row r="252" spans="2:15" ht="12.75">
      <c r="B252" s="66"/>
      <c r="C252" s="67"/>
      <c r="D252" s="67"/>
      <c r="E252" s="43">
        <v>11</v>
      </c>
      <c r="F252" s="67"/>
      <c r="G252" s="43">
        <v>2.5</v>
      </c>
      <c r="H252" s="62"/>
      <c r="I252" s="62"/>
      <c r="J252" s="68"/>
      <c r="K252" s="62"/>
      <c r="L252" s="62"/>
      <c r="M252" s="64"/>
      <c r="N252" s="69"/>
      <c r="O252" s="69"/>
    </row>
    <row r="253" spans="2:15" ht="12.75">
      <c r="B253" s="66"/>
      <c r="C253" s="67"/>
      <c r="D253" s="67"/>
      <c r="E253" s="43">
        <v>8</v>
      </c>
      <c r="F253" s="67"/>
      <c r="G253" s="43">
        <v>1.7</v>
      </c>
      <c r="H253" s="62"/>
      <c r="I253" s="62"/>
      <c r="J253" s="68"/>
      <c r="K253" s="62" t="s">
        <v>122</v>
      </c>
      <c r="L253" s="62">
        <v>30</v>
      </c>
      <c r="M253" s="64"/>
      <c r="N253" s="69"/>
      <c r="O253" s="69"/>
    </row>
    <row r="254" spans="2:15" ht="12.75">
      <c r="B254" s="66"/>
      <c r="C254" s="67"/>
      <c r="D254" s="67"/>
      <c r="E254" s="43">
        <v>6</v>
      </c>
      <c r="F254" s="67"/>
      <c r="G254" s="43">
        <v>1.7</v>
      </c>
      <c r="H254" s="62"/>
      <c r="I254" s="62"/>
      <c r="J254" s="68"/>
      <c r="K254" s="62"/>
      <c r="L254" s="62"/>
      <c r="M254" s="64"/>
      <c r="N254" s="69"/>
      <c r="O254" s="69"/>
    </row>
    <row r="255" spans="1:15" ht="12.75">
      <c r="A255">
        <v>4</v>
      </c>
      <c r="B255" s="66" t="s">
        <v>126</v>
      </c>
      <c r="C255" s="67">
        <v>61.5</v>
      </c>
      <c r="D255" s="67">
        <v>46</v>
      </c>
      <c r="E255" s="43">
        <v>27.5</v>
      </c>
      <c r="F255" s="67">
        <f>((C255+SUM(E255:E260))/7)</f>
        <v>33.07142857142857</v>
      </c>
      <c r="G255" s="43">
        <v>2</v>
      </c>
      <c r="H255" s="67">
        <f>(SUM(G255:G260)/6)</f>
        <v>1.583333333333333</v>
      </c>
      <c r="I255" s="62">
        <v>3</v>
      </c>
      <c r="J255" s="68">
        <v>3</v>
      </c>
      <c r="K255" s="62" t="s">
        <v>145</v>
      </c>
      <c r="L255" s="62">
        <v>17</v>
      </c>
      <c r="M255" s="64">
        <f>AVERAGE(L255,L257,L259)</f>
        <v>18.333333333333332</v>
      </c>
      <c r="N255" s="69">
        <v>54.041828</v>
      </c>
      <c r="O255" s="69">
        <v>-1.00249</v>
      </c>
    </row>
    <row r="256" spans="2:15" ht="12.75">
      <c r="B256" s="66"/>
      <c r="C256" s="67"/>
      <c r="D256" s="67"/>
      <c r="E256" s="43">
        <v>34</v>
      </c>
      <c r="F256" s="67"/>
      <c r="G256" s="43">
        <v>2.1</v>
      </c>
      <c r="H256" s="62"/>
      <c r="I256" s="62"/>
      <c r="J256" s="68"/>
      <c r="K256" s="62"/>
      <c r="L256" s="62"/>
      <c r="M256" s="64"/>
      <c r="N256" s="69"/>
      <c r="O256" s="69"/>
    </row>
    <row r="257" spans="2:15" ht="12.75">
      <c r="B257" s="66"/>
      <c r="C257" s="67"/>
      <c r="D257" s="67"/>
      <c r="E257" s="43">
        <v>44</v>
      </c>
      <c r="F257" s="67"/>
      <c r="G257" s="43">
        <v>1.8</v>
      </c>
      <c r="H257" s="62"/>
      <c r="I257" s="62"/>
      <c r="J257" s="68"/>
      <c r="K257" s="62" t="s">
        <v>146</v>
      </c>
      <c r="L257" s="62">
        <v>18</v>
      </c>
      <c r="M257" s="64"/>
      <c r="N257" s="69"/>
      <c r="O257" s="69"/>
    </row>
    <row r="258" spans="2:15" ht="12.75">
      <c r="B258" s="66"/>
      <c r="C258" s="67"/>
      <c r="D258" s="67"/>
      <c r="E258" s="43">
        <v>23.5</v>
      </c>
      <c r="F258" s="67"/>
      <c r="G258" s="43">
        <v>1.9</v>
      </c>
      <c r="H258" s="62"/>
      <c r="I258" s="62"/>
      <c r="J258" s="68"/>
      <c r="K258" s="62"/>
      <c r="L258" s="62"/>
      <c r="M258" s="64"/>
      <c r="N258" s="69"/>
      <c r="O258" s="69"/>
    </row>
    <row r="259" spans="2:15" ht="12.75">
      <c r="B259" s="66"/>
      <c r="C259" s="67"/>
      <c r="D259" s="67"/>
      <c r="E259" s="43">
        <v>18</v>
      </c>
      <c r="F259" s="67"/>
      <c r="G259" s="43">
        <v>0.7</v>
      </c>
      <c r="H259" s="62"/>
      <c r="I259" s="62"/>
      <c r="J259" s="68"/>
      <c r="K259" s="62" t="s">
        <v>119</v>
      </c>
      <c r="L259" s="62">
        <v>20</v>
      </c>
      <c r="M259" s="64"/>
      <c r="N259" s="69"/>
      <c r="O259" s="69"/>
    </row>
    <row r="260" spans="2:15" ht="12.75">
      <c r="B260" s="66"/>
      <c r="C260" s="67"/>
      <c r="D260" s="67"/>
      <c r="E260" s="43">
        <v>23</v>
      </c>
      <c r="F260" s="67"/>
      <c r="G260" s="43">
        <v>1</v>
      </c>
      <c r="H260" s="62"/>
      <c r="I260" s="62"/>
      <c r="J260" s="68"/>
      <c r="K260" s="62"/>
      <c r="L260" s="62"/>
      <c r="M260" s="64"/>
      <c r="N260" s="69"/>
      <c r="O260" s="69"/>
    </row>
    <row r="261" spans="1:15" ht="12.75">
      <c r="A261">
        <v>4</v>
      </c>
      <c r="B261" s="66" t="s">
        <v>137</v>
      </c>
      <c r="C261" s="67">
        <v>42</v>
      </c>
      <c r="D261" s="67">
        <v>183</v>
      </c>
      <c r="E261" s="43">
        <v>32</v>
      </c>
      <c r="F261" s="67">
        <f>((C261+SUM(E261:E266))/7)</f>
        <v>23.642857142857142</v>
      </c>
      <c r="G261" s="43">
        <v>2.3</v>
      </c>
      <c r="H261" s="67">
        <f>(SUM(G261:G266)/6)</f>
        <v>2.2</v>
      </c>
      <c r="I261" s="62">
        <v>80</v>
      </c>
      <c r="J261" s="68">
        <v>1</v>
      </c>
      <c r="K261" s="62" t="s">
        <v>117</v>
      </c>
      <c r="L261" s="62">
        <v>10</v>
      </c>
      <c r="M261" s="64">
        <f>AVERAGE(L261,L263,L265)</f>
        <v>11</v>
      </c>
      <c r="N261" s="69">
        <v>54.042077</v>
      </c>
      <c r="O261" s="69">
        <v>-1.002161</v>
      </c>
    </row>
    <row r="262" spans="2:15" ht="12.75">
      <c r="B262" s="66"/>
      <c r="C262" s="67"/>
      <c r="D262" s="67"/>
      <c r="E262" s="43">
        <v>38</v>
      </c>
      <c r="F262" s="67"/>
      <c r="G262" s="43">
        <v>2.2</v>
      </c>
      <c r="H262" s="62"/>
      <c r="I262" s="62"/>
      <c r="J262" s="68"/>
      <c r="K262" s="62"/>
      <c r="L262" s="62"/>
      <c r="M262" s="64"/>
      <c r="N262" s="69"/>
      <c r="O262" s="69"/>
    </row>
    <row r="263" spans="2:15" ht="12.75">
      <c r="B263" s="66"/>
      <c r="C263" s="67"/>
      <c r="D263" s="67"/>
      <c r="E263" s="43">
        <v>37</v>
      </c>
      <c r="F263" s="67"/>
      <c r="G263" s="43">
        <v>2</v>
      </c>
      <c r="H263" s="62"/>
      <c r="I263" s="62"/>
      <c r="J263" s="68"/>
      <c r="K263" s="62" t="s">
        <v>98</v>
      </c>
      <c r="L263" s="62">
        <v>11</v>
      </c>
      <c r="M263" s="64"/>
      <c r="N263" s="69"/>
      <c r="O263" s="69"/>
    </row>
    <row r="264" spans="2:15" ht="12.75">
      <c r="B264" s="66"/>
      <c r="C264" s="67"/>
      <c r="D264" s="67"/>
      <c r="E264" s="43">
        <v>4</v>
      </c>
      <c r="F264" s="67"/>
      <c r="G264" s="43">
        <v>2.3</v>
      </c>
      <c r="H264" s="62"/>
      <c r="I264" s="62"/>
      <c r="J264" s="68"/>
      <c r="K264" s="62"/>
      <c r="L264" s="62"/>
      <c r="M264" s="64"/>
      <c r="N264" s="69"/>
      <c r="O264" s="69"/>
    </row>
    <row r="265" spans="2:15" ht="12.75">
      <c r="B265" s="66"/>
      <c r="C265" s="67"/>
      <c r="D265" s="67"/>
      <c r="E265" s="43">
        <v>6</v>
      </c>
      <c r="F265" s="67"/>
      <c r="G265" s="43">
        <v>1.9</v>
      </c>
      <c r="H265" s="62"/>
      <c r="I265" s="62"/>
      <c r="J265" s="68"/>
      <c r="K265" s="62" t="s">
        <v>131</v>
      </c>
      <c r="L265" s="62">
        <v>12</v>
      </c>
      <c r="M265" s="64"/>
      <c r="N265" s="69"/>
      <c r="O265" s="69"/>
    </row>
    <row r="266" spans="2:15" ht="12.75">
      <c r="B266" s="66"/>
      <c r="C266" s="67"/>
      <c r="D266" s="67"/>
      <c r="E266" s="43">
        <v>6.5</v>
      </c>
      <c r="F266" s="67"/>
      <c r="G266" s="43">
        <v>2.5</v>
      </c>
      <c r="H266" s="62"/>
      <c r="I266" s="62"/>
      <c r="J266" s="68"/>
      <c r="K266" s="62"/>
      <c r="L266" s="62"/>
      <c r="M266" s="64"/>
      <c r="N266" s="69"/>
      <c r="O266" s="69"/>
    </row>
    <row r="267" spans="1:15" ht="12.75">
      <c r="A267">
        <v>4</v>
      </c>
      <c r="B267" s="66" t="s">
        <v>23</v>
      </c>
      <c r="C267" s="67">
        <v>19</v>
      </c>
      <c r="D267" s="67">
        <v>67</v>
      </c>
      <c r="E267" s="43">
        <v>7</v>
      </c>
      <c r="F267" s="67">
        <f>((C267+SUM(E267:E272))/7)</f>
        <v>10.142857142857142</v>
      </c>
      <c r="G267" s="43">
        <v>2.8</v>
      </c>
      <c r="H267" s="67">
        <f>(SUM(G267:G272)/6)</f>
        <v>2.033333333333333</v>
      </c>
      <c r="I267" s="62">
        <v>10</v>
      </c>
      <c r="J267" s="68">
        <v>1</v>
      </c>
      <c r="K267" s="62" t="s">
        <v>102</v>
      </c>
      <c r="L267" s="62">
        <v>18</v>
      </c>
      <c r="M267" s="64">
        <f>AVERAGE(L267,L269,L271)</f>
        <v>18.666666666666668</v>
      </c>
      <c r="N267" s="69">
        <v>54.042251</v>
      </c>
      <c r="O267" s="69">
        <v>-1.002131</v>
      </c>
    </row>
    <row r="268" spans="2:15" ht="12.75">
      <c r="B268" s="66"/>
      <c r="C268" s="67"/>
      <c r="D268" s="67"/>
      <c r="E268" s="43">
        <v>8</v>
      </c>
      <c r="F268" s="67"/>
      <c r="G268" s="43">
        <v>1.9</v>
      </c>
      <c r="H268" s="62"/>
      <c r="I268" s="62"/>
      <c r="J268" s="68"/>
      <c r="K268" s="62"/>
      <c r="L268" s="62"/>
      <c r="M268" s="64"/>
      <c r="N268" s="69"/>
      <c r="O268" s="69"/>
    </row>
    <row r="269" spans="2:15" ht="12.75">
      <c r="B269" s="66"/>
      <c r="C269" s="67"/>
      <c r="D269" s="67"/>
      <c r="E269" s="43">
        <v>6</v>
      </c>
      <c r="F269" s="67"/>
      <c r="G269" s="43">
        <v>1.5</v>
      </c>
      <c r="H269" s="62"/>
      <c r="I269" s="62"/>
      <c r="J269" s="68"/>
      <c r="K269" s="62" t="s">
        <v>102</v>
      </c>
      <c r="L269" s="62">
        <v>18</v>
      </c>
      <c r="M269" s="64"/>
      <c r="N269" s="69"/>
      <c r="O269" s="69"/>
    </row>
    <row r="270" spans="2:15" ht="12.75">
      <c r="B270" s="66"/>
      <c r="C270" s="67"/>
      <c r="D270" s="67"/>
      <c r="E270" s="43">
        <v>9</v>
      </c>
      <c r="F270" s="67"/>
      <c r="G270" s="43">
        <v>1.4</v>
      </c>
      <c r="H270" s="62"/>
      <c r="I270" s="62"/>
      <c r="J270" s="68"/>
      <c r="K270" s="62"/>
      <c r="L270" s="62"/>
      <c r="M270" s="64"/>
      <c r="N270" s="69"/>
      <c r="O270" s="69"/>
    </row>
    <row r="271" spans="2:15" ht="12.75">
      <c r="B271" s="66"/>
      <c r="C271" s="67"/>
      <c r="D271" s="67"/>
      <c r="E271" s="43">
        <v>12</v>
      </c>
      <c r="F271" s="67"/>
      <c r="G271" s="43">
        <v>2</v>
      </c>
      <c r="H271" s="62"/>
      <c r="I271" s="62"/>
      <c r="J271" s="68"/>
      <c r="K271" s="62" t="s">
        <v>119</v>
      </c>
      <c r="L271" s="62">
        <v>20</v>
      </c>
      <c r="M271" s="64"/>
      <c r="N271" s="69"/>
      <c r="O271" s="69"/>
    </row>
    <row r="272" spans="2:15" ht="12.75">
      <c r="B272" s="66"/>
      <c r="C272" s="67"/>
      <c r="D272" s="67"/>
      <c r="E272" s="43">
        <v>10</v>
      </c>
      <c r="F272" s="67"/>
      <c r="G272" s="43">
        <v>2.6</v>
      </c>
      <c r="H272" s="62"/>
      <c r="I272" s="62"/>
      <c r="J272" s="68"/>
      <c r="K272" s="62"/>
      <c r="L272" s="62"/>
      <c r="M272" s="64"/>
      <c r="N272" s="69"/>
      <c r="O272" s="69"/>
    </row>
    <row r="273" spans="1:15" ht="12.75">
      <c r="A273">
        <v>4</v>
      </c>
      <c r="B273" s="66" t="s">
        <v>26</v>
      </c>
      <c r="C273" s="67">
        <v>19.5</v>
      </c>
      <c r="D273" s="67">
        <v>83</v>
      </c>
      <c r="E273" s="43">
        <v>19</v>
      </c>
      <c r="F273" s="67">
        <f>((C273+SUM(E273:E278))/7)</f>
        <v>14.285714285714286</v>
      </c>
      <c r="G273" s="43">
        <v>1.9</v>
      </c>
      <c r="H273" s="67">
        <f>(SUM(G273:G278)/6)</f>
        <v>2.0666666666666664</v>
      </c>
      <c r="I273" s="62">
        <v>5</v>
      </c>
      <c r="J273" s="68">
        <v>1</v>
      </c>
      <c r="K273" s="62" t="s">
        <v>132</v>
      </c>
      <c r="L273" s="62">
        <v>13</v>
      </c>
      <c r="M273" s="64">
        <f>AVERAGE(L273,L275,L277)</f>
        <v>11.666666666666666</v>
      </c>
      <c r="N273" s="69">
        <v>54.042358</v>
      </c>
      <c r="O273" s="69">
        <v>-1.002181</v>
      </c>
    </row>
    <row r="274" spans="2:15" ht="12.75">
      <c r="B274" s="66"/>
      <c r="C274" s="67"/>
      <c r="D274" s="67"/>
      <c r="E274" s="43">
        <v>17</v>
      </c>
      <c r="F274" s="67"/>
      <c r="G274" s="43">
        <v>2.1</v>
      </c>
      <c r="H274" s="62"/>
      <c r="I274" s="62"/>
      <c r="J274" s="68"/>
      <c r="K274" s="62"/>
      <c r="L274" s="62"/>
      <c r="M274" s="64"/>
      <c r="N274" s="69"/>
      <c r="O274" s="69"/>
    </row>
    <row r="275" spans="2:15" ht="12.75">
      <c r="B275" s="66"/>
      <c r="C275" s="67"/>
      <c r="D275" s="67"/>
      <c r="E275" s="43">
        <v>18</v>
      </c>
      <c r="F275" s="67"/>
      <c r="G275" s="43">
        <v>1.8</v>
      </c>
      <c r="H275" s="62"/>
      <c r="I275" s="62"/>
      <c r="J275" s="68"/>
      <c r="K275" s="62" t="s">
        <v>98</v>
      </c>
      <c r="L275" s="62">
        <v>11</v>
      </c>
      <c r="M275" s="64"/>
      <c r="N275" s="69"/>
      <c r="O275" s="69"/>
    </row>
    <row r="276" spans="2:15" ht="12.75">
      <c r="B276" s="66"/>
      <c r="C276" s="67"/>
      <c r="D276" s="67"/>
      <c r="E276" s="43">
        <v>10</v>
      </c>
      <c r="F276" s="67"/>
      <c r="G276" s="43">
        <v>2</v>
      </c>
      <c r="H276" s="62"/>
      <c r="I276" s="62"/>
      <c r="J276" s="68"/>
      <c r="K276" s="62"/>
      <c r="L276" s="62"/>
      <c r="M276" s="64"/>
      <c r="N276" s="69"/>
      <c r="O276" s="69"/>
    </row>
    <row r="277" spans="2:15" ht="12.75">
      <c r="B277" s="66"/>
      <c r="C277" s="67"/>
      <c r="D277" s="67"/>
      <c r="E277" s="43">
        <v>8.5</v>
      </c>
      <c r="F277" s="67"/>
      <c r="G277" s="43">
        <v>2.4</v>
      </c>
      <c r="H277" s="62"/>
      <c r="I277" s="62"/>
      <c r="J277" s="68"/>
      <c r="K277" s="62" t="s">
        <v>98</v>
      </c>
      <c r="L277" s="62">
        <v>11</v>
      </c>
      <c r="M277" s="64"/>
      <c r="N277" s="69"/>
      <c r="O277" s="69"/>
    </row>
    <row r="278" spans="2:15" ht="12.75">
      <c r="B278" s="66"/>
      <c r="C278" s="67"/>
      <c r="D278" s="67"/>
      <c r="E278" s="43">
        <v>8</v>
      </c>
      <c r="F278" s="67"/>
      <c r="G278" s="43">
        <v>2.2</v>
      </c>
      <c r="H278" s="62"/>
      <c r="I278" s="62"/>
      <c r="J278" s="68"/>
      <c r="K278" s="62"/>
      <c r="L278" s="62"/>
      <c r="M278" s="64"/>
      <c r="N278" s="69"/>
      <c r="O278" s="69"/>
    </row>
    <row r="279" spans="1:15" ht="12.75">
      <c r="A279">
        <v>4</v>
      </c>
      <c r="B279" s="66" t="s">
        <v>25</v>
      </c>
      <c r="C279" s="67">
        <v>20</v>
      </c>
      <c r="D279" s="67">
        <v>55.5</v>
      </c>
      <c r="E279" s="43">
        <v>17</v>
      </c>
      <c r="F279" s="67">
        <f>((C279+SUM(E279:E284))/7)</f>
        <v>10.214285714285714</v>
      </c>
      <c r="G279" s="43">
        <v>1.7</v>
      </c>
      <c r="H279" s="67">
        <f>(SUM(G279:G284)/6)</f>
        <v>1.883333333333333</v>
      </c>
      <c r="I279" s="62">
        <v>8</v>
      </c>
      <c r="J279" s="68">
        <v>1</v>
      </c>
      <c r="K279" s="62" t="s">
        <v>122</v>
      </c>
      <c r="L279" s="62">
        <v>30</v>
      </c>
      <c r="M279" s="64">
        <f>AVERAGE(L279,L281,L283)</f>
        <v>22.666666666666668</v>
      </c>
      <c r="N279" s="69">
        <v>54.042373</v>
      </c>
      <c r="O279" s="69">
        <v>-1.00211</v>
      </c>
    </row>
    <row r="280" spans="2:15" ht="12.75">
      <c r="B280" s="66"/>
      <c r="C280" s="67"/>
      <c r="D280" s="67"/>
      <c r="E280" s="43">
        <v>10</v>
      </c>
      <c r="F280" s="67"/>
      <c r="G280" s="43">
        <v>1.3</v>
      </c>
      <c r="H280" s="62"/>
      <c r="I280" s="62"/>
      <c r="J280" s="68"/>
      <c r="K280" s="62"/>
      <c r="L280" s="62"/>
      <c r="M280" s="64"/>
      <c r="N280" s="69"/>
      <c r="O280" s="69"/>
    </row>
    <row r="281" spans="2:15" ht="12.75">
      <c r="B281" s="66"/>
      <c r="C281" s="67"/>
      <c r="D281" s="67"/>
      <c r="E281" s="43">
        <v>10</v>
      </c>
      <c r="F281" s="67"/>
      <c r="G281" s="43">
        <v>1.6</v>
      </c>
      <c r="H281" s="62"/>
      <c r="I281" s="62"/>
      <c r="J281" s="68"/>
      <c r="K281" s="62" t="s">
        <v>138</v>
      </c>
      <c r="L281" s="62">
        <v>20</v>
      </c>
      <c r="M281" s="64"/>
      <c r="N281" s="69"/>
      <c r="O281" s="69"/>
    </row>
    <row r="282" spans="2:15" ht="12.75">
      <c r="B282" s="66"/>
      <c r="C282" s="67"/>
      <c r="D282" s="67"/>
      <c r="E282" s="43">
        <v>4</v>
      </c>
      <c r="F282" s="67"/>
      <c r="G282" s="43">
        <v>1.2</v>
      </c>
      <c r="H282" s="62"/>
      <c r="I282" s="62"/>
      <c r="J282" s="68"/>
      <c r="K282" s="62"/>
      <c r="L282" s="62"/>
      <c r="M282" s="64"/>
      <c r="N282" s="69"/>
      <c r="O282" s="69"/>
    </row>
    <row r="283" spans="2:15" ht="12.75">
      <c r="B283" s="66"/>
      <c r="C283" s="67"/>
      <c r="D283" s="67"/>
      <c r="E283" s="43">
        <v>4.5</v>
      </c>
      <c r="F283" s="67"/>
      <c r="G283" s="43">
        <v>1.9</v>
      </c>
      <c r="H283" s="62"/>
      <c r="I283" s="62"/>
      <c r="J283" s="68"/>
      <c r="K283" s="62" t="s">
        <v>102</v>
      </c>
      <c r="L283" s="62">
        <v>18</v>
      </c>
      <c r="M283" s="64"/>
      <c r="N283" s="69"/>
      <c r="O283" s="69"/>
    </row>
    <row r="284" spans="2:15" ht="12.75">
      <c r="B284" s="66"/>
      <c r="C284" s="67"/>
      <c r="D284" s="67"/>
      <c r="E284" s="43">
        <v>6</v>
      </c>
      <c r="F284" s="67"/>
      <c r="G284" s="43">
        <v>3.6</v>
      </c>
      <c r="H284" s="62"/>
      <c r="I284" s="62"/>
      <c r="J284" s="68"/>
      <c r="K284" s="62"/>
      <c r="L284" s="62"/>
      <c r="M284" s="64"/>
      <c r="N284" s="69"/>
      <c r="O284" s="69"/>
    </row>
    <row r="285" spans="1:15" ht="12.75">
      <c r="A285">
        <v>4</v>
      </c>
      <c r="B285" s="66" t="s">
        <v>24</v>
      </c>
      <c r="C285" s="67">
        <v>14.5</v>
      </c>
      <c r="D285" s="67">
        <v>37</v>
      </c>
      <c r="E285" s="43">
        <v>13.5</v>
      </c>
      <c r="F285" s="67">
        <f>((C285+SUM(E285:E290))/7)</f>
        <v>11.714285714285714</v>
      </c>
      <c r="G285" s="43">
        <v>1.4</v>
      </c>
      <c r="H285" s="67">
        <f>(SUM(G285:G290)/6)</f>
        <v>1.6499999999999997</v>
      </c>
      <c r="I285" s="62">
        <v>5</v>
      </c>
      <c r="J285" s="68">
        <v>1</v>
      </c>
      <c r="K285" s="62" t="s">
        <v>108</v>
      </c>
      <c r="L285" s="62">
        <v>25</v>
      </c>
      <c r="M285" s="64">
        <f>AVERAGE(L285,L287,L289)</f>
        <v>35</v>
      </c>
      <c r="N285" s="69">
        <v>54.042341</v>
      </c>
      <c r="O285" s="69">
        <v>-1.002017</v>
      </c>
    </row>
    <row r="286" spans="2:15" ht="12.75">
      <c r="B286" s="66"/>
      <c r="C286" s="67"/>
      <c r="D286" s="67"/>
      <c r="E286" s="43">
        <v>11</v>
      </c>
      <c r="F286" s="67"/>
      <c r="G286" s="43">
        <v>1.9</v>
      </c>
      <c r="H286" s="62"/>
      <c r="I286" s="62"/>
      <c r="J286" s="68"/>
      <c r="K286" s="62"/>
      <c r="L286" s="62"/>
      <c r="M286" s="64"/>
      <c r="N286" s="69"/>
      <c r="O286" s="69"/>
    </row>
    <row r="287" spans="2:15" ht="12.75">
      <c r="B287" s="66"/>
      <c r="C287" s="67"/>
      <c r="D287" s="67"/>
      <c r="E287" s="43">
        <v>9</v>
      </c>
      <c r="F287" s="67"/>
      <c r="G287" s="43">
        <v>1.7</v>
      </c>
      <c r="H287" s="62"/>
      <c r="I287" s="62"/>
      <c r="J287" s="68"/>
      <c r="K287" s="62" t="s">
        <v>106</v>
      </c>
      <c r="L287" s="62">
        <v>35</v>
      </c>
      <c r="M287" s="64"/>
      <c r="N287" s="69"/>
      <c r="O287" s="69"/>
    </row>
    <row r="288" spans="2:15" ht="12.75">
      <c r="B288" s="66"/>
      <c r="C288" s="67"/>
      <c r="D288" s="67"/>
      <c r="E288" s="43">
        <v>8.5</v>
      </c>
      <c r="F288" s="67"/>
      <c r="G288" s="43">
        <v>2.1</v>
      </c>
      <c r="H288" s="62"/>
      <c r="I288" s="62"/>
      <c r="J288" s="68"/>
      <c r="K288" s="62"/>
      <c r="L288" s="62"/>
      <c r="M288" s="64"/>
      <c r="N288" s="69"/>
      <c r="O288" s="69"/>
    </row>
    <row r="289" spans="2:15" ht="12.75">
      <c r="B289" s="66"/>
      <c r="C289" s="67"/>
      <c r="D289" s="67"/>
      <c r="E289" s="43">
        <v>13.5</v>
      </c>
      <c r="F289" s="67"/>
      <c r="G289" s="43">
        <v>1.7</v>
      </c>
      <c r="H289" s="62"/>
      <c r="I289" s="62"/>
      <c r="J289" s="68"/>
      <c r="K289" s="62" t="s">
        <v>102</v>
      </c>
      <c r="L289" s="62">
        <v>45</v>
      </c>
      <c r="M289" s="64"/>
      <c r="N289" s="69"/>
      <c r="O289" s="69"/>
    </row>
    <row r="290" spans="2:15" ht="12.75">
      <c r="B290" s="66"/>
      <c r="C290" s="67"/>
      <c r="D290" s="67"/>
      <c r="E290" s="43">
        <v>12</v>
      </c>
      <c r="F290" s="67"/>
      <c r="G290" s="43">
        <v>1.1</v>
      </c>
      <c r="H290" s="62"/>
      <c r="I290" s="62"/>
      <c r="J290" s="68"/>
      <c r="K290" s="62"/>
      <c r="L290" s="62"/>
      <c r="M290" s="64"/>
      <c r="N290" s="69"/>
      <c r="O290" s="69"/>
    </row>
    <row r="291" spans="1:15" ht="12.75">
      <c r="A291">
        <v>4</v>
      </c>
      <c r="B291" s="66" t="s">
        <v>27</v>
      </c>
      <c r="C291" s="67">
        <v>16.5</v>
      </c>
      <c r="D291" s="67">
        <v>105</v>
      </c>
      <c r="E291" s="43">
        <v>13</v>
      </c>
      <c r="F291" s="67">
        <f>((C291+SUM(E291:E296))/7)</f>
        <v>12.071428571428571</v>
      </c>
      <c r="G291" s="43">
        <v>1.9</v>
      </c>
      <c r="H291" s="67">
        <f>(SUM(G291:G296)/6)</f>
        <v>1.8</v>
      </c>
      <c r="I291" s="62">
        <v>15</v>
      </c>
      <c r="J291" s="68">
        <v>3</v>
      </c>
      <c r="K291" s="62" t="s">
        <v>122</v>
      </c>
      <c r="L291" s="62">
        <v>30</v>
      </c>
      <c r="M291" s="64">
        <f>AVERAGE(L291,L293,L295)</f>
        <v>31.666666666666668</v>
      </c>
      <c r="N291" s="69">
        <v>54.042699</v>
      </c>
      <c r="O291" s="69">
        <v>-1.001931</v>
      </c>
    </row>
    <row r="292" spans="2:15" ht="12.75">
      <c r="B292" s="66"/>
      <c r="C292" s="67"/>
      <c r="D292" s="67"/>
      <c r="E292" s="43">
        <v>12</v>
      </c>
      <c r="F292" s="67"/>
      <c r="G292" s="43">
        <v>1</v>
      </c>
      <c r="H292" s="62"/>
      <c r="I292" s="62"/>
      <c r="J292" s="68"/>
      <c r="K292" s="62"/>
      <c r="L292" s="62"/>
      <c r="M292" s="64"/>
      <c r="N292" s="69"/>
      <c r="O292" s="69"/>
    </row>
    <row r="293" spans="2:15" ht="12.75">
      <c r="B293" s="66"/>
      <c r="C293" s="67"/>
      <c r="D293" s="67"/>
      <c r="E293" s="43">
        <v>8.5</v>
      </c>
      <c r="F293" s="67"/>
      <c r="G293" s="43">
        <v>1.7</v>
      </c>
      <c r="H293" s="62"/>
      <c r="I293" s="62"/>
      <c r="J293" s="68"/>
      <c r="K293" s="62" t="s">
        <v>115</v>
      </c>
      <c r="L293" s="62">
        <v>40</v>
      </c>
      <c r="M293" s="64"/>
      <c r="N293" s="69"/>
      <c r="O293" s="69"/>
    </row>
    <row r="294" spans="2:15" ht="12.75">
      <c r="B294" s="66"/>
      <c r="C294" s="67"/>
      <c r="D294" s="67"/>
      <c r="E294" s="43">
        <v>14</v>
      </c>
      <c r="F294" s="67"/>
      <c r="G294" s="43">
        <v>2.5</v>
      </c>
      <c r="H294" s="62"/>
      <c r="I294" s="62"/>
      <c r="J294" s="68"/>
      <c r="K294" s="62"/>
      <c r="L294" s="62"/>
      <c r="M294" s="64"/>
      <c r="N294" s="69"/>
      <c r="O294" s="69"/>
    </row>
    <row r="295" spans="2:15" ht="12.75">
      <c r="B295" s="66"/>
      <c r="C295" s="67"/>
      <c r="D295" s="67"/>
      <c r="E295" s="43">
        <v>10</v>
      </c>
      <c r="F295" s="67"/>
      <c r="G295" s="43">
        <v>1.9</v>
      </c>
      <c r="H295" s="62"/>
      <c r="I295" s="62"/>
      <c r="J295" s="68"/>
      <c r="K295" s="62" t="s">
        <v>108</v>
      </c>
      <c r="L295" s="62">
        <v>25</v>
      </c>
      <c r="M295" s="64"/>
      <c r="N295" s="69"/>
      <c r="O295" s="69"/>
    </row>
    <row r="296" spans="2:15" ht="12.75">
      <c r="B296" s="66"/>
      <c r="C296" s="67"/>
      <c r="D296" s="67"/>
      <c r="E296" s="43">
        <v>10.5</v>
      </c>
      <c r="F296" s="67"/>
      <c r="G296" s="43">
        <v>1.8</v>
      </c>
      <c r="H296" s="62"/>
      <c r="I296" s="62"/>
      <c r="J296" s="68"/>
      <c r="K296" s="62"/>
      <c r="L296" s="62"/>
      <c r="M296" s="64"/>
      <c r="N296" s="69"/>
      <c r="O296" s="69"/>
    </row>
    <row r="297" spans="1:15" ht="12.75">
      <c r="A297">
        <v>4</v>
      </c>
      <c r="B297" s="66" t="s">
        <v>22</v>
      </c>
      <c r="C297" s="67">
        <v>34</v>
      </c>
      <c r="D297" s="67">
        <v>143</v>
      </c>
      <c r="E297" s="43">
        <v>31</v>
      </c>
      <c r="F297" s="67">
        <f>((C297+SUM(E297:E302))/7)</f>
        <v>24.5</v>
      </c>
      <c r="G297" s="43">
        <v>3.5</v>
      </c>
      <c r="H297" s="67">
        <f>(SUM(G297:G302)/6)</f>
        <v>1.9833333333333334</v>
      </c>
      <c r="I297" s="62">
        <v>25</v>
      </c>
      <c r="J297" s="68">
        <v>1</v>
      </c>
      <c r="K297" s="62" t="s">
        <v>106</v>
      </c>
      <c r="L297" s="62">
        <v>14</v>
      </c>
      <c r="M297" s="64">
        <f>AVERAGE(L297,L299,L301)</f>
        <v>14</v>
      </c>
      <c r="N297" s="69">
        <v>54.042735</v>
      </c>
      <c r="O297" s="69">
        <v>-1.001355</v>
      </c>
    </row>
    <row r="298" spans="2:15" ht="12.75">
      <c r="B298" s="66"/>
      <c r="C298" s="67"/>
      <c r="D298" s="67"/>
      <c r="E298" s="43">
        <v>32</v>
      </c>
      <c r="F298" s="67"/>
      <c r="G298" s="43">
        <v>1.4</v>
      </c>
      <c r="H298" s="62"/>
      <c r="I298" s="62"/>
      <c r="J298" s="68"/>
      <c r="K298" s="62"/>
      <c r="L298" s="62"/>
      <c r="M298" s="64"/>
      <c r="N298" s="69"/>
      <c r="O298" s="69"/>
    </row>
    <row r="299" spans="2:15" ht="12.75">
      <c r="B299" s="66"/>
      <c r="C299" s="67"/>
      <c r="D299" s="67"/>
      <c r="E299" s="43">
        <v>29</v>
      </c>
      <c r="F299" s="67"/>
      <c r="G299" s="43">
        <v>1.6</v>
      </c>
      <c r="H299" s="62"/>
      <c r="I299" s="62"/>
      <c r="J299" s="68"/>
      <c r="K299" s="62" t="s">
        <v>132</v>
      </c>
      <c r="L299" s="62">
        <v>13</v>
      </c>
      <c r="M299" s="64"/>
      <c r="N299" s="69"/>
      <c r="O299" s="69"/>
    </row>
    <row r="300" spans="2:15" ht="12.75">
      <c r="B300" s="66"/>
      <c r="C300" s="67"/>
      <c r="D300" s="67"/>
      <c r="E300" s="43">
        <v>16</v>
      </c>
      <c r="F300" s="67"/>
      <c r="G300" s="43">
        <v>1.6</v>
      </c>
      <c r="H300" s="62"/>
      <c r="I300" s="62"/>
      <c r="J300" s="68"/>
      <c r="K300" s="62"/>
      <c r="L300" s="62"/>
      <c r="M300" s="64"/>
      <c r="N300" s="69"/>
      <c r="O300" s="69"/>
    </row>
    <row r="301" spans="2:15" ht="12.75">
      <c r="B301" s="66"/>
      <c r="C301" s="67"/>
      <c r="D301" s="67"/>
      <c r="E301" s="43">
        <v>15</v>
      </c>
      <c r="F301" s="67"/>
      <c r="G301" s="43">
        <v>2</v>
      </c>
      <c r="H301" s="62"/>
      <c r="I301" s="62"/>
      <c r="J301" s="68"/>
      <c r="K301" s="62" t="s">
        <v>135</v>
      </c>
      <c r="L301" s="62">
        <v>15</v>
      </c>
      <c r="M301" s="64"/>
      <c r="N301" s="69"/>
      <c r="O301" s="69"/>
    </row>
    <row r="302" spans="2:15" ht="12.75">
      <c r="B302" s="66"/>
      <c r="C302" s="67"/>
      <c r="D302" s="67"/>
      <c r="E302" s="43">
        <v>14.5</v>
      </c>
      <c r="F302" s="67"/>
      <c r="G302" s="43">
        <v>1.8</v>
      </c>
      <c r="H302" s="62"/>
      <c r="I302" s="62"/>
      <c r="J302" s="68"/>
      <c r="K302" s="62"/>
      <c r="L302" s="62"/>
      <c r="M302" s="64"/>
      <c r="N302" s="69"/>
      <c r="O302" s="69"/>
    </row>
    <row r="303" spans="1:15" ht="12.75">
      <c r="A303">
        <v>4</v>
      </c>
      <c r="B303" s="66" t="s">
        <v>139</v>
      </c>
      <c r="C303" s="67">
        <v>38</v>
      </c>
      <c r="D303" s="67">
        <v>50</v>
      </c>
      <c r="E303" s="43">
        <v>32</v>
      </c>
      <c r="F303" s="67">
        <f>((C303+SUM(E303:E308))/7)</f>
        <v>30.5</v>
      </c>
      <c r="G303" s="43">
        <v>1.4</v>
      </c>
      <c r="H303" s="67">
        <f>(SUM(G303:G308)/6)</f>
        <v>1.5666666666666667</v>
      </c>
      <c r="I303" s="62">
        <v>15</v>
      </c>
      <c r="J303" s="68">
        <v>1</v>
      </c>
      <c r="K303" s="62" t="s">
        <v>122</v>
      </c>
      <c r="L303" s="62">
        <v>30</v>
      </c>
      <c r="M303" s="64">
        <f>AVERAGE(L303,L305,L307)</f>
        <v>31.666666666666668</v>
      </c>
      <c r="N303" s="69">
        <v>54.042744</v>
      </c>
      <c r="O303" s="69">
        <v>-1.001342</v>
      </c>
    </row>
    <row r="304" spans="2:15" ht="12.75">
      <c r="B304" s="66"/>
      <c r="C304" s="67"/>
      <c r="D304" s="67"/>
      <c r="E304" s="43">
        <v>37.5</v>
      </c>
      <c r="F304" s="67"/>
      <c r="G304" s="43">
        <v>1.5</v>
      </c>
      <c r="H304" s="62"/>
      <c r="I304" s="62"/>
      <c r="J304" s="68"/>
      <c r="K304" s="62"/>
      <c r="L304" s="62"/>
      <c r="M304" s="64"/>
      <c r="N304" s="69"/>
      <c r="O304" s="69"/>
    </row>
    <row r="305" spans="2:15" ht="12.75">
      <c r="B305" s="66"/>
      <c r="C305" s="67"/>
      <c r="D305" s="67"/>
      <c r="E305" s="43">
        <v>37</v>
      </c>
      <c r="F305" s="67"/>
      <c r="G305" s="43">
        <v>1.7</v>
      </c>
      <c r="H305" s="62"/>
      <c r="I305" s="62"/>
      <c r="J305" s="68"/>
      <c r="K305" s="62" t="s">
        <v>144</v>
      </c>
      <c r="L305" s="62">
        <v>45</v>
      </c>
      <c r="M305" s="64"/>
      <c r="N305" s="69"/>
      <c r="O305" s="69"/>
    </row>
    <row r="306" spans="2:15" ht="12.75">
      <c r="B306" s="66"/>
      <c r="C306" s="67"/>
      <c r="D306" s="67"/>
      <c r="E306" s="43">
        <v>25</v>
      </c>
      <c r="F306" s="67"/>
      <c r="G306" s="43">
        <v>1.8</v>
      </c>
      <c r="H306" s="62"/>
      <c r="I306" s="62"/>
      <c r="J306" s="68"/>
      <c r="K306" s="62"/>
      <c r="L306" s="62"/>
      <c r="M306" s="64"/>
      <c r="N306" s="69"/>
      <c r="O306" s="69"/>
    </row>
    <row r="307" spans="2:15" ht="12.75">
      <c r="B307" s="66"/>
      <c r="C307" s="67"/>
      <c r="D307" s="67"/>
      <c r="E307" s="43">
        <v>20</v>
      </c>
      <c r="F307" s="67"/>
      <c r="G307" s="43">
        <v>1.6</v>
      </c>
      <c r="H307" s="62"/>
      <c r="I307" s="62"/>
      <c r="J307" s="68"/>
      <c r="K307" s="62" t="s">
        <v>119</v>
      </c>
      <c r="L307" s="62">
        <v>20</v>
      </c>
      <c r="M307" s="64"/>
      <c r="N307" s="69"/>
      <c r="O307" s="69"/>
    </row>
    <row r="308" spans="2:15" ht="12.75">
      <c r="B308" s="66"/>
      <c r="C308" s="67"/>
      <c r="D308" s="67"/>
      <c r="E308" s="43">
        <v>24</v>
      </c>
      <c r="F308" s="67"/>
      <c r="G308" s="43">
        <v>1.4</v>
      </c>
      <c r="H308" s="62"/>
      <c r="I308" s="62"/>
      <c r="J308" s="68"/>
      <c r="K308" s="62"/>
      <c r="L308" s="62"/>
      <c r="M308" s="64"/>
      <c r="N308" s="69"/>
      <c r="O308" s="69"/>
    </row>
    <row r="309" spans="1:15" ht="12.75">
      <c r="A309">
        <v>4</v>
      </c>
      <c r="B309" s="66" t="s">
        <v>140</v>
      </c>
      <c r="C309" s="67">
        <v>24</v>
      </c>
      <c r="D309" s="67">
        <v>72</v>
      </c>
      <c r="E309" s="43">
        <v>20</v>
      </c>
      <c r="F309" s="67">
        <f>((C309+SUM(E309:E314))/7)</f>
        <v>18.428571428571427</v>
      </c>
      <c r="G309" s="43">
        <v>1.6</v>
      </c>
      <c r="H309" s="67">
        <f>(SUM(G309:G314)/6)</f>
        <v>1.633333333333333</v>
      </c>
      <c r="I309" s="62">
        <v>15</v>
      </c>
      <c r="J309" s="68">
        <v>2</v>
      </c>
      <c r="K309" s="62" t="s">
        <v>122</v>
      </c>
      <c r="L309" s="62">
        <v>30</v>
      </c>
      <c r="M309" s="64">
        <f>AVERAGE(L309,L311,L313)</f>
        <v>30</v>
      </c>
      <c r="N309" s="69">
        <v>54.042695</v>
      </c>
      <c r="O309" s="69">
        <v>-1.001282</v>
      </c>
    </row>
    <row r="310" spans="2:15" ht="12.75">
      <c r="B310" s="66"/>
      <c r="C310" s="67"/>
      <c r="D310" s="67"/>
      <c r="E310" s="43">
        <v>8.5</v>
      </c>
      <c r="F310" s="67"/>
      <c r="G310" s="43">
        <v>1.9</v>
      </c>
      <c r="H310" s="62"/>
      <c r="I310" s="62"/>
      <c r="J310" s="68"/>
      <c r="K310" s="62"/>
      <c r="L310" s="62"/>
      <c r="M310" s="64"/>
      <c r="N310" s="69"/>
      <c r="O310" s="69"/>
    </row>
    <row r="311" spans="2:15" ht="12.75">
      <c r="B311" s="66"/>
      <c r="C311" s="67"/>
      <c r="D311" s="67"/>
      <c r="E311" s="43">
        <v>21</v>
      </c>
      <c r="F311" s="67"/>
      <c r="G311" s="43">
        <v>1.7</v>
      </c>
      <c r="H311" s="62"/>
      <c r="I311" s="62"/>
      <c r="J311" s="68"/>
      <c r="K311" s="62" t="s">
        <v>138</v>
      </c>
      <c r="L311" s="62">
        <v>25</v>
      </c>
      <c r="M311" s="64"/>
      <c r="N311" s="69"/>
      <c r="O311" s="69"/>
    </row>
    <row r="312" spans="2:15" ht="12.75">
      <c r="B312" s="66"/>
      <c r="C312" s="67"/>
      <c r="D312" s="67"/>
      <c r="E312" s="43">
        <v>22</v>
      </c>
      <c r="F312" s="67"/>
      <c r="G312" s="43">
        <v>1.5</v>
      </c>
      <c r="H312" s="62"/>
      <c r="I312" s="62"/>
      <c r="J312" s="68"/>
      <c r="K312" s="62"/>
      <c r="L312" s="62"/>
      <c r="M312" s="64"/>
      <c r="N312" s="69"/>
      <c r="O312" s="69"/>
    </row>
    <row r="313" spans="2:15" ht="12.75">
      <c r="B313" s="66"/>
      <c r="C313" s="67"/>
      <c r="D313" s="67"/>
      <c r="E313" s="43">
        <v>11.5</v>
      </c>
      <c r="F313" s="67"/>
      <c r="G313" s="43">
        <v>1.5</v>
      </c>
      <c r="H313" s="62"/>
      <c r="I313" s="62"/>
      <c r="J313" s="68"/>
      <c r="K313" s="62" t="s">
        <v>109</v>
      </c>
      <c r="L313" s="62">
        <v>35</v>
      </c>
      <c r="M313" s="64"/>
      <c r="N313" s="69"/>
      <c r="O313" s="69"/>
    </row>
    <row r="314" spans="2:15" ht="12.75">
      <c r="B314" s="66"/>
      <c r="C314" s="67"/>
      <c r="D314" s="67"/>
      <c r="E314" s="43">
        <v>22</v>
      </c>
      <c r="F314" s="67"/>
      <c r="G314" s="43">
        <v>1.6</v>
      </c>
      <c r="H314" s="62"/>
      <c r="I314" s="62"/>
      <c r="J314" s="68"/>
      <c r="K314" s="62"/>
      <c r="L314" s="62"/>
      <c r="M314" s="64"/>
      <c r="N314" s="69"/>
      <c r="O314" s="69"/>
    </row>
    <row r="315" spans="1:15" ht="12.75">
      <c r="A315">
        <v>4</v>
      </c>
      <c r="B315" s="66" t="s">
        <v>141</v>
      </c>
      <c r="C315" s="67">
        <v>24</v>
      </c>
      <c r="D315" s="67">
        <v>37</v>
      </c>
      <c r="E315" s="43">
        <v>20</v>
      </c>
      <c r="F315" s="67">
        <f>((C315+SUM(E315:E320))/7)</f>
        <v>16.571428571428573</v>
      </c>
      <c r="G315" s="43">
        <v>1.5</v>
      </c>
      <c r="H315" s="67">
        <f>(SUM(G315:G320)/6)</f>
        <v>1.5166666666666666</v>
      </c>
      <c r="I315" s="62">
        <v>5</v>
      </c>
      <c r="J315" s="68">
        <v>2</v>
      </c>
      <c r="K315" s="62" t="s">
        <v>108</v>
      </c>
      <c r="L315" s="62">
        <v>25</v>
      </c>
      <c r="M315" s="64">
        <f>AVERAGE(L315,L317,L319)</f>
        <v>19</v>
      </c>
      <c r="N315" s="69">
        <v>54.042713</v>
      </c>
      <c r="O315" s="69">
        <v>-1.001282</v>
      </c>
    </row>
    <row r="316" spans="2:15" ht="12.75">
      <c r="B316" s="66"/>
      <c r="C316" s="67"/>
      <c r="D316" s="67"/>
      <c r="E316" s="43">
        <v>10</v>
      </c>
      <c r="F316" s="67"/>
      <c r="G316" s="43">
        <v>1.7</v>
      </c>
      <c r="H316" s="62"/>
      <c r="I316" s="62"/>
      <c r="J316" s="68"/>
      <c r="K316" s="62"/>
      <c r="L316" s="62"/>
      <c r="M316" s="64"/>
      <c r="N316" s="69"/>
      <c r="O316" s="69"/>
    </row>
    <row r="317" spans="2:15" ht="12.75">
      <c r="B317" s="66"/>
      <c r="C317" s="67"/>
      <c r="D317" s="67"/>
      <c r="E317" s="43">
        <v>12.5</v>
      </c>
      <c r="F317" s="67"/>
      <c r="G317" s="43">
        <v>1.4</v>
      </c>
      <c r="H317" s="62"/>
      <c r="I317" s="62"/>
      <c r="J317" s="68"/>
      <c r="K317" s="62" t="s">
        <v>131</v>
      </c>
      <c r="L317" s="62">
        <v>12</v>
      </c>
      <c r="M317" s="64"/>
      <c r="N317" s="69"/>
      <c r="O317" s="69"/>
    </row>
    <row r="318" spans="2:15" ht="12.75">
      <c r="B318" s="66"/>
      <c r="C318" s="67"/>
      <c r="D318" s="67"/>
      <c r="E318" s="43">
        <v>16</v>
      </c>
      <c r="F318" s="67"/>
      <c r="G318" s="43">
        <v>1.3</v>
      </c>
      <c r="H318" s="62"/>
      <c r="I318" s="62"/>
      <c r="J318" s="68"/>
      <c r="K318" s="62"/>
      <c r="L318" s="62"/>
      <c r="M318" s="64"/>
      <c r="N318" s="69"/>
      <c r="O318" s="69"/>
    </row>
    <row r="319" spans="2:15" ht="12.75">
      <c r="B319" s="66"/>
      <c r="C319" s="67"/>
      <c r="D319" s="67"/>
      <c r="E319" s="43">
        <v>19.5</v>
      </c>
      <c r="F319" s="67"/>
      <c r="G319" s="43">
        <v>1.3</v>
      </c>
      <c r="H319" s="62"/>
      <c r="I319" s="62"/>
      <c r="J319" s="68"/>
      <c r="K319" s="62" t="s">
        <v>119</v>
      </c>
      <c r="L319" s="62">
        <v>20</v>
      </c>
      <c r="M319" s="64"/>
      <c r="N319" s="69"/>
      <c r="O319" s="69"/>
    </row>
    <row r="320" spans="2:15" ht="12.75">
      <c r="B320" s="66"/>
      <c r="C320" s="67"/>
      <c r="D320" s="67"/>
      <c r="E320" s="43">
        <v>14</v>
      </c>
      <c r="F320" s="67"/>
      <c r="G320" s="43">
        <v>1.9</v>
      </c>
      <c r="H320" s="62"/>
      <c r="I320" s="62"/>
      <c r="J320" s="68"/>
      <c r="K320" s="62"/>
      <c r="L320" s="62"/>
      <c r="M320" s="64"/>
      <c r="N320" s="69"/>
      <c r="O320" s="69"/>
    </row>
    <row r="321" spans="1:15" ht="12.75">
      <c r="A321">
        <v>5</v>
      </c>
      <c r="B321" s="66">
        <v>1</v>
      </c>
      <c r="C321" s="67">
        <v>14</v>
      </c>
      <c r="D321" s="67">
        <v>38</v>
      </c>
      <c r="E321" s="43">
        <v>9.5</v>
      </c>
      <c r="F321" s="67">
        <f>((C321+SUM(E321:E326))/7)</f>
        <v>10.071428571428571</v>
      </c>
      <c r="G321" s="43">
        <v>1.3</v>
      </c>
      <c r="H321" s="67">
        <f>(SUM(G321:G326)/6)</f>
        <v>1.2</v>
      </c>
      <c r="I321" s="62">
        <v>10</v>
      </c>
      <c r="J321" s="68">
        <v>2</v>
      </c>
      <c r="K321" s="62" t="s">
        <v>102</v>
      </c>
      <c r="L321" s="63">
        <v>18</v>
      </c>
      <c r="M321" s="64">
        <f>AVERAGE(L321,L323,L325)</f>
        <v>24.333333333333332</v>
      </c>
      <c r="N321" s="65">
        <v>54.042697</v>
      </c>
      <c r="O321" s="65">
        <v>-1.001169</v>
      </c>
    </row>
    <row r="322" spans="2:15" ht="12.75">
      <c r="B322" s="66"/>
      <c r="C322" s="67"/>
      <c r="D322" s="67"/>
      <c r="E322" s="43">
        <v>14</v>
      </c>
      <c r="F322" s="67"/>
      <c r="G322" s="43">
        <v>1.7</v>
      </c>
      <c r="H322" s="62"/>
      <c r="I322" s="62"/>
      <c r="J322" s="68"/>
      <c r="K322" s="62"/>
      <c r="L322" s="63"/>
      <c r="M322" s="64"/>
      <c r="N322" s="65"/>
      <c r="O322" s="65"/>
    </row>
    <row r="323" spans="2:15" ht="12.75">
      <c r="B323" s="66"/>
      <c r="C323" s="67"/>
      <c r="D323" s="67"/>
      <c r="E323" s="43">
        <v>8.5</v>
      </c>
      <c r="F323" s="67"/>
      <c r="G323" s="43">
        <v>0.9</v>
      </c>
      <c r="H323" s="62"/>
      <c r="I323" s="62"/>
      <c r="J323" s="68"/>
      <c r="K323" s="62" t="s">
        <v>108</v>
      </c>
      <c r="L323" s="63">
        <v>25</v>
      </c>
      <c r="M323" s="64"/>
      <c r="N323" s="65"/>
      <c r="O323" s="65"/>
    </row>
    <row r="324" spans="2:15" ht="12.75">
      <c r="B324" s="66"/>
      <c r="C324" s="67"/>
      <c r="D324" s="67"/>
      <c r="E324" s="43">
        <v>7</v>
      </c>
      <c r="F324" s="67"/>
      <c r="G324" s="43">
        <v>1.2</v>
      </c>
      <c r="H324" s="62"/>
      <c r="I324" s="62"/>
      <c r="J324" s="68"/>
      <c r="K324" s="62"/>
      <c r="L324" s="63"/>
      <c r="M324" s="64"/>
      <c r="N324" s="65"/>
      <c r="O324" s="65"/>
    </row>
    <row r="325" spans="2:15" ht="12.75">
      <c r="B325" s="66"/>
      <c r="C325" s="67"/>
      <c r="D325" s="67"/>
      <c r="E325" s="43">
        <v>8.5</v>
      </c>
      <c r="F325" s="67"/>
      <c r="G325" s="43">
        <v>1.1</v>
      </c>
      <c r="H325" s="62"/>
      <c r="I325" s="62"/>
      <c r="J325" s="68"/>
      <c r="K325" s="62" t="s">
        <v>122</v>
      </c>
      <c r="L325" s="63">
        <v>30</v>
      </c>
      <c r="M325" s="64"/>
      <c r="N325" s="65"/>
      <c r="O325" s="65"/>
    </row>
    <row r="326" spans="2:15" ht="12.75">
      <c r="B326" s="66"/>
      <c r="C326" s="67"/>
      <c r="D326" s="67"/>
      <c r="E326" s="43">
        <v>9</v>
      </c>
      <c r="F326" s="67"/>
      <c r="G326" s="43">
        <v>1</v>
      </c>
      <c r="H326" s="62"/>
      <c r="I326" s="62"/>
      <c r="J326" s="68"/>
      <c r="K326" s="62"/>
      <c r="L326" s="63"/>
      <c r="M326" s="64"/>
      <c r="N326" s="65"/>
      <c r="O326" s="65"/>
    </row>
    <row r="327" spans="1:15" ht="12.75">
      <c r="A327">
        <v>5</v>
      </c>
      <c r="B327" s="66" t="s">
        <v>101</v>
      </c>
      <c r="C327" s="67">
        <v>16.5</v>
      </c>
      <c r="D327" s="67">
        <v>46</v>
      </c>
      <c r="E327" s="43">
        <v>7.5</v>
      </c>
      <c r="F327" s="67">
        <f>((C327+SUM(E327:E332))/7)</f>
        <v>7.728571428571429</v>
      </c>
      <c r="G327" s="43">
        <v>1.5</v>
      </c>
      <c r="H327" s="67">
        <f>(SUM(G327:G332)/6)</f>
        <v>1.3833333333333335</v>
      </c>
      <c r="I327" s="62">
        <v>5</v>
      </c>
      <c r="J327" s="68">
        <v>1</v>
      </c>
      <c r="K327" s="62" t="s">
        <v>106</v>
      </c>
      <c r="L327" s="63">
        <v>14</v>
      </c>
      <c r="M327" s="64">
        <f>AVERAGE(L327,L329,L331)</f>
        <v>14.666666666666666</v>
      </c>
      <c r="N327" s="65">
        <v>54.042699</v>
      </c>
      <c r="O327" s="65">
        <v>-1.001128</v>
      </c>
    </row>
    <row r="328" spans="2:15" ht="12.75">
      <c r="B328" s="66"/>
      <c r="C328" s="67"/>
      <c r="D328" s="67"/>
      <c r="E328" s="43">
        <v>9</v>
      </c>
      <c r="F328" s="67"/>
      <c r="G328" s="43">
        <v>1.8</v>
      </c>
      <c r="H328" s="62"/>
      <c r="I328" s="62"/>
      <c r="J328" s="68"/>
      <c r="K328" s="62"/>
      <c r="L328" s="63"/>
      <c r="M328" s="64"/>
      <c r="N328" s="65"/>
      <c r="O328" s="65"/>
    </row>
    <row r="329" spans="2:15" ht="12.75">
      <c r="B329" s="66"/>
      <c r="C329" s="67"/>
      <c r="D329" s="67"/>
      <c r="E329" s="43">
        <v>11</v>
      </c>
      <c r="F329" s="67"/>
      <c r="G329" s="43">
        <v>1.1</v>
      </c>
      <c r="H329" s="62"/>
      <c r="I329" s="62"/>
      <c r="J329" s="68"/>
      <c r="K329" s="62" t="s">
        <v>104</v>
      </c>
      <c r="L329" s="63">
        <v>12</v>
      </c>
      <c r="M329" s="64"/>
      <c r="N329" s="65"/>
      <c r="O329" s="65"/>
    </row>
    <row r="330" spans="2:15" ht="12.75">
      <c r="B330" s="66"/>
      <c r="C330" s="67"/>
      <c r="D330" s="67"/>
      <c r="E330" s="43">
        <v>2</v>
      </c>
      <c r="F330" s="67"/>
      <c r="G330" s="43">
        <v>1.4</v>
      </c>
      <c r="H330" s="62"/>
      <c r="I330" s="62"/>
      <c r="J330" s="68"/>
      <c r="K330" s="62"/>
      <c r="L330" s="63"/>
      <c r="M330" s="64"/>
      <c r="N330" s="65"/>
      <c r="O330" s="65"/>
    </row>
    <row r="331" spans="2:15" ht="12.75">
      <c r="B331" s="66"/>
      <c r="C331" s="67"/>
      <c r="D331" s="67"/>
      <c r="E331" s="43">
        <v>4.5</v>
      </c>
      <c r="F331" s="67"/>
      <c r="G331" s="43">
        <v>1.2</v>
      </c>
      <c r="H331" s="62"/>
      <c r="I331" s="62"/>
      <c r="J331" s="68"/>
      <c r="K331" s="62" t="s">
        <v>102</v>
      </c>
      <c r="L331" s="63">
        <v>18</v>
      </c>
      <c r="M331" s="64"/>
      <c r="N331" s="65"/>
      <c r="O331" s="65"/>
    </row>
    <row r="332" spans="2:15" ht="12.75">
      <c r="B332" s="66"/>
      <c r="C332" s="67"/>
      <c r="D332" s="67"/>
      <c r="E332" s="43">
        <v>3.6</v>
      </c>
      <c r="F332" s="67"/>
      <c r="G332" s="43">
        <v>1.3</v>
      </c>
      <c r="H332" s="62"/>
      <c r="I332" s="62"/>
      <c r="J332" s="68"/>
      <c r="K332" s="62"/>
      <c r="L332" s="63"/>
      <c r="M332" s="64"/>
      <c r="N332" s="65"/>
      <c r="O332" s="65"/>
    </row>
    <row r="333" spans="1:15" ht="12.75">
      <c r="A333">
        <v>5</v>
      </c>
      <c r="B333" s="66" t="s">
        <v>105</v>
      </c>
      <c r="C333" s="67">
        <v>40</v>
      </c>
      <c r="D333" s="67">
        <v>58.5</v>
      </c>
      <c r="E333" s="43">
        <v>30</v>
      </c>
      <c r="F333" s="67">
        <f>((C333+SUM(E333:E338))/7)</f>
        <v>29.714285714285715</v>
      </c>
      <c r="G333" s="43">
        <v>1.3</v>
      </c>
      <c r="H333" s="67">
        <f>(SUM(G333:G338)/6)</f>
        <v>1.383333333333333</v>
      </c>
      <c r="I333" s="62">
        <v>9</v>
      </c>
      <c r="J333" s="68">
        <v>1</v>
      </c>
      <c r="K333" s="62" t="s">
        <v>108</v>
      </c>
      <c r="L333" s="62">
        <v>25</v>
      </c>
      <c r="M333" s="64">
        <f>AVERAGE(L333,L335,L337)</f>
        <v>24.333333333333332</v>
      </c>
      <c r="N333" s="65">
        <v>54.042725</v>
      </c>
      <c r="O333" s="65">
        <v>1.000819</v>
      </c>
    </row>
    <row r="334" spans="2:15" ht="12.75">
      <c r="B334" s="66"/>
      <c r="C334" s="67"/>
      <c r="D334" s="67"/>
      <c r="E334" s="43">
        <v>38</v>
      </c>
      <c r="F334" s="67"/>
      <c r="G334" s="43">
        <v>1.2</v>
      </c>
      <c r="H334" s="62"/>
      <c r="I334" s="62"/>
      <c r="J334" s="68"/>
      <c r="K334" s="62"/>
      <c r="L334" s="62"/>
      <c r="M334" s="64"/>
      <c r="N334" s="65"/>
      <c r="O334" s="65"/>
    </row>
    <row r="335" spans="2:15" ht="12.75">
      <c r="B335" s="66"/>
      <c r="C335" s="67"/>
      <c r="D335" s="67"/>
      <c r="E335" s="43">
        <v>37.5</v>
      </c>
      <c r="F335" s="67"/>
      <c r="G335" s="43">
        <v>1.8</v>
      </c>
      <c r="H335" s="62"/>
      <c r="I335" s="62"/>
      <c r="J335" s="68"/>
      <c r="K335" s="62" t="s">
        <v>122</v>
      </c>
      <c r="L335" s="62">
        <v>30</v>
      </c>
      <c r="M335" s="64"/>
      <c r="N335" s="65"/>
      <c r="O335" s="65"/>
    </row>
    <row r="336" spans="2:15" ht="12.75">
      <c r="B336" s="66"/>
      <c r="C336" s="67"/>
      <c r="D336" s="67"/>
      <c r="E336" s="43">
        <v>25</v>
      </c>
      <c r="F336" s="67"/>
      <c r="G336" s="43">
        <v>1.2</v>
      </c>
      <c r="H336" s="62"/>
      <c r="I336" s="62"/>
      <c r="J336" s="68"/>
      <c r="K336" s="62"/>
      <c r="L336" s="62"/>
      <c r="M336" s="64"/>
      <c r="N336" s="65"/>
      <c r="O336" s="65"/>
    </row>
    <row r="337" spans="2:15" ht="12.75">
      <c r="B337" s="66"/>
      <c r="C337" s="67"/>
      <c r="D337" s="67"/>
      <c r="E337" s="43">
        <v>21</v>
      </c>
      <c r="F337" s="67"/>
      <c r="G337" s="43">
        <v>1.6</v>
      </c>
      <c r="H337" s="62"/>
      <c r="I337" s="62"/>
      <c r="J337" s="68"/>
      <c r="K337" s="62" t="s">
        <v>102</v>
      </c>
      <c r="L337" s="62">
        <v>18</v>
      </c>
      <c r="M337" s="64"/>
      <c r="N337" s="65"/>
      <c r="O337" s="65"/>
    </row>
    <row r="338" spans="2:15" ht="12.75">
      <c r="B338" s="66"/>
      <c r="C338" s="67"/>
      <c r="D338" s="67"/>
      <c r="E338" s="43">
        <v>16.5</v>
      </c>
      <c r="F338" s="67"/>
      <c r="G338" s="43">
        <v>1.2</v>
      </c>
      <c r="H338" s="62"/>
      <c r="I338" s="62"/>
      <c r="J338" s="68"/>
      <c r="K338" s="62"/>
      <c r="L338" s="62"/>
      <c r="M338" s="64"/>
      <c r="N338" s="65"/>
      <c r="O338" s="65"/>
    </row>
    <row r="339" spans="1:15" ht="12.75">
      <c r="A339">
        <v>5</v>
      </c>
      <c r="B339" s="66" t="s">
        <v>113</v>
      </c>
      <c r="C339" s="67">
        <v>23</v>
      </c>
      <c r="D339" s="67">
        <v>51</v>
      </c>
      <c r="E339" s="43">
        <v>28</v>
      </c>
      <c r="F339" s="67">
        <f>((C339+SUM(E339:E344))/7)</f>
        <v>16.428571428571427</v>
      </c>
      <c r="G339" s="43">
        <v>1.8</v>
      </c>
      <c r="H339" s="67">
        <f>(SUM(G339:G344)/6)</f>
        <v>2</v>
      </c>
      <c r="I339" s="62">
        <v>12</v>
      </c>
      <c r="J339" s="68">
        <v>1</v>
      </c>
      <c r="K339" s="62" t="s">
        <v>119</v>
      </c>
      <c r="L339" s="62">
        <v>20</v>
      </c>
      <c r="M339" s="64">
        <f>AVERAGE(L339,L341,L343)</f>
        <v>19</v>
      </c>
      <c r="N339" s="69">
        <v>54.04278</v>
      </c>
      <c r="O339" s="69">
        <v>-1.000645</v>
      </c>
    </row>
    <row r="340" spans="2:15" ht="12.75">
      <c r="B340" s="66"/>
      <c r="C340" s="67"/>
      <c r="D340" s="67"/>
      <c r="E340" s="43">
        <v>20</v>
      </c>
      <c r="F340" s="67"/>
      <c r="G340" s="43">
        <v>2.5</v>
      </c>
      <c r="H340" s="62"/>
      <c r="I340" s="62"/>
      <c r="J340" s="68"/>
      <c r="K340" s="62"/>
      <c r="L340" s="62"/>
      <c r="M340" s="64"/>
      <c r="N340" s="69"/>
      <c r="O340" s="69"/>
    </row>
    <row r="341" spans="2:15" ht="12.75">
      <c r="B341" s="66"/>
      <c r="C341" s="67"/>
      <c r="D341" s="67"/>
      <c r="E341" s="43">
        <v>13</v>
      </c>
      <c r="F341" s="67"/>
      <c r="G341" s="43">
        <v>0.9</v>
      </c>
      <c r="H341" s="62"/>
      <c r="I341" s="62"/>
      <c r="J341" s="68"/>
      <c r="K341" s="62" t="s">
        <v>114</v>
      </c>
      <c r="L341" s="62">
        <v>24</v>
      </c>
      <c r="M341" s="64"/>
      <c r="N341" s="69"/>
      <c r="O341" s="69"/>
    </row>
    <row r="342" spans="2:15" ht="12.75">
      <c r="B342" s="66"/>
      <c r="C342" s="67"/>
      <c r="D342" s="67"/>
      <c r="E342" s="43">
        <v>8</v>
      </c>
      <c r="F342" s="67"/>
      <c r="G342" s="43">
        <v>2.1</v>
      </c>
      <c r="H342" s="62"/>
      <c r="I342" s="62"/>
      <c r="J342" s="68"/>
      <c r="K342" s="62"/>
      <c r="L342" s="62"/>
      <c r="M342" s="64"/>
      <c r="N342" s="69"/>
      <c r="O342" s="69"/>
    </row>
    <row r="343" spans="2:15" ht="12.75">
      <c r="B343" s="66"/>
      <c r="C343" s="67"/>
      <c r="D343" s="67"/>
      <c r="E343" s="43">
        <v>9</v>
      </c>
      <c r="F343" s="67"/>
      <c r="G343" s="43">
        <v>3</v>
      </c>
      <c r="H343" s="62"/>
      <c r="I343" s="62"/>
      <c r="J343" s="68"/>
      <c r="K343" s="62" t="s">
        <v>132</v>
      </c>
      <c r="L343" s="62">
        <v>13</v>
      </c>
      <c r="M343" s="64"/>
      <c r="N343" s="69"/>
      <c r="O343" s="69"/>
    </row>
    <row r="344" spans="2:15" ht="12.75">
      <c r="B344" s="66"/>
      <c r="C344" s="67"/>
      <c r="D344" s="67"/>
      <c r="E344" s="43">
        <v>14</v>
      </c>
      <c r="F344" s="67"/>
      <c r="G344" s="43">
        <v>1.7</v>
      </c>
      <c r="H344" s="62"/>
      <c r="I344" s="62"/>
      <c r="J344" s="68"/>
      <c r="K344" s="62"/>
      <c r="L344" s="62"/>
      <c r="M344" s="64"/>
      <c r="N344" s="69"/>
      <c r="O344" s="69"/>
    </row>
    <row r="345" spans="1:15" ht="12.75">
      <c r="A345">
        <v>5</v>
      </c>
      <c r="B345" s="66" t="s">
        <v>116</v>
      </c>
      <c r="C345" s="67">
        <v>22</v>
      </c>
      <c r="D345" s="67">
        <v>50</v>
      </c>
      <c r="E345" s="43">
        <v>15</v>
      </c>
      <c r="F345" s="67">
        <f>((C345+SUM(E345:E350))/7)</f>
        <v>15.5</v>
      </c>
      <c r="G345" s="43">
        <v>1.6</v>
      </c>
      <c r="H345" s="67">
        <f>(SUM(G345:G350)/6)</f>
        <v>1.5166666666666666</v>
      </c>
      <c r="I345" s="62">
        <v>5</v>
      </c>
      <c r="J345" s="68">
        <v>2</v>
      </c>
      <c r="K345" s="62" t="s">
        <v>122</v>
      </c>
      <c r="L345" s="62">
        <v>30</v>
      </c>
      <c r="M345" s="64">
        <f>AVERAGE(L345,L347,L349)</f>
        <v>35</v>
      </c>
      <c r="N345" s="69">
        <v>54.042776</v>
      </c>
      <c r="O345" s="69">
        <v>-1.00064</v>
      </c>
    </row>
    <row r="346" spans="2:15" ht="12.75">
      <c r="B346" s="66"/>
      <c r="C346" s="67"/>
      <c r="D346" s="67"/>
      <c r="E346" s="43">
        <v>10</v>
      </c>
      <c r="F346" s="67"/>
      <c r="G346" s="43">
        <v>1.5</v>
      </c>
      <c r="H346" s="62"/>
      <c r="I346" s="62"/>
      <c r="J346" s="68"/>
      <c r="K346" s="62"/>
      <c r="L346" s="62"/>
      <c r="M346" s="64"/>
      <c r="N346" s="69"/>
      <c r="O346" s="69"/>
    </row>
    <row r="347" spans="2:15" ht="12.75">
      <c r="B347" s="66"/>
      <c r="C347" s="67"/>
      <c r="D347" s="67"/>
      <c r="E347" s="43">
        <v>19.5</v>
      </c>
      <c r="F347" s="67"/>
      <c r="G347" s="43">
        <v>1.6</v>
      </c>
      <c r="H347" s="62"/>
      <c r="I347" s="62"/>
      <c r="J347" s="68"/>
      <c r="K347" s="62" t="s">
        <v>115</v>
      </c>
      <c r="L347" s="62">
        <v>40</v>
      </c>
      <c r="M347" s="64"/>
      <c r="N347" s="69"/>
      <c r="O347" s="69"/>
    </row>
    <row r="348" spans="2:15" ht="12.75">
      <c r="B348" s="66"/>
      <c r="C348" s="67"/>
      <c r="D348" s="67"/>
      <c r="E348" s="43">
        <v>20</v>
      </c>
      <c r="F348" s="67"/>
      <c r="G348" s="43">
        <v>1.4</v>
      </c>
      <c r="H348" s="62"/>
      <c r="I348" s="62"/>
      <c r="J348" s="68"/>
      <c r="K348" s="62"/>
      <c r="L348" s="62"/>
      <c r="M348" s="64"/>
      <c r="N348" s="69"/>
      <c r="O348" s="69"/>
    </row>
    <row r="349" spans="2:15" ht="12.75">
      <c r="B349" s="66"/>
      <c r="C349" s="67"/>
      <c r="D349" s="67"/>
      <c r="E349" s="43">
        <v>12</v>
      </c>
      <c r="F349" s="67"/>
      <c r="G349" s="43">
        <v>1.4</v>
      </c>
      <c r="H349" s="62"/>
      <c r="I349" s="62"/>
      <c r="J349" s="68"/>
      <c r="K349" s="62" t="s">
        <v>109</v>
      </c>
      <c r="L349" s="62">
        <v>35</v>
      </c>
      <c r="M349" s="64"/>
      <c r="N349" s="69"/>
      <c r="O349" s="69"/>
    </row>
    <row r="350" spans="2:15" ht="12.75">
      <c r="B350" s="66"/>
      <c r="C350" s="67"/>
      <c r="D350" s="67"/>
      <c r="E350" s="43">
        <v>10</v>
      </c>
      <c r="F350" s="67"/>
      <c r="G350" s="43">
        <v>1.6</v>
      </c>
      <c r="H350" s="62"/>
      <c r="I350" s="62"/>
      <c r="J350" s="68"/>
      <c r="K350" s="62"/>
      <c r="L350" s="62"/>
      <c r="M350" s="64"/>
      <c r="N350" s="69"/>
      <c r="O350" s="69"/>
    </row>
    <row r="351" spans="1:15" ht="12.75">
      <c r="A351">
        <v>5</v>
      </c>
      <c r="B351" s="66" t="s">
        <v>118</v>
      </c>
      <c r="C351" s="67">
        <v>22</v>
      </c>
      <c r="D351" s="67">
        <v>57</v>
      </c>
      <c r="E351" s="43">
        <v>17</v>
      </c>
      <c r="F351" s="67">
        <f>((C351+SUM(E351:E356))/7)</f>
        <v>15.071428571428571</v>
      </c>
      <c r="G351" s="43">
        <v>2.3</v>
      </c>
      <c r="H351" s="67">
        <f>(SUM(G351:G356)/6)</f>
        <v>1.7333333333333334</v>
      </c>
      <c r="I351" s="62">
        <v>14</v>
      </c>
      <c r="J351" s="68">
        <v>1</v>
      </c>
      <c r="K351" s="62" t="s">
        <v>115</v>
      </c>
      <c r="L351" s="62">
        <v>40</v>
      </c>
      <c r="M351" s="64">
        <f>AVERAGE(L351,L353,L355)</f>
        <v>22</v>
      </c>
      <c r="N351" s="69">
        <v>54.042877</v>
      </c>
      <c r="O351" s="69">
        <v>-1.000745</v>
      </c>
    </row>
    <row r="352" spans="2:15" ht="12.75">
      <c r="B352" s="66"/>
      <c r="C352" s="67"/>
      <c r="D352" s="67"/>
      <c r="E352" s="43">
        <v>14.5</v>
      </c>
      <c r="F352" s="67"/>
      <c r="G352" s="43">
        <v>2.2</v>
      </c>
      <c r="H352" s="62"/>
      <c r="I352" s="62"/>
      <c r="J352" s="68"/>
      <c r="K352" s="62"/>
      <c r="L352" s="62"/>
      <c r="M352" s="64"/>
      <c r="N352" s="69"/>
      <c r="O352" s="69"/>
    </row>
    <row r="353" spans="2:15" ht="12.75">
      <c r="B353" s="66"/>
      <c r="C353" s="67"/>
      <c r="D353" s="67"/>
      <c r="E353" s="43">
        <v>18.5</v>
      </c>
      <c r="F353" s="67"/>
      <c r="G353" s="43">
        <v>1.7</v>
      </c>
      <c r="H353" s="62"/>
      <c r="I353" s="62"/>
      <c r="J353" s="68"/>
      <c r="K353" s="62" t="s">
        <v>131</v>
      </c>
      <c r="L353" s="62">
        <v>12</v>
      </c>
      <c r="M353" s="64"/>
      <c r="N353" s="69"/>
      <c r="O353" s="69"/>
    </row>
    <row r="354" spans="2:15" ht="12.75">
      <c r="B354" s="66"/>
      <c r="C354" s="67"/>
      <c r="D354" s="67"/>
      <c r="E354" s="43">
        <v>18.5</v>
      </c>
      <c r="F354" s="67"/>
      <c r="G354" s="43">
        <v>1.7</v>
      </c>
      <c r="H354" s="62"/>
      <c r="I354" s="62"/>
      <c r="J354" s="68"/>
      <c r="K354" s="62"/>
      <c r="L354" s="62"/>
      <c r="M354" s="64"/>
      <c r="N354" s="69"/>
      <c r="O354" s="69"/>
    </row>
    <row r="355" spans="2:15" ht="12.75">
      <c r="B355" s="66"/>
      <c r="C355" s="67"/>
      <c r="D355" s="67"/>
      <c r="E355" s="43">
        <v>10</v>
      </c>
      <c r="F355" s="67"/>
      <c r="G355" s="43">
        <v>1.1</v>
      </c>
      <c r="H355" s="62"/>
      <c r="I355" s="62"/>
      <c r="J355" s="68"/>
      <c r="K355" s="62" t="s">
        <v>106</v>
      </c>
      <c r="L355" s="62">
        <v>14</v>
      </c>
      <c r="M355" s="64"/>
      <c r="N355" s="69"/>
      <c r="O355" s="69"/>
    </row>
    <row r="356" spans="2:15" ht="12.75">
      <c r="B356" s="66"/>
      <c r="C356" s="67"/>
      <c r="D356" s="67"/>
      <c r="E356" s="43">
        <v>5</v>
      </c>
      <c r="F356" s="67"/>
      <c r="G356" s="43">
        <v>1.4</v>
      </c>
      <c r="H356" s="62"/>
      <c r="I356" s="62"/>
      <c r="J356" s="68"/>
      <c r="K356" s="62"/>
      <c r="L356" s="62"/>
      <c r="M356" s="64"/>
      <c r="N356" s="69"/>
      <c r="O356" s="69"/>
    </row>
    <row r="357" spans="1:15" ht="12.75">
      <c r="A357">
        <v>5</v>
      </c>
      <c r="B357" s="66" t="s">
        <v>120</v>
      </c>
      <c r="C357" s="67">
        <v>31</v>
      </c>
      <c r="D357" s="67">
        <v>21</v>
      </c>
      <c r="E357" s="43">
        <v>26</v>
      </c>
      <c r="F357" s="67">
        <f>((C357+SUM(E357:E362))/7)</f>
        <v>28.857142857142858</v>
      </c>
      <c r="G357" s="43">
        <v>1.9</v>
      </c>
      <c r="H357" s="67">
        <f>(SUM(G357:G362)/6)</f>
        <v>2.266666666666667</v>
      </c>
      <c r="I357" s="62">
        <v>2</v>
      </c>
      <c r="J357" s="68">
        <v>3</v>
      </c>
      <c r="K357" s="62" t="s">
        <v>102</v>
      </c>
      <c r="L357" s="62">
        <v>18</v>
      </c>
      <c r="M357" s="64">
        <f>AVERAGE(L357,L359,L361)</f>
        <v>17.333333333333332</v>
      </c>
      <c r="N357" s="69">
        <v>54.042919</v>
      </c>
      <c r="O357" s="69">
        <v>-1.000741</v>
      </c>
    </row>
    <row r="358" spans="2:15" ht="12.75">
      <c r="B358" s="66"/>
      <c r="C358" s="67"/>
      <c r="D358" s="67"/>
      <c r="E358" s="43">
        <v>30.5</v>
      </c>
      <c r="F358" s="67"/>
      <c r="G358" s="43">
        <v>2.4</v>
      </c>
      <c r="H358" s="62"/>
      <c r="I358" s="62"/>
      <c r="J358" s="68"/>
      <c r="K358" s="62"/>
      <c r="L358" s="62"/>
      <c r="M358" s="64"/>
      <c r="N358" s="69"/>
      <c r="O358" s="69"/>
    </row>
    <row r="359" spans="2:15" ht="12.75">
      <c r="B359" s="66"/>
      <c r="C359" s="67"/>
      <c r="D359" s="67"/>
      <c r="E359" s="43">
        <v>28.5</v>
      </c>
      <c r="F359" s="67"/>
      <c r="G359" s="43">
        <v>2.1</v>
      </c>
      <c r="H359" s="62"/>
      <c r="I359" s="62"/>
      <c r="J359" s="68"/>
      <c r="K359" s="62" t="s">
        <v>106</v>
      </c>
      <c r="L359" s="62">
        <v>14</v>
      </c>
      <c r="M359" s="64"/>
      <c r="N359" s="69"/>
      <c r="O359" s="69"/>
    </row>
    <row r="360" spans="2:15" ht="12.75">
      <c r="B360" s="66"/>
      <c r="C360" s="67"/>
      <c r="D360" s="67"/>
      <c r="E360" s="43">
        <v>30</v>
      </c>
      <c r="F360" s="67"/>
      <c r="G360" s="43">
        <v>2.2</v>
      </c>
      <c r="H360" s="62"/>
      <c r="I360" s="62"/>
      <c r="J360" s="68"/>
      <c r="K360" s="62"/>
      <c r="L360" s="62"/>
      <c r="M360" s="64"/>
      <c r="N360" s="69"/>
      <c r="O360" s="69"/>
    </row>
    <row r="361" spans="2:15" ht="12.75">
      <c r="B361" s="66"/>
      <c r="C361" s="67"/>
      <c r="D361" s="67"/>
      <c r="E361" s="43">
        <v>27</v>
      </c>
      <c r="F361" s="67"/>
      <c r="G361" s="43">
        <v>2.2</v>
      </c>
      <c r="H361" s="62"/>
      <c r="I361" s="62"/>
      <c r="J361" s="68"/>
      <c r="K361" s="62" t="s">
        <v>138</v>
      </c>
      <c r="L361" s="62">
        <v>20</v>
      </c>
      <c r="M361" s="64"/>
      <c r="N361" s="69"/>
      <c r="O361" s="69"/>
    </row>
    <row r="362" spans="2:15" ht="12.75">
      <c r="B362" s="66"/>
      <c r="C362" s="67"/>
      <c r="D362" s="67"/>
      <c r="E362" s="43">
        <v>29</v>
      </c>
      <c r="F362" s="67"/>
      <c r="G362" s="43">
        <v>2.8</v>
      </c>
      <c r="H362" s="62"/>
      <c r="I362" s="62"/>
      <c r="J362" s="68"/>
      <c r="K362" s="62"/>
      <c r="L362" s="62"/>
      <c r="M362" s="64"/>
      <c r="N362" s="69"/>
      <c r="O362" s="69"/>
    </row>
    <row r="363" spans="1:15" ht="12.75">
      <c r="A363">
        <v>5</v>
      </c>
      <c r="B363" s="66" t="s">
        <v>123</v>
      </c>
      <c r="C363" s="67">
        <v>56</v>
      </c>
      <c r="D363" s="67">
        <v>39</v>
      </c>
      <c r="E363" s="43">
        <v>49</v>
      </c>
      <c r="F363" s="67">
        <f>((C363+SUM(E363:E368))/7)</f>
        <v>48.57142857142857</v>
      </c>
      <c r="G363" s="43">
        <v>2.3</v>
      </c>
      <c r="H363" s="67">
        <f>(SUM(G363:G368)/6)</f>
        <v>2.3333333333333335</v>
      </c>
      <c r="I363" s="62">
        <v>2</v>
      </c>
      <c r="J363" s="68">
        <v>1</v>
      </c>
      <c r="K363" s="62" t="s">
        <v>122</v>
      </c>
      <c r="L363" s="62">
        <v>30</v>
      </c>
      <c r="M363" s="64">
        <f>AVERAGE(L363,L365,L367)</f>
        <v>22.666666666666668</v>
      </c>
      <c r="N363" s="69">
        <v>54.043005</v>
      </c>
      <c r="O363" s="69">
        <v>-1.000719</v>
      </c>
    </row>
    <row r="364" spans="2:15" ht="12.75">
      <c r="B364" s="66"/>
      <c r="C364" s="67"/>
      <c r="D364" s="67"/>
      <c r="E364" s="43">
        <v>45</v>
      </c>
      <c r="F364" s="67"/>
      <c r="G364" s="43">
        <v>1.9</v>
      </c>
      <c r="H364" s="62"/>
      <c r="I364" s="62"/>
      <c r="J364" s="68"/>
      <c r="K364" s="62"/>
      <c r="L364" s="62"/>
      <c r="M364" s="64"/>
      <c r="N364" s="69"/>
      <c r="O364" s="69"/>
    </row>
    <row r="365" spans="2:15" ht="12.75">
      <c r="B365" s="66"/>
      <c r="C365" s="67"/>
      <c r="D365" s="67"/>
      <c r="E365" s="43">
        <v>50</v>
      </c>
      <c r="F365" s="67"/>
      <c r="G365" s="43">
        <v>2.5</v>
      </c>
      <c r="H365" s="62"/>
      <c r="I365" s="62"/>
      <c r="J365" s="68"/>
      <c r="K365" s="62" t="s">
        <v>103</v>
      </c>
      <c r="L365" s="62">
        <v>22</v>
      </c>
      <c r="M365" s="64"/>
      <c r="N365" s="69"/>
      <c r="O365" s="69"/>
    </row>
    <row r="366" spans="2:15" ht="12.75">
      <c r="B366" s="66"/>
      <c r="C366" s="67"/>
      <c r="D366" s="67"/>
      <c r="E366" s="43">
        <v>53</v>
      </c>
      <c r="F366" s="67"/>
      <c r="G366" s="43">
        <v>2.4</v>
      </c>
      <c r="H366" s="62"/>
      <c r="I366" s="62"/>
      <c r="J366" s="68"/>
      <c r="K366" s="62"/>
      <c r="L366" s="62"/>
      <c r="M366" s="64"/>
      <c r="N366" s="69"/>
      <c r="O366" s="69"/>
    </row>
    <row r="367" spans="2:15" ht="12.75">
      <c r="B367" s="66"/>
      <c r="C367" s="67"/>
      <c r="D367" s="67"/>
      <c r="E367" s="43">
        <v>47</v>
      </c>
      <c r="F367" s="67"/>
      <c r="G367" s="43">
        <v>2.6</v>
      </c>
      <c r="H367" s="62"/>
      <c r="I367" s="62"/>
      <c r="J367" s="68"/>
      <c r="K367" s="62" t="s">
        <v>100</v>
      </c>
      <c r="L367" s="62">
        <v>16</v>
      </c>
      <c r="M367" s="64"/>
      <c r="N367" s="69"/>
      <c r="O367" s="69"/>
    </row>
    <row r="368" spans="2:15" ht="12.75">
      <c r="B368" s="66"/>
      <c r="C368" s="67"/>
      <c r="D368" s="67"/>
      <c r="E368" s="43">
        <v>40</v>
      </c>
      <c r="F368" s="67"/>
      <c r="G368" s="43">
        <v>2.3</v>
      </c>
      <c r="H368" s="62"/>
      <c r="I368" s="62"/>
      <c r="J368" s="68"/>
      <c r="K368" s="62"/>
      <c r="L368" s="62"/>
      <c r="M368" s="64"/>
      <c r="N368" s="69"/>
      <c r="O368" s="69"/>
    </row>
    <row r="369" spans="1:15" ht="12.75">
      <c r="A369">
        <v>5</v>
      </c>
      <c r="B369" s="66" t="s">
        <v>124</v>
      </c>
      <c r="C369" s="67">
        <v>18.5</v>
      </c>
      <c r="D369" s="67">
        <v>68</v>
      </c>
      <c r="E369" s="43">
        <v>14</v>
      </c>
      <c r="F369" s="67">
        <f>((C369+SUM(E369:E374))/7)</f>
        <v>11.642857142857142</v>
      </c>
      <c r="G369" s="43">
        <v>1.8</v>
      </c>
      <c r="H369" s="67">
        <f>(SUM(G369:G374)/6)</f>
        <v>1.5000000000000002</v>
      </c>
      <c r="I369" s="62">
        <v>12</v>
      </c>
      <c r="J369" s="68">
        <v>1</v>
      </c>
      <c r="K369" s="62" t="s">
        <v>108</v>
      </c>
      <c r="L369" s="62">
        <v>25</v>
      </c>
      <c r="M369" s="64">
        <f>AVERAGE(L369,L371,L373)</f>
        <v>23</v>
      </c>
      <c r="N369" s="69">
        <v>54.042952</v>
      </c>
      <c r="O369" s="69">
        <v>-1.000376</v>
      </c>
    </row>
    <row r="370" spans="2:15" ht="12.75">
      <c r="B370" s="66"/>
      <c r="C370" s="67"/>
      <c r="D370" s="67"/>
      <c r="E370" s="43">
        <v>9.5</v>
      </c>
      <c r="F370" s="67"/>
      <c r="G370" s="43">
        <v>1.5</v>
      </c>
      <c r="H370" s="62"/>
      <c r="I370" s="62"/>
      <c r="J370" s="68"/>
      <c r="K370" s="62"/>
      <c r="L370" s="62"/>
      <c r="M370" s="64"/>
      <c r="N370" s="69"/>
      <c r="O370" s="69"/>
    </row>
    <row r="371" spans="2:15" ht="12.75">
      <c r="B371" s="66"/>
      <c r="C371" s="67"/>
      <c r="D371" s="67"/>
      <c r="E371" s="43">
        <v>7.5</v>
      </c>
      <c r="F371" s="67"/>
      <c r="G371" s="43">
        <v>1.6</v>
      </c>
      <c r="H371" s="62"/>
      <c r="I371" s="62"/>
      <c r="J371" s="68"/>
      <c r="K371" s="62" t="s">
        <v>106</v>
      </c>
      <c r="L371" s="62">
        <v>14</v>
      </c>
      <c r="M371" s="64"/>
      <c r="N371" s="69"/>
      <c r="O371" s="69"/>
    </row>
    <row r="372" spans="2:15" ht="12.75">
      <c r="B372" s="66"/>
      <c r="C372" s="67"/>
      <c r="D372" s="67"/>
      <c r="E372" s="43">
        <v>6</v>
      </c>
      <c r="F372" s="67"/>
      <c r="G372" s="43">
        <v>1.9</v>
      </c>
      <c r="H372" s="62"/>
      <c r="I372" s="62"/>
      <c r="J372" s="68"/>
      <c r="K372" s="62"/>
      <c r="L372" s="62"/>
      <c r="M372" s="64"/>
      <c r="N372" s="69"/>
      <c r="O372" s="69"/>
    </row>
    <row r="373" spans="2:15" ht="12.75">
      <c r="B373" s="66"/>
      <c r="C373" s="67"/>
      <c r="D373" s="67"/>
      <c r="E373" s="43">
        <v>12</v>
      </c>
      <c r="F373" s="67"/>
      <c r="G373" s="43">
        <v>1.4</v>
      </c>
      <c r="H373" s="62"/>
      <c r="I373" s="62"/>
      <c r="J373" s="68"/>
      <c r="K373" s="62" t="s">
        <v>122</v>
      </c>
      <c r="L373" s="62">
        <v>30</v>
      </c>
      <c r="M373" s="64"/>
      <c r="N373" s="69"/>
      <c r="O373" s="69"/>
    </row>
    <row r="374" spans="2:15" ht="12.75">
      <c r="B374" s="66"/>
      <c r="C374" s="67"/>
      <c r="D374" s="67"/>
      <c r="E374" s="43">
        <v>14</v>
      </c>
      <c r="F374" s="67"/>
      <c r="G374" s="43">
        <v>0.8</v>
      </c>
      <c r="H374" s="62"/>
      <c r="I374" s="62"/>
      <c r="J374" s="68"/>
      <c r="K374" s="62"/>
      <c r="L374" s="62"/>
      <c r="M374" s="64"/>
      <c r="N374" s="69"/>
      <c r="O374" s="69"/>
    </row>
    <row r="375" spans="1:15" ht="12.75">
      <c r="A375">
        <v>5</v>
      </c>
      <c r="B375" s="66" t="s">
        <v>126</v>
      </c>
      <c r="C375" s="67">
        <v>25</v>
      </c>
      <c r="D375" s="67">
        <v>53</v>
      </c>
      <c r="E375" s="43">
        <v>20</v>
      </c>
      <c r="F375" s="67">
        <f>((C375+SUM(E375:E380))/7)</f>
        <v>15.071428571428571</v>
      </c>
      <c r="G375" s="43">
        <v>1.6</v>
      </c>
      <c r="H375" s="67">
        <f>(SUM(G375:G380)/6)</f>
        <v>1.8833333333333335</v>
      </c>
      <c r="I375" s="62">
        <v>8</v>
      </c>
      <c r="J375" s="68">
        <v>1</v>
      </c>
      <c r="K375" s="62" t="s">
        <v>106</v>
      </c>
      <c r="L375" s="62">
        <v>14</v>
      </c>
      <c r="M375" s="64">
        <f>AVERAGE(L375,L377,L379)</f>
        <v>14.666666666666666</v>
      </c>
      <c r="N375" s="69">
        <v>54.043072</v>
      </c>
      <c r="O375" s="69">
        <v>-1.000387</v>
      </c>
    </row>
    <row r="376" spans="2:15" ht="12.75">
      <c r="B376" s="66"/>
      <c r="C376" s="67"/>
      <c r="D376" s="67"/>
      <c r="E376" s="43">
        <v>16</v>
      </c>
      <c r="F376" s="67"/>
      <c r="G376" s="43">
        <v>2.4</v>
      </c>
      <c r="H376" s="62"/>
      <c r="I376" s="62"/>
      <c r="J376" s="68"/>
      <c r="K376" s="62"/>
      <c r="L376" s="62"/>
      <c r="M376" s="64"/>
      <c r="N376" s="69"/>
      <c r="O376" s="69"/>
    </row>
    <row r="377" spans="2:15" ht="12.75">
      <c r="B377" s="66"/>
      <c r="C377" s="67"/>
      <c r="D377" s="67"/>
      <c r="E377" s="43">
        <v>19</v>
      </c>
      <c r="F377" s="67"/>
      <c r="G377" s="43">
        <v>1.3</v>
      </c>
      <c r="H377" s="62"/>
      <c r="I377" s="62"/>
      <c r="J377" s="68"/>
      <c r="K377" s="62" t="s">
        <v>131</v>
      </c>
      <c r="L377" s="62">
        <v>12</v>
      </c>
      <c r="M377" s="64"/>
      <c r="N377" s="69"/>
      <c r="O377" s="69"/>
    </row>
    <row r="378" spans="2:15" ht="12.75">
      <c r="B378" s="66"/>
      <c r="C378" s="67"/>
      <c r="D378" s="67"/>
      <c r="E378" s="43">
        <v>10</v>
      </c>
      <c r="F378" s="67"/>
      <c r="G378" s="43">
        <v>1.8</v>
      </c>
      <c r="H378" s="62"/>
      <c r="I378" s="62"/>
      <c r="J378" s="68"/>
      <c r="K378" s="62"/>
      <c r="L378" s="62"/>
      <c r="M378" s="64"/>
      <c r="N378" s="69"/>
      <c r="O378" s="69"/>
    </row>
    <row r="379" spans="2:15" ht="12.75">
      <c r="B379" s="66"/>
      <c r="C379" s="67"/>
      <c r="D379" s="67"/>
      <c r="E379" s="43">
        <v>7</v>
      </c>
      <c r="F379" s="67"/>
      <c r="G379" s="43">
        <v>2.2</v>
      </c>
      <c r="H379" s="62"/>
      <c r="I379" s="62"/>
      <c r="J379" s="68"/>
      <c r="K379" s="62" t="s">
        <v>102</v>
      </c>
      <c r="L379" s="62">
        <v>18</v>
      </c>
      <c r="M379" s="64"/>
      <c r="N379" s="69"/>
      <c r="O379" s="69"/>
    </row>
    <row r="380" spans="2:15" ht="12.75">
      <c r="B380" s="66"/>
      <c r="C380" s="67"/>
      <c r="D380" s="67"/>
      <c r="E380" s="43">
        <v>8.5</v>
      </c>
      <c r="F380" s="67"/>
      <c r="G380" s="43">
        <v>2</v>
      </c>
      <c r="H380" s="62"/>
      <c r="I380" s="62"/>
      <c r="J380" s="68"/>
      <c r="K380" s="62"/>
      <c r="L380" s="62"/>
      <c r="M380" s="64"/>
      <c r="N380" s="69"/>
      <c r="O380" s="69"/>
    </row>
    <row r="381" spans="1:15" ht="12.75">
      <c r="A381">
        <v>5</v>
      </c>
      <c r="B381" s="66" t="s">
        <v>137</v>
      </c>
      <c r="C381" s="67">
        <v>36.5</v>
      </c>
      <c r="D381" s="67">
        <v>73</v>
      </c>
      <c r="E381" s="43">
        <v>29</v>
      </c>
      <c r="F381" s="67">
        <f>((C381+SUM(E381:E386))/7)</f>
        <v>22</v>
      </c>
      <c r="G381" s="43">
        <v>1.4</v>
      </c>
      <c r="H381" s="67">
        <f>(SUM(G381:G386)/6)</f>
        <v>1.2666666666666668</v>
      </c>
      <c r="I381" s="62">
        <v>19</v>
      </c>
      <c r="J381" s="68">
        <v>2</v>
      </c>
      <c r="K381" s="62" t="s">
        <v>122</v>
      </c>
      <c r="L381" s="62">
        <v>30</v>
      </c>
      <c r="M381" s="64">
        <f>AVERAGE(L381,L383,L385)</f>
        <v>33.333333333333336</v>
      </c>
      <c r="N381" s="69">
        <v>54.043168</v>
      </c>
      <c r="O381" s="69">
        <v>-1.0003</v>
      </c>
    </row>
    <row r="382" spans="2:15" ht="12.75">
      <c r="B382" s="66"/>
      <c r="C382" s="67"/>
      <c r="D382" s="67"/>
      <c r="E382" s="43">
        <v>25</v>
      </c>
      <c r="F382" s="67"/>
      <c r="G382" s="43">
        <v>1.1</v>
      </c>
      <c r="H382" s="62"/>
      <c r="I382" s="62"/>
      <c r="J382" s="68"/>
      <c r="K382" s="62"/>
      <c r="L382" s="62"/>
      <c r="M382" s="64"/>
      <c r="N382" s="69"/>
      <c r="O382" s="69"/>
    </row>
    <row r="383" spans="2:15" ht="12.75">
      <c r="B383" s="66"/>
      <c r="C383" s="67"/>
      <c r="D383" s="67"/>
      <c r="E383" s="43">
        <v>24</v>
      </c>
      <c r="F383" s="67"/>
      <c r="G383" s="43">
        <v>1.2</v>
      </c>
      <c r="H383" s="62"/>
      <c r="I383" s="62"/>
      <c r="J383" s="68"/>
      <c r="K383" s="62" t="s">
        <v>109</v>
      </c>
      <c r="L383" s="62">
        <v>35</v>
      </c>
      <c r="M383" s="64"/>
      <c r="N383" s="69"/>
      <c r="O383" s="69"/>
    </row>
    <row r="384" spans="2:15" ht="12.75">
      <c r="B384" s="66"/>
      <c r="C384" s="67"/>
      <c r="D384" s="67"/>
      <c r="E384" s="43">
        <v>15</v>
      </c>
      <c r="F384" s="67"/>
      <c r="G384" s="43">
        <v>1.1</v>
      </c>
      <c r="H384" s="62"/>
      <c r="I384" s="62"/>
      <c r="J384" s="68"/>
      <c r="K384" s="62"/>
      <c r="L384" s="62"/>
      <c r="M384" s="64"/>
      <c r="N384" s="69"/>
      <c r="O384" s="69"/>
    </row>
    <row r="385" spans="2:15" ht="12.75">
      <c r="B385" s="66"/>
      <c r="C385" s="67"/>
      <c r="D385" s="67"/>
      <c r="E385" s="43">
        <v>11</v>
      </c>
      <c r="F385" s="67"/>
      <c r="G385" s="43">
        <v>1.5</v>
      </c>
      <c r="H385" s="62"/>
      <c r="I385" s="62"/>
      <c r="J385" s="68"/>
      <c r="K385" s="62" t="s">
        <v>109</v>
      </c>
      <c r="L385" s="62">
        <v>35</v>
      </c>
      <c r="M385" s="64"/>
      <c r="N385" s="69"/>
      <c r="O385" s="69"/>
    </row>
    <row r="386" spans="2:15" ht="12.75">
      <c r="B386" s="66"/>
      <c r="C386" s="67"/>
      <c r="D386" s="67"/>
      <c r="E386" s="43">
        <v>13.5</v>
      </c>
      <c r="F386" s="67"/>
      <c r="G386" s="43">
        <v>1.3</v>
      </c>
      <c r="H386" s="62"/>
      <c r="I386" s="62"/>
      <c r="J386" s="68"/>
      <c r="K386" s="62"/>
      <c r="L386" s="62"/>
      <c r="M386" s="64"/>
      <c r="N386" s="69"/>
      <c r="O386" s="69"/>
    </row>
    <row r="387" spans="1:15" ht="12.75">
      <c r="A387">
        <v>5</v>
      </c>
      <c r="B387" s="66" t="s">
        <v>23</v>
      </c>
      <c r="C387" s="67">
        <v>12</v>
      </c>
      <c r="D387" s="67">
        <v>20</v>
      </c>
      <c r="E387" s="43">
        <v>8.5</v>
      </c>
      <c r="F387" s="67">
        <f>((C387+SUM(E387:E392))/7)</f>
        <v>7</v>
      </c>
      <c r="G387" s="43">
        <v>3</v>
      </c>
      <c r="H387" s="67">
        <f>(SUM(G387:G392)/6)</f>
        <v>2.3333333333333335</v>
      </c>
      <c r="I387" s="62">
        <v>5</v>
      </c>
      <c r="J387" s="68">
        <v>1</v>
      </c>
      <c r="K387" s="62" t="s">
        <v>119</v>
      </c>
      <c r="L387" s="62">
        <v>20</v>
      </c>
      <c r="M387" s="64">
        <f>AVERAGE(L387,L389,L391)</f>
        <v>16</v>
      </c>
      <c r="N387" s="69">
        <v>54.043267</v>
      </c>
      <c r="O387" s="69">
        <v>-1.000076</v>
      </c>
    </row>
    <row r="388" spans="2:15" ht="12.75">
      <c r="B388" s="66"/>
      <c r="C388" s="67"/>
      <c r="D388" s="67"/>
      <c r="E388" s="43">
        <v>7</v>
      </c>
      <c r="F388" s="67"/>
      <c r="G388" s="43">
        <v>2.4</v>
      </c>
      <c r="H388" s="62"/>
      <c r="I388" s="62"/>
      <c r="J388" s="68"/>
      <c r="K388" s="62"/>
      <c r="L388" s="62"/>
      <c r="M388" s="64"/>
      <c r="N388" s="69"/>
      <c r="O388" s="69"/>
    </row>
    <row r="389" spans="2:15" ht="12.75">
      <c r="B389" s="66"/>
      <c r="C389" s="67"/>
      <c r="D389" s="67"/>
      <c r="E389" s="43">
        <v>7.5</v>
      </c>
      <c r="F389" s="67"/>
      <c r="G389" s="43">
        <v>2</v>
      </c>
      <c r="H389" s="62"/>
      <c r="I389" s="62"/>
      <c r="J389" s="68"/>
      <c r="K389" s="62" t="s">
        <v>131</v>
      </c>
      <c r="L389" s="62">
        <v>12</v>
      </c>
      <c r="M389" s="64"/>
      <c r="N389" s="69"/>
      <c r="O389" s="69"/>
    </row>
    <row r="390" spans="2:15" ht="12.75">
      <c r="B390" s="66"/>
      <c r="C390" s="67"/>
      <c r="D390" s="67"/>
      <c r="E390" s="43">
        <v>4.5</v>
      </c>
      <c r="F390" s="67"/>
      <c r="G390" s="43">
        <v>1.9</v>
      </c>
      <c r="H390" s="62"/>
      <c r="I390" s="62"/>
      <c r="J390" s="68"/>
      <c r="K390" s="62"/>
      <c r="L390" s="62"/>
      <c r="M390" s="64"/>
      <c r="N390" s="69"/>
      <c r="O390" s="69"/>
    </row>
    <row r="391" spans="2:15" ht="12.75">
      <c r="B391" s="66"/>
      <c r="C391" s="67"/>
      <c r="D391" s="67"/>
      <c r="E391" s="43">
        <v>5</v>
      </c>
      <c r="F391" s="67"/>
      <c r="G391" s="43">
        <v>2.3</v>
      </c>
      <c r="H391" s="62"/>
      <c r="I391" s="62"/>
      <c r="J391" s="68"/>
      <c r="K391" s="62" t="s">
        <v>100</v>
      </c>
      <c r="L391" s="62">
        <v>16</v>
      </c>
      <c r="M391" s="64"/>
      <c r="N391" s="69"/>
      <c r="O391" s="69"/>
    </row>
    <row r="392" spans="2:15" ht="12.75">
      <c r="B392" s="66"/>
      <c r="C392" s="67"/>
      <c r="D392" s="67"/>
      <c r="E392" s="43">
        <v>4.5</v>
      </c>
      <c r="F392" s="67"/>
      <c r="G392" s="43">
        <v>2.4</v>
      </c>
      <c r="H392" s="62"/>
      <c r="I392" s="62"/>
      <c r="J392" s="68"/>
      <c r="K392" s="62"/>
      <c r="L392" s="62"/>
      <c r="M392" s="64"/>
      <c r="N392" s="69"/>
      <c r="O392" s="69"/>
    </row>
    <row r="393" spans="1:15" ht="12.75">
      <c r="A393">
        <v>5</v>
      </c>
      <c r="B393" s="66" t="s">
        <v>26</v>
      </c>
      <c r="C393" s="67">
        <v>23</v>
      </c>
      <c r="D393" s="67">
        <v>57</v>
      </c>
      <c r="E393" s="43">
        <v>5</v>
      </c>
      <c r="F393" s="67">
        <f>((C393+SUM(E393:E398))/7)</f>
        <v>12</v>
      </c>
      <c r="G393" s="43">
        <v>2.2</v>
      </c>
      <c r="H393" s="67">
        <f>(SUM(G393:G398)/6)</f>
        <v>2.0333333333333337</v>
      </c>
      <c r="I393" s="62">
        <v>17</v>
      </c>
      <c r="J393" s="68">
        <v>1</v>
      </c>
      <c r="K393" s="62" t="s">
        <v>106</v>
      </c>
      <c r="L393" s="62">
        <v>14</v>
      </c>
      <c r="M393" s="64">
        <f>AVERAGE(L393,L395,L397)</f>
        <v>18.333333333333332</v>
      </c>
      <c r="N393" s="69">
        <v>54.043228</v>
      </c>
      <c r="O393" s="69">
        <v>-0.999877</v>
      </c>
    </row>
    <row r="394" spans="2:15" ht="12.75">
      <c r="B394" s="66"/>
      <c r="C394" s="67"/>
      <c r="D394" s="67"/>
      <c r="E394" s="43">
        <v>11</v>
      </c>
      <c r="F394" s="67"/>
      <c r="G394" s="43">
        <v>2.1</v>
      </c>
      <c r="H394" s="62"/>
      <c r="I394" s="62"/>
      <c r="J394" s="68"/>
      <c r="K394" s="62"/>
      <c r="L394" s="62"/>
      <c r="M394" s="64"/>
      <c r="N394" s="69"/>
      <c r="O394" s="69"/>
    </row>
    <row r="395" spans="2:15" ht="12.75">
      <c r="B395" s="66"/>
      <c r="C395" s="67"/>
      <c r="D395" s="67"/>
      <c r="E395" s="43">
        <v>12</v>
      </c>
      <c r="F395" s="67"/>
      <c r="G395" s="43">
        <v>1.5</v>
      </c>
      <c r="H395" s="62"/>
      <c r="I395" s="62"/>
      <c r="J395" s="68"/>
      <c r="K395" s="62" t="s">
        <v>108</v>
      </c>
      <c r="L395" s="62">
        <v>25</v>
      </c>
      <c r="M395" s="64"/>
      <c r="N395" s="69"/>
      <c r="O395" s="69"/>
    </row>
    <row r="396" spans="2:15" ht="12.75">
      <c r="B396" s="66"/>
      <c r="C396" s="67"/>
      <c r="D396" s="67"/>
      <c r="E396" s="43">
        <v>9.5</v>
      </c>
      <c r="F396" s="67"/>
      <c r="G396" s="43">
        <v>2.3</v>
      </c>
      <c r="H396" s="62"/>
      <c r="I396" s="62"/>
      <c r="J396" s="68"/>
      <c r="K396" s="62"/>
      <c r="L396" s="62"/>
      <c r="M396" s="64"/>
      <c r="N396" s="69"/>
      <c r="O396" s="69"/>
    </row>
    <row r="397" spans="2:15" ht="12.75">
      <c r="B397" s="66"/>
      <c r="C397" s="67"/>
      <c r="D397" s="67"/>
      <c r="E397" s="43">
        <v>4</v>
      </c>
      <c r="F397" s="67"/>
      <c r="G397" s="43">
        <v>2.5</v>
      </c>
      <c r="H397" s="62"/>
      <c r="I397" s="62"/>
      <c r="J397" s="68"/>
      <c r="K397" s="62" t="s">
        <v>100</v>
      </c>
      <c r="L397" s="62">
        <v>16</v>
      </c>
      <c r="M397" s="64"/>
      <c r="N397" s="69"/>
      <c r="O397" s="69"/>
    </row>
    <row r="398" spans="2:15" ht="12.75">
      <c r="B398" s="66"/>
      <c r="C398" s="67"/>
      <c r="D398" s="67"/>
      <c r="E398" s="43">
        <v>19.5</v>
      </c>
      <c r="F398" s="67"/>
      <c r="G398" s="43">
        <v>1.6</v>
      </c>
      <c r="H398" s="62"/>
      <c r="I398" s="62"/>
      <c r="J398" s="68"/>
      <c r="K398" s="62"/>
      <c r="L398" s="62"/>
      <c r="M398" s="64"/>
      <c r="N398" s="69"/>
      <c r="O398" s="69"/>
    </row>
    <row r="399" spans="1:15" ht="12.75">
      <c r="A399">
        <v>5</v>
      </c>
      <c r="B399" s="66" t="s">
        <v>25</v>
      </c>
      <c r="C399" s="67">
        <v>33</v>
      </c>
      <c r="D399" s="67">
        <v>44</v>
      </c>
      <c r="E399" s="43">
        <v>23</v>
      </c>
      <c r="F399" s="67">
        <f>((C399+SUM(E399:E404))/7)</f>
        <v>16.714285714285715</v>
      </c>
      <c r="G399" s="43">
        <v>1.4</v>
      </c>
      <c r="H399" s="67">
        <f>(SUM(G399:G404)/6)</f>
        <v>1.5333333333333334</v>
      </c>
      <c r="I399" s="62">
        <v>4</v>
      </c>
      <c r="J399" s="68">
        <v>1</v>
      </c>
      <c r="K399" s="62" t="s">
        <v>142</v>
      </c>
      <c r="L399" s="62">
        <v>20</v>
      </c>
      <c r="M399" s="64">
        <f>AVERAGE(L399,L401,L403)</f>
        <v>19</v>
      </c>
      <c r="N399" s="69">
        <v>54.043307</v>
      </c>
      <c r="O399" s="69">
        <v>-0.999809</v>
      </c>
    </row>
    <row r="400" spans="2:15" ht="12.75">
      <c r="B400" s="66"/>
      <c r="C400" s="67"/>
      <c r="D400" s="67"/>
      <c r="E400" s="43">
        <v>12</v>
      </c>
      <c r="F400" s="67"/>
      <c r="G400" s="43">
        <v>1.6</v>
      </c>
      <c r="H400" s="62"/>
      <c r="I400" s="62"/>
      <c r="J400" s="68"/>
      <c r="K400" s="62"/>
      <c r="L400" s="62"/>
      <c r="M400" s="64"/>
      <c r="N400" s="69"/>
      <c r="O400" s="69"/>
    </row>
    <row r="401" spans="2:15" ht="12.75">
      <c r="B401" s="66"/>
      <c r="C401" s="67"/>
      <c r="D401" s="67"/>
      <c r="E401" s="43">
        <v>10</v>
      </c>
      <c r="F401" s="67"/>
      <c r="G401" s="43">
        <v>1.4</v>
      </c>
      <c r="H401" s="62"/>
      <c r="I401" s="62"/>
      <c r="J401" s="68"/>
      <c r="K401" s="62" t="s">
        <v>147</v>
      </c>
      <c r="L401" s="62">
        <v>22</v>
      </c>
      <c r="M401" s="64"/>
      <c r="N401" s="69"/>
      <c r="O401" s="69"/>
    </row>
    <row r="402" spans="2:15" ht="12.75">
      <c r="B402" s="66"/>
      <c r="C402" s="67"/>
      <c r="D402" s="67"/>
      <c r="E402" s="43">
        <v>12.5</v>
      </c>
      <c r="F402" s="67"/>
      <c r="G402" s="43">
        <v>1.4</v>
      </c>
      <c r="H402" s="62"/>
      <c r="I402" s="62"/>
      <c r="J402" s="68"/>
      <c r="K402" s="62"/>
      <c r="L402" s="62"/>
      <c r="M402" s="64"/>
      <c r="N402" s="69"/>
      <c r="O402" s="69"/>
    </row>
    <row r="403" spans="2:15" ht="12.75">
      <c r="B403" s="66"/>
      <c r="C403" s="67"/>
      <c r="D403" s="67"/>
      <c r="E403" s="43">
        <v>19.5</v>
      </c>
      <c r="F403" s="67"/>
      <c r="G403" s="43">
        <v>1.7</v>
      </c>
      <c r="H403" s="62"/>
      <c r="I403" s="62"/>
      <c r="J403" s="68"/>
      <c r="K403" s="62" t="s">
        <v>135</v>
      </c>
      <c r="L403" s="62">
        <v>15</v>
      </c>
      <c r="M403" s="64"/>
      <c r="N403" s="69"/>
      <c r="O403" s="69"/>
    </row>
    <row r="404" spans="2:15" ht="12.75">
      <c r="B404" s="66"/>
      <c r="C404" s="67"/>
      <c r="D404" s="67"/>
      <c r="E404" s="43">
        <v>7</v>
      </c>
      <c r="F404" s="67"/>
      <c r="G404" s="43">
        <v>1.7</v>
      </c>
      <c r="H404" s="62"/>
      <c r="I404" s="62"/>
      <c r="J404" s="68"/>
      <c r="K404" s="62"/>
      <c r="L404" s="62"/>
      <c r="M404" s="64"/>
      <c r="N404" s="69"/>
      <c r="O404" s="69"/>
    </row>
    <row r="405" spans="1:15" ht="12.75">
      <c r="A405">
        <v>5</v>
      </c>
      <c r="B405" s="66" t="s">
        <v>24</v>
      </c>
      <c r="C405" s="67">
        <v>23</v>
      </c>
      <c r="D405" s="67">
        <v>123</v>
      </c>
      <c r="E405" s="43">
        <v>16.5</v>
      </c>
      <c r="F405" s="67">
        <f>((C405+SUM(E405:E410))/7)</f>
        <v>14.785714285714286</v>
      </c>
      <c r="G405" s="43">
        <v>1.3</v>
      </c>
      <c r="H405" s="67">
        <f>(SUM(G405:G410)/6)</f>
        <v>1.75</v>
      </c>
      <c r="I405" s="62">
        <v>32</v>
      </c>
      <c r="J405" s="68">
        <v>2</v>
      </c>
      <c r="K405" s="62" t="s">
        <v>122</v>
      </c>
      <c r="L405" s="62">
        <v>30</v>
      </c>
      <c r="M405" s="64">
        <f>AVERAGE(L405,L407,L409)</f>
        <v>38.333333333333336</v>
      </c>
      <c r="N405" s="69">
        <v>54.043305</v>
      </c>
      <c r="O405" s="69">
        <v>-0.999619</v>
      </c>
    </row>
    <row r="406" spans="2:15" ht="12.75">
      <c r="B406" s="66"/>
      <c r="C406" s="67"/>
      <c r="D406" s="67"/>
      <c r="E406" s="43">
        <v>13</v>
      </c>
      <c r="F406" s="67"/>
      <c r="G406" s="43">
        <v>2.1</v>
      </c>
      <c r="H406" s="62"/>
      <c r="I406" s="62"/>
      <c r="J406" s="68"/>
      <c r="K406" s="62"/>
      <c r="L406" s="62"/>
      <c r="M406" s="64"/>
      <c r="N406" s="69"/>
      <c r="O406" s="69"/>
    </row>
    <row r="407" spans="2:15" ht="12.75">
      <c r="B407" s="66"/>
      <c r="C407" s="67"/>
      <c r="D407" s="67"/>
      <c r="E407" s="43">
        <v>14.5</v>
      </c>
      <c r="F407" s="67"/>
      <c r="G407" s="43">
        <v>1.7</v>
      </c>
      <c r="H407" s="62"/>
      <c r="I407" s="62"/>
      <c r="J407" s="68"/>
      <c r="K407" s="62" t="s">
        <v>115</v>
      </c>
      <c r="L407" s="62">
        <v>40</v>
      </c>
      <c r="M407" s="64"/>
      <c r="N407" s="69"/>
      <c r="O407" s="69"/>
    </row>
    <row r="408" spans="2:15" ht="12.75">
      <c r="B408" s="66"/>
      <c r="C408" s="67"/>
      <c r="D408" s="67"/>
      <c r="E408" s="43">
        <v>17</v>
      </c>
      <c r="F408" s="67"/>
      <c r="G408" s="43">
        <v>1.3</v>
      </c>
      <c r="H408" s="62"/>
      <c r="I408" s="62"/>
      <c r="J408" s="68"/>
      <c r="K408" s="62"/>
      <c r="L408" s="62"/>
      <c r="M408" s="64"/>
      <c r="N408" s="69"/>
      <c r="O408" s="69"/>
    </row>
    <row r="409" spans="2:15" ht="12.75">
      <c r="B409" s="66"/>
      <c r="C409" s="67"/>
      <c r="D409" s="67"/>
      <c r="E409" s="43">
        <v>11</v>
      </c>
      <c r="F409" s="67"/>
      <c r="G409" s="43">
        <v>1.6</v>
      </c>
      <c r="H409" s="62"/>
      <c r="I409" s="62"/>
      <c r="J409" s="68"/>
      <c r="K409" s="62" t="s">
        <v>144</v>
      </c>
      <c r="L409" s="62">
        <v>45</v>
      </c>
      <c r="M409" s="64"/>
      <c r="N409" s="69"/>
      <c r="O409" s="69"/>
    </row>
    <row r="410" spans="2:15" ht="12.75">
      <c r="B410" s="66"/>
      <c r="C410" s="67"/>
      <c r="D410" s="67"/>
      <c r="E410" s="43">
        <v>8.5</v>
      </c>
      <c r="F410" s="67"/>
      <c r="G410" s="43">
        <v>2.5</v>
      </c>
      <c r="H410" s="62"/>
      <c r="I410" s="62"/>
      <c r="J410" s="68"/>
      <c r="K410" s="62"/>
      <c r="L410" s="62"/>
      <c r="M410" s="64"/>
      <c r="N410" s="69"/>
      <c r="O410" s="69"/>
    </row>
    <row r="411" spans="1:15" ht="12.75">
      <c r="A411">
        <v>5</v>
      </c>
      <c r="B411" s="66" t="s">
        <v>27</v>
      </c>
      <c r="C411" s="67">
        <v>15</v>
      </c>
      <c r="D411" s="67">
        <v>78</v>
      </c>
      <c r="E411" s="43">
        <v>8</v>
      </c>
      <c r="F411" s="67">
        <f>((C411+SUM(E411:E416))/7)</f>
        <v>9.571428571428571</v>
      </c>
      <c r="G411" s="43">
        <v>1.5</v>
      </c>
      <c r="H411" s="67">
        <f>(SUM(G411:G416)/6)</f>
        <v>1.7999999999999998</v>
      </c>
      <c r="I411" s="62">
        <v>17</v>
      </c>
      <c r="J411" s="68">
        <v>1</v>
      </c>
      <c r="K411" s="62" t="s">
        <v>109</v>
      </c>
      <c r="L411" s="62">
        <v>35</v>
      </c>
      <c r="M411" s="64">
        <f>AVERAGE(L411,L413,L415)</f>
        <v>20.333333333333332</v>
      </c>
      <c r="N411" s="69">
        <v>54.043404</v>
      </c>
      <c r="O411" s="69">
        <v>-0.999724</v>
      </c>
    </row>
    <row r="412" spans="2:15" ht="12.75">
      <c r="B412" s="66"/>
      <c r="C412" s="67"/>
      <c r="D412" s="67"/>
      <c r="E412" s="43">
        <v>10</v>
      </c>
      <c r="F412" s="67"/>
      <c r="G412" s="43">
        <v>3.1</v>
      </c>
      <c r="H412" s="62"/>
      <c r="I412" s="62"/>
      <c r="J412" s="68"/>
      <c r="K412" s="62"/>
      <c r="L412" s="62"/>
      <c r="M412" s="64"/>
      <c r="N412" s="69"/>
      <c r="O412" s="69"/>
    </row>
    <row r="413" spans="2:15" ht="12.75">
      <c r="B413" s="66"/>
      <c r="C413" s="67"/>
      <c r="D413" s="67"/>
      <c r="E413" s="43">
        <v>11.5</v>
      </c>
      <c r="F413" s="67"/>
      <c r="G413" s="43">
        <v>2.2</v>
      </c>
      <c r="H413" s="62"/>
      <c r="I413" s="62"/>
      <c r="J413" s="68"/>
      <c r="K413" s="62" t="s">
        <v>100</v>
      </c>
      <c r="L413" s="62">
        <v>16</v>
      </c>
      <c r="M413" s="64"/>
      <c r="N413" s="69"/>
      <c r="O413" s="69"/>
    </row>
    <row r="414" spans="2:15" ht="12.75">
      <c r="B414" s="66"/>
      <c r="C414" s="67"/>
      <c r="D414" s="67"/>
      <c r="E414" s="43">
        <v>12.5</v>
      </c>
      <c r="F414" s="67"/>
      <c r="G414" s="43">
        <v>1.1</v>
      </c>
      <c r="H414" s="62"/>
      <c r="I414" s="62"/>
      <c r="J414" s="68"/>
      <c r="K414" s="62"/>
      <c r="L414" s="62"/>
      <c r="M414" s="64"/>
      <c r="N414" s="69"/>
      <c r="O414" s="69"/>
    </row>
    <row r="415" spans="2:15" ht="12.75">
      <c r="B415" s="66"/>
      <c r="C415" s="67"/>
      <c r="D415" s="67"/>
      <c r="E415" s="43">
        <v>5</v>
      </c>
      <c r="F415" s="67"/>
      <c r="G415" s="43">
        <v>1.2</v>
      </c>
      <c r="H415" s="62"/>
      <c r="I415" s="62"/>
      <c r="J415" s="68"/>
      <c r="K415" s="62" t="s">
        <v>127</v>
      </c>
      <c r="L415" s="62">
        <v>10</v>
      </c>
      <c r="M415" s="64"/>
      <c r="N415" s="69"/>
      <c r="O415" s="69"/>
    </row>
    <row r="416" spans="2:15" ht="12.75">
      <c r="B416" s="66"/>
      <c r="C416" s="67"/>
      <c r="D416" s="67"/>
      <c r="E416" s="43">
        <v>5</v>
      </c>
      <c r="F416" s="67"/>
      <c r="G416" s="43">
        <v>1.7</v>
      </c>
      <c r="H416" s="62"/>
      <c r="I416" s="62"/>
      <c r="J416" s="68"/>
      <c r="K416" s="62"/>
      <c r="L416" s="62"/>
      <c r="M416" s="64"/>
      <c r="N416" s="69"/>
      <c r="O416" s="69"/>
    </row>
    <row r="417" spans="1:15" ht="12.75">
      <c r="A417">
        <v>5</v>
      </c>
      <c r="B417" s="66" t="s">
        <v>22</v>
      </c>
      <c r="C417" s="67">
        <v>38</v>
      </c>
      <c r="D417" s="67">
        <v>76</v>
      </c>
      <c r="E417" s="43">
        <v>22</v>
      </c>
      <c r="F417" s="67">
        <f>((C417+SUM(E417:E422))/7)</f>
        <v>24.714285714285715</v>
      </c>
      <c r="G417" s="43">
        <v>1.7</v>
      </c>
      <c r="H417" s="67">
        <f>(SUM(G417:G422)/6)</f>
        <v>1.4666666666666668</v>
      </c>
      <c r="I417" s="62">
        <v>7</v>
      </c>
      <c r="J417" s="68">
        <v>2</v>
      </c>
      <c r="K417" s="62" t="s">
        <v>109</v>
      </c>
      <c r="L417" s="62">
        <v>35</v>
      </c>
      <c r="M417" s="64">
        <f>AVERAGE(L417,L419,L421)</f>
        <v>35</v>
      </c>
      <c r="N417" s="69">
        <v>54.043481</v>
      </c>
      <c r="O417" s="69">
        <v>-0.999315</v>
      </c>
    </row>
    <row r="418" spans="2:15" ht="12.75">
      <c r="B418" s="66"/>
      <c r="C418" s="67"/>
      <c r="D418" s="67"/>
      <c r="E418" s="43">
        <v>28</v>
      </c>
      <c r="F418" s="67"/>
      <c r="G418" s="43">
        <v>1.2</v>
      </c>
      <c r="H418" s="62"/>
      <c r="I418" s="62"/>
      <c r="J418" s="68"/>
      <c r="K418" s="62"/>
      <c r="L418" s="62"/>
      <c r="M418" s="64"/>
      <c r="N418" s="69"/>
      <c r="O418" s="69"/>
    </row>
    <row r="419" spans="2:15" ht="12.75">
      <c r="B419" s="66"/>
      <c r="C419" s="67"/>
      <c r="D419" s="67"/>
      <c r="E419" s="43">
        <v>35</v>
      </c>
      <c r="F419" s="67"/>
      <c r="G419" s="43">
        <v>1.1</v>
      </c>
      <c r="H419" s="62"/>
      <c r="I419" s="62"/>
      <c r="J419" s="68"/>
      <c r="K419" s="62" t="s">
        <v>115</v>
      </c>
      <c r="L419" s="62">
        <v>40</v>
      </c>
      <c r="M419" s="64"/>
      <c r="N419" s="69"/>
      <c r="O419" s="69"/>
    </row>
    <row r="420" spans="2:15" ht="12.75">
      <c r="B420" s="66"/>
      <c r="C420" s="67"/>
      <c r="D420" s="67"/>
      <c r="E420" s="43">
        <v>14</v>
      </c>
      <c r="F420" s="67"/>
      <c r="G420" s="43">
        <v>1.4</v>
      </c>
      <c r="H420" s="62"/>
      <c r="I420" s="62"/>
      <c r="J420" s="68"/>
      <c r="K420" s="62"/>
      <c r="L420" s="62"/>
      <c r="M420" s="64"/>
      <c r="N420" s="69"/>
      <c r="O420" s="69"/>
    </row>
    <row r="421" spans="2:15" ht="12.75">
      <c r="B421" s="66"/>
      <c r="C421" s="67"/>
      <c r="D421" s="67"/>
      <c r="E421" s="43">
        <v>19</v>
      </c>
      <c r="F421" s="67"/>
      <c r="G421" s="43">
        <v>1.8</v>
      </c>
      <c r="H421" s="62"/>
      <c r="I421" s="62"/>
      <c r="J421" s="68"/>
      <c r="K421" s="62" t="s">
        <v>122</v>
      </c>
      <c r="L421" s="62">
        <v>30</v>
      </c>
      <c r="M421" s="64"/>
      <c r="N421" s="69"/>
      <c r="O421" s="69"/>
    </row>
    <row r="422" spans="2:15" ht="12.75">
      <c r="B422" s="66"/>
      <c r="C422" s="67"/>
      <c r="D422" s="67"/>
      <c r="E422" s="43">
        <v>17</v>
      </c>
      <c r="F422" s="67"/>
      <c r="G422" s="43">
        <v>1.6</v>
      </c>
      <c r="H422" s="62"/>
      <c r="I422" s="62"/>
      <c r="J422" s="68"/>
      <c r="K422" s="62"/>
      <c r="L422" s="62"/>
      <c r="M422" s="64"/>
      <c r="N422" s="69"/>
      <c r="O422" s="69"/>
    </row>
    <row r="423" spans="1:15" ht="12.75">
      <c r="A423">
        <v>5</v>
      </c>
      <c r="B423" s="66" t="s">
        <v>139</v>
      </c>
      <c r="C423" s="67">
        <v>24.5</v>
      </c>
      <c r="D423" s="67">
        <v>65</v>
      </c>
      <c r="E423" s="43">
        <v>19</v>
      </c>
      <c r="F423" s="67">
        <f>((C423+SUM(E423:E428))/7)</f>
        <v>18.428571428571427</v>
      </c>
      <c r="G423" s="43">
        <v>1.6</v>
      </c>
      <c r="H423" s="67">
        <f>(SUM(G423:G428)/6)</f>
        <v>1.8</v>
      </c>
      <c r="I423" s="62">
        <v>8</v>
      </c>
      <c r="J423" s="68">
        <v>2</v>
      </c>
      <c r="K423" s="62" t="s">
        <v>100</v>
      </c>
      <c r="L423" s="62">
        <v>16</v>
      </c>
      <c r="M423" s="64">
        <f>AVERAGE(L423,L425,L427)</f>
        <v>16.666666666666668</v>
      </c>
      <c r="N423" s="69">
        <v>54.043582</v>
      </c>
      <c r="O423" s="69">
        <v>-0.999323</v>
      </c>
    </row>
    <row r="424" spans="2:15" ht="12.75">
      <c r="B424" s="66"/>
      <c r="C424" s="67"/>
      <c r="D424" s="67"/>
      <c r="E424" s="43">
        <v>20</v>
      </c>
      <c r="F424" s="67"/>
      <c r="G424" s="43">
        <v>2.2</v>
      </c>
      <c r="H424" s="62"/>
      <c r="I424" s="62"/>
      <c r="J424" s="68"/>
      <c r="K424" s="62"/>
      <c r="L424" s="62"/>
      <c r="M424" s="64"/>
      <c r="N424" s="69"/>
      <c r="O424" s="69"/>
    </row>
    <row r="425" spans="2:15" ht="12.75">
      <c r="B425" s="66"/>
      <c r="C425" s="67"/>
      <c r="D425" s="67"/>
      <c r="E425" s="43">
        <v>22</v>
      </c>
      <c r="F425" s="67"/>
      <c r="G425" s="43">
        <v>1.8</v>
      </c>
      <c r="H425" s="62"/>
      <c r="I425" s="62"/>
      <c r="J425" s="68"/>
      <c r="K425" s="62" t="s">
        <v>102</v>
      </c>
      <c r="L425" s="62">
        <v>18</v>
      </c>
      <c r="M425" s="64"/>
      <c r="N425" s="69"/>
      <c r="O425" s="69"/>
    </row>
    <row r="426" spans="2:15" ht="12.75">
      <c r="B426" s="66"/>
      <c r="C426" s="67"/>
      <c r="D426" s="67"/>
      <c r="E426" s="43">
        <v>13</v>
      </c>
      <c r="F426" s="67"/>
      <c r="G426" s="43">
        <v>1.3</v>
      </c>
      <c r="H426" s="62"/>
      <c r="I426" s="62"/>
      <c r="J426" s="68"/>
      <c r="K426" s="62"/>
      <c r="L426" s="62"/>
      <c r="M426" s="64"/>
      <c r="N426" s="69"/>
      <c r="O426" s="69"/>
    </row>
    <row r="427" spans="2:15" ht="12.75">
      <c r="B427" s="66"/>
      <c r="C427" s="67"/>
      <c r="D427" s="67"/>
      <c r="E427" s="43">
        <v>22.5</v>
      </c>
      <c r="F427" s="67"/>
      <c r="G427" s="43">
        <v>1.7</v>
      </c>
      <c r="H427" s="62"/>
      <c r="I427" s="62"/>
      <c r="J427" s="68"/>
      <c r="K427" s="62" t="s">
        <v>100</v>
      </c>
      <c r="L427" s="62">
        <v>16</v>
      </c>
      <c r="M427" s="64"/>
      <c r="N427" s="69"/>
      <c r="O427" s="69"/>
    </row>
    <row r="428" spans="2:15" ht="12.75">
      <c r="B428" s="66"/>
      <c r="C428" s="67"/>
      <c r="D428" s="67"/>
      <c r="E428" s="43">
        <v>8</v>
      </c>
      <c r="F428" s="67"/>
      <c r="G428" s="43">
        <v>2.2</v>
      </c>
      <c r="H428" s="62"/>
      <c r="I428" s="62"/>
      <c r="J428" s="68"/>
      <c r="K428" s="62"/>
      <c r="L428" s="62"/>
      <c r="M428" s="64"/>
      <c r="N428" s="69"/>
      <c r="O428" s="69"/>
    </row>
    <row r="429" spans="1:15" ht="12.75">
      <c r="A429">
        <v>5</v>
      </c>
      <c r="B429" s="66" t="s">
        <v>140</v>
      </c>
      <c r="C429" s="67">
        <v>19</v>
      </c>
      <c r="D429" s="67">
        <v>33</v>
      </c>
      <c r="E429" s="43">
        <v>12</v>
      </c>
      <c r="F429" s="67">
        <f>((C429+SUM(E429:E434))/7)</f>
        <v>12.285714285714286</v>
      </c>
      <c r="G429" s="43">
        <v>1.7</v>
      </c>
      <c r="H429" s="67">
        <f>(SUM(G429:G434)/6)</f>
        <v>1.3666666666666665</v>
      </c>
      <c r="I429" s="62">
        <v>2</v>
      </c>
      <c r="J429" s="68">
        <v>1</v>
      </c>
      <c r="K429" s="62" t="s">
        <v>108</v>
      </c>
      <c r="L429" s="62">
        <v>25</v>
      </c>
      <c r="M429" s="64">
        <f>AVERAGE(L429,L431,L433)</f>
        <v>20</v>
      </c>
      <c r="N429" s="69">
        <v>54.043575</v>
      </c>
      <c r="O429" s="69">
        <v>-0.999224</v>
      </c>
    </row>
    <row r="430" spans="2:15" ht="12.75">
      <c r="B430" s="66"/>
      <c r="C430" s="67"/>
      <c r="D430" s="67"/>
      <c r="E430" s="43">
        <v>11</v>
      </c>
      <c r="F430" s="67"/>
      <c r="G430" s="43">
        <v>1.3</v>
      </c>
      <c r="H430" s="62"/>
      <c r="I430" s="62"/>
      <c r="J430" s="68"/>
      <c r="K430" s="62"/>
      <c r="L430" s="62"/>
      <c r="M430" s="64"/>
      <c r="N430" s="69"/>
      <c r="O430" s="69"/>
    </row>
    <row r="431" spans="2:15" ht="12.75">
      <c r="B431" s="66"/>
      <c r="C431" s="67"/>
      <c r="D431" s="67"/>
      <c r="E431" s="43">
        <v>15</v>
      </c>
      <c r="F431" s="67"/>
      <c r="G431" s="43">
        <v>1.1</v>
      </c>
      <c r="H431" s="62"/>
      <c r="I431" s="62"/>
      <c r="J431" s="68"/>
      <c r="K431" s="62" t="s">
        <v>138</v>
      </c>
      <c r="L431" s="62">
        <v>20</v>
      </c>
      <c r="M431" s="64"/>
      <c r="N431" s="69"/>
      <c r="O431" s="69"/>
    </row>
    <row r="432" spans="2:15" ht="12.75">
      <c r="B432" s="66"/>
      <c r="C432" s="67"/>
      <c r="D432" s="67"/>
      <c r="E432" s="43">
        <v>17.5</v>
      </c>
      <c r="F432" s="67"/>
      <c r="G432" s="43">
        <v>1.6</v>
      </c>
      <c r="H432" s="62"/>
      <c r="I432" s="62"/>
      <c r="J432" s="68"/>
      <c r="K432" s="62"/>
      <c r="L432" s="62"/>
      <c r="M432" s="64"/>
      <c r="N432" s="69"/>
      <c r="O432" s="69"/>
    </row>
    <row r="433" spans="2:15" ht="12.75">
      <c r="B433" s="66"/>
      <c r="C433" s="67"/>
      <c r="D433" s="67"/>
      <c r="E433" s="43">
        <v>6.5</v>
      </c>
      <c r="F433" s="67"/>
      <c r="G433" s="43">
        <v>1.2</v>
      </c>
      <c r="H433" s="62"/>
      <c r="I433" s="62"/>
      <c r="J433" s="68"/>
      <c r="K433" s="62" t="s">
        <v>148</v>
      </c>
      <c r="L433" s="62">
        <v>15</v>
      </c>
      <c r="M433" s="64"/>
      <c r="N433" s="69"/>
      <c r="O433" s="69"/>
    </row>
    <row r="434" spans="2:15" ht="12.75">
      <c r="B434" s="66"/>
      <c r="C434" s="67"/>
      <c r="D434" s="67"/>
      <c r="E434" s="43">
        <v>5</v>
      </c>
      <c r="F434" s="67"/>
      <c r="G434" s="43">
        <v>1.3</v>
      </c>
      <c r="H434" s="62"/>
      <c r="I434" s="62"/>
      <c r="J434" s="68"/>
      <c r="K434" s="62"/>
      <c r="L434" s="62"/>
      <c r="M434" s="64"/>
      <c r="N434" s="69"/>
      <c r="O434" s="69"/>
    </row>
    <row r="435" spans="1:15" ht="12.75">
      <c r="A435">
        <v>5</v>
      </c>
      <c r="B435" s="66" t="s">
        <v>141</v>
      </c>
      <c r="C435" s="67">
        <v>37.5</v>
      </c>
      <c r="D435" s="67">
        <v>110</v>
      </c>
      <c r="E435" s="43">
        <v>16</v>
      </c>
      <c r="F435" s="67">
        <f>((C435+SUM(E435:E440))/7)</f>
        <v>20.785714285714285</v>
      </c>
      <c r="G435" s="43">
        <v>1.3</v>
      </c>
      <c r="H435" s="67">
        <f>(SUM(G435:G440)/6)</f>
        <v>1.7</v>
      </c>
      <c r="I435" s="62">
        <v>16</v>
      </c>
      <c r="J435" s="68">
        <v>1</v>
      </c>
      <c r="K435" s="62" t="s">
        <v>99</v>
      </c>
      <c r="L435" s="62">
        <v>14</v>
      </c>
      <c r="M435" s="64">
        <f>AVERAGE(L435,L437,L439)</f>
        <v>21.333333333333332</v>
      </c>
      <c r="N435" s="69">
        <v>54.043834</v>
      </c>
      <c r="O435" s="69">
        <v>-0.999019</v>
      </c>
    </row>
    <row r="436" spans="2:15" ht="12.75">
      <c r="B436" s="66"/>
      <c r="C436" s="67"/>
      <c r="D436" s="67"/>
      <c r="E436" s="43">
        <v>27</v>
      </c>
      <c r="F436" s="67"/>
      <c r="G436" s="43">
        <v>2.1</v>
      </c>
      <c r="H436" s="62"/>
      <c r="I436" s="62"/>
      <c r="J436" s="68"/>
      <c r="K436" s="62"/>
      <c r="L436" s="62"/>
      <c r="M436" s="64"/>
      <c r="N436" s="69"/>
      <c r="O436" s="69"/>
    </row>
    <row r="437" spans="2:15" ht="12.75">
      <c r="B437" s="66"/>
      <c r="C437" s="67"/>
      <c r="D437" s="67"/>
      <c r="E437" s="43">
        <v>22</v>
      </c>
      <c r="F437" s="67"/>
      <c r="G437" s="43">
        <v>1.6</v>
      </c>
      <c r="H437" s="62"/>
      <c r="I437" s="62"/>
      <c r="J437" s="68"/>
      <c r="K437" s="62" t="s">
        <v>114</v>
      </c>
      <c r="L437" s="62">
        <v>24</v>
      </c>
      <c r="M437" s="64"/>
      <c r="N437" s="69"/>
      <c r="O437" s="69"/>
    </row>
    <row r="438" spans="2:15" ht="12.75">
      <c r="B438" s="66"/>
      <c r="C438" s="67"/>
      <c r="D438" s="67"/>
      <c r="E438" s="43">
        <v>32</v>
      </c>
      <c r="F438" s="67"/>
      <c r="G438" s="43">
        <v>1.5</v>
      </c>
      <c r="H438" s="62"/>
      <c r="I438" s="62"/>
      <c r="J438" s="68"/>
      <c r="K438" s="62"/>
      <c r="L438" s="62"/>
      <c r="M438" s="64"/>
      <c r="N438" s="69"/>
      <c r="O438" s="69"/>
    </row>
    <row r="439" spans="2:15" ht="12.75">
      <c r="B439" s="66"/>
      <c r="C439" s="67"/>
      <c r="D439" s="67"/>
      <c r="E439" s="43">
        <v>6</v>
      </c>
      <c r="F439" s="67"/>
      <c r="G439" s="43">
        <v>2.1</v>
      </c>
      <c r="H439" s="62"/>
      <c r="I439" s="62"/>
      <c r="J439" s="68"/>
      <c r="K439" s="62" t="s">
        <v>112</v>
      </c>
      <c r="L439" s="62">
        <v>26</v>
      </c>
      <c r="M439" s="64"/>
      <c r="N439" s="69"/>
      <c r="O439" s="69"/>
    </row>
    <row r="440" spans="2:15" ht="12.75">
      <c r="B440" s="66"/>
      <c r="C440" s="67"/>
      <c r="D440" s="67"/>
      <c r="E440" s="43">
        <v>5</v>
      </c>
      <c r="F440" s="67"/>
      <c r="G440" s="43">
        <v>1.6</v>
      </c>
      <c r="H440" s="62"/>
      <c r="I440" s="62"/>
      <c r="J440" s="68"/>
      <c r="K440" s="62"/>
      <c r="L440" s="62"/>
      <c r="M440" s="64"/>
      <c r="N440" s="69"/>
      <c r="O440" s="69"/>
    </row>
    <row r="441" spans="1:15" ht="12.75">
      <c r="A441">
        <v>6</v>
      </c>
      <c r="B441" s="66">
        <v>1</v>
      </c>
      <c r="C441" s="67">
        <v>22</v>
      </c>
      <c r="D441" s="67">
        <v>27</v>
      </c>
      <c r="E441" s="43">
        <v>11.5</v>
      </c>
      <c r="F441" s="67">
        <f>((C441+SUM(E441:E446))/7)</f>
        <v>11</v>
      </c>
      <c r="G441" s="43">
        <v>2.6</v>
      </c>
      <c r="H441" s="67">
        <f>(SUM(G441:G446)/6)</f>
        <v>2.1500000000000004</v>
      </c>
      <c r="I441" s="62">
        <v>5</v>
      </c>
      <c r="J441" s="68">
        <v>1</v>
      </c>
      <c r="K441" s="62" t="s">
        <v>133</v>
      </c>
      <c r="L441" s="63">
        <v>7</v>
      </c>
      <c r="M441" s="64">
        <f>AVERAGE(L441,L443,L445)</f>
        <v>6.666666666666667</v>
      </c>
      <c r="N441" s="65">
        <v>54.04401</v>
      </c>
      <c r="O441" s="65">
        <v>-1.00225</v>
      </c>
    </row>
    <row r="442" spans="2:15" ht="12.75">
      <c r="B442" s="66"/>
      <c r="C442" s="67"/>
      <c r="D442" s="67"/>
      <c r="E442" s="43">
        <v>10</v>
      </c>
      <c r="F442" s="67"/>
      <c r="G442" s="43">
        <v>2.2</v>
      </c>
      <c r="H442" s="62"/>
      <c r="I442" s="62"/>
      <c r="J442" s="68"/>
      <c r="K442" s="62"/>
      <c r="L442" s="63"/>
      <c r="M442" s="64"/>
      <c r="N442" s="65"/>
      <c r="O442" s="65"/>
    </row>
    <row r="443" spans="2:15" ht="12.75">
      <c r="B443" s="66"/>
      <c r="C443" s="67"/>
      <c r="D443" s="67"/>
      <c r="E443" s="43">
        <v>13</v>
      </c>
      <c r="F443" s="67"/>
      <c r="G443" s="43">
        <v>1.9</v>
      </c>
      <c r="H443" s="62"/>
      <c r="I443" s="62"/>
      <c r="J443" s="68"/>
      <c r="K443" s="62" t="s">
        <v>149</v>
      </c>
      <c r="L443" s="63">
        <v>6</v>
      </c>
      <c r="M443" s="64"/>
      <c r="N443" s="65"/>
      <c r="O443" s="65"/>
    </row>
    <row r="444" spans="2:15" ht="12.75">
      <c r="B444" s="66"/>
      <c r="C444" s="67"/>
      <c r="D444" s="67"/>
      <c r="E444" s="43">
        <v>9.5</v>
      </c>
      <c r="F444" s="67"/>
      <c r="G444" s="43">
        <v>2</v>
      </c>
      <c r="H444" s="62"/>
      <c r="I444" s="62"/>
      <c r="J444" s="68"/>
      <c r="K444" s="62"/>
      <c r="L444" s="63"/>
      <c r="M444" s="64"/>
      <c r="N444" s="65"/>
      <c r="O444" s="65"/>
    </row>
    <row r="445" spans="2:15" ht="12.75">
      <c r="B445" s="66"/>
      <c r="C445" s="67"/>
      <c r="D445" s="67"/>
      <c r="E445" s="43">
        <v>6.5</v>
      </c>
      <c r="F445" s="67"/>
      <c r="G445" s="43">
        <v>2.2</v>
      </c>
      <c r="H445" s="62"/>
      <c r="I445" s="62"/>
      <c r="J445" s="68"/>
      <c r="K445" s="62" t="s">
        <v>133</v>
      </c>
      <c r="L445" s="63">
        <v>7</v>
      </c>
      <c r="M445" s="64"/>
      <c r="N445" s="65"/>
      <c r="O445" s="65"/>
    </row>
    <row r="446" spans="2:15" ht="12.75">
      <c r="B446" s="66"/>
      <c r="C446" s="67"/>
      <c r="D446" s="67"/>
      <c r="E446" s="43">
        <v>4.5</v>
      </c>
      <c r="F446" s="67"/>
      <c r="G446" s="43">
        <v>2</v>
      </c>
      <c r="H446" s="62"/>
      <c r="I446" s="62"/>
      <c r="J446" s="68"/>
      <c r="K446" s="62"/>
      <c r="L446" s="63"/>
      <c r="M446" s="64"/>
      <c r="N446" s="65"/>
      <c r="O446" s="65"/>
    </row>
    <row r="447" spans="1:15" ht="12.75">
      <c r="A447">
        <v>6</v>
      </c>
      <c r="B447" s="66" t="s">
        <v>101</v>
      </c>
      <c r="C447" s="67">
        <v>10</v>
      </c>
      <c r="D447" s="67">
        <v>46</v>
      </c>
      <c r="E447" s="43">
        <v>8.5</v>
      </c>
      <c r="F447" s="67">
        <f>((C447+SUM(E447:E452))/7)</f>
        <v>6</v>
      </c>
      <c r="G447" s="43">
        <v>1.2</v>
      </c>
      <c r="H447" s="67">
        <f>(SUM(G447:G452)/6)</f>
        <v>1.55</v>
      </c>
      <c r="I447" s="62">
        <v>10</v>
      </c>
      <c r="J447" s="68">
        <v>2</v>
      </c>
      <c r="K447" s="62" t="s">
        <v>100</v>
      </c>
      <c r="L447" s="63">
        <v>16</v>
      </c>
      <c r="M447" s="64">
        <f>AVERAGE(L447,L449,L451)</f>
        <v>17.666666666666668</v>
      </c>
      <c r="N447" s="65">
        <v>54.043955</v>
      </c>
      <c r="O447" s="65">
        <v>-1.002044</v>
      </c>
    </row>
    <row r="448" spans="2:15" ht="12.75">
      <c r="B448" s="66"/>
      <c r="C448" s="67"/>
      <c r="D448" s="67"/>
      <c r="E448" s="43">
        <v>6</v>
      </c>
      <c r="F448" s="67"/>
      <c r="G448" s="43">
        <v>2</v>
      </c>
      <c r="H448" s="62"/>
      <c r="I448" s="62"/>
      <c r="J448" s="68"/>
      <c r="K448" s="62"/>
      <c r="L448" s="63"/>
      <c r="M448" s="64"/>
      <c r="N448" s="65"/>
      <c r="O448" s="65"/>
    </row>
    <row r="449" spans="2:15" ht="12.75">
      <c r="B449" s="66"/>
      <c r="C449" s="67"/>
      <c r="D449" s="67"/>
      <c r="E449" s="43">
        <v>7.5</v>
      </c>
      <c r="F449" s="67"/>
      <c r="G449" s="43">
        <v>1.5</v>
      </c>
      <c r="H449" s="62"/>
      <c r="I449" s="62"/>
      <c r="J449" s="68"/>
      <c r="K449" s="62" t="s">
        <v>108</v>
      </c>
      <c r="L449" s="63">
        <v>25</v>
      </c>
      <c r="M449" s="64"/>
      <c r="N449" s="65"/>
      <c r="O449" s="65"/>
    </row>
    <row r="450" spans="2:15" ht="12.75">
      <c r="B450" s="66"/>
      <c r="C450" s="67"/>
      <c r="D450" s="67"/>
      <c r="E450" s="43">
        <v>4</v>
      </c>
      <c r="F450" s="67"/>
      <c r="G450" s="43">
        <v>0.9</v>
      </c>
      <c r="H450" s="62"/>
      <c r="I450" s="62"/>
      <c r="J450" s="68"/>
      <c r="K450" s="62"/>
      <c r="L450" s="63"/>
      <c r="M450" s="64"/>
      <c r="N450" s="65"/>
      <c r="O450" s="65"/>
    </row>
    <row r="451" spans="2:15" ht="12.75">
      <c r="B451" s="66"/>
      <c r="C451" s="67"/>
      <c r="D451" s="67"/>
      <c r="E451" s="43">
        <v>2.5</v>
      </c>
      <c r="F451" s="67"/>
      <c r="G451" s="43">
        <v>1.9</v>
      </c>
      <c r="H451" s="62"/>
      <c r="I451" s="62"/>
      <c r="J451" s="68"/>
      <c r="K451" s="62" t="s">
        <v>104</v>
      </c>
      <c r="L451" s="63">
        <v>12</v>
      </c>
      <c r="M451" s="64"/>
      <c r="N451" s="65"/>
      <c r="O451" s="65"/>
    </row>
    <row r="452" spans="2:15" ht="12.75">
      <c r="B452" s="66"/>
      <c r="C452" s="67"/>
      <c r="D452" s="67"/>
      <c r="E452" s="43">
        <v>3.5</v>
      </c>
      <c r="F452" s="67"/>
      <c r="G452" s="43">
        <v>1.8</v>
      </c>
      <c r="H452" s="62"/>
      <c r="I452" s="62"/>
      <c r="J452" s="68"/>
      <c r="K452" s="62"/>
      <c r="L452" s="63"/>
      <c r="M452" s="64"/>
      <c r="N452" s="65"/>
      <c r="O452" s="65"/>
    </row>
    <row r="453" spans="1:15" ht="12.75">
      <c r="A453">
        <v>6</v>
      </c>
      <c r="B453" s="66" t="s">
        <v>105</v>
      </c>
      <c r="C453" s="67">
        <v>8</v>
      </c>
      <c r="D453" s="67">
        <v>27</v>
      </c>
      <c r="E453" s="43">
        <v>5.5</v>
      </c>
      <c r="F453" s="67">
        <f>((C453+SUM(E453:E458))/7)</f>
        <v>5.071428571428571</v>
      </c>
      <c r="G453" s="43">
        <v>0.9</v>
      </c>
      <c r="H453" s="67">
        <f>(SUM(G453:G458)/6)</f>
        <v>1.3499999999999999</v>
      </c>
      <c r="I453" s="62">
        <v>7</v>
      </c>
      <c r="J453" s="68">
        <v>1</v>
      </c>
      <c r="K453" s="62" t="s">
        <v>138</v>
      </c>
      <c r="L453" s="62">
        <v>20</v>
      </c>
      <c r="M453" s="64">
        <f>AVERAGE(L453,L455,L457)</f>
        <v>25</v>
      </c>
      <c r="N453" s="65">
        <v>54.043919</v>
      </c>
      <c r="O453" s="65">
        <v>-1.001967</v>
      </c>
    </row>
    <row r="454" spans="2:15" ht="12.75">
      <c r="B454" s="66"/>
      <c r="C454" s="67"/>
      <c r="D454" s="67"/>
      <c r="E454" s="43">
        <v>4.5</v>
      </c>
      <c r="F454" s="67"/>
      <c r="G454" s="43">
        <v>1.8</v>
      </c>
      <c r="H454" s="62"/>
      <c r="I454" s="62"/>
      <c r="J454" s="68"/>
      <c r="K454" s="62"/>
      <c r="L454" s="62"/>
      <c r="M454" s="64"/>
      <c r="N454" s="65"/>
      <c r="O454" s="65"/>
    </row>
    <row r="455" spans="2:15" ht="12.75">
      <c r="B455" s="66"/>
      <c r="C455" s="67"/>
      <c r="D455" s="67"/>
      <c r="E455" s="43">
        <v>7</v>
      </c>
      <c r="F455" s="67"/>
      <c r="G455" s="43">
        <v>1.8</v>
      </c>
      <c r="H455" s="62"/>
      <c r="I455" s="62"/>
      <c r="J455" s="68"/>
      <c r="K455" s="62" t="s">
        <v>122</v>
      </c>
      <c r="L455" s="62">
        <v>30</v>
      </c>
      <c r="M455" s="64"/>
      <c r="N455" s="65"/>
      <c r="O455" s="65"/>
    </row>
    <row r="456" spans="2:15" ht="12.75">
      <c r="B456" s="66"/>
      <c r="C456" s="67"/>
      <c r="D456" s="67"/>
      <c r="E456" s="43">
        <v>3</v>
      </c>
      <c r="F456" s="67"/>
      <c r="G456" s="43">
        <v>1.1</v>
      </c>
      <c r="H456" s="62"/>
      <c r="I456" s="62"/>
      <c r="J456" s="68"/>
      <c r="K456" s="62"/>
      <c r="L456" s="62"/>
      <c r="M456" s="64"/>
      <c r="N456" s="65"/>
      <c r="O456" s="65"/>
    </row>
    <row r="457" spans="2:15" ht="12.75">
      <c r="B457" s="66"/>
      <c r="C457" s="67"/>
      <c r="D457" s="67"/>
      <c r="E457" s="43">
        <v>4</v>
      </c>
      <c r="F457" s="67"/>
      <c r="G457" s="43">
        <v>1</v>
      </c>
      <c r="H457" s="62"/>
      <c r="I457" s="62"/>
      <c r="J457" s="68"/>
      <c r="K457" s="62" t="s">
        <v>108</v>
      </c>
      <c r="L457" s="62">
        <v>25</v>
      </c>
      <c r="M457" s="64"/>
      <c r="N457" s="65"/>
      <c r="O457" s="65"/>
    </row>
    <row r="458" spans="2:15" ht="12.75">
      <c r="B458" s="66"/>
      <c r="C458" s="67"/>
      <c r="D458" s="67"/>
      <c r="E458" s="43">
        <v>3.5</v>
      </c>
      <c r="F458" s="67"/>
      <c r="G458" s="43">
        <v>1.5</v>
      </c>
      <c r="H458" s="62"/>
      <c r="I458" s="62"/>
      <c r="J458" s="68"/>
      <c r="K458" s="62"/>
      <c r="L458" s="62"/>
      <c r="M458" s="64"/>
      <c r="N458" s="65"/>
      <c r="O458" s="65"/>
    </row>
    <row r="459" spans="1:15" ht="12.75">
      <c r="A459">
        <v>6</v>
      </c>
      <c r="B459" s="66" t="s">
        <v>113</v>
      </c>
      <c r="C459" s="67">
        <v>13</v>
      </c>
      <c r="D459" s="67">
        <v>46</v>
      </c>
      <c r="E459" s="43">
        <v>8</v>
      </c>
      <c r="F459" s="67">
        <f>((C459+SUM(E459:E464))/7)</f>
        <v>7.785714285714286</v>
      </c>
      <c r="G459" s="43">
        <v>1.5</v>
      </c>
      <c r="H459" s="67">
        <f>(SUM(G459:G464)/6)</f>
        <v>1.45</v>
      </c>
      <c r="I459" s="62">
        <v>12</v>
      </c>
      <c r="J459" s="68">
        <v>1</v>
      </c>
      <c r="K459" s="62" t="s">
        <v>106</v>
      </c>
      <c r="L459" s="62">
        <v>14</v>
      </c>
      <c r="M459" s="64">
        <f>AVERAGE(L459,L461,L463)</f>
        <v>13</v>
      </c>
      <c r="N459" s="69">
        <v>54.043941</v>
      </c>
      <c r="O459" s="69">
        <v>-1.001964</v>
      </c>
    </row>
    <row r="460" spans="2:15" ht="12.75">
      <c r="B460" s="66"/>
      <c r="C460" s="67"/>
      <c r="D460" s="67"/>
      <c r="E460" s="43">
        <v>6</v>
      </c>
      <c r="F460" s="67"/>
      <c r="G460" s="43">
        <v>1.3</v>
      </c>
      <c r="H460" s="62"/>
      <c r="I460" s="62"/>
      <c r="J460" s="68"/>
      <c r="K460" s="62"/>
      <c r="L460" s="62"/>
      <c r="M460" s="64"/>
      <c r="N460" s="69"/>
      <c r="O460" s="69"/>
    </row>
    <row r="461" spans="2:15" ht="12.75">
      <c r="B461" s="66"/>
      <c r="C461" s="67"/>
      <c r="D461" s="67"/>
      <c r="E461" s="43">
        <v>7.5</v>
      </c>
      <c r="F461" s="67"/>
      <c r="G461" s="43">
        <v>1.3</v>
      </c>
      <c r="H461" s="62"/>
      <c r="I461" s="62"/>
      <c r="J461" s="68"/>
      <c r="K461" s="62" t="s">
        <v>127</v>
      </c>
      <c r="L461" s="62">
        <v>10</v>
      </c>
      <c r="M461" s="64"/>
      <c r="N461" s="69"/>
      <c r="O461" s="69"/>
    </row>
    <row r="462" spans="2:15" ht="12.75">
      <c r="B462" s="66"/>
      <c r="C462" s="67"/>
      <c r="D462" s="67"/>
      <c r="E462" s="43">
        <v>4</v>
      </c>
      <c r="F462" s="67"/>
      <c r="G462" s="43">
        <v>1.7</v>
      </c>
      <c r="H462" s="62"/>
      <c r="I462" s="62"/>
      <c r="J462" s="68"/>
      <c r="K462" s="62"/>
      <c r="L462" s="62"/>
      <c r="M462" s="64"/>
      <c r="N462" s="69"/>
      <c r="O462" s="69"/>
    </row>
    <row r="463" spans="2:15" ht="12.75">
      <c r="B463" s="66"/>
      <c r="C463" s="67"/>
      <c r="D463" s="67"/>
      <c r="E463" s="43">
        <v>6.5</v>
      </c>
      <c r="F463" s="67"/>
      <c r="G463" s="43">
        <v>1.5</v>
      </c>
      <c r="H463" s="62"/>
      <c r="I463" s="62"/>
      <c r="J463" s="68"/>
      <c r="K463" s="62" t="s">
        <v>148</v>
      </c>
      <c r="L463" s="62">
        <v>15</v>
      </c>
      <c r="M463" s="64"/>
      <c r="N463" s="69"/>
      <c r="O463" s="69"/>
    </row>
    <row r="464" spans="2:15" ht="12.75">
      <c r="B464" s="66"/>
      <c r="C464" s="67"/>
      <c r="D464" s="67"/>
      <c r="E464" s="43">
        <v>9.5</v>
      </c>
      <c r="F464" s="67"/>
      <c r="G464" s="43">
        <v>1.4</v>
      </c>
      <c r="H464" s="62"/>
      <c r="I464" s="62"/>
      <c r="J464" s="68"/>
      <c r="K464" s="62"/>
      <c r="L464" s="62"/>
      <c r="M464" s="64"/>
      <c r="N464" s="69"/>
      <c r="O464" s="69"/>
    </row>
    <row r="465" spans="1:15" ht="12.75">
      <c r="A465">
        <v>6</v>
      </c>
      <c r="B465" s="66" t="s">
        <v>116</v>
      </c>
      <c r="C465" s="67">
        <v>27</v>
      </c>
      <c r="D465" s="67">
        <v>35</v>
      </c>
      <c r="E465" s="43">
        <v>21</v>
      </c>
      <c r="F465" s="67">
        <f>((C465+SUM(E465:E470))/7)</f>
        <v>16.928571428571427</v>
      </c>
      <c r="G465" s="43">
        <v>0.8</v>
      </c>
      <c r="H465" s="67">
        <f>(SUM(G465:G470)/6)</f>
        <v>1.1166666666666667</v>
      </c>
      <c r="I465" s="62">
        <v>6</v>
      </c>
      <c r="J465" s="68">
        <v>1</v>
      </c>
      <c r="K465" s="62" t="s">
        <v>138</v>
      </c>
      <c r="L465" s="62">
        <v>20</v>
      </c>
      <c r="M465" s="64">
        <f>AVERAGE(L465,L467,L469)</f>
        <v>19</v>
      </c>
      <c r="N465" s="69">
        <v>54.043913</v>
      </c>
      <c r="O465" s="69">
        <v>-1.001827</v>
      </c>
    </row>
    <row r="466" spans="2:15" ht="12.75">
      <c r="B466" s="66"/>
      <c r="C466" s="67"/>
      <c r="D466" s="67"/>
      <c r="E466" s="43">
        <v>23</v>
      </c>
      <c r="F466" s="67"/>
      <c r="G466" s="43">
        <v>0.6</v>
      </c>
      <c r="H466" s="62"/>
      <c r="I466" s="62"/>
      <c r="J466" s="68"/>
      <c r="K466" s="62"/>
      <c r="L466" s="62"/>
      <c r="M466" s="64"/>
      <c r="N466" s="69"/>
      <c r="O466" s="69"/>
    </row>
    <row r="467" spans="2:15" ht="12.75">
      <c r="B467" s="66"/>
      <c r="C467" s="67"/>
      <c r="D467" s="67"/>
      <c r="E467" s="43">
        <v>13.5</v>
      </c>
      <c r="F467" s="67"/>
      <c r="G467" s="43">
        <v>1.1</v>
      </c>
      <c r="H467" s="62"/>
      <c r="I467" s="62"/>
      <c r="J467" s="68"/>
      <c r="K467" s="62" t="s">
        <v>122</v>
      </c>
      <c r="L467" s="62">
        <v>30</v>
      </c>
      <c r="M467" s="64"/>
      <c r="N467" s="69"/>
      <c r="O467" s="69"/>
    </row>
    <row r="468" spans="2:15" ht="12.75">
      <c r="B468" s="66"/>
      <c r="C468" s="67"/>
      <c r="D468" s="67"/>
      <c r="E468" s="43">
        <v>15</v>
      </c>
      <c r="F468" s="67"/>
      <c r="G468" s="43">
        <v>1.5</v>
      </c>
      <c r="H468" s="62"/>
      <c r="I468" s="62"/>
      <c r="J468" s="68"/>
      <c r="K468" s="62"/>
      <c r="L468" s="62"/>
      <c r="M468" s="64"/>
      <c r="N468" s="69"/>
      <c r="O468" s="69"/>
    </row>
    <row r="469" spans="2:15" ht="12.75">
      <c r="B469" s="66"/>
      <c r="C469" s="67"/>
      <c r="D469" s="67"/>
      <c r="E469" s="43">
        <v>7</v>
      </c>
      <c r="F469" s="67"/>
      <c r="G469" s="43">
        <v>1.7</v>
      </c>
      <c r="H469" s="62"/>
      <c r="I469" s="62"/>
      <c r="J469" s="68"/>
      <c r="K469" s="62" t="s">
        <v>133</v>
      </c>
      <c r="L469" s="62">
        <v>7</v>
      </c>
      <c r="M469" s="64"/>
      <c r="N469" s="69"/>
      <c r="O469" s="69"/>
    </row>
    <row r="470" spans="2:15" ht="12.75">
      <c r="B470" s="66"/>
      <c r="C470" s="67"/>
      <c r="D470" s="67"/>
      <c r="E470" s="43">
        <v>12</v>
      </c>
      <c r="F470" s="67"/>
      <c r="G470" s="43">
        <v>1</v>
      </c>
      <c r="H470" s="62"/>
      <c r="I470" s="62"/>
      <c r="J470" s="68"/>
      <c r="K470" s="62"/>
      <c r="L470" s="62"/>
      <c r="M470" s="64"/>
      <c r="N470" s="69"/>
      <c r="O470" s="69"/>
    </row>
    <row r="471" spans="1:15" ht="12.75">
      <c r="A471">
        <v>6</v>
      </c>
      <c r="B471" s="66" t="s">
        <v>118</v>
      </c>
      <c r="C471" s="67">
        <v>22</v>
      </c>
      <c r="D471" s="67">
        <v>65</v>
      </c>
      <c r="E471" s="43">
        <v>14</v>
      </c>
      <c r="F471" s="67">
        <f>((C471+SUM(E471:E476))/7)</f>
        <v>13.357142857142858</v>
      </c>
      <c r="G471" s="43">
        <v>1.4</v>
      </c>
      <c r="H471" s="67">
        <f>(SUM(G471:G476)/6)</f>
        <v>1.5666666666666664</v>
      </c>
      <c r="I471" s="62">
        <v>8</v>
      </c>
      <c r="J471" s="68">
        <v>1</v>
      </c>
      <c r="K471" s="62" t="s">
        <v>98</v>
      </c>
      <c r="L471" s="62">
        <v>11</v>
      </c>
      <c r="M471" s="64">
        <f>AVERAGE(L471,L473,L475)</f>
        <v>11.666666666666666</v>
      </c>
      <c r="N471" s="69">
        <v>54.044057</v>
      </c>
      <c r="O471" s="69">
        <v>-1.001722</v>
      </c>
    </row>
    <row r="472" spans="2:15" ht="12.75">
      <c r="B472" s="66"/>
      <c r="C472" s="67"/>
      <c r="D472" s="67"/>
      <c r="E472" s="43">
        <v>16.5</v>
      </c>
      <c r="F472" s="67"/>
      <c r="G472" s="43">
        <v>2.3</v>
      </c>
      <c r="H472" s="62"/>
      <c r="I472" s="62"/>
      <c r="J472" s="68"/>
      <c r="K472" s="62"/>
      <c r="L472" s="62"/>
      <c r="M472" s="64"/>
      <c r="N472" s="69"/>
      <c r="O472" s="69"/>
    </row>
    <row r="473" spans="2:15" ht="12.75">
      <c r="B473" s="66"/>
      <c r="C473" s="67"/>
      <c r="D473" s="67"/>
      <c r="E473" s="43">
        <v>19</v>
      </c>
      <c r="F473" s="67"/>
      <c r="G473" s="43">
        <v>1.3</v>
      </c>
      <c r="H473" s="62"/>
      <c r="I473" s="62"/>
      <c r="J473" s="68"/>
      <c r="K473" s="62" t="s">
        <v>106</v>
      </c>
      <c r="L473" s="62">
        <v>14</v>
      </c>
      <c r="M473" s="64"/>
      <c r="N473" s="69"/>
      <c r="O473" s="69"/>
    </row>
    <row r="474" spans="2:15" ht="12.75">
      <c r="B474" s="66"/>
      <c r="C474" s="67"/>
      <c r="D474" s="67"/>
      <c r="E474" s="43">
        <v>9</v>
      </c>
      <c r="F474" s="67"/>
      <c r="G474" s="43">
        <v>1.6</v>
      </c>
      <c r="H474" s="62"/>
      <c r="I474" s="62"/>
      <c r="J474" s="68"/>
      <c r="K474" s="62"/>
      <c r="L474" s="62"/>
      <c r="M474" s="64"/>
      <c r="N474" s="69"/>
      <c r="O474" s="69"/>
    </row>
    <row r="475" spans="2:15" ht="12.75">
      <c r="B475" s="66"/>
      <c r="C475" s="67"/>
      <c r="D475" s="67"/>
      <c r="E475" s="43">
        <v>5</v>
      </c>
      <c r="F475" s="67"/>
      <c r="G475" s="43">
        <v>1.6</v>
      </c>
      <c r="H475" s="62"/>
      <c r="I475" s="62"/>
      <c r="J475" s="68"/>
      <c r="K475" s="62" t="s">
        <v>127</v>
      </c>
      <c r="L475" s="62">
        <v>10</v>
      </c>
      <c r="M475" s="64"/>
      <c r="N475" s="69"/>
      <c r="O475" s="69"/>
    </row>
    <row r="476" spans="2:15" ht="12.75">
      <c r="B476" s="66"/>
      <c r="C476" s="67"/>
      <c r="D476" s="67"/>
      <c r="E476" s="43">
        <v>8</v>
      </c>
      <c r="F476" s="67"/>
      <c r="G476" s="43">
        <v>1.2</v>
      </c>
      <c r="H476" s="62"/>
      <c r="I476" s="62"/>
      <c r="J476" s="68"/>
      <c r="K476" s="62"/>
      <c r="L476" s="62"/>
      <c r="M476" s="64"/>
      <c r="N476" s="69"/>
      <c r="O476" s="69"/>
    </row>
    <row r="477" spans="1:15" ht="12.75">
      <c r="A477">
        <v>6</v>
      </c>
      <c r="B477" s="66" t="s">
        <v>120</v>
      </c>
      <c r="C477" s="67">
        <v>25</v>
      </c>
      <c r="D477" s="67">
        <v>63</v>
      </c>
      <c r="E477" s="43">
        <v>17</v>
      </c>
      <c r="F477" s="67">
        <f>((C477+SUM(E477:E482))/7)</f>
        <v>18.785714285714285</v>
      </c>
      <c r="G477" s="43">
        <v>1.9</v>
      </c>
      <c r="H477" s="67">
        <f>(SUM(G477:G482)/6)</f>
        <v>1.4666666666666668</v>
      </c>
      <c r="I477" s="62">
        <v>7</v>
      </c>
      <c r="J477" s="68">
        <v>2</v>
      </c>
      <c r="K477" s="62" t="s">
        <v>122</v>
      </c>
      <c r="L477" s="62">
        <v>30</v>
      </c>
      <c r="M477" s="64">
        <f>AVERAGE(L477,L479,L481)</f>
        <v>24.666666666666668</v>
      </c>
      <c r="N477" s="69">
        <v>54.044173</v>
      </c>
      <c r="O477" s="69">
        <v>-1.001392</v>
      </c>
    </row>
    <row r="478" spans="2:15" ht="12.75">
      <c r="B478" s="66"/>
      <c r="C478" s="67"/>
      <c r="D478" s="67"/>
      <c r="E478" s="43">
        <v>19</v>
      </c>
      <c r="F478" s="67"/>
      <c r="G478" s="43">
        <v>1.6</v>
      </c>
      <c r="H478" s="62"/>
      <c r="I478" s="62"/>
      <c r="J478" s="68"/>
      <c r="K478" s="62"/>
      <c r="L478" s="62"/>
      <c r="M478" s="64"/>
      <c r="N478" s="69"/>
      <c r="O478" s="69"/>
    </row>
    <row r="479" spans="2:15" ht="12.75">
      <c r="B479" s="66"/>
      <c r="C479" s="67"/>
      <c r="D479" s="67"/>
      <c r="E479" s="43">
        <v>23.5</v>
      </c>
      <c r="F479" s="67"/>
      <c r="G479" s="43">
        <v>1.2</v>
      </c>
      <c r="H479" s="62"/>
      <c r="I479" s="62"/>
      <c r="J479" s="68"/>
      <c r="K479" s="62" t="s">
        <v>106</v>
      </c>
      <c r="L479" s="62">
        <v>14</v>
      </c>
      <c r="M479" s="64"/>
      <c r="N479" s="69"/>
      <c r="O479" s="69"/>
    </row>
    <row r="480" spans="2:15" ht="12.75">
      <c r="B480" s="66"/>
      <c r="C480" s="67"/>
      <c r="D480" s="67"/>
      <c r="E480" s="43">
        <v>15.5</v>
      </c>
      <c r="F480" s="67"/>
      <c r="G480" s="43">
        <v>1.3</v>
      </c>
      <c r="H480" s="62"/>
      <c r="I480" s="62"/>
      <c r="J480" s="68"/>
      <c r="K480" s="62"/>
      <c r="L480" s="62"/>
      <c r="M480" s="64"/>
      <c r="N480" s="69"/>
      <c r="O480" s="69"/>
    </row>
    <row r="481" spans="2:15" ht="12.75">
      <c r="B481" s="66"/>
      <c r="C481" s="67"/>
      <c r="D481" s="67"/>
      <c r="E481" s="43">
        <v>17</v>
      </c>
      <c r="F481" s="67"/>
      <c r="G481" s="43">
        <v>1.5</v>
      </c>
      <c r="H481" s="62"/>
      <c r="I481" s="62"/>
      <c r="J481" s="68"/>
      <c r="K481" s="62" t="s">
        <v>122</v>
      </c>
      <c r="L481" s="62">
        <v>30</v>
      </c>
      <c r="M481" s="64"/>
      <c r="N481" s="69"/>
      <c r="O481" s="69"/>
    </row>
    <row r="482" spans="2:15" ht="12.75">
      <c r="B482" s="66"/>
      <c r="C482" s="67"/>
      <c r="D482" s="67"/>
      <c r="E482" s="43">
        <v>14.5</v>
      </c>
      <c r="F482" s="67"/>
      <c r="G482" s="43">
        <v>1.3</v>
      </c>
      <c r="H482" s="62"/>
      <c r="I482" s="62"/>
      <c r="J482" s="68"/>
      <c r="K482" s="62"/>
      <c r="L482" s="62"/>
      <c r="M482" s="64"/>
      <c r="N482" s="69"/>
      <c r="O482" s="69"/>
    </row>
    <row r="483" spans="1:15" ht="12.75">
      <c r="A483">
        <v>6</v>
      </c>
      <c r="B483" s="66" t="s">
        <v>123</v>
      </c>
      <c r="C483" s="67">
        <v>20</v>
      </c>
      <c r="D483" s="67">
        <v>21</v>
      </c>
      <c r="E483" s="43">
        <v>17</v>
      </c>
      <c r="F483" s="67">
        <f>((C483+SUM(E483:E488))/7)</f>
        <v>10.714285714285714</v>
      </c>
      <c r="G483" s="43">
        <v>1.3</v>
      </c>
      <c r="H483" s="67">
        <f>(SUM(G483:G488)/6)</f>
        <v>0.7833333333333333</v>
      </c>
      <c r="I483" s="62">
        <v>6</v>
      </c>
      <c r="J483" s="68">
        <v>1</v>
      </c>
      <c r="K483" s="62" t="s">
        <v>138</v>
      </c>
      <c r="L483" s="62">
        <v>20</v>
      </c>
      <c r="M483" s="64">
        <f>AVERAGE(L483,L485,L487)</f>
        <v>33.333333333333336</v>
      </c>
      <c r="N483" s="69">
        <v>54.043978</v>
      </c>
      <c r="O483" s="69">
        <v>-1.000618</v>
      </c>
    </row>
    <row r="484" spans="2:15" ht="12.75">
      <c r="B484" s="66"/>
      <c r="C484" s="67"/>
      <c r="D484" s="67"/>
      <c r="E484" s="43">
        <v>10</v>
      </c>
      <c r="F484" s="67"/>
      <c r="G484" s="43">
        <v>1</v>
      </c>
      <c r="H484" s="62"/>
      <c r="I484" s="62"/>
      <c r="J484" s="68"/>
      <c r="K484" s="62"/>
      <c r="L484" s="62"/>
      <c r="M484" s="64"/>
      <c r="N484" s="69"/>
      <c r="O484" s="69"/>
    </row>
    <row r="485" spans="2:15" ht="12.75">
      <c r="B485" s="66"/>
      <c r="C485" s="67"/>
      <c r="D485" s="67"/>
      <c r="E485" s="43">
        <v>9.5</v>
      </c>
      <c r="F485" s="67"/>
      <c r="G485" s="43">
        <v>0.7</v>
      </c>
      <c r="H485" s="62"/>
      <c r="I485" s="62"/>
      <c r="J485" s="68"/>
      <c r="K485" s="62" t="s">
        <v>115</v>
      </c>
      <c r="L485" s="62">
        <v>40</v>
      </c>
      <c r="M485" s="64"/>
      <c r="N485" s="69"/>
      <c r="O485" s="69"/>
    </row>
    <row r="486" spans="2:15" ht="12.75">
      <c r="B486" s="66"/>
      <c r="C486" s="67"/>
      <c r="D486" s="67"/>
      <c r="E486" s="43">
        <v>8.5</v>
      </c>
      <c r="F486" s="67"/>
      <c r="G486" s="43">
        <v>0.4</v>
      </c>
      <c r="H486" s="62"/>
      <c r="I486" s="62"/>
      <c r="J486" s="68"/>
      <c r="K486" s="62"/>
      <c r="L486" s="62"/>
      <c r="M486" s="64"/>
      <c r="N486" s="69"/>
      <c r="O486" s="69"/>
    </row>
    <row r="487" spans="2:15" ht="12.75">
      <c r="B487" s="66"/>
      <c r="C487" s="67"/>
      <c r="D487" s="67"/>
      <c r="E487" s="43">
        <v>10</v>
      </c>
      <c r="F487" s="67"/>
      <c r="G487" s="43">
        <v>0.4</v>
      </c>
      <c r="H487" s="62"/>
      <c r="I487" s="62"/>
      <c r="J487" s="68"/>
      <c r="K487" s="62" t="s">
        <v>115</v>
      </c>
      <c r="L487" s="62">
        <v>40</v>
      </c>
      <c r="M487" s="64"/>
      <c r="N487" s="69"/>
      <c r="O487" s="69"/>
    </row>
    <row r="488" spans="2:15" ht="12.75">
      <c r="B488" s="66"/>
      <c r="C488" s="67"/>
      <c r="D488" s="67"/>
      <c r="E488" s="43"/>
      <c r="F488" s="67"/>
      <c r="G488" s="43">
        <v>0.9</v>
      </c>
      <c r="H488" s="62"/>
      <c r="I488" s="62"/>
      <c r="J488" s="68"/>
      <c r="K488" s="62"/>
      <c r="L488" s="62"/>
      <c r="M488" s="64"/>
      <c r="N488" s="69"/>
      <c r="O488" s="69"/>
    </row>
    <row r="489" spans="1:15" ht="12.75">
      <c r="A489">
        <v>6</v>
      </c>
      <c r="B489" s="66" t="s">
        <v>124</v>
      </c>
      <c r="C489" s="67">
        <v>30</v>
      </c>
      <c r="D489" s="67">
        <v>62</v>
      </c>
      <c r="E489" s="43">
        <v>24</v>
      </c>
      <c r="F489" s="67">
        <f>((C489+SUM(E489:E494))/7)</f>
        <v>19.071428571428573</v>
      </c>
      <c r="G489" s="43">
        <v>2.5</v>
      </c>
      <c r="H489" s="67">
        <f>(SUM(G489:G494)/6)</f>
        <v>1.6500000000000001</v>
      </c>
      <c r="I489" s="62">
        <v>18</v>
      </c>
      <c r="J489" s="68">
        <v>1</v>
      </c>
      <c r="K489" s="62" t="s">
        <v>144</v>
      </c>
      <c r="L489" s="62">
        <v>45</v>
      </c>
      <c r="M489" s="64">
        <f>AVERAGE(L489,L491,L493)</f>
        <v>24.333333333333332</v>
      </c>
      <c r="N489" s="69">
        <v>54.04414</v>
      </c>
      <c r="O489" s="69">
        <v>-1.000182</v>
      </c>
    </row>
    <row r="490" spans="2:15" ht="12.75">
      <c r="B490" s="66"/>
      <c r="C490" s="67"/>
      <c r="D490" s="67"/>
      <c r="E490" s="43">
        <v>15</v>
      </c>
      <c r="F490" s="67"/>
      <c r="G490" s="43">
        <v>1.2</v>
      </c>
      <c r="H490" s="62"/>
      <c r="I490" s="62"/>
      <c r="J490" s="68"/>
      <c r="K490" s="62"/>
      <c r="L490" s="62"/>
      <c r="M490" s="64"/>
      <c r="N490" s="69"/>
      <c r="O490" s="69"/>
    </row>
    <row r="491" spans="2:15" ht="12.75">
      <c r="B491" s="66"/>
      <c r="C491" s="67"/>
      <c r="D491" s="67"/>
      <c r="E491" s="43">
        <v>22.5</v>
      </c>
      <c r="F491" s="67"/>
      <c r="G491" s="43">
        <v>1.8</v>
      </c>
      <c r="H491" s="62"/>
      <c r="I491" s="62"/>
      <c r="J491" s="68"/>
      <c r="K491" s="62" t="s">
        <v>104</v>
      </c>
      <c r="L491" s="62">
        <v>12</v>
      </c>
      <c r="M491" s="64"/>
      <c r="N491" s="69"/>
      <c r="O491" s="69"/>
    </row>
    <row r="492" spans="2:15" ht="12.75">
      <c r="B492" s="66"/>
      <c r="C492" s="67"/>
      <c r="D492" s="67"/>
      <c r="E492" s="43">
        <v>10</v>
      </c>
      <c r="F492" s="67"/>
      <c r="G492" s="43">
        <v>1.6</v>
      </c>
      <c r="H492" s="62"/>
      <c r="I492" s="62"/>
      <c r="J492" s="68"/>
      <c r="K492" s="62"/>
      <c r="L492" s="62"/>
      <c r="M492" s="64"/>
      <c r="N492" s="69"/>
      <c r="O492" s="69"/>
    </row>
    <row r="493" spans="2:15" ht="12.75">
      <c r="B493" s="66"/>
      <c r="C493" s="67"/>
      <c r="D493" s="67"/>
      <c r="E493" s="43">
        <v>13.5</v>
      </c>
      <c r="F493" s="67"/>
      <c r="G493" s="43">
        <v>1.3</v>
      </c>
      <c r="H493" s="62"/>
      <c r="I493" s="62"/>
      <c r="J493" s="68"/>
      <c r="K493" s="62" t="s">
        <v>100</v>
      </c>
      <c r="L493" s="62">
        <v>16</v>
      </c>
      <c r="M493" s="64"/>
      <c r="N493" s="69"/>
      <c r="O493" s="69"/>
    </row>
    <row r="494" spans="2:15" ht="12.75">
      <c r="B494" s="66"/>
      <c r="C494" s="67"/>
      <c r="D494" s="67"/>
      <c r="E494" s="43">
        <v>18.5</v>
      </c>
      <c r="F494" s="67"/>
      <c r="G494" s="43">
        <v>1.5</v>
      </c>
      <c r="H494" s="62"/>
      <c r="I494" s="62"/>
      <c r="J494" s="68"/>
      <c r="K494" s="62"/>
      <c r="L494" s="62"/>
      <c r="M494" s="64"/>
      <c r="N494" s="69"/>
      <c r="O494" s="69"/>
    </row>
    <row r="495" spans="1:15" ht="12.75">
      <c r="A495">
        <v>6</v>
      </c>
      <c r="B495" s="66" t="s">
        <v>126</v>
      </c>
      <c r="C495" s="67">
        <v>18</v>
      </c>
      <c r="D495" s="67">
        <v>51</v>
      </c>
      <c r="E495" s="43">
        <v>17</v>
      </c>
      <c r="F495" s="67">
        <f>((C495+SUM(E495:E500))/7)</f>
        <v>11.214285714285714</v>
      </c>
      <c r="G495" s="43">
        <v>1.1</v>
      </c>
      <c r="H495" s="67">
        <f>(SUM(G495:G500)/6)</f>
        <v>1.4166666666666667</v>
      </c>
      <c r="I495" s="62">
        <v>8</v>
      </c>
      <c r="J495" s="68">
        <v>1</v>
      </c>
      <c r="K495" s="62" t="s">
        <v>109</v>
      </c>
      <c r="L495" s="62">
        <v>35</v>
      </c>
      <c r="M495" s="64">
        <f>AVERAGE(L495,L497,L499)</f>
        <v>28.333333333333332</v>
      </c>
      <c r="N495" s="69">
        <v>54.044186</v>
      </c>
      <c r="O495" s="69">
        <v>-0.999993</v>
      </c>
    </row>
    <row r="496" spans="2:15" ht="12.75">
      <c r="B496" s="66"/>
      <c r="C496" s="67"/>
      <c r="D496" s="67"/>
      <c r="E496" s="43">
        <v>17.5</v>
      </c>
      <c r="F496" s="67"/>
      <c r="G496" s="43">
        <v>1.6</v>
      </c>
      <c r="H496" s="62"/>
      <c r="I496" s="62"/>
      <c r="J496" s="68"/>
      <c r="K496" s="62"/>
      <c r="L496" s="62"/>
      <c r="M496" s="64"/>
      <c r="N496" s="69"/>
      <c r="O496" s="69"/>
    </row>
    <row r="497" spans="2:15" ht="12.75">
      <c r="B497" s="66"/>
      <c r="C497" s="67"/>
      <c r="D497" s="67"/>
      <c r="E497" s="43">
        <v>7</v>
      </c>
      <c r="F497" s="67"/>
      <c r="G497" s="43">
        <v>1.4</v>
      </c>
      <c r="H497" s="62"/>
      <c r="I497" s="62"/>
      <c r="J497" s="68"/>
      <c r="K497" s="62" t="s">
        <v>122</v>
      </c>
      <c r="L497" s="62">
        <v>30</v>
      </c>
      <c r="M497" s="64"/>
      <c r="N497" s="69"/>
      <c r="O497" s="69"/>
    </row>
    <row r="498" spans="2:15" ht="12.75">
      <c r="B498" s="66"/>
      <c r="C498" s="67"/>
      <c r="D498" s="67"/>
      <c r="E498" s="43">
        <v>6</v>
      </c>
      <c r="F498" s="67"/>
      <c r="G498" s="43">
        <v>1.6</v>
      </c>
      <c r="H498" s="62"/>
      <c r="I498" s="62"/>
      <c r="J498" s="68"/>
      <c r="K498" s="62"/>
      <c r="L498" s="62"/>
      <c r="M498" s="64"/>
      <c r="N498" s="69"/>
      <c r="O498" s="69"/>
    </row>
    <row r="499" spans="2:15" ht="12.75">
      <c r="B499" s="66"/>
      <c r="C499" s="67"/>
      <c r="D499" s="67"/>
      <c r="E499" s="43">
        <v>4.5</v>
      </c>
      <c r="F499" s="67"/>
      <c r="G499" s="43">
        <v>1.7</v>
      </c>
      <c r="H499" s="62"/>
      <c r="I499" s="62"/>
      <c r="J499" s="68"/>
      <c r="K499" s="62" t="s">
        <v>119</v>
      </c>
      <c r="L499" s="62">
        <v>20</v>
      </c>
      <c r="M499" s="64"/>
      <c r="N499" s="69"/>
      <c r="O499" s="69"/>
    </row>
    <row r="500" spans="2:15" ht="12.75">
      <c r="B500" s="66"/>
      <c r="C500" s="67"/>
      <c r="D500" s="67"/>
      <c r="E500" s="43">
        <v>8.5</v>
      </c>
      <c r="F500" s="67"/>
      <c r="G500" s="43">
        <v>1.1</v>
      </c>
      <c r="H500" s="62"/>
      <c r="I500" s="62"/>
      <c r="J500" s="68"/>
      <c r="K500" s="62"/>
      <c r="L500" s="62"/>
      <c r="M500" s="64"/>
      <c r="N500" s="69"/>
      <c r="O500" s="69"/>
    </row>
    <row r="501" spans="1:15" ht="12.75">
      <c r="A501">
        <v>6</v>
      </c>
      <c r="B501" s="66" t="s">
        <v>137</v>
      </c>
      <c r="C501" s="67">
        <v>15</v>
      </c>
      <c r="D501" s="67">
        <v>88</v>
      </c>
      <c r="E501" s="43">
        <v>12</v>
      </c>
      <c r="F501" s="67">
        <f>((C501+SUM(E501:E506))/7)</f>
        <v>9.642857142857142</v>
      </c>
      <c r="G501" s="43">
        <v>1.7</v>
      </c>
      <c r="H501" s="67">
        <f>(SUM(G501:G506)/6)</f>
        <v>1.3666666666666665</v>
      </c>
      <c r="I501" s="62">
        <v>27</v>
      </c>
      <c r="J501" s="68">
        <v>2</v>
      </c>
      <c r="K501" s="62" t="s">
        <v>144</v>
      </c>
      <c r="L501" s="62">
        <v>45</v>
      </c>
      <c r="M501" s="64">
        <f>AVERAGE(L501,L503,L505)</f>
        <v>34.666666666666664</v>
      </c>
      <c r="N501" s="69">
        <v>54.043925</v>
      </c>
      <c r="O501" s="69">
        <v>-0.999507</v>
      </c>
    </row>
    <row r="502" spans="2:15" ht="12.75">
      <c r="B502" s="66"/>
      <c r="C502" s="67"/>
      <c r="D502" s="67"/>
      <c r="E502" s="43">
        <v>7.5</v>
      </c>
      <c r="F502" s="67"/>
      <c r="G502" s="43">
        <v>1.4</v>
      </c>
      <c r="H502" s="62"/>
      <c r="I502" s="62"/>
      <c r="J502" s="68"/>
      <c r="K502" s="62"/>
      <c r="L502" s="62"/>
      <c r="M502" s="64"/>
      <c r="N502" s="69"/>
      <c r="O502" s="69"/>
    </row>
    <row r="503" spans="2:15" ht="12.75">
      <c r="B503" s="66"/>
      <c r="C503" s="67"/>
      <c r="D503" s="67"/>
      <c r="E503" s="43">
        <v>11.5</v>
      </c>
      <c r="F503" s="67"/>
      <c r="G503" s="43">
        <v>1.2</v>
      </c>
      <c r="H503" s="62"/>
      <c r="I503" s="62"/>
      <c r="J503" s="68"/>
      <c r="K503" s="62" t="s">
        <v>109</v>
      </c>
      <c r="L503" s="62">
        <v>35</v>
      </c>
      <c r="M503" s="64"/>
      <c r="N503" s="69"/>
      <c r="O503" s="69"/>
    </row>
    <row r="504" spans="2:15" ht="12.75">
      <c r="B504" s="66"/>
      <c r="C504" s="67"/>
      <c r="D504" s="67"/>
      <c r="E504" s="43">
        <v>4.5</v>
      </c>
      <c r="F504" s="67"/>
      <c r="G504" s="43">
        <v>1.8</v>
      </c>
      <c r="H504" s="62"/>
      <c r="I504" s="62"/>
      <c r="J504" s="68"/>
      <c r="K504" s="62"/>
      <c r="L504" s="62"/>
      <c r="M504" s="64"/>
      <c r="N504" s="69"/>
      <c r="O504" s="69"/>
    </row>
    <row r="505" spans="2:15" ht="12.75">
      <c r="B505" s="66"/>
      <c r="C505" s="67"/>
      <c r="D505" s="67"/>
      <c r="E505" s="43">
        <v>10</v>
      </c>
      <c r="F505" s="67"/>
      <c r="G505" s="43">
        <v>1.2</v>
      </c>
      <c r="H505" s="62"/>
      <c r="I505" s="62"/>
      <c r="J505" s="68"/>
      <c r="K505" s="62" t="s">
        <v>114</v>
      </c>
      <c r="L505" s="62">
        <v>24</v>
      </c>
      <c r="M505" s="64"/>
      <c r="N505" s="69"/>
      <c r="O505" s="69"/>
    </row>
    <row r="506" spans="2:15" ht="12.75">
      <c r="B506" s="66"/>
      <c r="C506" s="67"/>
      <c r="D506" s="67"/>
      <c r="E506" s="43">
        <v>7</v>
      </c>
      <c r="F506" s="67"/>
      <c r="G506" s="43">
        <v>0.9</v>
      </c>
      <c r="H506" s="62"/>
      <c r="I506" s="62"/>
      <c r="J506" s="68"/>
      <c r="K506" s="62"/>
      <c r="L506" s="62"/>
      <c r="M506" s="64"/>
      <c r="N506" s="69"/>
      <c r="O506" s="69"/>
    </row>
    <row r="507" spans="1:15" ht="12.75">
      <c r="A507">
        <v>6</v>
      </c>
      <c r="B507" s="66" t="s">
        <v>23</v>
      </c>
      <c r="C507" s="67">
        <v>17</v>
      </c>
      <c r="D507" s="67">
        <v>47</v>
      </c>
      <c r="E507" s="43">
        <v>14</v>
      </c>
      <c r="F507" s="67">
        <f>((C507+SUM(E507:E512))/7)</f>
        <v>11.214285714285714</v>
      </c>
      <c r="G507" s="43">
        <v>1.5</v>
      </c>
      <c r="H507" s="67">
        <f>(SUM(G507:G512)/6)</f>
        <v>1.4833333333333334</v>
      </c>
      <c r="I507" s="62">
        <v>14</v>
      </c>
      <c r="J507" s="68">
        <v>1</v>
      </c>
      <c r="K507" s="62" t="s">
        <v>108</v>
      </c>
      <c r="L507" s="62">
        <v>25</v>
      </c>
      <c r="M507" s="64">
        <f>AVERAGE(L507,L509,L511)</f>
        <v>31.666666666666668</v>
      </c>
      <c r="N507" s="69">
        <v>54.044002</v>
      </c>
      <c r="O507" s="69">
        <v>-1.000568</v>
      </c>
    </row>
    <row r="508" spans="2:15" ht="12.75">
      <c r="B508" s="66"/>
      <c r="C508" s="67"/>
      <c r="D508" s="67"/>
      <c r="E508" s="43">
        <v>13.5</v>
      </c>
      <c r="F508" s="67"/>
      <c r="G508" s="43">
        <v>1.3</v>
      </c>
      <c r="H508" s="62"/>
      <c r="I508" s="62"/>
      <c r="J508" s="68"/>
      <c r="K508" s="62"/>
      <c r="L508" s="62"/>
      <c r="M508" s="64"/>
      <c r="N508" s="69"/>
      <c r="O508" s="69"/>
    </row>
    <row r="509" spans="2:15" ht="12.75">
      <c r="B509" s="66"/>
      <c r="C509" s="67"/>
      <c r="D509" s="67"/>
      <c r="E509" s="43">
        <v>16.5</v>
      </c>
      <c r="F509" s="67"/>
      <c r="G509" s="43">
        <v>2</v>
      </c>
      <c r="H509" s="62"/>
      <c r="I509" s="62"/>
      <c r="J509" s="68"/>
      <c r="K509" s="62" t="s">
        <v>109</v>
      </c>
      <c r="L509" s="62">
        <v>35</v>
      </c>
      <c r="M509" s="64"/>
      <c r="N509" s="69"/>
      <c r="O509" s="69"/>
    </row>
    <row r="510" spans="2:15" ht="12.75">
      <c r="B510" s="66"/>
      <c r="C510" s="67"/>
      <c r="D510" s="67"/>
      <c r="E510" s="43">
        <v>7</v>
      </c>
      <c r="F510" s="67"/>
      <c r="G510" s="43">
        <v>1.2</v>
      </c>
      <c r="H510" s="62"/>
      <c r="I510" s="62"/>
      <c r="J510" s="68"/>
      <c r="K510" s="62"/>
      <c r="L510" s="62"/>
      <c r="M510" s="64"/>
      <c r="N510" s="69"/>
      <c r="O510" s="69"/>
    </row>
    <row r="511" spans="2:15" ht="12.75">
      <c r="B511" s="66"/>
      <c r="C511" s="67"/>
      <c r="D511" s="67"/>
      <c r="E511" s="43">
        <v>4.5</v>
      </c>
      <c r="F511" s="67"/>
      <c r="G511" s="43">
        <v>1.4</v>
      </c>
      <c r="H511" s="62"/>
      <c r="I511" s="62"/>
      <c r="J511" s="68"/>
      <c r="K511" s="62" t="s">
        <v>109</v>
      </c>
      <c r="L511" s="62">
        <v>35</v>
      </c>
      <c r="M511" s="64"/>
      <c r="N511" s="69"/>
      <c r="O511" s="69"/>
    </row>
    <row r="512" spans="2:15" ht="12.75">
      <c r="B512" s="66"/>
      <c r="C512" s="67"/>
      <c r="D512" s="67"/>
      <c r="E512" s="43">
        <v>6</v>
      </c>
      <c r="F512" s="67"/>
      <c r="G512" s="43">
        <v>1.5</v>
      </c>
      <c r="H512" s="62"/>
      <c r="I512" s="62"/>
      <c r="J512" s="68"/>
      <c r="K512" s="62"/>
      <c r="L512" s="62"/>
      <c r="M512" s="64"/>
      <c r="N512" s="69"/>
      <c r="O512" s="69"/>
    </row>
    <row r="513" spans="1:15" ht="12.75">
      <c r="A513">
        <v>6</v>
      </c>
      <c r="B513" s="66" t="s">
        <v>26</v>
      </c>
      <c r="C513" s="67">
        <v>24</v>
      </c>
      <c r="D513" s="67">
        <v>38</v>
      </c>
      <c r="E513" s="43">
        <v>8.5</v>
      </c>
      <c r="F513" s="67">
        <f>((C513+SUM(E513:E518))/7)</f>
        <v>16.214285714285715</v>
      </c>
      <c r="G513" s="43">
        <v>1.8</v>
      </c>
      <c r="H513" s="67">
        <f>(SUM(G513:G518)/6)</f>
        <v>1.6500000000000001</v>
      </c>
      <c r="I513" s="62">
        <v>5</v>
      </c>
      <c r="J513" s="68">
        <v>2</v>
      </c>
      <c r="K513" s="62" t="s">
        <v>106</v>
      </c>
      <c r="L513" s="62">
        <v>14</v>
      </c>
      <c r="M513" s="64">
        <f>AVERAGE(L513,L515,L517)</f>
        <v>21.333333333333332</v>
      </c>
      <c r="N513" s="69">
        <v>54.043959</v>
      </c>
      <c r="O513" s="69">
        <v>-1.000947</v>
      </c>
    </row>
    <row r="514" spans="2:15" ht="12.75">
      <c r="B514" s="66"/>
      <c r="C514" s="67"/>
      <c r="D514" s="67"/>
      <c r="E514" s="43">
        <v>22</v>
      </c>
      <c r="F514" s="67"/>
      <c r="G514" s="43">
        <v>1.5</v>
      </c>
      <c r="H514" s="62"/>
      <c r="I514" s="62"/>
      <c r="J514" s="68"/>
      <c r="K514" s="62"/>
      <c r="L514" s="62"/>
      <c r="M514" s="64"/>
      <c r="N514" s="69"/>
      <c r="O514" s="69"/>
    </row>
    <row r="515" spans="2:15" ht="12.75">
      <c r="B515" s="66"/>
      <c r="C515" s="67"/>
      <c r="D515" s="67"/>
      <c r="E515" s="43">
        <v>9.5</v>
      </c>
      <c r="F515" s="67"/>
      <c r="G515" s="43">
        <v>1.5</v>
      </c>
      <c r="H515" s="62"/>
      <c r="I515" s="62"/>
      <c r="J515" s="68"/>
      <c r="K515" s="62" t="s">
        <v>119</v>
      </c>
      <c r="L515" s="62">
        <v>20</v>
      </c>
      <c r="M515" s="64"/>
      <c r="N515" s="69"/>
      <c r="O515" s="69"/>
    </row>
    <row r="516" spans="2:15" ht="12.75">
      <c r="B516" s="66"/>
      <c r="C516" s="67"/>
      <c r="D516" s="67"/>
      <c r="E516" s="43">
        <v>13</v>
      </c>
      <c r="F516" s="67"/>
      <c r="G516" s="43">
        <v>2.1</v>
      </c>
      <c r="H516" s="62"/>
      <c r="I516" s="62"/>
      <c r="J516" s="68"/>
      <c r="K516" s="62"/>
      <c r="L516" s="62"/>
      <c r="M516" s="64"/>
      <c r="N516" s="69"/>
      <c r="O516" s="69"/>
    </row>
    <row r="517" spans="2:15" ht="12.75">
      <c r="B517" s="66"/>
      <c r="C517" s="67"/>
      <c r="D517" s="67"/>
      <c r="E517" s="43">
        <v>15</v>
      </c>
      <c r="F517" s="67"/>
      <c r="G517" s="43">
        <v>1.8</v>
      </c>
      <c r="H517" s="62"/>
      <c r="I517" s="62"/>
      <c r="J517" s="68"/>
      <c r="K517" s="62" t="s">
        <v>122</v>
      </c>
      <c r="L517" s="62">
        <v>30</v>
      </c>
      <c r="M517" s="64"/>
      <c r="N517" s="69"/>
      <c r="O517" s="69"/>
    </row>
    <row r="518" spans="2:15" ht="12.75">
      <c r="B518" s="66"/>
      <c r="C518" s="67"/>
      <c r="D518" s="67"/>
      <c r="E518" s="43">
        <v>21.5</v>
      </c>
      <c r="F518" s="67"/>
      <c r="G518" s="43">
        <v>1.2</v>
      </c>
      <c r="H518" s="62"/>
      <c r="I518" s="62"/>
      <c r="J518" s="68"/>
      <c r="K518" s="62"/>
      <c r="L518" s="62"/>
      <c r="M518" s="64"/>
      <c r="N518" s="69"/>
      <c r="O518" s="69"/>
    </row>
    <row r="519" spans="1:15" ht="12.75">
      <c r="A519">
        <v>6</v>
      </c>
      <c r="B519" s="66" t="s">
        <v>25</v>
      </c>
      <c r="C519" s="67">
        <v>10</v>
      </c>
      <c r="D519" s="67">
        <v>34</v>
      </c>
      <c r="E519" s="43">
        <v>5</v>
      </c>
      <c r="F519" s="67">
        <f>((C519+SUM(E519:E524))/7)</f>
        <v>6.714285714285714</v>
      </c>
      <c r="G519" s="43">
        <v>0.8</v>
      </c>
      <c r="H519" s="67">
        <f>(SUM(G519:G524)/6)</f>
        <v>1.1333333333333335</v>
      </c>
      <c r="I519" s="62">
        <v>4</v>
      </c>
      <c r="J519" s="68">
        <v>1</v>
      </c>
      <c r="K519" s="62" t="s">
        <v>150</v>
      </c>
      <c r="L519" s="62">
        <v>55</v>
      </c>
      <c r="M519" s="64">
        <f>AVERAGE(L519,L521,L523)</f>
        <v>45</v>
      </c>
      <c r="N519" s="69">
        <v>54.044121</v>
      </c>
      <c r="O519" s="69">
        <v>-1.001449</v>
      </c>
    </row>
    <row r="520" spans="2:15" ht="12.75">
      <c r="B520" s="66"/>
      <c r="C520" s="67"/>
      <c r="D520" s="67"/>
      <c r="E520" s="43">
        <v>8.5</v>
      </c>
      <c r="F520" s="67"/>
      <c r="G520" s="43">
        <v>0.9</v>
      </c>
      <c r="H520" s="62"/>
      <c r="I520" s="62"/>
      <c r="J520" s="68"/>
      <c r="K520" s="62"/>
      <c r="L520" s="62"/>
      <c r="M520" s="64"/>
      <c r="N520" s="69"/>
      <c r="O520" s="69"/>
    </row>
    <row r="521" spans="2:15" ht="12.75">
      <c r="B521" s="66"/>
      <c r="C521" s="67"/>
      <c r="D521" s="67"/>
      <c r="E521" s="43">
        <v>4</v>
      </c>
      <c r="F521" s="67"/>
      <c r="G521" s="43">
        <v>1.1</v>
      </c>
      <c r="H521" s="62"/>
      <c r="I521" s="62"/>
      <c r="J521" s="68"/>
      <c r="K521" s="62" t="s">
        <v>144</v>
      </c>
      <c r="L521" s="62">
        <v>45</v>
      </c>
      <c r="M521" s="64"/>
      <c r="N521" s="69"/>
      <c r="O521" s="69"/>
    </row>
    <row r="522" spans="2:15" ht="12.75">
      <c r="B522" s="66"/>
      <c r="C522" s="67"/>
      <c r="D522" s="67"/>
      <c r="E522" s="43">
        <v>6</v>
      </c>
      <c r="F522" s="67"/>
      <c r="G522" s="43">
        <v>1.3</v>
      </c>
      <c r="H522" s="62"/>
      <c r="I522" s="62"/>
      <c r="J522" s="68"/>
      <c r="K522" s="62"/>
      <c r="L522" s="62"/>
      <c r="M522" s="64"/>
      <c r="N522" s="69"/>
      <c r="O522" s="69"/>
    </row>
    <row r="523" spans="2:15" ht="12.75">
      <c r="B523" s="66"/>
      <c r="C523" s="67"/>
      <c r="D523" s="67"/>
      <c r="E523" s="43">
        <v>6.5</v>
      </c>
      <c r="F523" s="67"/>
      <c r="G523" s="43">
        <v>1.2</v>
      </c>
      <c r="H523" s="62"/>
      <c r="I523" s="62"/>
      <c r="J523" s="68"/>
      <c r="K523" s="62" t="s">
        <v>109</v>
      </c>
      <c r="L523" s="62">
        <v>35</v>
      </c>
      <c r="M523" s="64"/>
      <c r="N523" s="69"/>
      <c r="O523" s="69"/>
    </row>
    <row r="524" spans="2:15" ht="12.75">
      <c r="B524" s="66"/>
      <c r="C524" s="67"/>
      <c r="D524" s="67"/>
      <c r="E524" s="43">
        <v>7</v>
      </c>
      <c r="F524" s="67"/>
      <c r="G524" s="43">
        <v>1.5</v>
      </c>
      <c r="H524" s="62"/>
      <c r="I524" s="62"/>
      <c r="J524" s="68"/>
      <c r="K524" s="62"/>
      <c r="L524" s="62"/>
      <c r="M524" s="64"/>
      <c r="N524" s="69"/>
      <c r="O524" s="69"/>
    </row>
    <row r="525" spans="1:15" ht="12.75">
      <c r="A525">
        <v>6</v>
      </c>
      <c r="B525" s="66" t="s">
        <v>24</v>
      </c>
      <c r="C525" s="67">
        <v>19.5</v>
      </c>
      <c r="D525" s="67">
        <v>57</v>
      </c>
      <c r="E525" s="43">
        <v>18</v>
      </c>
      <c r="F525" s="67">
        <f>((C525+SUM(E525:E530))/7)</f>
        <v>12.928571428571429</v>
      </c>
      <c r="G525" s="43">
        <v>1.3</v>
      </c>
      <c r="H525" s="67">
        <f>(SUM(G525:G530)/6)</f>
        <v>1.366666666666667</v>
      </c>
      <c r="I525" s="62">
        <v>16</v>
      </c>
      <c r="J525" s="68">
        <v>2</v>
      </c>
      <c r="K525" s="62" t="s">
        <v>109</v>
      </c>
      <c r="L525" s="62">
        <v>35</v>
      </c>
      <c r="M525" s="64">
        <f>AVERAGE(L525,L527,L529)</f>
        <v>27</v>
      </c>
      <c r="N525" s="69">
        <v>54.043965</v>
      </c>
      <c r="O525" s="69">
        <v>-1.00178</v>
      </c>
    </row>
    <row r="526" spans="2:15" ht="12.75">
      <c r="B526" s="66"/>
      <c r="C526" s="67"/>
      <c r="D526" s="67"/>
      <c r="E526" s="43">
        <v>8.5</v>
      </c>
      <c r="F526" s="67"/>
      <c r="G526" s="43">
        <v>1.1</v>
      </c>
      <c r="H526" s="62"/>
      <c r="I526" s="62"/>
      <c r="J526" s="68"/>
      <c r="K526" s="62"/>
      <c r="L526" s="62"/>
      <c r="M526" s="64"/>
      <c r="N526" s="69"/>
      <c r="O526" s="69"/>
    </row>
    <row r="527" spans="2:15" ht="12.75">
      <c r="B527" s="66"/>
      <c r="C527" s="67"/>
      <c r="D527" s="67"/>
      <c r="E527" s="43">
        <v>13</v>
      </c>
      <c r="F527" s="67"/>
      <c r="G527" s="43">
        <v>1.5</v>
      </c>
      <c r="H527" s="62"/>
      <c r="I527" s="62"/>
      <c r="J527" s="68"/>
      <c r="K527" s="62" t="s">
        <v>114</v>
      </c>
      <c r="L527" s="62">
        <v>24</v>
      </c>
      <c r="M527" s="64"/>
      <c r="N527" s="69"/>
      <c r="O527" s="69"/>
    </row>
    <row r="528" spans="2:15" ht="12.75">
      <c r="B528" s="66"/>
      <c r="C528" s="67"/>
      <c r="D528" s="67"/>
      <c r="E528" s="43">
        <v>9.5</v>
      </c>
      <c r="F528" s="67"/>
      <c r="G528" s="43">
        <v>1.3</v>
      </c>
      <c r="H528" s="62"/>
      <c r="I528" s="62"/>
      <c r="J528" s="68"/>
      <c r="K528" s="62"/>
      <c r="L528" s="62"/>
      <c r="M528" s="64"/>
      <c r="N528" s="69"/>
      <c r="O528" s="69"/>
    </row>
    <row r="529" spans="2:15" ht="12.75">
      <c r="B529" s="66"/>
      <c r="C529" s="67"/>
      <c r="D529" s="67"/>
      <c r="E529" s="43">
        <v>7</v>
      </c>
      <c r="F529" s="67"/>
      <c r="G529" s="43">
        <v>1.6</v>
      </c>
      <c r="H529" s="62"/>
      <c r="I529" s="62"/>
      <c r="J529" s="68"/>
      <c r="K529" s="62" t="s">
        <v>103</v>
      </c>
      <c r="L529" s="62">
        <v>22</v>
      </c>
      <c r="M529" s="64"/>
      <c r="N529" s="69"/>
      <c r="O529" s="69"/>
    </row>
    <row r="530" spans="2:15" ht="12.75">
      <c r="B530" s="66"/>
      <c r="C530" s="67"/>
      <c r="D530" s="67"/>
      <c r="E530" s="43">
        <v>15</v>
      </c>
      <c r="F530" s="67"/>
      <c r="G530" s="43">
        <v>1.4</v>
      </c>
      <c r="H530" s="62"/>
      <c r="I530" s="62"/>
      <c r="J530" s="68"/>
      <c r="K530" s="62"/>
      <c r="L530" s="62"/>
      <c r="M530" s="64"/>
      <c r="N530" s="69"/>
      <c r="O530" s="69"/>
    </row>
    <row r="531" spans="1:15" ht="12.75">
      <c r="A531">
        <v>6</v>
      </c>
      <c r="B531" s="66" t="s">
        <v>27</v>
      </c>
      <c r="C531" s="67">
        <v>24</v>
      </c>
      <c r="D531" s="67">
        <v>37</v>
      </c>
      <c r="E531" s="43">
        <v>9.5</v>
      </c>
      <c r="F531" s="67">
        <f>((C531+SUM(E531:E536))/7)</f>
        <v>13.642857142857142</v>
      </c>
      <c r="G531" s="43">
        <v>1.6</v>
      </c>
      <c r="H531" s="67">
        <f>(SUM(G531:G536)/6)</f>
        <v>1.7</v>
      </c>
      <c r="I531" s="62">
        <v>5</v>
      </c>
      <c r="J531" s="68">
        <v>1</v>
      </c>
      <c r="K531" s="76" t="s">
        <v>109</v>
      </c>
      <c r="L531" s="62">
        <v>35</v>
      </c>
      <c r="M531" s="64">
        <f>AVERAGE(L531,L533,L535)</f>
        <v>22.333333333333332</v>
      </c>
      <c r="N531" s="69">
        <v>54.043989</v>
      </c>
      <c r="O531" s="69">
        <v>-1.001845</v>
      </c>
    </row>
    <row r="532" spans="2:15" ht="12.75">
      <c r="B532" s="66"/>
      <c r="C532" s="67"/>
      <c r="D532" s="67"/>
      <c r="E532" s="43">
        <v>18.5</v>
      </c>
      <c r="F532" s="67"/>
      <c r="G532" s="43">
        <v>2</v>
      </c>
      <c r="H532" s="62"/>
      <c r="I532" s="62"/>
      <c r="J532" s="68"/>
      <c r="K532" s="62"/>
      <c r="L532" s="62"/>
      <c r="M532" s="64"/>
      <c r="N532" s="69"/>
      <c r="O532" s="69"/>
    </row>
    <row r="533" spans="2:15" ht="12.75">
      <c r="B533" s="66"/>
      <c r="C533" s="67"/>
      <c r="D533" s="67"/>
      <c r="E533" s="43">
        <v>20</v>
      </c>
      <c r="F533" s="67"/>
      <c r="G533" s="43">
        <v>1.2</v>
      </c>
      <c r="H533" s="62"/>
      <c r="I533" s="62"/>
      <c r="J533" s="68"/>
      <c r="K533" s="62" t="s">
        <v>100</v>
      </c>
      <c r="L533" s="62">
        <v>16</v>
      </c>
      <c r="M533" s="64"/>
      <c r="N533" s="69"/>
      <c r="O533" s="69"/>
    </row>
    <row r="534" spans="2:15" ht="12.75">
      <c r="B534" s="66"/>
      <c r="C534" s="67"/>
      <c r="D534" s="67"/>
      <c r="E534" s="43">
        <v>10</v>
      </c>
      <c r="F534" s="67"/>
      <c r="G534" s="43">
        <v>2.3</v>
      </c>
      <c r="H534" s="62"/>
      <c r="I534" s="62"/>
      <c r="J534" s="68"/>
      <c r="K534" s="62"/>
      <c r="L534" s="62"/>
      <c r="M534" s="64"/>
      <c r="N534" s="69"/>
      <c r="O534" s="69"/>
    </row>
    <row r="535" spans="2:15" ht="12.75">
      <c r="B535" s="66"/>
      <c r="C535" s="67"/>
      <c r="D535" s="67"/>
      <c r="E535" s="43">
        <v>6.5</v>
      </c>
      <c r="F535" s="67"/>
      <c r="G535" s="43">
        <v>1.6</v>
      </c>
      <c r="H535" s="62"/>
      <c r="I535" s="62"/>
      <c r="J535" s="68"/>
      <c r="K535" s="62" t="s">
        <v>100</v>
      </c>
      <c r="L535" s="62">
        <v>16</v>
      </c>
      <c r="M535" s="64"/>
      <c r="N535" s="69"/>
      <c r="O535" s="69"/>
    </row>
    <row r="536" spans="2:15" ht="12.75">
      <c r="B536" s="66"/>
      <c r="C536" s="67"/>
      <c r="D536" s="67"/>
      <c r="E536" s="43">
        <v>7</v>
      </c>
      <c r="F536" s="67"/>
      <c r="G536" s="43">
        <v>1.5</v>
      </c>
      <c r="H536" s="62"/>
      <c r="I536" s="62"/>
      <c r="J536" s="68"/>
      <c r="K536" s="62"/>
      <c r="L536" s="62"/>
      <c r="M536" s="64"/>
      <c r="N536" s="69"/>
      <c r="O536" s="69"/>
    </row>
    <row r="537" spans="1:15" ht="12.75">
      <c r="A537">
        <v>6</v>
      </c>
      <c r="B537" s="66" t="s">
        <v>22</v>
      </c>
      <c r="C537" s="67">
        <v>34</v>
      </c>
      <c r="D537" s="67">
        <v>63</v>
      </c>
      <c r="E537" s="43">
        <v>23</v>
      </c>
      <c r="F537" s="67">
        <f>((C537+SUM(E537:E542))/7)</f>
        <v>18.857142857142858</v>
      </c>
      <c r="G537" s="43">
        <v>1.7</v>
      </c>
      <c r="H537" s="67">
        <f>(SUM(G537:G542)/6)</f>
        <v>1.5333333333333332</v>
      </c>
      <c r="I537" s="62">
        <v>10</v>
      </c>
      <c r="J537" s="68">
        <v>1</v>
      </c>
      <c r="K537" s="62" t="s">
        <v>109</v>
      </c>
      <c r="L537" s="62">
        <v>35</v>
      </c>
      <c r="M537" s="64">
        <f>AVERAGE(L537,L539,L541)</f>
        <v>35</v>
      </c>
      <c r="N537" s="69">
        <v>54.043848</v>
      </c>
      <c r="O537" s="69">
        <v>-1.001849</v>
      </c>
    </row>
    <row r="538" spans="2:15" ht="12.75">
      <c r="B538" s="66"/>
      <c r="C538" s="67"/>
      <c r="D538" s="67"/>
      <c r="E538" s="43">
        <v>26</v>
      </c>
      <c r="F538" s="67"/>
      <c r="G538" s="43">
        <v>1.2</v>
      </c>
      <c r="H538" s="62"/>
      <c r="I538" s="62"/>
      <c r="J538" s="68"/>
      <c r="K538" s="62"/>
      <c r="L538" s="62"/>
      <c r="M538" s="64"/>
      <c r="N538" s="69"/>
      <c r="O538" s="69"/>
    </row>
    <row r="539" spans="2:15" ht="12.75">
      <c r="B539" s="66"/>
      <c r="C539" s="67"/>
      <c r="D539" s="67"/>
      <c r="E539" s="43">
        <v>22</v>
      </c>
      <c r="F539" s="67"/>
      <c r="G539" s="43">
        <v>2.2</v>
      </c>
      <c r="H539" s="62"/>
      <c r="I539" s="62"/>
      <c r="J539" s="68"/>
      <c r="K539" s="62" t="s">
        <v>108</v>
      </c>
      <c r="L539" s="62">
        <v>25</v>
      </c>
      <c r="M539" s="64"/>
      <c r="N539" s="69"/>
      <c r="O539" s="69"/>
    </row>
    <row r="540" spans="2:15" ht="12.75">
      <c r="B540" s="66"/>
      <c r="C540" s="67"/>
      <c r="D540" s="67"/>
      <c r="E540" s="43">
        <v>11.5</v>
      </c>
      <c r="F540" s="67"/>
      <c r="G540" s="43">
        <v>1.3</v>
      </c>
      <c r="H540" s="62"/>
      <c r="I540" s="62"/>
      <c r="J540" s="68"/>
      <c r="K540" s="62"/>
      <c r="L540" s="62"/>
      <c r="M540" s="64"/>
      <c r="N540" s="69"/>
      <c r="O540" s="69"/>
    </row>
    <row r="541" spans="2:15" ht="12.75">
      <c r="B541" s="66"/>
      <c r="C541" s="67"/>
      <c r="D541" s="67"/>
      <c r="E541" s="43">
        <v>7</v>
      </c>
      <c r="F541" s="67"/>
      <c r="G541" s="43">
        <v>1.5</v>
      </c>
      <c r="H541" s="62"/>
      <c r="I541" s="62"/>
      <c r="J541" s="68"/>
      <c r="K541" s="62" t="s">
        <v>144</v>
      </c>
      <c r="L541" s="62">
        <v>45</v>
      </c>
      <c r="M541" s="64"/>
      <c r="N541" s="69"/>
      <c r="O541" s="69"/>
    </row>
    <row r="542" spans="2:15" ht="12.75">
      <c r="B542" s="66"/>
      <c r="C542" s="67"/>
      <c r="D542" s="67"/>
      <c r="E542" s="43">
        <v>8.5</v>
      </c>
      <c r="F542" s="67"/>
      <c r="G542" s="43">
        <v>1.3</v>
      </c>
      <c r="H542" s="62"/>
      <c r="I542" s="62"/>
      <c r="J542" s="68"/>
      <c r="K542" s="62"/>
      <c r="L542" s="62"/>
      <c r="M542" s="64"/>
      <c r="N542" s="69"/>
      <c r="O542" s="69"/>
    </row>
    <row r="543" spans="1:15" ht="12.75">
      <c r="A543">
        <v>6</v>
      </c>
      <c r="B543" s="66" t="s">
        <v>139</v>
      </c>
      <c r="C543" s="67">
        <v>28</v>
      </c>
      <c r="D543" s="67">
        <v>20</v>
      </c>
      <c r="E543" s="43">
        <v>14.5</v>
      </c>
      <c r="F543" s="67">
        <f>((C543+SUM(E543:E548))/7)</f>
        <v>16</v>
      </c>
      <c r="G543" s="43">
        <v>1.2</v>
      </c>
      <c r="H543" s="67">
        <f>(SUM(G543:G548)/6)</f>
        <v>1.4833333333333334</v>
      </c>
      <c r="I543" s="62">
        <v>3</v>
      </c>
      <c r="J543" s="68">
        <v>1</v>
      </c>
      <c r="K543" s="62" t="s">
        <v>106</v>
      </c>
      <c r="L543" s="62">
        <v>14</v>
      </c>
      <c r="M543" s="64">
        <f>AVERAGE(L543,L545,L547)</f>
        <v>14</v>
      </c>
      <c r="N543" s="69">
        <v>54.043855</v>
      </c>
      <c r="O543" s="69">
        <v>-1.001911</v>
      </c>
    </row>
    <row r="544" spans="2:15" ht="12.75">
      <c r="B544" s="66"/>
      <c r="C544" s="67"/>
      <c r="D544" s="67"/>
      <c r="E544" s="43">
        <v>16</v>
      </c>
      <c r="F544" s="67"/>
      <c r="G544" s="43">
        <v>1.7</v>
      </c>
      <c r="H544" s="62"/>
      <c r="I544" s="62"/>
      <c r="J544" s="68"/>
      <c r="K544" s="62"/>
      <c r="L544" s="62"/>
      <c r="M544" s="64"/>
      <c r="N544" s="69"/>
      <c r="O544" s="69"/>
    </row>
    <row r="545" spans="2:15" ht="12.75">
      <c r="B545" s="66"/>
      <c r="C545" s="67"/>
      <c r="D545" s="67"/>
      <c r="E545" s="43">
        <v>15</v>
      </c>
      <c r="F545" s="67"/>
      <c r="G545" s="43">
        <v>1.5</v>
      </c>
      <c r="H545" s="62"/>
      <c r="I545" s="62"/>
      <c r="J545" s="68"/>
      <c r="K545" s="62" t="s">
        <v>119</v>
      </c>
      <c r="L545" s="62">
        <v>20</v>
      </c>
      <c r="M545" s="64"/>
      <c r="N545" s="69"/>
      <c r="O545" s="69"/>
    </row>
    <row r="546" spans="2:15" ht="12.75">
      <c r="B546" s="66"/>
      <c r="C546" s="67"/>
      <c r="D546" s="67"/>
      <c r="E546" s="43">
        <v>15</v>
      </c>
      <c r="F546" s="67"/>
      <c r="G546" s="43">
        <v>1.6</v>
      </c>
      <c r="H546" s="62"/>
      <c r="I546" s="62"/>
      <c r="J546" s="68"/>
      <c r="K546" s="62"/>
      <c r="L546" s="62"/>
      <c r="M546" s="64"/>
      <c r="N546" s="69"/>
      <c r="O546" s="69"/>
    </row>
    <row r="547" spans="2:15" ht="12.75">
      <c r="B547" s="66"/>
      <c r="C547" s="67"/>
      <c r="D547" s="67"/>
      <c r="E547" s="43">
        <v>11</v>
      </c>
      <c r="F547" s="67"/>
      <c r="G547" s="43">
        <v>1.6</v>
      </c>
      <c r="H547" s="62"/>
      <c r="I547" s="62"/>
      <c r="J547" s="68"/>
      <c r="K547" s="62" t="s">
        <v>111</v>
      </c>
      <c r="L547" s="62">
        <v>8</v>
      </c>
      <c r="M547" s="64"/>
      <c r="N547" s="69"/>
      <c r="O547" s="69"/>
    </row>
    <row r="548" spans="2:15" ht="12.75">
      <c r="B548" s="66"/>
      <c r="C548" s="67"/>
      <c r="D548" s="67"/>
      <c r="E548" s="43">
        <v>12.5</v>
      </c>
      <c r="F548" s="67"/>
      <c r="G548" s="43">
        <v>1.3</v>
      </c>
      <c r="H548" s="62"/>
      <c r="I548" s="62"/>
      <c r="J548" s="68"/>
      <c r="K548" s="62"/>
      <c r="L548" s="62"/>
      <c r="M548" s="64"/>
      <c r="N548" s="69"/>
      <c r="O548" s="69"/>
    </row>
    <row r="549" spans="1:15" ht="12.75">
      <c r="A549">
        <v>6</v>
      </c>
      <c r="B549" s="66" t="s">
        <v>140</v>
      </c>
      <c r="C549" s="67">
        <v>23</v>
      </c>
      <c r="D549" s="67">
        <v>25</v>
      </c>
      <c r="E549" s="43">
        <v>19</v>
      </c>
      <c r="F549" s="67">
        <f>((C549+SUM(E549:E554))/7)</f>
        <v>15.071428571428571</v>
      </c>
      <c r="G549" s="43">
        <v>1.6</v>
      </c>
      <c r="H549" s="67">
        <f>(SUM(G549:G554)/6)</f>
        <v>1.6000000000000003</v>
      </c>
      <c r="I549" s="62">
        <v>4</v>
      </c>
      <c r="J549" s="68">
        <v>1</v>
      </c>
      <c r="K549" s="62" t="s">
        <v>108</v>
      </c>
      <c r="L549" s="62">
        <v>25</v>
      </c>
      <c r="M549" s="64">
        <f>AVERAGE(L549,L551,L553)</f>
        <v>17.333333333333332</v>
      </c>
      <c r="N549" s="69">
        <v>54.0439</v>
      </c>
      <c r="O549" s="69">
        <v>-1.001959</v>
      </c>
    </row>
    <row r="550" spans="2:15" ht="12.75">
      <c r="B550" s="66"/>
      <c r="C550" s="67"/>
      <c r="D550" s="67"/>
      <c r="E550" s="43">
        <v>17.5</v>
      </c>
      <c r="F550" s="67"/>
      <c r="G550" s="43">
        <v>2.3</v>
      </c>
      <c r="H550" s="62"/>
      <c r="I550" s="62"/>
      <c r="J550" s="68"/>
      <c r="K550" s="62"/>
      <c r="L550" s="62"/>
      <c r="M550" s="64"/>
      <c r="N550" s="69"/>
      <c r="O550" s="69"/>
    </row>
    <row r="551" spans="2:15" ht="12.75">
      <c r="B551" s="66"/>
      <c r="C551" s="67"/>
      <c r="D551" s="67"/>
      <c r="E551" s="43">
        <v>19.5</v>
      </c>
      <c r="F551" s="67"/>
      <c r="G551" s="43">
        <v>1.3</v>
      </c>
      <c r="H551" s="62"/>
      <c r="I551" s="62"/>
      <c r="J551" s="68"/>
      <c r="K551" s="62" t="s">
        <v>132</v>
      </c>
      <c r="L551" s="62">
        <v>13</v>
      </c>
      <c r="M551" s="64"/>
      <c r="N551" s="69"/>
      <c r="O551" s="69"/>
    </row>
    <row r="552" spans="2:15" ht="12.75">
      <c r="B552" s="66"/>
      <c r="C552" s="67"/>
      <c r="D552" s="67"/>
      <c r="E552" s="43">
        <v>12</v>
      </c>
      <c r="F552" s="67"/>
      <c r="G552" s="43">
        <v>1.5</v>
      </c>
      <c r="H552" s="62"/>
      <c r="I552" s="62"/>
      <c r="J552" s="68"/>
      <c r="K552" s="62"/>
      <c r="L552" s="62"/>
      <c r="M552" s="64"/>
      <c r="N552" s="69"/>
      <c r="O552" s="69"/>
    </row>
    <row r="553" spans="2:15" ht="12.75">
      <c r="B553" s="66"/>
      <c r="C553" s="67"/>
      <c r="D553" s="67"/>
      <c r="E553" s="43">
        <v>7</v>
      </c>
      <c r="F553" s="67"/>
      <c r="G553" s="43">
        <v>1.6</v>
      </c>
      <c r="H553" s="62"/>
      <c r="I553" s="62"/>
      <c r="J553" s="68"/>
      <c r="K553" s="62" t="s">
        <v>106</v>
      </c>
      <c r="L553" s="62">
        <v>14</v>
      </c>
      <c r="M553" s="64"/>
      <c r="N553" s="69"/>
      <c r="O553" s="69"/>
    </row>
    <row r="554" spans="2:15" ht="12.75">
      <c r="B554" s="66"/>
      <c r="C554" s="67"/>
      <c r="D554" s="67"/>
      <c r="E554" s="43">
        <v>7.5</v>
      </c>
      <c r="F554" s="67"/>
      <c r="G554" s="43">
        <v>1.3</v>
      </c>
      <c r="H554" s="62"/>
      <c r="I554" s="62"/>
      <c r="J554" s="68"/>
      <c r="K554" s="62"/>
      <c r="L554" s="62"/>
      <c r="M554" s="64"/>
      <c r="N554" s="69"/>
      <c r="O554" s="69"/>
    </row>
    <row r="555" spans="1:15" ht="12.75">
      <c r="A555">
        <v>6</v>
      </c>
      <c r="B555" s="66" t="s">
        <v>141</v>
      </c>
      <c r="C555" s="67">
        <v>19</v>
      </c>
      <c r="D555" s="67">
        <v>58</v>
      </c>
      <c r="E555" s="43">
        <v>16</v>
      </c>
      <c r="F555" s="67">
        <f>((C555+SUM(E555:E560))/7)</f>
        <v>12.428571428571429</v>
      </c>
      <c r="G555" s="43">
        <v>3.6</v>
      </c>
      <c r="H555" s="67">
        <f>(SUM(G555:G560)/6)</f>
        <v>3.0500000000000003</v>
      </c>
      <c r="I555" s="62">
        <v>10</v>
      </c>
      <c r="J555" s="68">
        <v>1</v>
      </c>
      <c r="K555" s="62" t="s">
        <v>110</v>
      </c>
      <c r="L555" s="62">
        <v>9</v>
      </c>
      <c r="M555" s="64">
        <f>AVERAGE(L555,L557,L559)</f>
        <v>9.333333333333334</v>
      </c>
      <c r="N555" s="69">
        <v>54.04397</v>
      </c>
      <c r="O555" s="69">
        <v>-1.001987</v>
      </c>
    </row>
    <row r="556" spans="2:15" ht="12.75">
      <c r="B556" s="66"/>
      <c r="C556" s="67"/>
      <c r="D556" s="67"/>
      <c r="E556" s="43">
        <v>14.5</v>
      </c>
      <c r="F556" s="67"/>
      <c r="G556" s="43">
        <v>2.9</v>
      </c>
      <c r="H556" s="62"/>
      <c r="I556" s="62"/>
      <c r="J556" s="68"/>
      <c r="K556" s="62"/>
      <c r="L556" s="62"/>
      <c r="M556" s="64"/>
      <c r="N556" s="69"/>
      <c r="O556" s="69"/>
    </row>
    <row r="557" spans="2:15" ht="12.75">
      <c r="B557" s="66"/>
      <c r="C557" s="67"/>
      <c r="D557" s="67"/>
      <c r="E557" s="43">
        <v>9.5</v>
      </c>
      <c r="F557" s="67"/>
      <c r="G557" s="43">
        <v>2.5</v>
      </c>
      <c r="H557" s="62"/>
      <c r="I557" s="62"/>
      <c r="J557" s="68"/>
      <c r="K557" s="62" t="s">
        <v>111</v>
      </c>
      <c r="L557" s="62">
        <v>8</v>
      </c>
      <c r="M557" s="64"/>
      <c r="N557" s="69"/>
      <c r="O557" s="69"/>
    </row>
    <row r="558" spans="2:15" ht="12.75">
      <c r="B558" s="66"/>
      <c r="C558" s="67"/>
      <c r="D558" s="67"/>
      <c r="E558" s="43">
        <v>10</v>
      </c>
      <c r="F558" s="67"/>
      <c r="G558" s="43">
        <v>3.4</v>
      </c>
      <c r="H558" s="62"/>
      <c r="I558" s="62"/>
      <c r="J558" s="68"/>
      <c r="K558" s="62"/>
      <c r="L558" s="62"/>
      <c r="M558" s="64"/>
      <c r="N558" s="69"/>
      <c r="O558" s="69"/>
    </row>
    <row r="559" spans="2:15" ht="12.75">
      <c r="B559" s="66"/>
      <c r="C559" s="67"/>
      <c r="D559" s="67"/>
      <c r="E559" s="43">
        <v>7</v>
      </c>
      <c r="F559" s="67"/>
      <c r="G559" s="43">
        <v>2.7</v>
      </c>
      <c r="H559" s="62"/>
      <c r="I559" s="62"/>
      <c r="J559" s="68"/>
      <c r="K559" s="62" t="s">
        <v>98</v>
      </c>
      <c r="L559" s="62">
        <v>11</v>
      </c>
      <c r="M559" s="64"/>
      <c r="N559" s="69"/>
      <c r="O559" s="69"/>
    </row>
    <row r="560" spans="2:15" ht="12.75">
      <c r="B560" s="66"/>
      <c r="C560" s="67"/>
      <c r="D560" s="67"/>
      <c r="E560" s="43">
        <v>11</v>
      </c>
      <c r="F560" s="67"/>
      <c r="G560" s="43">
        <v>3.2</v>
      </c>
      <c r="H560" s="62"/>
      <c r="I560" s="62"/>
      <c r="J560" s="68"/>
      <c r="K560" s="62"/>
      <c r="L560" s="62"/>
      <c r="M560" s="64"/>
      <c r="N560" s="69"/>
      <c r="O560" s="69"/>
    </row>
    <row r="561" spans="1:15" ht="12.75">
      <c r="A561">
        <v>7</v>
      </c>
      <c r="B561" s="66">
        <v>1</v>
      </c>
      <c r="C561" s="67">
        <v>19</v>
      </c>
      <c r="D561" s="67">
        <v>50</v>
      </c>
      <c r="E561" s="43">
        <v>18</v>
      </c>
      <c r="F561" s="67">
        <f>((C561+SUM(E561:E566))/7)</f>
        <v>12.928571428571429</v>
      </c>
      <c r="G561" s="43">
        <v>0.6</v>
      </c>
      <c r="H561" s="67">
        <f>(SUM(G561:G566)/6)</f>
        <v>1.1166666666666665</v>
      </c>
      <c r="I561" s="62">
        <v>11</v>
      </c>
      <c r="J561" s="68">
        <v>1</v>
      </c>
      <c r="K561" s="62" t="s">
        <v>122</v>
      </c>
      <c r="L561" s="63">
        <v>30</v>
      </c>
      <c r="M561" s="64">
        <f>AVERAGE(L561,L563,L565)</f>
        <v>36.666666666666664</v>
      </c>
      <c r="N561" s="65">
        <v>54.043944</v>
      </c>
      <c r="O561" s="65">
        <v>-1.004014</v>
      </c>
    </row>
    <row r="562" spans="2:15" ht="12.75">
      <c r="B562" s="66"/>
      <c r="C562" s="67"/>
      <c r="D562" s="67"/>
      <c r="E562" s="43">
        <v>11.5</v>
      </c>
      <c r="F562" s="67"/>
      <c r="G562" s="43">
        <v>1.5</v>
      </c>
      <c r="H562" s="67"/>
      <c r="I562" s="62"/>
      <c r="J562" s="68"/>
      <c r="K562" s="62"/>
      <c r="L562" s="63"/>
      <c r="M562" s="64"/>
      <c r="N562" s="65"/>
      <c r="O562" s="65"/>
    </row>
    <row r="563" spans="2:15" ht="12.75">
      <c r="B563" s="66"/>
      <c r="C563" s="67"/>
      <c r="D563" s="67"/>
      <c r="E563" s="43">
        <v>10</v>
      </c>
      <c r="F563" s="67"/>
      <c r="G563" s="43">
        <v>1.7</v>
      </c>
      <c r="H563" s="67"/>
      <c r="I563" s="62"/>
      <c r="J563" s="68"/>
      <c r="K563" s="62" t="s">
        <v>109</v>
      </c>
      <c r="L563" s="63">
        <v>35</v>
      </c>
      <c r="M563" s="64"/>
      <c r="N563" s="65"/>
      <c r="O563" s="65"/>
    </row>
    <row r="564" spans="2:15" ht="12.75">
      <c r="B564" s="66"/>
      <c r="C564" s="67"/>
      <c r="D564" s="67"/>
      <c r="E564" s="43">
        <v>6.5</v>
      </c>
      <c r="F564" s="67"/>
      <c r="G564" s="43">
        <v>0.7</v>
      </c>
      <c r="H564" s="67"/>
      <c r="I564" s="62"/>
      <c r="J564" s="68"/>
      <c r="K564" s="62"/>
      <c r="L564" s="63"/>
      <c r="M564" s="64"/>
      <c r="N564" s="65"/>
      <c r="O564" s="65"/>
    </row>
    <row r="565" spans="2:15" ht="12.75">
      <c r="B565" s="66"/>
      <c r="C565" s="67"/>
      <c r="D565" s="67"/>
      <c r="E565" s="43">
        <v>8.5</v>
      </c>
      <c r="F565" s="67"/>
      <c r="G565" s="43">
        <v>1.1</v>
      </c>
      <c r="H565" s="67"/>
      <c r="I565" s="62"/>
      <c r="J565" s="68"/>
      <c r="K565" s="62" t="s">
        <v>144</v>
      </c>
      <c r="L565" s="63">
        <v>45</v>
      </c>
      <c r="M565" s="64"/>
      <c r="N565" s="65"/>
      <c r="O565" s="65"/>
    </row>
    <row r="566" spans="2:15" ht="12.75">
      <c r="B566" s="66"/>
      <c r="C566" s="67"/>
      <c r="D566" s="67"/>
      <c r="E566" s="43">
        <v>17</v>
      </c>
      <c r="F566" s="67"/>
      <c r="G566" s="43">
        <v>1.1</v>
      </c>
      <c r="H566" s="67"/>
      <c r="I566" s="62"/>
      <c r="J566" s="68"/>
      <c r="K566" s="62"/>
      <c r="L566" s="63"/>
      <c r="M566" s="64"/>
      <c r="N566" s="65"/>
      <c r="O566" s="65"/>
    </row>
    <row r="567" spans="1:15" ht="12.75">
      <c r="A567">
        <v>7</v>
      </c>
      <c r="B567" s="66" t="s">
        <v>101</v>
      </c>
      <c r="C567" s="67">
        <v>12</v>
      </c>
      <c r="D567" s="67">
        <v>32</v>
      </c>
      <c r="E567" s="43">
        <v>9</v>
      </c>
      <c r="F567" s="67">
        <f>((C567+SUM(E567:E572))/7)</f>
        <v>8.071428571428571</v>
      </c>
      <c r="G567" s="43">
        <v>1.3</v>
      </c>
      <c r="H567" s="67">
        <f>(SUM(G567:G572)/6)</f>
        <v>1.2333333333333334</v>
      </c>
      <c r="I567" s="62">
        <v>5</v>
      </c>
      <c r="J567" s="68">
        <v>1</v>
      </c>
      <c r="K567" s="62" t="s">
        <v>122</v>
      </c>
      <c r="L567" s="63">
        <v>30</v>
      </c>
      <c r="M567" s="64">
        <f>AVERAGE(L567,L569,L571)</f>
        <v>31.666666666666668</v>
      </c>
      <c r="N567" s="65">
        <v>54.04393</v>
      </c>
      <c r="O567" s="65">
        <v>-1.004216</v>
      </c>
    </row>
    <row r="568" spans="2:15" ht="12.75">
      <c r="B568" s="66"/>
      <c r="C568" s="67"/>
      <c r="D568" s="67"/>
      <c r="E568" s="43">
        <v>10.5</v>
      </c>
      <c r="F568" s="67"/>
      <c r="G568" s="43">
        <v>1.1</v>
      </c>
      <c r="H568" s="67"/>
      <c r="I568" s="62"/>
      <c r="J568" s="68"/>
      <c r="K568" s="62"/>
      <c r="L568" s="63"/>
      <c r="M568" s="64"/>
      <c r="N568" s="65"/>
      <c r="O568" s="65"/>
    </row>
    <row r="569" spans="2:15" ht="12.75">
      <c r="B569" s="66"/>
      <c r="C569" s="67"/>
      <c r="D569" s="67"/>
      <c r="E569" s="43">
        <v>8.5</v>
      </c>
      <c r="F569" s="67"/>
      <c r="G569" s="43">
        <v>1.6</v>
      </c>
      <c r="H569" s="67"/>
      <c r="I569" s="62"/>
      <c r="J569" s="68"/>
      <c r="K569" s="62" t="s">
        <v>122</v>
      </c>
      <c r="L569" s="63">
        <v>30</v>
      </c>
      <c r="M569" s="64"/>
      <c r="N569" s="65"/>
      <c r="O569" s="65"/>
    </row>
    <row r="570" spans="2:15" ht="12.75">
      <c r="B570" s="66"/>
      <c r="C570" s="67"/>
      <c r="D570" s="67"/>
      <c r="E570" s="43">
        <v>4</v>
      </c>
      <c r="F570" s="67"/>
      <c r="G570" s="43">
        <v>1.2</v>
      </c>
      <c r="H570" s="67"/>
      <c r="I570" s="62"/>
      <c r="J570" s="68"/>
      <c r="K570" s="62"/>
      <c r="L570" s="63"/>
      <c r="M570" s="64"/>
      <c r="N570" s="65"/>
      <c r="O570" s="65"/>
    </row>
    <row r="571" spans="2:15" ht="12.75">
      <c r="B571" s="66"/>
      <c r="C571" s="67"/>
      <c r="D571" s="67"/>
      <c r="E571" s="43">
        <v>5.5</v>
      </c>
      <c r="F571" s="67"/>
      <c r="G571" s="43">
        <v>1.1</v>
      </c>
      <c r="H571" s="67"/>
      <c r="I571" s="62"/>
      <c r="J571" s="68"/>
      <c r="K571" s="62" t="s">
        <v>109</v>
      </c>
      <c r="L571" s="63">
        <v>35</v>
      </c>
      <c r="M571" s="64"/>
      <c r="N571" s="65"/>
      <c r="O571" s="65"/>
    </row>
    <row r="572" spans="2:15" ht="12.75">
      <c r="B572" s="66"/>
      <c r="C572" s="67"/>
      <c r="D572" s="67"/>
      <c r="E572" s="43">
        <v>7</v>
      </c>
      <c r="F572" s="67"/>
      <c r="G572" s="43">
        <v>1.1</v>
      </c>
      <c r="H572" s="67"/>
      <c r="I572" s="62"/>
      <c r="J572" s="68"/>
      <c r="K572" s="62"/>
      <c r="L572" s="63"/>
      <c r="M572" s="64"/>
      <c r="N572" s="65"/>
      <c r="O572" s="65"/>
    </row>
    <row r="573" spans="1:15" ht="12.75">
      <c r="A573">
        <v>7</v>
      </c>
      <c r="B573" s="66" t="s">
        <v>105</v>
      </c>
      <c r="C573" s="67">
        <v>20</v>
      </c>
      <c r="D573" s="67">
        <v>7</v>
      </c>
      <c r="E573" s="43">
        <v>14</v>
      </c>
      <c r="F573" s="67">
        <f>((C573+SUM(E573:E576))/5)</f>
        <v>16.7</v>
      </c>
      <c r="G573" s="43">
        <v>0.6</v>
      </c>
      <c r="H573" s="67">
        <f>(SUM(G573:G577)/5)</f>
        <v>0.5599999999999999</v>
      </c>
      <c r="I573" s="62">
        <v>1</v>
      </c>
      <c r="J573" s="68">
        <v>1</v>
      </c>
      <c r="K573" s="62" t="s">
        <v>122</v>
      </c>
      <c r="L573" s="62">
        <v>30</v>
      </c>
      <c r="M573" s="64">
        <f>AVERAGE(L573,L575,L577)</f>
        <v>38.333333333333336</v>
      </c>
      <c r="N573" s="65">
        <v>54.043927</v>
      </c>
      <c r="O573" s="65">
        <v>-1.004221</v>
      </c>
    </row>
    <row r="574" spans="2:15" ht="12.75">
      <c r="B574" s="66"/>
      <c r="C574" s="67"/>
      <c r="D574" s="67"/>
      <c r="E574" s="43">
        <v>17</v>
      </c>
      <c r="F574" s="67"/>
      <c r="G574" s="43">
        <v>0.5</v>
      </c>
      <c r="H574" s="67"/>
      <c r="I574" s="62"/>
      <c r="J574" s="68"/>
      <c r="K574" s="62"/>
      <c r="L574" s="62"/>
      <c r="M574" s="64"/>
      <c r="N574" s="65"/>
      <c r="O574" s="65"/>
    </row>
    <row r="575" spans="2:15" ht="12.75">
      <c r="B575" s="66"/>
      <c r="C575" s="67"/>
      <c r="D575" s="67"/>
      <c r="E575" s="43">
        <v>15</v>
      </c>
      <c r="F575" s="67"/>
      <c r="G575" s="43">
        <v>0.6</v>
      </c>
      <c r="H575" s="67"/>
      <c r="I575" s="62"/>
      <c r="J575" s="68"/>
      <c r="K575" s="62" t="s">
        <v>130</v>
      </c>
      <c r="L575" s="62">
        <v>50</v>
      </c>
      <c r="M575" s="64"/>
      <c r="N575" s="65"/>
      <c r="O575" s="65"/>
    </row>
    <row r="576" spans="2:15" ht="12.75">
      <c r="B576" s="66"/>
      <c r="C576" s="67"/>
      <c r="D576" s="67"/>
      <c r="E576" s="43">
        <v>17.5</v>
      </c>
      <c r="F576" s="67"/>
      <c r="G576" s="43">
        <v>0.4</v>
      </c>
      <c r="H576" s="67"/>
      <c r="I576" s="62"/>
      <c r="J576" s="68"/>
      <c r="K576" s="62"/>
      <c r="L576" s="62"/>
      <c r="M576" s="64"/>
      <c r="N576" s="65"/>
      <c r="O576" s="65"/>
    </row>
    <row r="577" spans="2:15" ht="12.75">
      <c r="B577" s="66"/>
      <c r="C577" s="67"/>
      <c r="D577" s="67"/>
      <c r="E577" s="43" t="s">
        <v>151</v>
      </c>
      <c r="F577" s="67"/>
      <c r="G577" s="43">
        <v>0.7</v>
      </c>
      <c r="H577" s="67"/>
      <c r="I577" s="62"/>
      <c r="J577" s="68"/>
      <c r="K577" s="62" t="s">
        <v>109</v>
      </c>
      <c r="L577" s="62">
        <v>35</v>
      </c>
      <c r="M577" s="64"/>
      <c r="N577" s="65"/>
      <c r="O577" s="65"/>
    </row>
    <row r="578" spans="2:15" ht="12.75">
      <c r="B578" s="66"/>
      <c r="C578" s="67"/>
      <c r="D578" s="67"/>
      <c r="E578" s="43" t="s">
        <v>151</v>
      </c>
      <c r="F578" s="67"/>
      <c r="G578" s="43" t="s">
        <v>151</v>
      </c>
      <c r="H578" s="67"/>
      <c r="I578" s="62"/>
      <c r="J578" s="68"/>
      <c r="K578" s="62"/>
      <c r="L578" s="62"/>
      <c r="M578" s="64"/>
      <c r="N578" s="65"/>
      <c r="O578" s="65"/>
    </row>
    <row r="579" spans="1:15" ht="12.75">
      <c r="A579">
        <v>7</v>
      </c>
      <c r="B579" s="66" t="s">
        <v>113</v>
      </c>
      <c r="C579" s="67">
        <v>21.5</v>
      </c>
      <c r="D579" s="67">
        <v>48</v>
      </c>
      <c r="E579" s="43">
        <v>17</v>
      </c>
      <c r="F579" s="67">
        <f>((C579+SUM(E579:E584))/7)</f>
        <v>13</v>
      </c>
      <c r="G579" s="43">
        <v>1.5</v>
      </c>
      <c r="H579" s="67">
        <f>(SUM(G579:G584)/6)</f>
        <v>1.6666666666666667</v>
      </c>
      <c r="I579" s="62">
        <v>11</v>
      </c>
      <c r="J579" s="68">
        <v>1</v>
      </c>
      <c r="K579" s="62" t="s">
        <v>100</v>
      </c>
      <c r="L579" s="62">
        <v>16</v>
      </c>
      <c r="M579" s="64">
        <f>AVERAGE(L579,L581,L583)</f>
        <v>23.666666666666668</v>
      </c>
      <c r="N579" s="69">
        <v>54.043827</v>
      </c>
      <c r="O579" s="69">
        <v>-1.004345</v>
      </c>
    </row>
    <row r="580" spans="2:15" ht="12.75">
      <c r="B580" s="66"/>
      <c r="C580" s="67"/>
      <c r="D580" s="67"/>
      <c r="E580" s="43">
        <v>8</v>
      </c>
      <c r="F580" s="67"/>
      <c r="G580" s="43">
        <v>1.7</v>
      </c>
      <c r="H580" s="67"/>
      <c r="I580" s="62"/>
      <c r="J580" s="68"/>
      <c r="K580" s="62"/>
      <c r="L580" s="62"/>
      <c r="M580" s="64"/>
      <c r="N580" s="69"/>
      <c r="O580" s="69"/>
    </row>
    <row r="581" spans="2:15" ht="12.75">
      <c r="B581" s="66"/>
      <c r="C581" s="67"/>
      <c r="D581" s="67"/>
      <c r="E581" s="43">
        <v>14</v>
      </c>
      <c r="F581" s="67"/>
      <c r="G581" s="43">
        <v>1.6</v>
      </c>
      <c r="H581" s="67"/>
      <c r="I581" s="62"/>
      <c r="J581" s="68"/>
      <c r="K581" s="62" t="s">
        <v>122</v>
      </c>
      <c r="L581" s="62">
        <v>30</v>
      </c>
      <c r="M581" s="64"/>
      <c r="N581" s="69"/>
      <c r="O581" s="69"/>
    </row>
    <row r="582" spans="2:15" ht="12.75">
      <c r="B582" s="66"/>
      <c r="C582" s="67"/>
      <c r="D582" s="67"/>
      <c r="E582" s="43">
        <v>12.5</v>
      </c>
      <c r="F582" s="67"/>
      <c r="G582" s="43">
        <v>1.9</v>
      </c>
      <c r="H582" s="67"/>
      <c r="I582" s="62"/>
      <c r="J582" s="68"/>
      <c r="K582" s="62"/>
      <c r="L582" s="62"/>
      <c r="M582" s="64"/>
      <c r="N582" s="69"/>
      <c r="O582" s="69"/>
    </row>
    <row r="583" spans="2:15" ht="12.75">
      <c r="B583" s="66"/>
      <c r="C583" s="67"/>
      <c r="D583" s="67"/>
      <c r="E583" s="43">
        <v>9.5</v>
      </c>
      <c r="F583" s="67"/>
      <c r="G583" s="43">
        <v>1.7</v>
      </c>
      <c r="H583" s="67"/>
      <c r="I583" s="62"/>
      <c r="J583" s="68"/>
      <c r="K583" s="62" t="s">
        <v>108</v>
      </c>
      <c r="L583" s="62">
        <v>25</v>
      </c>
      <c r="M583" s="64"/>
      <c r="N583" s="69"/>
      <c r="O583" s="69"/>
    </row>
    <row r="584" spans="2:15" ht="12.75">
      <c r="B584" s="66"/>
      <c r="C584" s="67"/>
      <c r="D584" s="67"/>
      <c r="E584" s="43">
        <v>8.5</v>
      </c>
      <c r="F584" s="67"/>
      <c r="G584" s="43">
        <v>1.6</v>
      </c>
      <c r="H584" s="67"/>
      <c r="I584" s="62"/>
      <c r="J584" s="68"/>
      <c r="K584" s="62"/>
      <c r="L584" s="62"/>
      <c r="M584" s="64"/>
      <c r="N584" s="69"/>
      <c r="O584" s="69"/>
    </row>
    <row r="585" spans="1:15" ht="12.75">
      <c r="A585">
        <v>7</v>
      </c>
      <c r="B585" s="66" t="s">
        <v>116</v>
      </c>
      <c r="C585" s="67">
        <v>23</v>
      </c>
      <c r="D585" s="67">
        <v>55</v>
      </c>
      <c r="E585" s="43">
        <v>21</v>
      </c>
      <c r="F585" s="67">
        <f>((C585+SUM(E585:E590))/7)</f>
        <v>14.928571428571429</v>
      </c>
      <c r="G585" s="43">
        <v>2</v>
      </c>
      <c r="H585" s="67">
        <f>(SUM(G585:G590)/6)</f>
        <v>1.3333333333333333</v>
      </c>
      <c r="I585" s="62">
        <v>4</v>
      </c>
      <c r="J585" s="68">
        <v>2</v>
      </c>
      <c r="K585" s="62" t="s">
        <v>100</v>
      </c>
      <c r="L585" s="62">
        <v>16</v>
      </c>
      <c r="M585" s="64">
        <f>AVERAGE(L585,L587,L589)</f>
        <v>15.666666666666666</v>
      </c>
      <c r="N585" s="69">
        <v>54.043832</v>
      </c>
      <c r="O585" s="69">
        <v>-1.00435</v>
      </c>
    </row>
    <row r="586" spans="2:15" ht="12.75">
      <c r="B586" s="66"/>
      <c r="C586" s="67"/>
      <c r="D586" s="67"/>
      <c r="E586" s="43">
        <v>15</v>
      </c>
      <c r="F586" s="67"/>
      <c r="G586" s="43">
        <v>1.4</v>
      </c>
      <c r="H586" s="67"/>
      <c r="I586" s="62"/>
      <c r="J586" s="68"/>
      <c r="K586" s="62"/>
      <c r="L586" s="62"/>
      <c r="M586" s="64"/>
      <c r="N586" s="69"/>
      <c r="O586" s="69"/>
    </row>
    <row r="587" spans="2:15" ht="12.75">
      <c r="B587" s="66"/>
      <c r="C587" s="67"/>
      <c r="D587" s="67"/>
      <c r="E587" s="43">
        <v>15</v>
      </c>
      <c r="F587" s="67"/>
      <c r="G587" s="43">
        <v>1.1</v>
      </c>
      <c r="H587" s="67"/>
      <c r="I587" s="62"/>
      <c r="J587" s="68"/>
      <c r="K587" s="62" t="s">
        <v>135</v>
      </c>
      <c r="L587" s="62">
        <v>15</v>
      </c>
      <c r="M587" s="64"/>
      <c r="N587" s="69"/>
      <c r="O587" s="69"/>
    </row>
    <row r="588" spans="2:15" ht="12.75">
      <c r="B588" s="66"/>
      <c r="C588" s="67"/>
      <c r="D588" s="67"/>
      <c r="E588" s="43">
        <v>13.5</v>
      </c>
      <c r="F588" s="67"/>
      <c r="G588" s="43">
        <v>1.2</v>
      </c>
      <c r="H588" s="67"/>
      <c r="I588" s="62"/>
      <c r="J588" s="68"/>
      <c r="K588" s="62"/>
      <c r="L588" s="62"/>
      <c r="M588" s="64"/>
      <c r="N588" s="69"/>
      <c r="O588" s="69"/>
    </row>
    <row r="589" spans="2:15" ht="12.75">
      <c r="B589" s="66"/>
      <c r="C589" s="67"/>
      <c r="D589" s="67"/>
      <c r="E589" s="43">
        <v>7.5</v>
      </c>
      <c r="F589" s="67"/>
      <c r="G589" s="43">
        <v>1.2</v>
      </c>
      <c r="H589" s="67"/>
      <c r="I589" s="62"/>
      <c r="J589" s="68"/>
      <c r="K589" s="62" t="s">
        <v>100</v>
      </c>
      <c r="L589" s="62">
        <v>16</v>
      </c>
      <c r="M589" s="64"/>
      <c r="N589" s="69"/>
      <c r="O589" s="69"/>
    </row>
    <row r="590" spans="2:15" ht="12.75">
      <c r="B590" s="66"/>
      <c r="C590" s="67"/>
      <c r="D590" s="67"/>
      <c r="E590" s="43">
        <v>9.5</v>
      </c>
      <c r="F590" s="67"/>
      <c r="G590" s="43">
        <v>1.1</v>
      </c>
      <c r="H590" s="67"/>
      <c r="I590" s="62"/>
      <c r="J590" s="68"/>
      <c r="K590" s="62"/>
      <c r="L590" s="62"/>
      <c r="M590" s="64"/>
      <c r="N590" s="69"/>
      <c r="O590" s="69"/>
    </row>
    <row r="591" spans="1:15" ht="12.75">
      <c r="A591">
        <v>7</v>
      </c>
      <c r="B591" s="66" t="s">
        <v>118</v>
      </c>
      <c r="C591" s="67">
        <v>12.5</v>
      </c>
      <c r="D591" s="67">
        <v>37</v>
      </c>
      <c r="E591" s="43">
        <v>9</v>
      </c>
      <c r="F591" s="67">
        <f>((C591+SUM(E591:E596))/7)</f>
        <v>5.5</v>
      </c>
      <c r="G591" s="43">
        <v>1.1</v>
      </c>
      <c r="H591" s="67">
        <f>(SUM(G591:G596)/6)</f>
        <v>1.1666666666666665</v>
      </c>
      <c r="I591" s="62">
        <v>5</v>
      </c>
      <c r="J591" s="68">
        <v>1</v>
      </c>
      <c r="K591" s="62" t="s">
        <v>138</v>
      </c>
      <c r="L591" s="62">
        <v>20</v>
      </c>
      <c r="M591" s="64">
        <f>AVERAGE(L591,L593,L595)</f>
        <v>21.666666666666668</v>
      </c>
      <c r="N591" s="69">
        <v>54.043785</v>
      </c>
      <c r="O591" s="69">
        <v>-1.004493</v>
      </c>
    </row>
    <row r="592" spans="2:15" ht="12.75">
      <c r="B592" s="66"/>
      <c r="C592" s="67"/>
      <c r="D592" s="67"/>
      <c r="E592" s="43">
        <v>11</v>
      </c>
      <c r="F592" s="67"/>
      <c r="G592" s="43">
        <v>1.4</v>
      </c>
      <c r="H592" s="67"/>
      <c r="I592" s="62"/>
      <c r="J592" s="68"/>
      <c r="K592" s="62"/>
      <c r="L592" s="62"/>
      <c r="M592" s="64"/>
      <c r="N592" s="69"/>
      <c r="O592" s="69"/>
    </row>
    <row r="593" spans="2:15" ht="12.75">
      <c r="B593" s="66"/>
      <c r="C593" s="67"/>
      <c r="D593" s="67"/>
      <c r="E593" s="43">
        <v>5</v>
      </c>
      <c r="F593" s="67"/>
      <c r="G593" s="43">
        <v>2.3</v>
      </c>
      <c r="H593" s="67"/>
      <c r="I593" s="62"/>
      <c r="J593" s="68"/>
      <c r="K593" s="62" t="s">
        <v>122</v>
      </c>
      <c r="L593" s="62">
        <v>30</v>
      </c>
      <c r="M593" s="64"/>
      <c r="N593" s="69"/>
      <c r="O593" s="69"/>
    </row>
    <row r="594" spans="2:15" ht="12.75">
      <c r="B594" s="66"/>
      <c r="C594" s="67"/>
      <c r="D594" s="67"/>
      <c r="E594" s="43">
        <v>1</v>
      </c>
      <c r="F594" s="67"/>
      <c r="G594" s="43">
        <v>1.4</v>
      </c>
      <c r="H594" s="67"/>
      <c r="I594" s="62"/>
      <c r="J594" s="68"/>
      <c r="K594" s="62"/>
      <c r="L594" s="62"/>
      <c r="M594" s="64"/>
      <c r="N594" s="69"/>
      <c r="O594" s="69"/>
    </row>
    <row r="595" spans="2:15" ht="12.75">
      <c r="B595" s="66"/>
      <c r="C595" s="67"/>
      <c r="D595" s="67"/>
      <c r="E595" s="43" t="s">
        <v>151</v>
      </c>
      <c r="F595" s="67"/>
      <c r="G595" s="43">
        <v>0.8</v>
      </c>
      <c r="H595" s="67"/>
      <c r="I595" s="62"/>
      <c r="J595" s="68"/>
      <c r="K595" s="62" t="s">
        <v>148</v>
      </c>
      <c r="L595" s="62">
        <v>15</v>
      </c>
      <c r="M595" s="64"/>
      <c r="N595" s="69"/>
      <c r="O595" s="69"/>
    </row>
    <row r="596" spans="2:15" ht="12.75">
      <c r="B596" s="66"/>
      <c r="C596" s="67"/>
      <c r="D596" s="67"/>
      <c r="E596" s="43" t="s">
        <v>151</v>
      </c>
      <c r="F596" s="67"/>
      <c r="G596" s="43"/>
      <c r="H596" s="67"/>
      <c r="I596" s="62"/>
      <c r="J596" s="68"/>
      <c r="K596" s="62"/>
      <c r="L596" s="62"/>
      <c r="M596" s="64"/>
      <c r="N596" s="69"/>
      <c r="O596" s="69"/>
    </row>
    <row r="597" spans="1:15" ht="12.75">
      <c r="A597">
        <v>7</v>
      </c>
      <c r="B597" s="66" t="s">
        <v>120</v>
      </c>
      <c r="C597" s="67">
        <v>33</v>
      </c>
      <c r="D597" s="67">
        <v>53</v>
      </c>
      <c r="E597" s="43">
        <v>26</v>
      </c>
      <c r="F597" s="67">
        <f>((C597+SUM(E597:E602))/7)</f>
        <v>15.928571428571429</v>
      </c>
      <c r="G597" s="43">
        <v>0.9</v>
      </c>
      <c r="H597" s="67">
        <f>(SUM(G597:G602)/6)</f>
        <v>1.416666666666667</v>
      </c>
      <c r="I597" s="62">
        <v>3</v>
      </c>
      <c r="J597" s="68">
        <v>1</v>
      </c>
      <c r="K597" s="62" t="s">
        <v>102</v>
      </c>
      <c r="L597" s="62">
        <v>45</v>
      </c>
      <c r="M597" s="64">
        <f>AVERAGE(L597,L599,L601)</f>
        <v>27</v>
      </c>
      <c r="N597" s="69">
        <v>54.043848</v>
      </c>
      <c r="O597" s="69">
        <v>-1.004585</v>
      </c>
    </row>
    <row r="598" spans="2:15" ht="12.75">
      <c r="B598" s="66"/>
      <c r="C598" s="67"/>
      <c r="D598" s="67"/>
      <c r="E598" s="43">
        <v>17.5</v>
      </c>
      <c r="F598" s="67"/>
      <c r="G598" s="43">
        <v>1.3</v>
      </c>
      <c r="H598" s="67"/>
      <c r="I598" s="62"/>
      <c r="J598" s="68"/>
      <c r="K598" s="62"/>
      <c r="L598" s="62"/>
      <c r="M598" s="64"/>
      <c r="N598" s="69"/>
      <c r="O598" s="69"/>
    </row>
    <row r="599" spans="2:15" ht="12.75">
      <c r="B599" s="66"/>
      <c r="C599" s="67"/>
      <c r="D599" s="67"/>
      <c r="E599" s="43">
        <v>10</v>
      </c>
      <c r="F599" s="67"/>
      <c r="G599" s="43">
        <v>2</v>
      </c>
      <c r="H599" s="67"/>
      <c r="I599" s="62"/>
      <c r="J599" s="68"/>
      <c r="K599" s="62" t="s">
        <v>119</v>
      </c>
      <c r="L599" s="62">
        <v>20</v>
      </c>
      <c r="M599" s="64"/>
      <c r="N599" s="69"/>
      <c r="O599" s="69"/>
    </row>
    <row r="600" spans="2:15" ht="12.75">
      <c r="B600" s="66"/>
      <c r="C600" s="67"/>
      <c r="D600" s="67"/>
      <c r="E600" s="43">
        <v>11.5</v>
      </c>
      <c r="F600" s="67"/>
      <c r="G600" s="43">
        <v>1.6</v>
      </c>
      <c r="H600" s="67"/>
      <c r="I600" s="62"/>
      <c r="J600" s="68"/>
      <c r="K600" s="62"/>
      <c r="L600" s="62"/>
      <c r="M600" s="64"/>
      <c r="N600" s="69"/>
      <c r="O600" s="69"/>
    </row>
    <row r="601" spans="2:15" ht="12.75">
      <c r="B601" s="66"/>
      <c r="C601" s="67"/>
      <c r="D601" s="67"/>
      <c r="E601" s="43">
        <v>7.5</v>
      </c>
      <c r="F601" s="67"/>
      <c r="G601" s="43">
        <v>1.4</v>
      </c>
      <c r="H601" s="67"/>
      <c r="I601" s="62"/>
      <c r="J601" s="68"/>
      <c r="K601" s="62" t="s">
        <v>100</v>
      </c>
      <c r="L601" s="62">
        <v>16</v>
      </c>
      <c r="M601" s="64"/>
      <c r="N601" s="69"/>
      <c r="O601" s="69"/>
    </row>
    <row r="602" spans="2:15" ht="12.75">
      <c r="B602" s="66"/>
      <c r="C602" s="67"/>
      <c r="D602" s="67"/>
      <c r="E602" s="43">
        <v>6</v>
      </c>
      <c r="F602" s="67"/>
      <c r="G602" s="43">
        <v>1.3</v>
      </c>
      <c r="H602" s="67"/>
      <c r="I602" s="62"/>
      <c r="J602" s="68"/>
      <c r="K602" s="62"/>
      <c r="L602" s="62"/>
      <c r="M602" s="64"/>
      <c r="N602" s="69"/>
      <c r="O602" s="69"/>
    </row>
    <row r="603" spans="1:15" ht="12.75">
      <c r="A603">
        <v>7</v>
      </c>
      <c r="B603" s="66" t="s">
        <v>123</v>
      </c>
      <c r="C603" s="67">
        <v>19.5</v>
      </c>
      <c r="D603" s="67">
        <v>42</v>
      </c>
      <c r="E603" s="43">
        <v>12</v>
      </c>
      <c r="F603" s="67">
        <f>((C603+SUM(E603:E608))/7)</f>
        <v>14.714285714285714</v>
      </c>
      <c r="G603" s="43">
        <v>2.1</v>
      </c>
      <c r="H603" s="67">
        <f>(SUM(G603:G608)/6)</f>
        <v>1.5666666666666667</v>
      </c>
      <c r="I603" s="62">
        <v>5</v>
      </c>
      <c r="J603" s="68">
        <v>1</v>
      </c>
      <c r="K603" s="62" t="s">
        <v>122</v>
      </c>
      <c r="L603" s="62">
        <v>30</v>
      </c>
      <c r="M603" s="64">
        <f>AVERAGE(L603,L605,L607)</f>
        <v>27.333333333333332</v>
      </c>
      <c r="N603" s="69">
        <v>54.043759</v>
      </c>
      <c r="O603" s="69">
        <v>-1.004574</v>
      </c>
    </row>
    <row r="604" spans="2:15" ht="12.75">
      <c r="B604" s="66"/>
      <c r="C604" s="67"/>
      <c r="D604" s="67"/>
      <c r="E604" s="43">
        <v>15</v>
      </c>
      <c r="F604" s="67"/>
      <c r="G604" s="43">
        <v>1.7</v>
      </c>
      <c r="H604" s="67"/>
      <c r="I604" s="62"/>
      <c r="J604" s="68"/>
      <c r="K604" s="62"/>
      <c r="L604" s="62"/>
      <c r="M604" s="64"/>
      <c r="N604" s="69"/>
      <c r="O604" s="69"/>
    </row>
    <row r="605" spans="2:15" ht="12.75">
      <c r="B605" s="66"/>
      <c r="C605" s="67"/>
      <c r="D605" s="67"/>
      <c r="E605" s="43">
        <v>13</v>
      </c>
      <c r="F605" s="67"/>
      <c r="G605" s="43">
        <v>2</v>
      </c>
      <c r="H605" s="67"/>
      <c r="I605" s="62"/>
      <c r="J605" s="68"/>
      <c r="K605" s="62" t="s">
        <v>104</v>
      </c>
      <c r="L605" s="62">
        <v>12</v>
      </c>
      <c r="M605" s="64"/>
      <c r="N605" s="69"/>
      <c r="O605" s="69"/>
    </row>
    <row r="606" spans="2:15" ht="12.75">
      <c r="B606" s="66"/>
      <c r="C606" s="67"/>
      <c r="D606" s="67"/>
      <c r="E606" s="43">
        <v>14.5</v>
      </c>
      <c r="F606" s="67"/>
      <c r="G606" s="43">
        <v>1.2</v>
      </c>
      <c r="H606" s="67"/>
      <c r="I606" s="62"/>
      <c r="J606" s="68"/>
      <c r="K606" s="62"/>
      <c r="L606" s="62"/>
      <c r="M606" s="64"/>
      <c r="N606" s="69"/>
      <c r="O606" s="69"/>
    </row>
    <row r="607" spans="2:15" ht="12.75">
      <c r="B607" s="66"/>
      <c r="C607" s="67"/>
      <c r="D607" s="67"/>
      <c r="E607" s="43">
        <v>16.5</v>
      </c>
      <c r="F607" s="67"/>
      <c r="G607" s="43">
        <v>1.1</v>
      </c>
      <c r="H607" s="67"/>
      <c r="I607" s="62"/>
      <c r="J607" s="68"/>
      <c r="K607" s="62" t="s">
        <v>115</v>
      </c>
      <c r="L607" s="62">
        <v>40</v>
      </c>
      <c r="M607" s="64"/>
      <c r="N607" s="69"/>
      <c r="O607" s="69"/>
    </row>
    <row r="608" spans="2:15" ht="12.75">
      <c r="B608" s="66"/>
      <c r="C608" s="67"/>
      <c r="D608" s="67"/>
      <c r="E608" s="43">
        <v>12.5</v>
      </c>
      <c r="F608" s="67"/>
      <c r="G608" s="43">
        <v>1.3</v>
      </c>
      <c r="H608" s="67"/>
      <c r="I608" s="62"/>
      <c r="J608" s="68"/>
      <c r="K608" s="62"/>
      <c r="L608" s="62"/>
      <c r="M608" s="64"/>
      <c r="N608" s="69"/>
      <c r="O608" s="69"/>
    </row>
    <row r="609" spans="1:15" ht="12.75">
      <c r="A609">
        <v>7</v>
      </c>
      <c r="B609" s="66" t="s">
        <v>124</v>
      </c>
      <c r="C609" s="67">
        <v>21</v>
      </c>
      <c r="D609" s="67">
        <v>40</v>
      </c>
      <c r="E609" s="43">
        <v>20</v>
      </c>
      <c r="F609" s="67">
        <f>((C609+SUM(E609:E614))/7)</f>
        <v>14.5</v>
      </c>
      <c r="G609" s="43">
        <v>1.6</v>
      </c>
      <c r="H609" s="67">
        <f>(SUM(G609:G614)/6)</f>
        <v>1.55</v>
      </c>
      <c r="I609" s="62">
        <v>10</v>
      </c>
      <c r="J609" s="68">
        <v>1</v>
      </c>
      <c r="K609" s="62" t="s">
        <v>100</v>
      </c>
      <c r="L609" s="62">
        <v>16</v>
      </c>
      <c r="M609" s="64">
        <f>AVERAGE(L609,L611,L613)</f>
        <v>18</v>
      </c>
      <c r="N609" s="69">
        <v>54.043839</v>
      </c>
      <c r="O609" s="69">
        <v>-1.004704</v>
      </c>
    </row>
    <row r="610" spans="2:15" ht="12.75">
      <c r="B610" s="66"/>
      <c r="C610" s="67"/>
      <c r="D610" s="67"/>
      <c r="E610" s="43">
        <v>20.5</v>
      </c>
      <c r="F610" s="67"/>
      <c r="G610" s="43">
        <v>0.8</v>
      </c>
      <c r="H610" s="67"/>
      <c r="I610" s="62"/>
      <c r="J610" s="68"/>
      <c r="K610" s="62"/>
      <c r="L610" s="62"/>
      <c r="M610" s="64"/>
      <c r="N610" s="69"/>
      <c r="O610" s="69"/>
    </row>
    <row r="611" spans="2:15" ht="12.75">
      <c r="B611" s="66"/>
      <c r="C611" s="67"/>
      <c r="D611" s="67"/>
      <c r="E611" s="43">
        <v>6</v>
      </c>
      <c r="F611" s="67"/>
      <c r="G611" s="43">
        <v>1.5</v>
      </c>
      <c r="H611" s="67"/>
      <c r="I611" s="62"/>
      <c r="J611" s="68"/>
      <c r="K611" s="62" t="s">
        <v>119</v>
      </c>
      <c r="L611" s="62">
        <v>20</v>
      </c>
      <c r="M611" s="64"/>
      <c r="N611" s="69"/>
      <c r="O611" s="69"/>
    </row>
    <row r="612" spans="2:15" ht="12.75">
      <c r="B612" s="66"/>
      <c r="C612" s="67"/>
      <c r="D612" s="67"/>
      <c r="E612" s="43">
        <v>7.5</v>
      </c>
      <c r="F612" s="67"/>
      <c r="G612" s="43">
        <v>0.9</v>
      </c>
      <c r="H612" s="67"/>
      <c r="I612" s="62"/>
      <c r="J612" s="68"/>
      <c r="K612" s="62"/>
      <c r="L612" s="62"/>
      <c r="M612" s="64"/>
      <c r="N612" s="69"/>
      <c r="O612" s="69"/>
    </row>
    <row r="613" spans="2:15" ht="12.75">
      <c r="B613" s="66"/>
      <c r="C613" s="67"/>
      <c r="D613" s="67"/>
      <c r="E613" s="43">
        <v>8</v>
      </c>
      <c r="F613" s="67"/>
      <c r="G613" s="43">
        <v>2.8</v>
      </c>
      <c r="H613" s="67"/>
      <c r="I613" s="62"/>
      <c r="J613" s="68"/>
      <c r="K613" s="62" t="s">
        <v>152</v>
      </c>
      <c r="L613" s="62">
        <v>18</v>
      </c>
      <c r="M613" s="64"/>
      <c r="N613" s="69"/>
      <c r="O613" s="69"/>
    </row>
    <row r="614" spans="2:15" ht="12.75">
      <c r="B614" s="66"/>
      <c r="C614" s="67"/>
      <c r="D614" s="67"/>
      <c r="E614" s="43">
        <v>18.5</v>
      </c>
      <c r="F614" s="67"/>
      <c r="G614" s="43">
        <v>1.7</v>
      </c>
      <c r="H614" s="67"/>
      <c r="I614" s="62"/>
      <c r="J614" s="68"/>
      <c r="K614" s="62"/>
      <c r="L614" s="62"/>
      <c r="M614" s="64"/>
      <c r="N614" s="69"/>
      <c r="O614" s="69"/>
    </row>
    <row r="615" spans="1:15" ht="12.75">
      <c r="A615">
        <v>7</v>
      </c>
      <c r="B615" s="66" t="s">
        <v>126</v>
      </c>
      <c r="C615" s="67">
        <v>13</v>
      </c>
      <c r="D615" s="67">
        <v>33</v>
      </c>
      <c r="E615" s="43">
        <v>11</v>
      </c>
      <c r="F615" s="67">
        <f>((C615+SUM(E615:E620))/7)</f>
        <v>9.285714285714286</v>
      </c>
      <c r="G615" s="43">
        <v>1.3</v>
      </c>
      <c r="H615" s="67">
        <f>(SUM(G615:G620)/6)</f>
        <v>1.3666666666666665</v>
      </c>
      <c r="I615" s="62">
        <v>10</v>
      </c>
      <c r="J615" s="68">
        <v>1</v>
      </c>
      <c r="K615" s="62" t="s">
        <v>103</v>
      </c>
      <c r="L615" s="62">
        <v>22</v>
      </c>
      <c r="M615" s="64">
        <f>AVERAGE(L615,L617,L619)</f>
        <v>20.333333333333332</v>
      </c>
      <c r="N615" s="69">
        <v>54.043842</v>
      </c>
      <c r="O615" s="69">
        <v>-1.004701</v>
      </c>
    </row>
    <row r="616" spans="2:15" ht="12.75">
      <c r="B616" s="66"/>
      <c r="C616" s="67"/>
      <c r="D616" s="67"/>
      <c r="E616" s="43">
        <v>6.5</v>
      </c>
      <c r="F616" s="67"/>
      <c r="G616" s="43">
        <v>0.7</v>
      </c>
      <c r="H616" s="67"/>
      <c r="I616" s="62"/>
      <c r="J616" s="68"/>
      <c r="K616" s="62"/>
      <c r="L616" s="62"/>
      <c r="M616" s="64"/>
      <c r="N616" s="69"/>
      <c r="O616" s="69"/>
    </row>
    <row r="617" spans="2:15" ht="12.75">
      <c r="B617" s="66"/>
      <c r="C617" s="67"/>
      <c r="D617" s="67"/>
      <c r="E617" s="43">
        <v>5.5</v>
      </c>
      <c r="F617" s="67"/>
      <c r="G617" s="43">
        <v>1.4</v>
      </c>
      <c r="H617" s="67"/>
      <c r="I617" s="62"/>
      <c r="J617" s="68"/>
      <c r="K617" s="62" t="s">
        <v>106</v>
      </c>
      <c r="L617" s="62">
        <v>14</v>
      </c>
      <c r="M617" s="64"/>
      <c r="N617" s="69"/>
      <c r="O617" s="69"/>
    </row>
    <row r="618" spans="2:15" ht="12.75">
      <c r="B618" s="66"/>
      <c r="C618" s="67"/>
      <c r="D618" s="67"/>
      <c r="E618" s="43">
        <v>10</v>
      </c>
      <c r="F618" s="67"/>
      <c r="G618" s="43">
        <v>1.3</v>
      </c>
      <c r="H618" s="67"/>
      <c r="I618" s="62"/>
      <c r="J618" s="68"/>
      <c r="K618" s="62"/>
      <c r="L618" s="62"/>
      <c r="M618" s="64"/>
      <c r="N618" s="69"/>
      <c r="O618" s="69"/>
    </row>
    <row r="619" spans="2:15" ht="12.75">
      <c r="B619" s="66"/>
      <c r="C619" s="67"/>
      <c r="D619" s="67"/>
      <c r="E619" s="43">
        <v>9</v>
      </c>
      <c r="F619" s="67"/>
      <c r="G619" s="43">
        <v>1.4</v>
      </c>
      <c r="H619" s="67"/>
      <c r="I619" s="62"/>
      <c r="J619" s="68"/>
      <c r="K619" s="62" t="s">
        <v>108</v>
      </c>
      <c r="L619" s="62">
        <v>25</v>
      </c>
      <c r="M619" s="64"/>
      <c r="N619" s="69"/>
      <c r="O619" s="69"/>
    </row>
    <row r="620" spans="2:15" ht="12.75">
      <c r="B620" s="66"/>
      <c r="C620" s="67"/>
      <c r="D620" s="67"/>
      <c r="E620" s="43">
        <v>10</v>
      </c>
      <c r="F620" s="67"/>
      <c r="G620" s="43">
        <v>2.1</v>
      </c>
      <c r="H620" s="67"/>
      <c r="I620" s="62"/>
      <c r="J620" s="68"/>
      <c r="K620" s="62"/>
      <c r="L620" s="62"/>
      <c r="M620" s="64"/>
      <c r="N620" s="69"/>
      <c r="O620" s="69"/>
    </row>
    <row r="621" spans="1:15" ht="12.75">
      <c r="A621">
        <v>7</v>
      </c>
      <c r="B621" s="66" t="s">
        <v>137</v>
      </c>
      <c r="C621" s="67">
        <v>18</v>
      </c>
      <c r="D621" s="67">
        <v>24</v>
      </c>
      <c r="E621" s="43">
        <v>16</v>
      </c>
      <c r="F621" s="67">
        <f>((C621+SUM(E621:E626))/7)</f>
        <v>11.714285714285714</v>
      </c>
      <c r="G621" s="43">
        <v>1.7</v>
      </c>
      <c r="H621" s="67">
        <f>(SUM(G621:G626)/6)</f>
        <v>1.4333333333333333</v>
      </c>
      <c r="I621" s="62">
        <v>3</v>
      </c>
      <c r="J621" s="68">
        <v>2</v>
      </c>
      <c r="K621" s="62" t="s">
        <v>114</v>
      </c>
      <c r="L621" s="62">
        <v>24</v>
      </c>
      <c r="M621" s="64">
        <f>AVERAGE(L621,L623,L625)</f>
        <v>26.333333333333332</v>
      </c>
      <c r="N621" s="69">
        <v>54.043842</v>
      </c>
      <c r="O621" s="69">
        <v>-1.004701</v>
      </c>
    </row>
    <row r="622" spans="2:15" ht="12.75">
      <c r="B622" s="66"/>
      <c r="C622" s="67"/>
      <c r="D622" s="67"/>
      <c r="E622" s="43">
        <v>12</v>
      </c>
      <c r="F622" s="67"/>
      <c r="G622" s="43">
        <v>1.5</v>
      </c>
      <c r="H622" s="67"/>
      <c r="I622" s="62"/>
      <c r="J622" s="68"/>
      <c r="K622" s="62"/>
      <c r="L622" s="62"/>
      <c r="M622" s="64"/>
      <c r="N622" s="69"/>
      <c r="O622" s="69"/>
    </row>
    <row r="623" spans="2:15" ht="12.75">
      <c r="B623" s="66"/>
      <c r="C623" s="67"/>
      <c r="D623" s="67"/>
      <c r="E623" s="43">
        <v>14</v>
      </c>
      <c r="F623" s="67"/>
      <c r="G623" s="43">
        <v>1.2</v>
      </c>
      <c r="H623" s="67"/>
      <c r="I623" s="62"/>
      <c r="J623" s="68"/>
      <c r="K623" s="62" t="s">
        <v>138</v>
      </c>
      <c r="L623" s="62">
        <v>20</v>
      </c>
      <c r="M623" s="64"/>
      <c r="N623" s="69"/>
      <c r="O623" s="69"/>
    </row>
    <row r="624" spans="2:15" ht="12.75">
      <c r="B624" s="66"/>
      <c r="C624" s="67"/>
      <c r="D624" s="67"/>
      <c r="E624" s="43">
        <v>5</v>
      </c>
      <c r="F624" s="67"/>
      <c r="G624" s="43">
        <v>1.3</v>
      </c>
      <c r="H624" s="67"/>
      <c r="I624" s="62"/>
      <c r="J624" s="68"/>
      <c r="K624" s="62"/>
      <c r="L624" s="62"/>
      <c r="M624" s="64"/>
      <c r="N624" s="69"/>
      <c r="O624" s="69"/>
    </row>
    <row r="625" spans="2:15" ht="12.75">
      <c r="B625" s="66"/>
      <c r="C625" s="67"/>
      <c r="D625" s="67"/>
      <c r="E625" s="43">
        <v>5.5</v>
      </c>
      <c r="F625" s="67"/>
      <c r="G625" s="43">
        <v>1.8</v>
      </c>
      <c r="H625" s="67"/>
      <c r="I625" s="62"/>
      <c r="J625" s="68"/>
      <c r="K625" s="62" t="s">
        <v>109</v>
      </c>
      <c r="L625" s="62">
        <v>35</v>
      </c>
      <c r="M625" s="64"/>
      <c r="N625" s="69"/>
      <c r="O625" s="69"/>
    </row>
    <row r="626" spans="2:15" ht="12.75">
      <c r="B626" s="66"/>
      <c r="C626" s="67"/>
      <c r="D626" s="67"/>
      <c r="E626" s="43">
        <v>11.5</v>
      </c>
      <c r="F626" s="67"/>
      <c r="G626" s="43">
        <v>1.1</v>
      </c>
      <c r="H626" s="67"/>
      <c r="I626" s="62"/>
      <c r="J626" s="68"/>
      <c r="K626" s="62"/>
      <c r="L626" s="62"/>
      <c r="M626" s="64"/>
      <c r="N626" s="69"/>
      <c r="O626" s="69"/>
    </row>
    <row r="627" spans="1:15" ht="12.75">
      <c r="A627">
        <v>7</v>
      </c>
      <c r="B627" s="66" t="s">
        <v>23</v>
      </c>
      <c r="C627" s="67">
        <v>13</v>
      </c>
      <c r="D627" s="67">
        <v>50</v>
      </c>
      <c r="E627" s="43">
        <v>10</v>
      </c>
      <c r="F627" s="67">
        <f>((C627+SUM(E627:E632))/7)</f>
        <v>9.357142857142858</v>
      </c>
      <c r="G627" s="43">
        <v>1.6</v>
      </c>
      <c r="H627" s="67">
        <f>(SUM(G627:G632)/6)</f>
        <v>1.2833333333333334</v>
      </c>
      <c r="I627" s="62">
        <v>14</v>
      </c>
      <c r="J627" s="68">
        <v>1</v>
      </c>
      <c r="K627" s="62" t="s">
        <v>122</v>
      </c>
      <c r="L627" s="62">
        <v>30</v>
      </c>
      <c r="M627" s="64">
        <f>AVERAGE(L627,L629,L631)</f>
        <v>28.333333333333332</v>
      </c>
      <c r="N627" s="69">
        <v>54.043842</v>
      </c>
      <c r="O627" s="69">
        <v>-1.004741</v>
      </c>
    </row>
    <row r="628" spans="2:15" ht="12.75">
      <c r="B628" s="66"/>
      <c r="C628" s="67"/>
      <c r="D628" s="67"/>
      <c r="E628" s="43">
        <v>12</v>
      </c>
      <c r="F628" s="67"/>
      <c r="G628" s="43">
        <v>1.4</v>
      </c>
      <c r="H628" s="67"/>
      <c r="I628" s="62"/>
      <c r="J628" s="68"/>
      <c r="K628" s="62"/>
      <c r="L628" s="62"/>
      <c r="M628" s="64"/>
      <c r="N628" s="69"/>
      <c r="O628" s="69"/>
    </row>
    <row r="629" spans="2:15" ht="12.75">
      <c r="B629" s="66"/>
      <c r="C629" s="67"/>
      <c r="D629" s="67"/>
      <c r="E629" s="43">
        <v>12</v>
      </c>
      <c r="F629" s="67"/>
      <c r="G629" s="43">
        <v>1.2</v>
      </c>
      <c r="H629" s="67"/>
      <c r="I629" s="62"/>
      <c r="J629" s="68"/>
      <c r="K629" s="62" t="s">
        <v>138</v>
      </c>
      <c r="L629" s="62">
        <v>20</v>
      </c>
      <c r="M629" s="64"/>
      <c r="N629" s="69"/>
      <c r="O629" s="69"/>
    </row>
    <row r="630" spans="2:15" ht="12.75">
      <c r="B630" s="66"/>
      <c r="C630" s="67"/>
      <c r="D630" s="67"/>
      <c r="E630" s="43">
        <v>6.5</v>
      </c>
      <c r="F630" s="67"/>
      <c r="G630" s="43">
        <v>1.3</v>
      </c>
      <c r="H630" s="67"/>
      <c r="I630" s="62"/>
      <c r="J630" s="68"/>
      <c r="K630" s="62"/>
      <c r="L630" s="62"/>
      <c r="M630" s="64"/>
      <c r="N630" s="69"/>
      <c r="O630" s="69"/>
    </row>
    <row r="631" spans="2:15" ht="12.75">
      <c r="B631" s="66"/>
      <c r="C631" s="67"/>
      <c r="D631" s="67"/>
      <c r="E631" s="43">
        <v>5</v>
      </c>
      <c r="F631" s="67"/>
      <c r="G631" s="43">
        <v>1</v>
      </c>
      <c r="H631" s="67"/>
      <c r="I631" s="62"/>
      <c r="J631" s="68"/>
      <c r="K631" s="62" t="s">
        <v>109</v>
      </c>
      <c r="L631" s="62">
        <v>35</v>
      </c>
      <c r="M631" s="64"/>
      <c r="N631" s="69"/>
      <c r="O631" s="69"/>
    </row>
    <row r="632" spans="2:15" ht="12.75">
      <c r="B632" s="66"/>
      <c r="C632" s="67"/>
      <c r="D632" s="67"/>
      <c r="E632" s="43">
        <v>7</v>
      </c>
      <c r="F632" s="67"/>
      <c r="G632" s="43">
        <v>1.2</v>
      </c>
      <c r="H632" s="67"/>
      <c r="I632" s="62"/>
      <c r="J632" s="68"/>
      <c r="K632" s="62"/>
      <c r="L632" s="62"/>
      <c r="M632" s="64"/>
      <c r="N632" s="69"/>
      <c r="O632" s="69"/>
    </row>
    <row r="633" spans="1:15" ht="12.75">
      <c r="A633">
        <v>7</v>
      </c>
      <c r="B633" s="66" t="s">
        <v>26</v>
      </c>
      <c r="C633" s="67">
        <v>21</v>
      </c>
      <c r="D633" s="67">
        <v>39</v>
      </c>
      <c r="E633" s="43">
        <v>16.2</v>
      </c>
      <c r="F633" s="67">
        <f>((C633+SUM(E633:E638))/7)</f>
        <v>15.457142857142857</v>
      </c>
      <c r="G633" s="43">
        <v>1.2</v>
      </c>
      <c r="H633" s="67">
        <f>(SUM(G633:G638)/6)</f>
        <v>1.4833333333333334</v>
      </c>
      <c r="I633" s="62">
        <v>16</v>
      </c>
      <c r="J633" s="68">
        <v>2</v>
      </c>
      <c r="K633" s="62" t="s">
        <v>114</v>
      </c>
      <c r="L633" s="62">
        <v>24</v>
      </c>
      <c r="M633" s="64">
        <f>AVERAGE(L633,L635,L637)</f>
        <v>22</v>
      </c>
      <c r="N633" s="69">
        <v>54.043842</v>
      </c>
      <c r="O633" s="69">
        <v>-1.004741</v>
      </c>
    </row>
    <row r="634" spans="2:15" ht="12.75">
      <c r="B634" s="66"/>
      <c r="C634" s="67"/>
      <c r="D634" s="67"/>
      <c r="E634" s="43">
        <v>17.5</v>
      </c>
      <c r="F634" s="67"/>
      <c r="G634" s="43">
        <v>1.2</v>
      </c>
      <c r="H634" s="67"/>
      <c r="I634" s="62"/>
      <c r="J634" s="68"/>
      <c r="K634" s="62"/>
      <c r="L634" s="62"/>
      <c r="M634" s="64"/>
      <c r="N634" s="69"/>
      <c r="O634" s="69"/>
    </row>
    <row r="635" spans="2:15" ht="12.75">
      <c r="B635" s="66"/>
      <c r="C635" s="67"/>
      <c r="D635" s="67"/>
      <c r="E635" s="43">
        <v>15</v>
      </c>
      <c r="F635" s="67"/>
      <c r="G635" s="43">
        <v>1.5</v>
      </c>
      <c r="H635" s="67"/>
      <c r="I635" s="62"/>
      <c r="J635" s="68"/>
      <c r="K635" s="62" t="s">
        <v>103</v>
      </c>
      <c r="L635" s="62">
        <v>22</v>
      </c>
      <c r="M635" s="64"/>
      <c r="N635" s="69"/>
      <c r="O635" s="69"/>
    </row>
    <row r="636" spans="2:15" ht="12.75">
      <c r="B636" s="66"/>
      <c r="C636" s="67"/>
      <c r="D636" s="67"/>
      <c r="E636" s="43">
        <v>19</v>
      </c>
      <c r="F636" s="67"/>
      <c r="G636" s="43">
        <v>2</v>
      </c>
      <c r="H636" s="67"/>
      <c r="I636" s="62"/>
      <c r="J636" s="68"/>
      <c r="K636" s="62"/>
      <c r="L636" s="62"/>
      <c r="M636" s="64"/>
      <c r="N636" s="69"/>
      <c r="O636" s="69"/>
    </row>
    <row r="637" spans="2:15" ht="12.75">
      <c r="B637" s="66"/>
      <c r="C637" s="67"/>
      <c r="D637" s="67"/>
      <c r="E637" s="43">
        <v>10</v>
      </c>
      <c r="F637" s="67"/>
      <c r="G637" s="43">
        <v>1.4</v>
      </c>
      <c r="H637" s="67"/>
      <c r="I637" s="62"/>
      <c r="J637" s="68"/>
      <c r="K637" s="62" t="s">
        <v>119</v>
      </c>
      <c r="L637" s="62">
        <v>20</v>
      </c>
      <c r="M637" s="64"/>
      <c r="N637" s="69"/>
      <c r="O637" s="69"/>
    </row>
    <row r="638" spans="2:15" ht="12.75">
      <c r="B638" s="66"/>
      <c r="C638" s="67"/>
      <c r="D638" s="67"/>
      <c r="E638" s="43">
        <v>9.5</v>
      </c>
      <c r="F638" s="67"/>
      <c r="G638" s="43">
        <v>1.6</v>
      </c>
      <c r="H638" s="67"/>
      <c r="I638" s="62"/>
      <c r="J638" s="68"/>
      <c r="K638" s="62"/>
      <c r="L638" s="62"/>
      <c r="M638" s="64"/>
      <c r="N638" s="69"/>
      <c r="O638" s="69"/>
    </row>
    <row r="639" spans="1:15" ht="12.75">
      <c r="A639">
        <v>7</v>
      </c>
      <c r="B639" s="66" t="s">
        <v>25</v>
      </c>
      <c r="C639" s="67">
        <v>18</v>
      </c>
      <c r="D639" s="67">
        <v>35</v>
      </c>
      <c r="E639" s="43">
        <v>14</v>
      </c>
      <c r="F639" s="67">
        <f>((C639+SUM(E639:E644))/7)</f>
        <v>11</v>
      </c>
      <c r="G639" s="43">
        <v>1.6</v>
      </c>
      <c r="H639" s="67">
        <f>(SUM(G639:G644)/6)</f>
        <v>1.3833333333333335</v>
      </c>
      <c r="I639" s="62">
        <v>7</v>
      </c>
      <c r="J639" s="68">
        <v>1</v>
      </c>
      <c r="K639" s="62" t="s">
        <v>153</v>
      </c>
      <c r="L639" s="62">
        <v>50</v>
      </c>
      <c r="M639" s="64">
        <f>AVERAGE(L639,L641,L643)</f>
        <v>26.666666666666668</v>
      </c>
      <c r="N639" s="69">
        <v>54.043826</v>
      </c>
      <c r="O639" s="69">
        <v>-1.004778</v>
      </c>
    </row>
    <row r="640" spans="2:15" ht="12.75">
      <c r="B640" s="66"/>
      <c r="C640" s="67"/>
      <c r="D640" s="67"/>
      <c r="E640" s="43">
        <v>13</v>
      </c>
      <c r="F640" s="67"/>
      <c r="G640" s="43">
        <v>1.8</v>
      </c>
      <c r="H640" s="67"/>
      <c r="I640" s="62"/>
      <c r="J640" s="68"/>
      <c r="K640" s="62"/>
      <c r="L640" s="62"/>
      <c r="M640" s="64"/>
      <c r="N640" s="69"/>
      <c r="O640" s="69"/>
    </row>
    <row r="641" spans="2:15" ht="12.75">
      <c r="B641" s="66"/>
      <c r="C641" s="67"/>
      <c r="D641" s="67"/>
      <c r="E641" s="43">
        <v>14.5</v>
      </c>
      <c r="F641" s="67"/>
      <c r="G641" s="43">
        <v>0.8</v>
      </c>
      <c r="H641" s="67"/>
      <c r="I641" s="62"/>
      <c r="J641" s="68"/>
      <c r="K641" s="62" t="s">
        <v>104</v>
      </c>
      <c r="L641" s="62">
        <v>12</v>
      </c>
      <c r="M641" s="64"/>
      <c r="N641" s="69"/>
      <c r="O641" s="69"/>
    </row>
    <row r="642" spans="2:15" ht="12.75">
      <c r="B642" s="66"/>
      <c r="C642" s="67"/>
      <c r="D642" s="67"/>
      <c r="E642" s="43">
        <v>6.5</v>
      </c>
      <c r="F642" s="67"/>
      <c r="G642" s="43">
        <v>1.3</v>
      </c>
      <c r="H642" s="67"/>
      <c r="I642" s="62"/>
      <c r="J642" s="68"/>
      <c r="K642" s="62"/>
      <c r="L642" s="62"/>
      <c r="M642" s="64"/>
      <c r="N642" s="69"/>
      <c r="O642" s="69"/>
    </row>
    <row r="643" spans="2:15" ht="12.75">
      <c r="B643" s="66"/>
      <c r="C643" s="67"/>
      <c r="D643" s="67"/>
      <c r="E643" s="43">
        <v>4</v>
      </c>
      <c r="F643" s="67"/>
      <c r="G643" s="43">
        <v>1.4</v>
      </c>
      <c r="H643" s="67"/>
      <c r="I643" s="62"/>
      <c r="J643" s="68"/>
      <c r="K643" s="62" t="s">
        <v>102</v>
      </c>
      <c r="L643" s="62">
        <v>18</v>
      </c>
      <c r="M643" s="64"/>
      <c r="N643" s="69"/>
      <c r="O643" s="69"/>
    </row>
    <row r="644" spans="2:15" ht="12.75">
      <c r="B644" s="66"/>
      <c r="C644" s="67"/>
      <c r="D644" s="67"/>
      <c r="E644" s="43">
        <v>7</v>
      </c>
      <c r="F644" s="67"/>
      <c r="G644" s="43">
        <v>1.4</v>
      </c>
      <c r="H644" s="67"/>
      <c r="I644" s="62"/>
      <c r="J644" s="68"/>
      <c r="K644" s="62"/>
      <c r="L644" s="62"/>
      <c r="M644" s="64"/>
      <c r="N644" s="69"/>
      <c r="O644" s="69"/>
    </row>
    <row r="645" spans="1:15" ht="12.75">
      <c r="A645">
        <v>7</v>
      </c>
      <c r="B645" s="66" t="s">
        <v>24</v>
      </c>
      <c r="C645" s="67">
        <v>17</v>
      </c>
      <c r="D645" s="67">
        <v>30</v>
      </c>
      <c r="E645" s="43">
        <v>10</v>
      </c>
      <c r="F645" s="67">
        <f>((C645+SUM(E645:E650))/7)</f>
        <v>10.357142857142858</v>
      </c>
      <c r="G645" s="43">
        <v>1.3</v>
      </c>
      <c r="H645" s="67">
        <f>(SUM(G645:G650)/6)</f>
        <v>1.4166666666666667</v>
      </c>
      <c r="I645" s="62">
        <v>5</v>
      </c>
      <c r="J645" s="68">
        <v>1</v>
      </c>
      <c r="K645" s="62" t="s">
        <v>122</v>
      </c>
      <c r="L645" s="62">
        <v>30</v>
      </c>
      <c r="M645" s="64">
        <f>AVERAGE(L645,L647,L649)</f>
        <v>33.333333333333336</v>
      </c>
      <c r="N645" s="69">
        <v>54.043788</v>
      </c>
      <c r="O645" s="69">
        <v>-1.004749</v>
      </c>
    </row>
    <row r="646" spans="2:15" ht="12.75">
      <c r="B646" s="66"/>
      <c r="C646" s="67"/>
      <c r="D646" s="67"/>
      <c r="E646" s="43">
        <v>14.5</v>
      </c>
      <c r="F646" s="67"/>
      <c r="G646" s="43">
        <v>1.3</v>
      </c>
      <c r="H646" s="67"/>
      <c r="I646" s="62"/>
      <c r="J646" s="68"/>
      <c r="K646" s="62"/>
      <c r="L646" s="62"/>
      <c r="M646" s="64"/>
      <c r="N646" s="69"/>
      <c r="O646" s="69"/>
    </row>
    <row r="647" spans="2:15" ht="12.75">
      <c r="B647" s="66"/>
      <c r="C647" s="67"/>
      <c r="D647" s="67"/>
      <c r="E647" s="43">
        <v>5.5</v>
      </c>
      <c r="F647" s="67"/>
      <c r="G647" s="43">
        <v>1.2</v>
      </c>
      <c r="H647" s="67"/>
      <c r="I647" s="62"/>
      <c r="J647" s="68"/>
      <c r="K647" s="62" t="s">
        <v>109</v>
      </c>
      <c r="L647" s="62">
        <v>35</v>
      </c>
      <c r="M647" s="64"/>
      <c r="N647" s="69"/>
      <c r="O647" s="69"/>
    </row>
    <row r="648" spans="2:15" ht="12.75">
      <c r="B648" s="66"/>
      <c r="C648" s="67"/>
      <c r="D648" s="67"/>
      <c r="E648" s="43">
        <v>6</v>
      </c>
      <c r="F648" s="67"/>
      <c r="G648" s="43">
        <v>1.8</v>
      </c>
      <c r="H648" s="67"/>
      <c r="I648" s="62"/>
      <c r="J648" s="68"/>
      <c r="K648" s="62"/>
      <c r="L648" s="62"/>
      <c r="M648" s="64"/>
      <c r="N648" s="69"/>
      <c r="O648" s="69"/>
    </row>
    <row r="649" spans="2:15" ht="12.75">
      <c r="B649" s="66"/>
      <c r="C649" s="67"/>
      <c r="D649" s="67"/>
      <c r="E649" s="43">
        <v>7.5</v>
      </c>
      <c r="F649" s="67"/>
      <c r="G649" s="43">
        <v>1.2</v>
      </c>
      <c r="H649" s="67"/>
      <c r="I649" s="62"/>
      <c r="J649" s="68"/>
      <c r="K649" s="62" t="s">
        <v>109</v>
      </c>
      <c r="L649" s="62">
        <v>35</v>
      </c>
      <c r="M649" s="64"/>
      <c r="N649" s="69"/>
      <c r="O649" s="69"/>
    </row>
    <row r="650" spans="2:15" ht="12.75">
      <c r="B650" s="66"/>
      <c r="C650" s="67"/>
      <c r="D650" s="67"/>
      <c r="E650" s="43">
        <v>12</v>
      </c>
      <c r="F650" s="67"/>
      <c r="G650" s="43">
        <v>1.7</v>
      </c>
      <c r="H650" s="67"/>
      <c r="I650" s="62"/>
      <c r="J650" s="68"/>
      <c r="K650" s="62"/>
      <c r="L650" s="62"/>
      <c r="M650" s="64"/>
      <c r="N650" s="69"/>
      <c r="O650" s="69"/>
    </row>
    <row r="651" spans="1:15" ht="12.75">
      <c r="A651">
        <v>7</v>
      </c>
      <c r="B651" s="66" t="s">
        <v>27</v>
      </c>
      <c r="C651" s="67">
        <v>25</v>
      </c>
      <c r="D651" s="67">
        <v>115</v>
      </c>
      <c r="E651" s="43">
        <v>15.5</v>
      </c>
      <c r="F651" s="67">
        <f>((C651+SUM(E651:E656))/7)</f>
        <v>13.928571428571429</v>
      </c>
      <c r="G651" s="43">
        <v>2.1</v>
      </c>
      <c r="H651" s="67">
        <f>(SUM(G651:G656)/6)</f>
        <v>1.7666666666666666</v>
      </c>
      <c r="I651" s="62">
        <v>30</v>
      </c>
      <c r="J651" s="68">
        <v>1</v>
      </c>
      <c r="K651" s="62" t="s">
        <v>114</v>
      </c>
      <c r="L651" s="62">
        <v>24</v>
      </c>
      <c r="M651" s="64">
        <f>AVERAGE(L651,L653,L655)</f>
        <v>17.666666666666668</v>
      </c>
      <c r="N651" s="69">
        <v>54.043782</v>
      </c>
      <c r="O651" s="69">
        <v>-1.004748</v>
      </c>
    </row>
    <row r="652" spans="2:15" ht="12.75">
      <c r="B652" s="66"/>
      <c r="C652" s="67"/>
      <c r="D652" s="67"/>
      <c r="E652" s="43">
        <v>20</v>
      </c>
      <c r="F652" s="67"/>
      <c r="G652" s="43">
        <v>1.7</v>
      </c>
      <c r="H652" s="67"/>
      <c r="I652" s="62"/>
      <c r="J652" s="68"/>
      <c r="K652" s="62"/>
      <c r="L652" s="62"/>
      <c r="M652" s="64"/>
      <c r="N652" s="69"/>
      <c r="O652" s="69"/>
    </row>
    <row r="653" spans="2:15" ht="12.75">
      <c r="B653" s="66"/>
      <c r="C653" s="67"/>
      <c r="D653" s="67"/>
      <c r="E653" s="43">
        <v>16</v>
      </c>
      <c r="F653" s="67"/>
      <c r="G653" s="43">
        <v>1.3</v>
      </c>
      <c r="H653" s="67"/>
      <c r="I653" s="62"/>
      <c r="J653" s="68"/>
      <c r="K653" s="62" t="s">
        <v>154</v>
      </c>
      <c r="L653" s="62">
        <v>5</v>
      </c>
      <c r="M653" s="64"/>
      <c r="N653" s="69"/>
      <c r="O653" s="69"/>
    </row>
    <row r="654" spans="2:15" ht="12.75">
      <c r="B654" s="66"/>
      <c r="C654" s="67"/>
      <c r="D654" s="67"/>
      <c r="E654" s="43">
        <v>9.5</v>
      </c>
      <c r="F654" s="67"/>
      <c r="G654" s="43">
        <v>1.1</v>
      </c>
      <c r="H654" s="67"/>
      <c r="I654" s="62"/>
      <c r="J654" s="68"/>
      <c r="K654" s="62"/>
      <c r="L654" s="62"/>
      <c r="M654" s="64"/>
      <c r="N654" s="69"/>
      <c r="O654" s="69"/>
    </row>
    <row r="655" spans="2:15" ht="12.75">
      <c r="B655" s="66"/>
      <c r="C655" s="67"/>
      <c r="D655" s="67"/>
      <c r="E655" s="43">
        <v>6</v>
      </c>
      <c r="F655" s="67"/>
      <c r="G655" s="43">
        <v>2.8</v>
      </c>
      <c r="H655" s="67"/>
      <c r="I655" s="62"/>
      <c r="J655" s="68"/>
      <c r="K655" s="62" t="s">
        <v>114</v>
      </c>
      <c r="L655" s="62">
        <v>24</v>
      </c>
      <c r="M655" s="64"/>
      <c r="N655" s="69"/>
      <c r="O655" s="69"/>
    </row>
    <row r="656" spans="2:15" ht="12.75">
      <c r="B656" s="66"/>
      <c r="C656" s="67"/>
      <c r="D656" s="67"/>
      <c r="E656" s="43">
        <v>5.5</v>
      </c>
      <c r="F656" s="67"/>
      <c r="G656" s="43">
        <v>1.6</v>
      </c>
      <c r="H656" s="67"/>
      <c r="I656" s="62"/>
      <c r="J656" s="68"/>
      <c r="K656" s="62"/>
      <c r="L656" s="62"/>
      <c r="M656" s="64"/>
      <c r="N656" s="69"/>
      <c r="O656" s="69"/>
    </row>
    <row r="657" spans="1:15" ht="12.75">
      <c r="A657">
        <v>7</v>
      </c>
      <c r="B657" s="66" t="s">
        <v>22</v>
      </c>
      <c r="C657" s="67">
        <v>30</v>
      </c>
      <c r="D657" s="67">
        <v>26</v>
      </c>
      <c r="E657" s="43">
        <v>25</v>
      </c>
      <c r="F657" s="67">
        <f>((C657+SUM(E657:E662))/7)</f>
        <v>20.857142857142858</v>
      </c>
      <c r="G657" s="43">
        <v>2</v>
      </c>
      <c r="H657" s="67">
        <f>(SUM(G657:G662)/6)</f>
        <v>1.3833333333333335</v>
      </c>
      <c r="I657" s="62">
        <v>3</v>
      </c>
      <c r="J657" s="68">
        <v>2</v>
      </c>
      <c r="K657" s="62" t="s">
        <v>122</v>
      </c>
      <c r="L657" s="62">
        <v>30</v>
      </c>
      <c r="M657" s="64">
        <f>AVERAGE(L657,L659,L661)</f>
        <v>28.333333333333332</v>
      </c>
      <c r="N657" s="69">
        <v>54.043792</v>
      </c>
      <c r="O657" s="69">
        <v>-1.004779</v>
      </c>
    </row>
    <row r="658" spans="2:15" ht="12.75">
      <c r="B658" s="66"/>
      <c r="C658" s="67"/>
      <c r="D658" s="67"/>
      <c r="E658" s="43">
        <v>22</v>
      </c>
      <c r="F658" s="67"/>
      <c r="G658" s="43">
        <v>1.1</v>
      </c>
      <c r="H658" s="67"/>
      <c r="I658" s="62"/>
      <c r="J658" s="68"/>
      <c r="K658" s="62"/>
      <c r="L658" s="62"/>
      <c r="M658" s="64"/>
      <c r="N658" s="69"/>
      <c r="O658" s="69"/>
    </row>
    <row r="659" spans="2:15" ht="12.75">
      <c r="B659" s="66"/>
      <c r="C659" s="67"/>
      <c r="D659" s="67"/>
      <c r="E659" s="43">
        <v>24.5</v>
      </c>
      <c r="F659" s="67"/>
      <c r="G659" s="43">
        <v>1.6</v>
      </c>
      <c r="H659" s="67"/>
      <c r="I659" s="62"/>
      <c r="J659" s="68"/>
      <c r="K659" s="62" t="s">
        <v>109</v>
      </c>
      <c r="L659" s="62">
        <v>35</v>
      </c>
      <c r="M659" s="64"/>
      <c r="N659" s="69"/>
      <c r="O659" s="69"/>
    </row>
    <row r="660" spans="2:15" ht="12.75">
      <c r="B660" s="66"/>
      <c r="C660" s="67"/>
      <c r="D660" s="67"/>
      <c r="E660" s="43">
        <v>20.5</v>
      </c>
      <c r="F660" s="67"/>
      <c r="G660" s="43">
        <v>0.9</v>
      </c>
      <c r="H660" s="67"/>
      <c r="I660" s="62"/>
      <c r="J660" s="68"/>
      <c r="K660" s="62"/>
      <c r="L660" s="62"/>
      <c r="M660" s="64"/>
      <c r="N660" s="69"/>
      <c r="O660" s="69"/>
    </row>
    <row r="661" spans="2:15" ht="12.75">
      <c r="B661" s="66"/>
      <c r="C661" s="67"/>
      <c r="D661" s="67"/>
      <c r="E661" s="43">
        <v>24</v>
      </c>
      <c r="F661" s="67"/>
      <c r="G661" s="43">
        <v>1.2</v>
      </c>
      <c r="H661" s="67"/>
      <c r="I661" s="62"/>
      <c r="J661" s="68"/>
      <c r="K661" s="62" t="s">
        <v>138</v>
      </c>
      <c r="L661" s="62">
        <v>20</v>
      </c>
      <c r="M661" s="64"/>
      <c r="N661" s="69"/>
      <c r="O661" s="69"/>
    </row>
    <row r="662" spans="2:15" ht="12.75">
      <c r="B662" s="66"/>
      <c r="C662" s="67"/>
      <c r="D662" s="67"/>
      <c r="E662" s="43"/>
      <c r="F662" s="67"/>
      <c r="G662" s="43">
        <v>1.5</v>
      </c>
      <c r="H662" s="67"/>
      <c r="I662" s="62"/>
      <c r="J662" s="68"/>
      <c r="K662" s="62"/>
      <c r="L662" s="62"/>
      <c r="M662" s="64"/>
      <c r="N662" s="69"/>
      <c r="O662" s="69"/>
    </row>
    <row r="663" spans="1:15" ht="12.75">
      <c r="A663">
        <v>7</v>
      </c>
      <c r="B663" s="66" t="s">
        <v>139</v>
      </c>
      <c r="C663" s="67">
        <v>38</v>
      </c>
      <c r="D663" s="67">
        <v>33</v>
      </c>
      <c r="E663" s="43">
        <v>22.5</v>
      </c>
      <c r="F663" s="67">
        <f>((C663+SUM(E663:E668))/7)</f>
        <v>20.642857142857142</v>
      </c>
      <c r="G663" s="43">
        <v>1.2</v>
      </c>
      <c r="H663" s="67">
        <f>(SUM(G663:G668)/6)</f>
        <v>1.4000000000000001</v>
      </c>
      <c r="I663" s="62">
        <v>6</v>
      </c>
      <c r="J663" s="68">
        <v>2</v>
      </c>
      <c r="K663" s="62" t="s">
        <v>138</v>
      </c>
      <c r="L663" s="62">
        <v>20</v>
      </c>
      <c r="M663" s="64">
        <f>AVERAGE(L663,L665,L667)</f>
        <v>28</v>
      </c>
      <c r="N663" s="69">
        <v>54.043791</v>
      </c>
      <c r="O663" s="69">
        <v>-1.004786</v>
      </c>
    </row>
    <row r="664" spans="2:15" ht="12.75">
      <c r="B664" s="66"/>
      <c r="C664" s="67"/>
      <c r="D664" s="67"/>
      <c r="E664" s="43">
        <v>28.5</v>
      </c>
      <c r="F664" s="67"/>
      <c r="G664" s="43">
        <v>1.4</v>
      </c>
      <c r="H664" s="67"/>
      <c r="I664" s="62"/>
      <c r="J664" s="68"/>
      <c r="K664" s="62"/>
      <c r="L664" s="62"/>
      <c r="M664" s="64"/>
      <c r="N664" s="69"/>
      <c r="O664" s="69"/>
    </row>
    <row r="665" spans="2:15" ht="12.75">
      <c r="B665" s="66"/>
      <c r="C665" s="67"/>
      <c r="D665" s="67"/>
      <c r="E665" s="43">
        <v>20</v>
      </c>
      <c r="F665" s="67"/>
      <c r="G665" s="43">
        <v>1.4</v>
      </c>
      <c r="H665" s="67"/>
      <c r="I665" s="62"/>
      <c r="J665" s="68"/>
      <c r="K665" s="62" t="s">
        <v>122</v>
      </c>
      <c r="L665" s="62">
        <v>30</v>
      </c>
      <c r="M665" s="64"/>
      <c r="N665" s="69"/>
      <c r="O665" s="69"/>
    </row>
    <row r="666" spans="2:15" ht="12.75">
      <c r="B666" s="66"/>
      <c r="C666" s="67"/>
      <c r="D666" s="67"/>
      <c r="E666" s="43">
        <v>24.5</v>
      </c>
      <c r="F666" s="67"/>
      <c r="G666" s="43">
        <v>1.5</v>
      </c>
      <c r="H666" s="67"/>
      <c r="I666" s="62"/>
      <c r="J666" s="68"/>
      <c r="K666" s="62"/>
      <c r="L666" s="62"/>
      <c r="M666" s="64"/>
      <c r="N666" s="69"/>
      <c r="O666" s="69"/>
    </row>
    <row r="667" spans="2:15" ht="12.75">
      <c r="B667" s="66"/>
      <c r="C667" s="67"/>
      <c r="D667" s="67"/>
      <c r="E667" s="43">
        <v>4</v>
      </c>
      <c r="F667" s="67"/>
      <c r="G667" s="43">
        <v>1.7</v>
      </c>
      <c r="H667" s="67"/>
      <c r="I667" s="62"/>
      <c r="J667" s="68"/>
      <c r="K667" s="62" t="s">
        <v>155</v>
      </c>
      <c r="L667" s="62">
        <v>34</v>
      </c>
      <c r="M667" s="64"/>
      <c r="N667" s="69"/>
      <c r="O667" s="69"/>
    </row>
    <row r="668" spans="2:15" ht="12.75">
      <c r="B668" s="66"/>
      <c r="C668" s="67"/>
      <c r="D668" s="67"/>
      <c r="E668" s="43">
        <v>7</v>
      </c>
      <c r="F668" s="67"/>
      <c r="G668" s="43">
        <v>1.2</v>
      </c>
      <c r="H668" s="67"/>
      <c r="I668" s="62"/>
      <c r="J668" s="68"/>
      <c r="K668" s="62"/>
      <c r="L668" s="62"/>
      <c r="M668" s="64"/>
      <c r="N668" s="69"/>
      <c r="O668" s="69"/>
    </row>
    <row r="669" spans="1:15" ht="12.75">
      <c r="A669">
        <v>7</v>
      </c>
      <c r="B669" s="66" t="s">
        <v>140</v>
      </c>
      <c r="C669" s="67">
        <v>14</v>
      </c>
      <c r="D669" s="67">
        <v>34</v>
      </c>
      <c r="E669" s="43">
        <v>7.5</v>
      </c>
      <c r="F669" s="67">
        <f>((C669+SUM(E669:E674))/7)</f>
        <v>8.785714285714286</v>
      </c>
      <c r="G669" s="43">
        <v>1.7</v>
      </c>
      <c r="H669" s="67">
        <f>(SUM(G669:G674)/6)</f>
        <v>1.1666666666666667</v>
      </c>
      <c r="I669" s="62">
        <v>7</v>
      </c>
      <c r="J669" s="68">
        <v>2</v>
      </c>
      <c r="K669" s="62" t="s">
        <v>122</v>
      </c>
      <c r="L669" s="62">
        <v>30</v>
      </c>
      <c r="M669" s="64">
        <f>AVERAGE(L669,L671,L673)</f>
        <v>28.333333333333332</v>
      </c>
      <c r="N669" s="69">
        <v>54.04383</v>
      </c>
      <c r="O669" s="69">
        <v>-1.004839</v>
      </c>
    </row>
    <row r="670" spans="2:15" ht="12.75">
      <c r="B670" s="66"/>
      <c r="C670" s="67"/>
      <c r="D670" s="67"/>
      <c r="E670" s="43">
        <v>12</v>
      </c>
      <c r="F670" s="67"/>
      <c r="G670" s="43">
        <v>0.9</v>
      </c>
      <c r="H670" s="67"/>
      <c r="I670" s="62"/>
      <c r="J670" s="68"/>
      <c r="K670" s="62"/>
      <c r="L670" s="62"/>
      <c r="M670" s="64"/>
      <c r="N670" s="69"/>
      <c r="O670" s="69"/>
    </row>
    <row r="671" spans="2:15" ht="12.75">
      <c r="B671" s="66"/>
      <c r="C671" s="67"/>
      <c r="D671" s="67"/>
      <c r="E671" s="43">
        <v>10</v>
      </c>
      <c r="F671" s="67"/>
      <c r="G671" s="43">
        <v>1</v>
      </c>
      <c r="H671" s="67"/>
      <c r="I671" s="62"/>
      <c r="J671" s="68"/>
      <c r="K671" s="62" t="s">
        <v>106</v>
      </c>
      <c r="L671" s="62">
        <v>35</v>
      </c>
      <c r="M671" s="64"/>
      <c r="N671" s="69"/>
      <c r="O671" s="69"/>
    </row>
    <row r="672" spans="2:15" ht="12.75">
      <c r="B672" s="66"/>
      <c r="C672" s="67"/>
      <c r="D672" s="67"/>
      <c r="E672" s="43">
        <v>7.5</v>
      </c>
      <c r="F672" s="67"/>
      <c r="G672" s="43">
        <v>1.4</v>
      </c>
      <c r="H672" s="67"/>
      <c r="I672" s="62"/>
      <c r="J672" s="68"/>
      <c r="K672" s="62"/>
      <c r="L672" s="62"/>
      <c r="M672" s="64"/>
      <c r="N672" s="69"/>
      <c r="O672" s="69"/>
    </row>
    <row r="673" spans="2:15" ht="12.75">
      <c r="B673" s="66"/>
      <c r="C673" s="67"/>
      <c r="D673" s="67"/>
      <c r="E673" s="43">
        <v>4</v>
      </c>
      <c r="F673" s="67"/>
      <c r="G673" s="43">
        <v>0.9</v>
      </c>
      <c r="H673" s="67"/>
      <c r="I673" s="62"/>
      <c r="J673" s="68"/>
      <c r="K673" s="62" t="s">
        <v>138</v>
      </c>
      <c r="L673" s="62">
        <v>20</v>
      </c>
      <c r="M673" s="64"/>
      <c r="N673" s="69"/>
      <c r="O673" s="69"/>
    </row>
    <row r="674" spans="2:15" ht="12.75">
      <c r="B674" s="66"/>
      <c r="C674" s="67"/>
      <c r="D674" s="67"/>
      <c r="E674" s="43">
        <v>6.5</v>
      </c>
      <c r="F674" s="67"/>
      <c r="G674" s="43">
        <v>1.1</v>
      </c>
      <c r="H674" s="67"/>
      <c r="I674" s="62"/>
      <c r="J674" s="68"/>
      <c r="K674" s="62"/>
      <c r="L674" s="62"/>
      <c r="M674" s="64"/>
      <c r="N674" s="69"/>
      <c r="O674" s="69"/>
    </row>
    <row r="675" spans="1:15" ht="12.75">
      <c r="A675">
        <v>7</v>
      </c>
      <c r="B675" s="66" t="s">
        <v>141</v>
      </c>
      <c r="C675" s="67">
        <v>20</v>
      </c>
      <c r="D675" s="67">
        <v>46</v>
      </c>
      <c r="E675" s="43">
        <v>16.5</v>
      </c>
      <c r="F675" s="67">
        <f>((C675+SUM(E675:E680))/7)</f>
        <v>14.214285714285714</v>
      </c>
      <c r="G675" s="43">
        <v>1.1</v>
      </c>
      <c r="H675" s="67">
        <f>(SUM(G675:G680)/6)</f>
        <v>1.1666666666666665</v>
      </c>
      <c r="I675" s="62">
        <v>10</v>
      </c>
      <c r="J675" s="68">
        <v>3</v>
      </c>
      <c r="K675" s="62" t="s">
        <v>122</v>
      </c>
      <c r="L675" s="62">
        <v>30</v>
      </c>
      <c r="M675" s="64">
        <f>AVERAGE(L675,L677,L679)</f>
        <v>30</v>
      </c>
      <c r="N675" s="69">
        <v>54.043775</v>
      </c>
      <c r="O675" s="69">
        <v>-1.00483</v>
      </c>
    </row>
    <row r="676" spans="2:15" ht="12.75">
      <c r="B676" s="66"/>
      <c r="C676" s="67"/>
      <c r="D676" s="67"/>
      <c r="E676" s="43">
        <v>14</v>
      </c>
      <c r="F676" s="67"/>
      <c r="G676" s="43">
        <v>1.2</v>
      </c>
      <c r="H676" s="67"/>
      <c r="I676" s="62"/>
      <c r="J676" s="68"/>
      <c r="K676" s="62"/>
      <c r="L676" s="62"/>
      <c r="M676" s="64"/>
      <c r="N676" s="69"/>
      <c r="O676" s="69"/>
    </row>
    <row r="677" spans="2:15" ht="12.75">
      <c r="B677" s="66"/>
      <c r="C677" s="67"/>
      <c r="D677" s="67"/>
      <c r="E677" s="43">
        <v>17.5</v>
      </c>
      <c r="F677" s="67"/>
      <c r="G677" s="43">
        <v>0.9</v>
      </c>
      <c r="H677" s="67"/>
      <c r="I677" s="62"/>
      <c r="J677" s="68"/>
      <c r="K677" s="62" t="s">
        <v>109</v>
      </c>
      <c r="L677" s="62">
        <v>35</v>
      </c>
      <c r="M677" s="64"/>
      <c r="N677" s="69"/>
      <c r="O677" s="69"/>
    </row>
    <row r="678" spans="2:15" ht="12.75">
      <c r="B678" s="66"/>
      <c r="C678" s="67"/>
      <c r="D678" s="67"/>
      <c r="E678" s="43">
        <v>13</v>
      </c>
      <c r="F678" s="67"/>
      <c r="G678" s="43">
        <v>0.7</v>
      </c>
      <c r="H678" s="67"/>
      <c r="I678" s="62"/>
      <c r="J678" s="68"/>
      <c r="K678" s="62"/>
      <c r="L678" s="62"/>
      <c r="M678" s="64"/>
      <c r="N678" s="69"/>
      <c r="O678" s="69"/>
    </row>
    <row r="679" spans="2:15" ht="12.75">
      <c r="B679" s="66"/>
      <c r="C679" s="67"/>
      <c r="D679" s="67"/>
      <c r="E679" s="43">
        <v>5.5</v>
      </c>
      <c r="F679" s="67"/>
      <c r="G679" s="43">
        <v>1.3</v>
      </c>
      <c r="H679" s="67"/>
      <c r="I679" s="62"/>
      <c r="J679" s="68"/>
      <c r="K679" s="62" t="s">
        <v>108</v>
      </c>
      <c r="L679" s="62">
        <v>25</v>
      </c>
      <c r="M679" s="64"/>
      <c r="N679" s="69"/>
      <c r="O679" s="69"/>
    </row>
    <row r="680" spans="2:15" ht="12.75">
      <c r="B680" s="66"/>
      <c r="C680" s="67"/>
      <c r="D680" s="67"/>
      <c r="E680" s="43">
        <v>13</v>
      </c>
      <c r="F680" s="67"/>
      <c r="G680" s="43">
        <v>1.8</v>
      </c>
      <c r="H680" s="67"/>
      <c r="I680" s="62"/>
      <c r="J680" s="68"/>
      <c r="K680" s="62"/>
      <c r="L680" s="62"/>
      <c r="M680" s="64"/>
      <c r="N680" s="69"/>
      <c r="O680" s="69"/>
    </row>
    <row r="681" spans="1:15" ht="12.75">
      <c r="A681">
        <v>8</v>
      </c>
      <c r="B681" s="66">
        <v>1</v>
      </c>
      <c r="C681" s="67">
        <v>20</v>
      </c>
      <c r="D681" s="67">
        <v>25.5</v>
      </c>
      <c r="E681" s="43">
        <v>14.5</v>
      </c>
      <c r="F681" s="67">
        <f>((C681+SUM(E681:E686))/7)</f>
        <v>13.214285714285714</v>
      </c>
      <c r="G681" s="43">
        <v>2.8</v>
      </c>
      <c r="H681" s="67">
        <f>(SUM(G681:G686)/6)</f>
        <v>2.333333333333333</v>
      </c>
      <c r="I681" s="62">
        <v>3</v>
      </c>
      <c r="J681" s="68">
        <v>1</v>
      </c>
      <c r="K681" s="62" t="s">
        <v>104</v>
      </c>
      <c r="L681" s="63">
        <v>12</v>
      </c>
      <c r="M681" s="64">
        <f>AVERAGE(L681,L683,L685)</f>
        <v>14.666666666666666</v>
      </c>
      <c r="N681" s="65">
        <v>54.043194</v>
      </c>
      <c r="O681" s="65">
        <v>-1.008032</v>
      </c>
    </row>
    <row r="682" spans="2:15" ht="12.75">
      <c r="B682" s="66"/>
      <c r="C682" s="67"/>
      <c r="D682" s="67"/>
      <c r="E682" s="43">
        <v>10.5</v>
      </c>
      <c r="F682" s="67"/>
      <c r="G682" s="43">
        <v>3.1</v>
      </c>
      <c r="H682" s="62"/>
      <c r="I682" s="62"/>
      <c r="J682" s="68"/>
      <c r="K682" s="62"/>
      <c r="L682" s="63"/>
      <c r="M682" s="64"/>
      <c r="N682" s="65"/>
      <c r="O682" s="65"/>
    </row>
    <row r="683" spans="2:15" ht="12.75">
      <c r="B683" s="66"/>
      <c r="C683" s="67"/>
      <c r="D683" s="67"/>
      <c r="E683" s="43">
        <v>6.5</v>
      </c>
      <c r="F683" s="67"/>
      <c r="G683" s="43">
        <v>2.3</v>
      </c>
      <c r="H683" s="62"/>
      <c r="I683" s="62"/>
      <c r="J683" s="68"/>
      <c r="K683" s="62" t="s">
        <v>100</v>
      </c>
      <c r="L683" s="63">
        <v>16</v>
      </c>
      <c r="M683" s="64"/>
      <c r="N683" s="65"/>
      <c r="O683" s="65"/>
    </row>
    <row r="684" spans="2:15" ht="12.75">
      <c r="B684" s="66"/>
      <c r="C684" s="67"/>
      <c r="D684" s="67"/>
      <c r="E684" s="43">
        <v>17.5</v>
      </c>
      <c r="F684" s="67"/>
      <c r="G684" s="43">
        <v>2.2</v>
      </c>
      <c r="H684" s="62"/>
      <c r="I684" s="62"/>
      <c r="J684" s="68"/>
      <c r="K684" s="62"/>
      <c r="L684" s="63"/>
      <c r="M684" s="64"/>
      <c r="N684" s="65"/>
      <c r="O684" s="65"/>
    </row>
    <row r="685" spans="2:15" ht="12.75">
      <c r="B685" s="66"/>
      <c r="C685" s="67"/>
      <c r="D685" s="67"/>
      <c r="E685" s="43">
        <v>9.5</v>
      </c>
      <c r="F685" s="67"/>
      <c r="G685" s="43">
        <v>1.5</v>
      </c>
      <c r="H685" s="62"/>
      <c r="I685" s="62"/>
      <c r="J685" s="68"/>
      <c r="K685" s="62" t="s">
        <v>100</v>
      </c>
      <c r="L685" s="63">
        <v>16</v>
      </c>
      <c r="M685" s="64"/>
      <c r="N685" s="65"/>
      <c r="O685" s="65"/>
    </row>
    <row r="686" spans="2:15" ht="12.75">
      <c r="B686" s="66"/>
      <c r="C686" s="67"/>
      <c r="D686" s="67"/>
      <c r="E686" s="43">
        <v>14</v>
      </c>
      <c r="F686" s="67"/>
      <c r="G686" s="43">
        <v>2.1</v>
      </c>
      <c r="H686" s="62"/>
      <c r="I686" s="62"/>
      <c r="J686" s="68"/>
      <c r="K686" s="62"/>
      <c r="L686" s="63"/>
      <c r="M686" s="64"/>
      <c r="N686" s="65"/>
      <c r="O686" s="65"/>
    </row>
    <row r="687" spans="1:15" ht="12.75">
      <c r="A687">
        <v>8</v>
      </c>
      <c r="B687" s="66" t="s">
        <v>101</v>
      </c>
      <c r="C687" s="67">
        <v>46.5</v>
      </c>
      <c r="D687" s="67">
        <v>30</v>
      </c>
      <c r="E687" s="43">
        <v>32.5</v>
      </c>
      <c r="F687" s="67">
        <f>((C687+SUM(E687:E692))/7)</f>
        <v>33.357142857142854</v>
      </c>
      <c r="G687" s="43">
        <v>1.5</v>
      </c>
      <c r="H687" s="67">
        <f>(SUM(G687:G692)/6)</f>
        <v>1.5166666666666666</v>
      </c>
      <c r="I687" s="62">
        <v>1</v>
      </c>
      <c r="J687" s="68">
        <v>2</v>
      </c>
      <c r="K687" s="62" t="s">
        <v>109</v>
      </c>
      <c r="L687" s="63">
        <v>35</v>
      </c>
      <c r="M687" s="64">
        <f>AVERAGE(L687,L689,L691)</f>
        <v>36.666666666666664</v>
      </c>
      <c r="N687" s="65">
        <v>54.043188</v>
      </c>
      <c r="O687" s="65">
        <v>-1.008138</v>
      </c>
    </row>
    <row r="688" spans="2:15" ht="12.75">
      <c r="B688" s="66"/>
      <c r="C688" s="67"/>
      <c r="D688" s="67"/>
      <c r="E688" s="43">
        <v>36</v>
      </c>
      <c r="F688" s="67"/>
      <c r="G688" s="43">
        <v>1.7</v>
      </c>
      <c r="H688" s="62"/>
      <c r="I688" s="62"/>
      <c r="J688" s="68"/>
      <c r="K688" s="62"/>
      <c r="L688" s="63"/>
      <c r="M688" s="64"/>
      <c r="N688" s="65"/>
      <c r="O688" s="65"/>
    </row>
    <row r="689" spans="2:15" ht="12.75">
      <c r="B689" s="66"/>
      <c r="C689" s="67"/>
      <c r="D689" s="67"/>
      <c r="E689" s="43">
        <v>23.5</v>
      </c>
      <c r="F689" s="67"/>
      <c r="G689" s="43">
        <v>1.7</v>
      </c>
      <c r="H689" s="62"/>
      <c r="I689" s="62"/>
      <c r="J689" s="68"/>
      <c r="K689" s="62" t="s">
        <v>122</v>
      </c>
      <c r="L689" s="63">
        <v>30</v>
      </c>
      <c r="M689" s="64"/>
      <c r="N689" s="65"/>
      <c r="O689" s="65"/>
    </row>
    <row r="690" spans="2:15" ht="12.75">
      <c r="B690" s="66"/>
      <c r="C690" s="67"/>
      <c r="D690" s="67"/>
      <c r="E690" s="43">
        <v>37.5</v>
      </c>
      <c r="F690" s="67"/>
      <c r="G690" s="43">
        <v>1.6</v>
      </c>
      <c r="H690" s="62"/>
      <c r="I690" s="62"/>
      <c r="J690" s="68"/>
      <c r="K690" s="62"/>
      <c r="L690" s="63"/>
      <c r="M690" s="64"/>
      <c r="N690" s="65"/>
      <c r="O690" s="65"/>
    </row>
    <row r="691" spans="2:15" ht="12.75">
      <c r="B691" s="66"/>
      <c r="C691" s="67"/>
      <c r="D691" s="67"/>
      <c r="E691" s="43">
        <v>30</v>
      </c>
      <c r="F691" s="67"/>
      <c r="G691" s="43">
        <v>1.5</v>
      </c>
      <c r="H691" s="62"/>
      <c r="I691" s="62"/>
      <c r="J691" s="68"/>
      <c r="K691" s="62" t="s">
        <v>144</v>
      </c>
      <c r="L691" s="63">
        <v>45</v>
      </c>
      <c r="M691" s="64"/>
      <c r="N691" s="65"/>
      <c r="O691" s="65"/>
    </row>
    <row r="692" spans="2:15" ht="12.75">
      <c r="B692" s="66"/>
      <c r="C692" s="67"/>
      <c r="D692" s="67"/>
      <c r="E692" s="43">
        <v>27.5</v>
      </c>
      <c r="F692" s="67"/>
      <c r="G692" s="43">
        <v>1.1</v>
      </c>
      <c r="H692" s="62"/>
      <c r="I692" s="62"/>
      <c r="J692" s="68"/>
      <c r="K692" s="62"/>
      <c r="L692" s="63"/>
      <c r="M692" s="64"/>
      <c r="N692" s="65"/>
      <c r="O692" s="65"/>
    </row>
    <row r="693" spans="1:15" ht="12.75">
      <c r="A693">
        <v>8</v>
      </c>
      <c r="B693" s="66" t="s">
        <v>105</v>
      </c>
      <c r="C693" s="67">
        <v>37</v>
      </c>
      <c r="D693" s="67">
        <v>23.5</v>
      </c>
      <c r="E693" s="43">
        <v>21</v>
      </c>
      <c r="F693" s="67">
        <f>((C693+SUM(E693:E698))/7)</f>
        <v>21.071428571428573</v>
      </c>
      <c r="G693" s="43">
        <v>0.9</v>
      </c>
      <c r="H693" s="67">
        <f>(SUM(G693:G698)/6)</f>
        <v>1.0666666666666667</v>
      </c>
      <c r="I693" s="62">
        <v>3</v>
      </c>
      <c r="J693" s="68">
        <v>1</v>
      </c>
      <c r="K693" s="62" t="s">
        <v>114</v>
      </c>
      <c r="L693" s="62">
        <v>24</v>
      </c>
      <c r="M693" s="64">
        <f>AVERAGE(L693,L695,L697)</f>
        <v>22.666666666666668</v>
      </c>
      <c r="N693" s="65">
        <v>54.043181</v>
      </c>
      <c r="O693" s="65">
        <v>-1.008137</v>
      </c>
    </row>
    <row r="694" spans="2:15" ht="12.75">
      <c r="B694" s="66"/>
      <c r="C694" s="67"/>
      <c r="D694" s="67"/>
      <c r="E694" s="43">
        <v>14</v>
      </c>
      <c r="F694" s="67"/>
      <c r="G694" s="43">
        <v>0.8</v>
      </c>
      <c r="H694" s="62"/>
      <c r="I694" s="62"/>
      <c r="J694" s="68"/>
      <c r="K694" s="62"/>
      <c r="L694" s="62"/>
      <c r="M694" s="64"/>
      <c r="N694" s="65"/>
      <c r="O694" s="65"/>
    </row>
    <row r="695" spans="2:15" ht="12.75">
      <c r="B695" s="66"/>
      <c r="C695" s="67"/>
      <c r="D695" s="67"/>
      <c r="E695" s="43">
        <v>17.5</v>
      </c>
      <c r="F695" s="67"/>
      <c r="G695" s="43">
        <v>1.5</v>
      </c>
      <c r="H695" s="62"/>
      <c r="I695" s="62"/>
      <c r="J695" s="68"/>
      <c r="K695" s="62" t="s">
        <v>122</v>
      </c>
      <c r="L695" s="62">
        <v>30</v>
      </c>
      <c r="M695" s="64"/>
      <c r="N695" s="65"/>
      <c r="O695" s="65"/>
    </row>
    <row r="696" spans="2:15" ht="12.75">
      <c r="B696" s="66"/>
      <c r="C696" s="67"/>
      <c r="D696" s="67"/>
      <c r="E696" s="43">
        <v>18</v>
      </c>
      <c r="F696" s="67"/>
      <c r="G696" s="43">
        <v>1.5</v>
      </c>
      <c r="H696" s="62"/>
      <c r="I696" s="62"/>
      <c r="J696" s="68"/>
      <c r="K696" s="62"/>
      <c r="L696" s="62"/>
      <c r="M696" s="64"/>
      <c r="N696" s="65"/>
      <c r="O696" s="65"/>
    </row>
    <row r="697" spans="2:15" ht="12.75">
      <c r="B697" s="66"/>
      <c r="C697" s="67"/>
      <c r="D697" s="67"/>
      <c r="E697" s="43">
        <v>21.5</v>
      </c>
      <c r="F697" s="67"/>
      <c r="G697" s="43">
        <v>0.6</v>
      </c>
      <c r="H697" s="62"/>
      <c r="I697" s="62"/>
      <c r="J697" s="68"/>
      <c r="K697" s="62" t="s">
        <v>106</v>
      </c>
      <c r="L697" s="62">
        <v>14</v>
      </c>
      <c r="M697" s="64"/>
      <c r="N697" s="65"/>
      <c r="O697" s="65"/>
    </row>
    <row r="698" spans="2:15" ht="12.75">
      <c r="B698" s="66"/>
      <c r="C698" s="67"/>
      <c r="D698" s="67"/>
      <c r="E698" s="43">
        <v>18.5</v>
      </c>
      <c r="F698" s="67"/>
      <c r="G698" s="43">
        <v>1.1</v>
      </c>
      <c r="H698" s="62"/>
      <c r="I698" s="62"/>
      <c r="J698" s="68"/>
      <c r="K698" s="62"/>
      <c r="L698" s="62"/>
      <c r="M698" s="64"/>
      <c r="N698" s="65"/>
      <c r="O698" s="65"/>
    </row>
    <row r="699" spans="1:15" ht="12.75">
      <c r="A699">
        <v>8</v>
      </c>
      <c r="B699" s="66" t="s">
        <v>113</v>
      </c>
      <c r="C699" s="67">
        <v>30.5</v>
      </c>
      <c r="D699" s="67">
        <v>11.5</v>
      </c>
      <c r="E699" s="43">
        <v>14.5</v>
      </c>
      <c r="F699" s="67">
        <f>((C699+SUM(E699:E704))/7)</f>
        <v>15.642857142857142</v>
      </c>
      <c r="G699" s="43">
        <v>1.6</v>
      </c>
      <c r="H699" s="67">
        <f>(SUM(G699:G704)/6)</f>
        <v>1.7333333333333334</v>
      </c>
      <c r="I699" s="62">
        <v>3</v>
      </c>
      <c r="J699" s="68">
        <v>1</v>
      </c>
      <c r="K699" s="62" t="s">
        <v>106</v>
      </c>
      <c r="L699" s="62">
        <v>14</v>
      </c>
      <c r="M699" s="64">
        <f>AVERAGE(L699,L701,L703)</f>
        <v>18.333333333333332</v>
      </c>
      <c r="N699" s="69">
        <v>54.043191</v>
      </c>
      <c r="O699" s="69">
        <v>-1.008224</v>
      </c>
    </row>
    <row r="700" spans="2:15" ht="12.75">
      <c r="B700" s="66"/>
      <c r="C700" s="67"/>
      <c r="D700" s="67"/>
      <c r="E700" s="43">
        <v>15</v>
      </c>
      <c r="F700" s="67"/>
      <c r="G700" s="43">
        <v>2.3</v>
      </c>
      <c r="H700" s="62"/>
      <c r="I700" s="62"/>
      <c r="J700" s="68"/>
      <c r="K700" s="62"/>
      <c r="L700" s="62"/>
      <c r="M700" s="64"/>
      <c r="N700" s="69"/>
      <c r="O700" s="69"/>
    </row>
    <row r="701" spans="2:15" ht="12.75">
      <c r="B701" s="66"/>
      <c r="C701" s="67"/>
      <c r="D701" s="67"/>
      <c r="E701" s="43">
        <v>17</v>
      </c>
      <c r="F701" s="67"/>
      <c r="G701" s="43">
        <v>1.5</v>
      </c>
      <c r="H701" s="62"/>
      <c r="I701" s="62"/>
      <c r="J701" s="68"/>
      <c r="K701" s="62" t="s">
        <v>100</v>
      </c>
      <c r="L701" s="62">
        <v>16</v>
      </c>
      <c r="M701" s="64"/>
      <c r="N701" s="69"/>
      <c r="O701" s="69"/>
    </row>
    <row r="702" spans="2:15" ht="12.75">
      <c r="B702" s="66"/>
      <c r="C702" s="67"/>
      <c r="D702" s="67"/>
      <c r="E702" s="43">
        <v>11.5</v>
      </c>
      <c r="F702" s="67"/>
      <c r="G702" s="43">
        <v>1.9</v>
      </c>
      <c r="H702" s="62"/>
      <c r="I702" s="62"/>
      <c r="J702" s="68"/>
      <c r="K702" s="62"/>
      <c r="L702" s="62"/>
      <c r="M702" s="64"/>
      <c r="N702" s="69"/>
      <c r="O702" s="69"/>
    </row>
    <row r="703" spans="2:15" ht="12.75">
      <c r="B703" s="66"/>
      <c r="C703" s="67"/>
      <c r="D703" s="67"/>
      <c r="E703" s="43">
        <v>11</v>
      </c>
      <c r="F703" s="67"/>
      <c r="G703" s="43">
        <v>1.6</v>
      </c>
      <c r="H703" s="62"/>
      <c r="I703" s="62"/>
      <c r="J703" s="68"/>
      <c r="K703" s="62" t="s">
        <v>108</v>
      </c>
      <c r="L703" s="62">
        <v>25</v>
      </c>
      <c r="M703" s="64"/>
      <c r="N703" s="69"/>
      <c r="O703" s="69"/>
    </row>
    <row r="704" spans="2:15" ht="12.75">
      <c r="B704" s="66"/>
      <c r="C704" s="67"/>
      <c r="D704" s="67"/>
      <c r="E704" s="43">
        <v>10</v>
      </c>
      <c r="F704" s="67"/>
      <c r="G704" s="43">
        <v>1.5</v>
      </c>
      <c r="H704" s="62"/>
      <c r="I704" s="62"/>
      <c r="J704" s="68"/>
      <c r="K704" s="62"/>
      <c r="L704" s="62"/>
      <c r="M704" s="64"/>
      <c r="N704" s="69"/>
      <c r="O704" s="69"/>
    </row>
    <row r="705" spans="1:15" ht="12.75">
      <c r="A705">
        <v>8</v>
      </c>
      <c r="B705" s="66" t="s">
        <v>116</v>
      </c>
      <c r="C705" s="67">
        <v>21.5</v>
      </c>
      <c r="D705" s="67">
        <v>8</v>
      </c>
      <c r="E705" s="43">
        <v>17</v>
      </c>
      <c r="F705" s="67">
        <f>((C705+SUM(E705:E710))/7)</f>
        <v>13.642857142857142</v>
      </c>
      <c r="G705" s="43">
        <v>2</v>
      </c>
      <c r="H705" s="67">
        <f>(SUM(G705:G710)/6)</f>
        <v>1.6000000000000003</v>
      </c>
      <c r="I705" s="62">
        <v>3</v>
      </c>
      <c r="J705" s="68">
        <v>1</v>
      </c>
      <c r="K705" s="62" t="s">
        <v>106</v>
      </c>
      <c r="L705" s="62">
        <v>14</v>
      </c>
      <c r="M705" s="64">
        <f>AVERAGE(L705,L707,L709)</f>
        <v>16.666666666666668</v>
      </c>
      <c r="N705" s="69">
        <v>54.043182</v>
      </c>
      <c r="O705" s="69">
        <v>-1.008221</v>
      </c>
    </row>
    <row r="706" spans="2:15" ht="12.75">
      <c r="B706" s="66"/>
      <c r="C706" s="67"/>
      <c r="D706" s="67"/>
      <c r="E706" s="43">
        <v>17.5</v>
      </c>
      <c r="F706" s="67"/>
      <c r="G706" s="43">
        <v>1.6</v>
      </c>
      <c r="H706" s="62"/>
      <c r="I706" s="62"/>
      <c r="J706" s="68"/>
      <c r="K706" s="62"/>
      <c r="L706" s="62"/>
      <c r="M706" s="64"/>
      <c r="N706" s="69"/>
      <c r="O706" s="69"/>
    </row>
    <row r="707" spans="2:15" ht="12.75">
      <c r="B707" s="66"/>
      <c r="C707" s="67"/>
      <c r="D707" s="67"/>
      <c r="E707" s="43">
        <v>8.5</v>
      </c>
      <c r="F707" s="67"/>
      <c r="G707" s="43">
        <v>0.8</v>
      </c>
      <c r="H707" s="62"/>
      <c r="I707" s="62"/>
      <c r="J707" s="68"/>
      <c r="K707" s="62" t="s">
        <v>100</v>
      </c>
      <c r="L707" s="62">
        <v>16</v>
      </c>
      <c r="M707" s="64"/>
      <c r="N707" s="69"/>
      <c r="O707" s="69"/>
    </row>
    <row r="708" spans="2:15" ht="12.75">
      <c r="B708" s="66"/>
      <c r="C708" s="67"/>
      <c r="D708" s="67"/>
      <c r="E708" s="43">
        <v>7.5</v>
      </c>
      <c r="F708" s="67"/>
      <c r="G708" s="43">
        <v>1.2</v>
      </c>
      <c r="H708" s="62"/>
      <c r="I708" s="62"/>
      <c r="J708" s="68"/>
      <c r="K708" s="62"/>
      <c r="L708" s="62"/>
      <c r="M708" s="64"/>
      <c r="N708" s="69"/>
      <c r="O708" s="69"/>
    </row>
    <row r="709" spans="2:15" ht="12.75">
      <c r="B709" s="66"/>
      <c r="C709" s="67"/>
      <c r="D709" s="67"/>
      <c r="E709" s="43">
        <v>10.5</v>
      </c>
      <c r="F709" s="67"/>
      <c r="G709" s="43">
        <v>2.1</v>
      </c>
      <c r="H709" s="62"/>
      <c r="I709" s="62"/>
      <c r="J709" s="68"/>
      <c r="K709" s="62" t="s">
        <v>138</v>
      </c>
      <c r="L709" s="62">
        <v>20</v>
      </c>
      <c r="M709" s="64"/>
      <c r="N709" s="69"/>
      <c r="O709" s="69"/>
    </row>
    <row r="710" spans="2:15" ht="12.75">
      <c r="B710" s="66"/>
      <c r="C710" s="67"/>
      <c r="D710" s="67"/>
      <c r="E710" s="43">
        <v>13</v>
      </c>
      <c r="F710" s="67"/>
      <c r="G710" s="43">
        <v>1.9</v>
      </c>
      <c r="H710" s="62"/>
      <c r="I710" s="62"/>
      <c r="J710" s="68"/>
      <c r="K710" s="62"/>
      <c r="L710" s="62"/>
      <c r="M710" s="64"/>
      <c r="N710" s="69"/>
      <c r="O710" s="69"/>
    </row>
    <row r="711" spans="1:15" ht="12.75">
      <c r="A711">
        <v>8</v>
      </c>
      <c r="B711" s="66" t="s">
        <v>118</v>
      </c>
      <c r="C711" s="67">
        <v>28</v>
      </c>
      <c r="D711" s="67">
        <v>30.5</v>
      </c>
      <c r="E711" s="43">
        <v>18.5</v>
      </c>
      <c r="F711" s="67">
        <f>((C711+SUM(E711:E716))/7)</f>
        <v>19.142857142857142</v>
      </c>
      <c r="G711" s="43">
        <v>2.2</v>
      </c>
      <c r="H711" s="67">
        <f>(SUM(G711:G716)/6)</f>
        <v>1.5</v>
      </c>
      <c r="I711" s="62">
        <v>5</v>
      </c>
      <c r="J711" s="68">
        <v>1</v>
      </c>
      <c r="K711" s="62" t="s">
        <v>114</v>
      </c>
      <c r="L711" s="62">
        <v>24</v>
      </c>
      <c r="M711" s="64">
        <f>AVERAGE(L711,L713,L715)</f>
        <v>29.666666666666668</v>
      </c>
      <c r="N711" s="69">
        <v>54.043011</v>
      </c>
      <c r="O711" s="69">
        <v>-1.008938</v>
      </c>
    </row>
    <row r="712" spans="2:15" ht="12.75">
      <c r="B712" s="66"/>
      <c r="C712" s="67"/>
      <c r="D712" s="67"/>
      <c r="E712" s="43">
        <v>12.5</v>
      </c>
      <c r="F712" s="67"/>
      <c r="G712" s="43">
        <v>1.7</v>
      </c>
      <c r="H712" s="62"/>
      <c r="I712" s="62"/>
      <c r="J712" s="68"/>
      <c r="K712" s="62"/>
      <c r="L712" s="62"/>
      <c r="M712" s="64"/>
      <c r="N712" s="69"/>
      <c r="O712" s="69"/>
    </row>
    <row r="713" spans="2:15" ht="12.75">
      <c r="B713" s="66"/>
      <c r="C713" s="67"/>
      <c r="D713" s="67"/>
      <c r="E713" s="43">
        <v>17.5</v>
      </c>
      <c r="F713" s="67"/>
      <c r="G713" s="43">
        <v>2.1</v>
      </c>
      <c r="H713" s="62"/>
      <c r="I713" s="62"/>
      <c r="J713" s="68"/>
      <c r="K713" s="62" t="s">
        <v>109</v>
      </c>
      <c r="L713" s="62">
        <v>35</v>
      </c>
      <c r="M713" s="64"/>
      <c r="N713" s="69"/>
      <c r="O713" s="69"/>
    </row>
    <row r="714" spans="2:15" ht="12.75">
      <c r="B714" s="66"/>
      <c r="C714" s="67"/>
      <c r="D714" s="67"/>
      <c r="E714" s="43">
        <v>20</v>
      </c>
      <c r="F714" s="67"/>
      <c r="G714" s="43">
        <v>1</v>
      </c>
      <c r="H714" s="62"/>
      <c r="I714" s="62"/>
      <c r="J714" s="68"/>
      <c r="K714" s="62"/>
      <c r="L714" s="62"/>
      <c r="M714" s="64"/>
      <c r="N714" s="69"/>
      <c r="O714" s="69"/>
    </row>
    <row r="715" spans="2:15" ht="12.75">
      <c r="B715" s="66"/>
      <c r="C715" s="67"/>
      <c r="D715" s="67"/>
      <c r="E715" s="43">
        <v>21</v>
      </c>
      <c r="F715" s="67"/>
      <c r="G715" s="43">
        <v>1.1</v>
      </c>
      <c r="H715" s="62"/>
      <c r="I715" s="62"/>
      <c r="J715" s="68"/>
      <c r="K715" s="62" t="s">
        <v>122</v>
      </c>
      <c r="L715" s="62">
        <v>30</v>
      </c>
      <c r="M715" s="64"/>
      <c r="N715" s="69"/>
      <c r="O715" s="69"/>
    </row>
    <row r="716" spans="2:15" ht="12.75">
      <c r="B716" s="66"/>
      <c r="C716" s="67"/>
      <c r="D716" s="67"/>
      <c r="E716" s="43">
        <v>16.5</v>
      </c>
      <c r="F716" s="67"/>
      <c r="G716" s="43">
        <v>0.9</v>
      </c>
      <c r="H716" s="62"/>
      <c r="I716" s="62"/>
      <c r="J716" s="68"/>
      <c r="K716" s="62"/>
      <c r="L716" s="62"/>
      <c r="M716" s="64"/>
      <c r="N716" s="69"/>
      <c r="O716" s="69"/>
    </row>
    <row r="717" spans="1:15" ht="12.75">
      <c r="A717">
        <v>8</v>
      </c>
      <c r="B717" s="66" t="s">
        <v>120</v>
      </c>
      <c r="C717" s="67">
        <v>21</v>
      </c>
      <c r="D717" s="67">
        <v>26.5</v>
      </c>
      <c r="E717" s="43">
        <v>8.5</v>
      </c>
      <c r="F717" s="67">
        <f>((C717+SUM(E717:E722))/7)</f>
        <v>14.214285714285714</v>
      </c>
      <c r="G717" s="43">
        <v>2.1</v>
      </c>
      <c r="H717" s="67">
        <f>(SUM(G717:G722)/6)</f>
        <v>1.6833333333333333</v>
      </c>
      <c r="I717" s="62">
        <v>3</v>
      </c>
      <c r="J717" s="68">
        <v>1</v>
      </c>
      <c r="K717" s="62" t="s">
        <v>104</v>
      </c>
      <c r="L717" s="62">
        <v>12</v>
      </c>
      <c r="M717" s="64">
        <f>AVERAGE(L717,L719,L721)</f>
        <v>14.666666666666666</v>
      </c>
      <c r="N717" s="69">
        <v>54.043009</v>
      </c>
      <c r="O717" s="69">
        <v>-1.008961</v>
      </c>
    </row>
    <row r="718" spans="2:15" ht="12.75">
      <c r="B718" s="66"/>
      <c r="C718" s="67"/>
      <c r="D718" s="67"/>
      <c r="E718" s="43">
        <v>12.5</v>
      </c>
      <c r="F718" s="67"/>
      <c r="G718" s="43">
        <v>1.8</v>
      </c>
      <c r="H718" s="62"/>
      <c r="I718" s="62"/>
      <c r="J718" s="68"/>
      <c r="K718" s="62"/>
      <c r="L718" s="62"/>
      <c r="M718" s="64"/>
      <c r="N718" s="69"/>
      <c r="O718" s="69"/>
    </row>
    <row r="719" spans="2:15" ht="12.75">
      <c r="B719" s="66"/>
      <c r="C719" s="67"/>
      <c r="D719" s="67"/>
      <c r="E719" s="43">
        <v>17</v>
      </c>
      <c r="F719" s="67"/>
      <c r="G719" s="43">
        <v>1.7</v>
      </c>
      <c r="H719" s="62"/>
      <c r="I719" s="62"/>
      <c r="J719" s="68"/>
      <c r="K719" s="62" t="s">
        <v>104</v>
      </c>
      <c r="L719" s="62">
        <v>12</v>
      </c>
      <c r="M719" s="64"/>
      <c r="N719" s="69"/>
      <c r="O719" s="69"/>
    </row>
    <row r="720" spans="2:15" ht="12.75">
      <c r="B720" s="66"/>
      <c r="C720" s="67"/>
      <c r="D720" s="67"/>
      <c r="E720" s="43">
        <v>17.5</v>
      </c>
      <c r="F720" s="67"/>
      <c r="G720" s="43">
        <v>2</v>
      </c>
      <c r="H720" s="62"/>
      <c r="I720" s="62"/>
      <c r="J720" s="68"/>
      <c r="K720" s="62"/>
      <c r="L720" s="62"/>
      <c r="M720" s="64"/>
      <c r="N720" s="69"/>
      <c r="O720" s="69"/>
    </row>
    <row r="721" spans="2:15" ht="12.75">
      <c r="B721" s="66"/>
      <c r="C721" s="67"/>
      <c r="D721" s="67"/>
      <c r="E721" s="43">
        <v>13.5</v>
      </c>
      <c r="F721" s="67"/>
      <c r="G721" s="43">
        <v>1.3</v>
      </c>
      <c r="H721" s="62"/>
      <c r="I721" s="62"/>
      <c r="J721" s="68"/>
      <c r="K721" s="62" t="s">
        <v>119</v>
      </c>
      <c r="L721" s="62">
        <v>20</v>
      </c>
      <c r="M721" s="64"/>
      <c r="N721" s="69"/>
      <c r="O721" s="69"/>
    </row>
    <row r="722" spans="2:15" ht="12.75">
      <c r="B722" s="66"/>
      <c r="C722" s="67"/>
      <c r="D722" s="67"/>
      <c r="E722" s="43">
        <v>9.5</v>
      </c>
      <c r="F722" s="67"/>
      <c r="G722" s="43">
        <v>1.2</v>
      </c>
      <c r="H722" s="62"/>
      <c r="I722" s="62"/>
      <c r="J722" s="68"/>
      <c r="K722" s="62"/>
      <c r="L722" s="62"/>
      <c r="M722" s="64"/>
      <c r="N722" s="69"/>
      <c r="O722" s="69"/>
    </row>
    <row r="723" spans="1:15" ht="12.75">
      <c r="A723">
        <v>8</v>
      </c>
      <c r="B723" s="66" t="s">
        <v>123</v>
      </c>
      <c r="C723" s="67">
        <v>6.5</v>
      </c>
      <c r="D723" s="67">
        <v>4.5</v>
      </c>
      <c r="E723" s="43">
        <v>6.5</v>
      </c>
      <c r="F723" s="67">
        <f>((C723+SUM(E723:E728))/7)</f>
        <v>2.5714285714285716</v>
      </c>
      <c r="G723" s="43">
        <v>1.5</v>
      </c>
      <c r="H723" s="67">
        <f>(SUM(G723:G728)/6)</f>
        <v>0.6</v>
      </c>
      <c r="I723" s="62">
        <v>1</v>
      </c>
      <c r="J723" s="68">
        <v>1</v>
      </c>
      <c r="K723" s="62" t="s">
        <v>148</v>
      </c>
      <c r="L723" s="62">
        <v>15</v>
      </c>
      <c r="M723" s="64">
        <f>AVERAGE(L723,L725,L727)</f>
        <v>21.666666666666668</v>
      </c>
      <c r="N723" s="69">
        <v>54.04302</v>
      </c>
      <c r="O723" s="69">
        <v>-1.009059</v>
      </c>
    </row>
    <row r="724" spans="2:15" ht="12.75">
      <c r="B724" s="66"/>
      <c r="C724" s="67"/>
      <c r="D724" s="67"/>
      <c r="E724" s="43">
        <v>5</v>
      </c>
      <c r="F724" s="67"/>
      <c r="G724" s="43">
        <v>1.5</v>
      </c>
      <c r="H724" s="62"/>
      <c r="I724" s="62"/>
      <c r="J724" s="68"/>
      <c r="K724" s="62"/>
      <c r="L724" s="62"/>
      <c r="M724" s="64"/>
      <c r="N724" s="69"/>
      <c r="O724" s="69"/>
    </row>
    <row r="725" spans="2:15" ht="12.75">
      <c r="B725" s="66"/>
      <c r="C725" s="67"/>
      <c r="D725" s="67"/>
      <c r="E725" s="43"/>
      <c r="F725" s="67"/>
      <c r="G725" s="43">
        <v>0.6</v>
      </c>
      <c r="H725" s="62"/>
      <c r="I725" s="62"/>
      <c r="J725" s="68"/>
      <c r="K725" s="62" t="s">
        <v>108</v>
      </c>
      <c r="L725" s="62">
        <v>25</v>
      </c>
      <c r="M725" s="64"/>
      <c r="N725" s="69"/>
      <c r="O725" s="69"/>
    </row>
    <row r="726" spans="2:15" ht="12.75">
      <c r="B726" s="66"/>
      <c r="C726" s="67"/>
      <c r="D726" s="67"/>
      <c r="E726" s="43"/>
      <c r="F726" s="67"/>
      <c r="G726" s="43"/>
      <c r="H726" s="62"/>
      <c r="I726" s="62"/>
      <c r="J726" s="68"/>
      <c r="K726" s="62"/>
      <c r="L726" s="62"/>
      <c r="M726" s="64"/>
      <c r="N726" s="69"/>
      <c r="O726" s="69"/>
    </row>
    <row r="727" spans="2:15" ht="12.75">
      <c r="B727" s="66"/>
      <c r="C727" s="67"/>
      <c r="D727" s="67"/>
      <c r="E727" s="43"/>
      <c r="F727" s="67"/>
      <c r="G727" s="43"/>
      <c r="H727" s="62"/>
      <c r="I727" s="62"/>
      <c r="J727" s="68"/>
      <c r="K727" s="62" t="s">
        <v>108</v>
      </c>
      <c r="L727" s="62">
        <v>25</v>
      </c>
      <c r="M727" s="64"/>
      <c r="N727" s="69"/>
      <c r="O727" s="69"/>
    </row>
    <row r="728" spans="2:15" ht="12.75">
      <c r="B728" s="66"/>
      <c r="C728" s="67"/>
      <c r="D728" s="67"/>
      <c r="E728" s="43"/>
      <c r="F728" s="67"/>
      <c r="G728" s="43"/>
      <c r="H728" s="62"/>
      <c r="I728" s="62"/>
      <c r="J728" s="68"/>
      <c r="K728" s="62"/>
      <c r="L728" s="62"/>
      <c r="M728" s="64"/>
      <c r="N728" s="69"/>
      <c r="O728" s="69"/>
    </row>
    <row r="729" spans="1:15" ht="12.75">
      <c r="A729">
        <v>8</v>
      </c>
      <c r="B729" s="66" t="s">
        <v>124</v>
      </c>
      <c r="C729" s="67">
        <v>29.5</v>
      </c>
      <c r="D729" s="67">
        <v>164</v>
      </c>
      <c r="E729" s="43">
        <v>13.5</v>
      </c>
      <c r="F729" s="67">
        <f>((C729+SUM(E729:E734))/7)</f>
        <v>19.428571428571427</v>
      </c>
      <c r="G729" s="43">
        <v>1.5</v>
      </c>
      <c r="H729" s="67">
        <f>(SUM(G729:G734)/6)</f>
        <v>2.1</v>
      </c>
      <c r="I729" s="62">
        <v>15</v>
      </c>
      <c r="J729" s="68">
        <v>2</v>
      </c>
      <c r="K729" s="62" t="s">
        <v>122</v>
      </c>
      <c r="L729" s="62">
        <v>30</v>
      </c>
      <c r="M729" s="64">
        <f>AVERAGE(L729,L731,L733)</f>
        <v>26.666666666666668</v>
      </c>
      <c r="N729" s="69">
        <v>54.04301</v>
      </c>
      <c r="O729" s="69">
        <v>-1.00911</v>
      </c>
    </row>
    <row r="730" spans="2:15" ht="12.75">
      <c r="B730" s="66"/>
      <c r="C730" s="67"/>
      <c r="D730" s="67"/>
      <c r="E730" s="43">
        <v>20.5</v>
      </c>
      <c r="F730" s="67"/>
      <c r="G730" s="43">
        <v>3.4</v>
      </c>
      <c r="H730" s="62"/>
      <c r="I730" s="62"/>
      <c r="J730" s="68"/>
      <c r="K730" s="62"/>
      <c r="L730" s="62"/>
      <c r="M730" s="64"/>
      <c r="N730" s="69"/>
      <c r="O730" s="69"/>
    </row>
    <row r="731" spans="2:15" ht="12.75">
      <c r="B731" s="66"/>
      <c r="C731" s="67"/>
      <c r="D731" s="67"/>
      <c r="E731" s="43">
        <v>16.5</v>
      </c>
      <c r="F731" s="67"/>
      <c r="G731" s="43">
        <v>1.5</v>
      </c>
      <c r="H731" s="62"/>
      <c r="I731" s="62"/>
      <c r="J731" s="68"/>
      <c r="K731" s="62" t="s">
        <v>122</v>
      </c>
      <c r="L731" s="62">
        <v>30</v>
      </c>
      <c r="M731" s="64"/>
      <c r="N731" s="69"/>
      <c r="O731" s="69"/>
    </row>
    <row r="732" spans="2:15" ht="12.75">
      <c r="B732" s="66"/>
      <c r="C732" s="67"/>
      <c r="D732" s="67"/>
      <c r="E732" s="43">
        <v>16</v>
      </c>
      <c r="F732" s="67"/>
      <c r="G732" s="43">
        <v>1.1</v>
      </c>
      <c r="H732" s="62"/>
      <c r="I732" s="62"/>
      <c r="J732" s="68"/>
      <c r="K732" s="62"/>
      <c r="L732" s="62"/>
      <c r="M732" s="64"/>
      <c r="N732" s="69"/>
      <c r="O732" s="69"/>
    </row>
    <row r="733" spans="2:15" ht="12.75">
      <c r="B733" s="66"/>
      <c r="C733" s="67"/>
      <c r="D733" s="67"/>
      <c r="E733" s="43">
        <v>18</v>
      </c>
      <c r="F733" s="67"/>
      <c r="G733" s="43">
        <v>2.4</v>
      </c>
      <c r="H733" s="62"/>
      <c r="I733" s="62"/>
      <c r="J733" s="68"/>
      <c r="K733" s="62" t="s">
        <v>119</v>
      </c>
      <c r="L733" s="62">
        <v>20</v>
      </c>
      <c r="M733" s="64"/>
      <c r="N733" s="69"/>
      <c r="O733" s="69"/>
    </row>
    <row r="734" spans="2:15" ht="12.75">
      <c r="B734" s="66"/>
      <c r="C734" s="67"/>
      <c r="D734" s="67"/>
      <c r="E734" s="43">
        <v>22</v>
      </c>
      <c r="F734" s="67"/>
      <c r="G734" s="43">
        <v>2.7</v>
      </c>
      <c r="H734" s="62"/>
      <c r="I734" s="62"/>
      <c r="J734" s="68"/>
      <c r="K734" s="62"/>
      <c r="L734" s="62"/>
      <c r="M734" s="64"/>
      <c r="N734" s="69"/>
      <c r="O734" s="69"/>
    </row>
    <row r="735" spans="1:15" ht="12.75">
      <c r="A735">
        <v>8</v>
      </c>
      <c r="B735" s="66" t="s">
        <v>126</v>
      </c>
      <c r="C735" s="67">
        <v>15.5</v>
      </c>
      <c r="D735" s="67">
        <v>44</v>
      </c>
      <c r="E735" s="43">
        <v>8.5</v>
      </c>
      <c r="F735" s="67">
        <f>((C735+SUM(E735:E740))/7)</f>
        <v>6</v>
      </c>
      <c r="G735" s="43">
        <v>2</v>
      </c>
      <c r="H735" s="67">
        <f>(SUM(G735:G740)/6)</f>
        <v>1.633333333333333</v>
      </c>
      <c r="I735" s="62">
        <v>5</v>
      </c>
      <c r="J735" s="68">
        <v>1</v>
      </c>
      <c r="K735" s="62" t="s">
        <v>138</v>
      </c>
      <c r="L735" s="62">
        <v>20</v>
      </c>
      <c r="M735" s="64">
        <f>AVERAGE(L735,L737,L739)</f>
        <v>24</v>
      </c>
      <c r="N735" s="69">
        <v>54.043003</v>
      </c>
      <c r="O735" s="69">
        <v>-1.00916</v>
      </c>
    </row>
    <row r="736" spans="2:15" ht="12.75">
      <c r="B736" s="66"/>
      <c r="C736" s="67"/>
      <c r="D736" s="67"/>
      <c r="E736" s="43">
        <v>5</v>
      </c>
      <c r="F736" s="67"/>
      <c r="G736" s="43">
        <v>1.8</v>
      </c>
      <c r="H736" s="62"/>
      <c r="I736" s="62"/>
      <c r="J736" s="68"/>
      <c r="K736" s="62"/>
      <c r="L736" s="62"/>
      <c r="M736" s="64"/>
      <c r="N736" s="69"/>
      <c r="O736" s="69"/>
    </row>
    <row r="737" spans="2:15" ht="12.75">
      <c r="B737" s="66"/>
      <c r="C737" s="67"/>
      <c r="D737" s="67"/>
      <c r="E737" s="43">
        <v>6.5</v>
      </c>
      <c r="F737" s="67"/>
      <c r="G737" s="43">
        <v>1.4</v>
      </c>
      <c r="H737" s="62"/>
      <c r="I737" s="62"/>
      <c r="J737" s="68"/>
      <c r="K737" s="62" t="s">
        <v>122</v>
      </c>
      <c r="L737" s="62">
        <v>30</v>
      </c>
      <c r="M737" s="64"/>
      <c r="N737" s="69"/>
      <c r="O737" s="69"/>
    </row>
    <row r="738" spans="2:15" ht="12.75">
      <c r="B738" s="66"/>
      <c r="C738" s="67"/>
      <c r="D738" s="67"/>
      <c r="E738" s="43">
        <v>2.5</v>
      </c>
      <c r="F738" s="67"/>
      <c r="G738" s="43">
        <v>2.2</v>
      </c>
      <c r="H738" s="62"/>
      <c r="I738" s="62"/>
      <c r="J738" s="68"/>
      <c r="K738" s="62"/>
      <c r="L738" s="62"/>
      <c r="M738" s="64"/>
      <c r="N738" s="69"/>
      <c r="O738" s="69"/>
    </row>
    <row r="739" spans="2:15" ht="12.75">
      <c r="B739" s="66"/>
      <c r="C739" s="67"/>
      <c r="D739" s="67"/>
      <c r="E739" s="43">
        <v>2</v>
      </c>
      <c r="F739" s="67"/>
      <c r="G739" s="43">
        <v>1.2</v>
      </c>
      <c r="H739" s="62"/>
      <c r="I739" s="62"/>
      <c r="J739" s="68"/>
      <c r="K739" s="62" t="s">
        <v>103</v>
      </c>
      <c r="L739" s="62">
        <v>22</v>
      </c>
      <c r="M739" s="64"/>
      <c r="N739" s="69"/>
      <c r="O739" s="69"/>
    </row>
    <row r="740" spans="2:15" ht="12.75">
      <c r="B740" s="66"/>
      <c r="C740" s="67"/>
      <c r="D740" s="67"/>
      <c r="E740" s="43">
        <v>2</v>
      </c>
      <c r="F740" s="67"/>
      <c r="G740" s="43">
        <v>1.2</v>
      </c>
      <c r="H740" s="62"/>
      <c r="I740" s="62"/>
      <c r="J740" s="68"/>
      <c r="K740" s="62"/>
      <c r="L740" s="62"/>
      <c r="M740" s="64"/>
      <c r="N740" s="69"/>
      <c r="O740" s="69"/>
    </row>
    <row r="741" spans="1:15" ht="12.75">
      <c r="A741">
        <v>9</v>
      </c>
      <c r="B741" s="66">
        <v>1</v>
      </c>
      <c r="C741" s="67">
        <v>18</v>
      </c>
      <c r="D741" s="67">
        <v>64</v>
      </c>
      <c r="E741" s="43">
        <v>17</v>
      </c>
      <c r="F741" s="67">
        <f>((C741+SUM(E741:E746))/7)</f>
        <v>12.142857142857142</v>
      </c>
      <c r="G741" s="43">
        <v>1.3</v>
      </c>
      <c r="H741" s="67">
        <f>(SUM(G741:G746)/6)</f>
        <v>1.3333333333333333</v>
      </c>
      <c r="I741" s="62">
        <v>16</v>
      </c>
      <c r="J741" s="68">
        <v>1</v>
      </c>
      <c r="K741" s="62" t="s">
        <v>144</v>
      </c>
      <c r="L741" s="63">
        <v>45</v>
      </c>
      <c r="M741" s="64">
        <f>AVERAGE(L741,L743,L745)</f>
        <v>34</v>
      </c>
      <c r="N741" s="65">
        <v>54.048335</v>
      </c>
      <c r="O741" s="65">
        <v>-1.003422</v>
      </c>
    </row>
    <row r="742" spans="2:15" ht="12.75">
      <c r="B742" s="66"/>
      <c r="C742" s="67"/>
      <c r="D742" s="67"/>
      <c r="E742" s="43">
        <v>12.5</v>
      </c>
      <c r="F742" s="67"/>
      <c r="G742" s="43">
        <v>1.2</v>
      </c>
      <c r="H742" s="62"/>
      <c r="I742" s="62"/>
      <c r="J742" s="68"/>
      <c r="K742" s="62"/>
      <c r="L742" s="63"/>
      <c r="M742" s="64"/>
      <c r="N742" s="65"/>
      <c r="O742" s="65"/>
    </row>
    <row r="743" spans="2:15" ht="12.75">
      <c r="B743" s="66"/>
      <c r="C743" s="67"/>
      <c r="D743" s="67"/>
      <c r="E743" s="43">
        <v>9</v>
      </c>
      <c r="F743" s="67"/>
      <c r="G743" s="43">
        <v>1.1</v>
      </c>
      <c r="H743" s="62"/>
      <c r="I743" s="62"/>
      <c r="J743" s="68"/>
      <c r="K743" s="62" t="s">
        <v>109</v>
      </c>
      <c r="L743" s="63">
        <v>35</v>
      </c>
      <c r="M743" s="64"/>
      <c r="N743" s="65"/>
      <c r="O743" s="65"/>
    </row>
    <row r="744" spans="2:15" ht="12.75">
      <c r="B744" s="66"/>
      <c r="C744" s="67"/>
      <c r="D744" s="67"/>
      <c r="E744" s="43">
        <v>7.5</v>
      </c>
      <c r="F744" s="67"/>
      <c r="G744" s="43">
        <v>1.7</v>
      </c>
      <c r="H744" s="62"/>
      <c r="I744" s="62"/>
      <c r="J744" s="68"/>
      <c r="K744" s="62"/>
      <c r="L744" s="63"/>
      <c r="M744" s="64"/>
      <c r="N744" s="65"/>
      <c r="O744" s="65"/>
    </row>
    <row r="745" spans="2:15" ht="12.75">
      <c r="B745" s="66"/>
      <c r="C745" s="67"/>
      <c r="D745" s="67"/>
      <c r="E745" s="43">
        <v>15</v>
      </c>
      <c r="F745" s="67"/>
      <c r="G745" s="43">
        <v>1.3</v>
      </c>
      <c r="H745" s="62"/>
      <c r="I745" s="62"/>
      <c r="J745" s="68"/>
      <c r="K745" s="62" t="s">
        <v>103</v>
      </c>
      <c r="L745" s="63">
        <v>22</v>
      </c>
      <c r="M745" s="64"/>
      <c r="N745" s="65"/>
      <c r="O745" s="65"/>
    </row>
    <row r="746" spans="2:15" ht="12.75">
      <c r="B746" s="66"/>
      <c r="C746" s="67"/>
      <c r="D746" s="67"/>
      <c r="E746" s="43">
        <v>6</v>
      </c>
      <c r="F746" s="67"/>
      <c r="G746" s="43">
        <v>1.4</v>
      </c>
      <c r="H746" s="62"/>
      <c r="I746" s="62"/>
      <c r="J746" s="68"/>
      <c r="K746" s="62"/>
      <c r="L746" s="63"/>
      <c r="M746" s="64"/>
      <c r="N746" s="65"/>
      <c r="O746" s="65"/>
    </row>
    <row r="747" spans="1:15" ht="12.75">
      <c r="A747">
        <v>9</v>
      </c>
      <c r="B747" s="66" t="s">
        <v>101</v>
      </c>
      <c r="C747" s="67">
        <v>5.5</v>
      </c>
      <c r="D747" s="67">
        <v>24</v>
      </c>
      <c r="E747" s="43">
        <v>4.5</v>
      </c>
      <c r="F747" s="67">
        <f>((C747+SUM(E747:E752))/7)</f>
        <v>3.2142857142857144</v>
      </c>
      <c r="G747" s="43">
        <v>1.1</v>
      </c>
      <c r="H747" s="67">
        <f>(SUM(G747:G752)/6)</f>
        <v>1.2333333333333334</v>
      </c>
      <c r="I747" s="62">
        <v>4</v>
      </c>
      <c r="J747" s="68">
        <v>1</v>
      </c>
      <c r="K747" s="62" t="s">
        <v>122</v>
      </c>
      <c r="L747" s="63">
        <v>30</v>
      </c>
      <c r="M747" s="64">
        <f>AVERAGE(L747,L749,L751)</f>
        <v>30</v>
      </c>
      <c r="N747" s="65">
        <v>54.048339</v>
      </c>
      <c r="O747" s="65">
        <v>-1.00324</v>
      </c>
    </row>
    <row r="748" spans="2:15" ht="12.75">
      <c r="B748" s="66"/>
      <c r="C748" s="67"/>
      <c r="D748" s="67"/>
      <c r="E748" s="43">
        <v>1.5</v>
      </c>
      <c r="F748" s="67"/>
      <c r="G748" s="43">
        <v>0.7</v>
      </c>
      <c r="H748" s="62"/>
      <c r="I748" s="62"/>
      <c r="J748" s="68"/>
      <c r="K748" s="62"/>
      <c r="L748" s="63"/>
      <c r="M748" s="64"/>
      <c r="N748" s="65"/>
      <c r="O748" s="65"/>
    </row>
    <row r="749" spans="2:15" ht="12.75">
      <c r="B749" s="66"/>
      <c r="C749" s="67"/>
      <c r="D749" s="67"/>
      <c r="E749" s="43">
        <v>4.5</v>
      </c>
      <c r="F749" s="67"/>
      <c r="G749" s="43">
        <v>1.4</v>
      </c>
      <c r="H749" s="62"/>
      <c r="I749" s="62"/>
      <c r="J749" s="68"/>
      <c r="K749" s="62" t="s">
        <v>109</v>
      </c>
      <c r="L749" s="63">
        <v>35</v>
      </c>
      <c r="M749" s="64"/>
      <c r="N749" s="65"/>
      <c r="O749" s="65"/>
    </row>
    <row r="750" spans="2:15" ht="12.75">
      <c r="B750" s="66"/>
      <c r="C750" s="67"/>
      <c r="D750" s="67"/>
      <c r="E750" s="43">
        <v>2</v>
      </c>
      <c r="F750" s="67"/>
      <c r="G750" s="43">
        <v>1.1</v>
      </c>
      <c r="H750" s="62"/>
      <c r="I750" s="62"/>
      <c r="J750" s="68"/>
      <c r="K750" s="62"/>
      <c r="L750" s="63"/>
      <c r="M750" s="64"/>
      <c r="N750" s="65"/>
      <c r="O750" s="65"/>
    </row>
    <row r="751" spans="2:15" ht="12.75">
      <c r="B751" s="66"/>
      <c r="C751" s="67"/>
      <c r="D751" s="67"/>
      <c r="E751" s="43">
        <v>1.5</v>
      </c>
      <c r="F751" s="67"/>
      <c r="G751" s="43">
        <v>1.6</v>
      </c>
      <c r="H751" s="62"/>
      <c r="I751" s="62"/>
      <c r="J751" s="68"/>
      <c r="K751" s="62" t="s">
        <v>108</v>
      </c>
      <c r="L751" s="63">
        <v>25</v>
      </c>
      <c r="M751" s="64"/>
      <c r="N751" s="65"/>
      <c r="O751" s="65"/>
    </row>
    <row r="752" spans="2:15" ht="12.75">
      <c r="B752" s="66"/>
      <c r="C752" s="67"/>
      <c r="D752" s="67"/>
      <c r="E752" s="43">
        <v>3</v>
      </c>
      <c r="F752" s="67"/>
      <c r="G752" s="43">
        <v>1.5</v>
      </c>
      <c r="H752" s="62"/>
      <c r="I752" s="62"/>
      <c r="J752" s="68"/>
      <c r="K752" s="62"/>
      <c r="L752" s="63"/>
      <c r="M752" s="64"/>
      <c r="N752" s="65"/>
      <c r="O752" s="65"/>
    </row>
    <row r="753" spans="1:15" ht="12.75">
      <c r="A753">
        <v>9</v>
      </c>
      <c r="B753" s="66" t="s">
        <v>105</v>
      </c>
      <c r="C753" s="67">
        <v>16</v>
      </c>
      <c r="D753" s="67">
        <v>28</v>
      </c>
      <c r="E753" s="43">
        <v>14</v>
      </c>
      <c r="F753" s="67">
        <f>((C753+SUM(E753:E758))/7)</f>
        <v>13.071428571428571</v>
      </c>
      <c r="G753" s="43">
        <v>1.7</v>
      </c>
      <c r="H753" s="67">
        <f>(SUM(G753:G758)/6)</f>
        <v>1.7166666666666666</v>
      </c>
      <c r="I753" s="62">
        <v>5</v>
      </c>
      <c r="J753" s="68">
        <v>1</v>
      </c>
      <c r="K753" s="62" t="s">
        <v>106</v>
      </c>
      <c r="L753" s="62">
        <v>35</v>
      </c>
      <c r="M753" s="64">
        <f>AVERAGE(L753,L755,L757)</f>
        <v>20.333333333333332</v>
      </c>
      <c r="N753" s="65">
        <v>54.048402</v>
      </c>
      <c r="O753" s="65">
        <v>-1.003145</v>
      </c>
    </row>
    <row r="754" spans="2:15" ht="12.75">
      <c r="B754" s="66"/>
      <c r="C754" s="67"/>
      <c r="D754" s="67"/>
      <c r="E754" s="43">
        <v>13</v>
      </c>
      <c r="F754" s="67"/>
      <c r="G754" s="43">
        <v>1.6</v>
      </c>
      <c r="H754" s="62"/>
      <c r="I754" s="62"/>
      <c r="J754" s="68"/>
      <c r="K754" s="62"/>
      <c r="L754" s="62"/>
      <c r="M754" s="64"/>
      <c r="N754" s="65"/>
      <c r="O754" s="65"/>
    </row>
    <row r="755" spans="2:15" ht="12.75">
      <c r="B755" s="66"/>
      <c r="C755" s="67"/>
      <c r="D755" s="67"/>
      <c r="E755" s="43">
        <v>10.5</v>
      </c>
      <c r="F755" s="67"/>
      <c r="G755" s="43">
        <v>1.9</v>
      </c>
      <c r="H755" s="62"/>
      <c r="I755" s="62"/>
      <c r="J755" s="68"/>
      <c r="K755" s="62" t="s">
        <v>127</v>
      </c>
      <c r="L755" s="62">
        <v>10</v>
      </c>
      <c r="M755" s="64"/>
      <c r="N755" s="65"/>
      <c r="O755" s="65"/>
    </row>
    <row r="756" spans="2:15" ht="12.75">
      <c r="B756" s="66"/>
      <c r="C756" s="67"/>
      <c r="D756" s="67"/>
      <c r="E756" s="43">
        <v>15.5</v>
      </c>
      <c r="F756" s="67"/>
      <c r="G756" s="43">
        <v>1.7</v>
      </c>
      <c r="H756" s="62"/>
      <c r="I756" s="62"/>
      <c r="J756" s="68"/>
      <c r="K756" s="62"/>
      <c r="L756" s="62"/>
      <c r="M756" s="64"/>
      <c r="N756" s="65"/>
      <c r="O756" s="65"/>
    </row>
    <row r="757" spans="2:15" ht="12.75">
      <c r="B757" s="66"/>
      <c r="C757" s="67"/>
      <c r="D757" s="67"/>
      <c r="E757" s="43">
        <v>12</v>
      </c>
      <c r="F757" s="67"/>
      <c r="G757" s="43">
        <v>1.4</v>
      </c>
      <c r="H757" s="62"/>
      <c r="I757" s="62"/>
      <c r="J757" s="68"/>
      <c r="K757" s="62" t="s">
        <v>100</v>
      </c>
      <c r="L757" s="62">
        <v>16</v>
      </c>
      <c r="M757" s="64"/>
      <c r="N757" s="65"/>
      <c r="O757" s="65"/>
    </row>
    <row r="758" spans="2:15" ht="12.75">
      <c r="B758" s="66"/>
      <c r="C758" s="67"/>
      <c r="D758" s="67"/>
      <c r="E758" s="43">
        <v>10.5</v>
      </c>
      <c r="F758" s="67"/>
      <c r="G758" s="43">
        <v>2</v>
      </c>
      <c r="H758" s="62"/>
      <c r="I758" s="62"/>
      <c r="J758" s="68"/>
      <c r="K758" s="62"/>
      <c r="L758" s="62"/>
      <c r="M758" s="64"/>
      <c r="N758" s="65"/>
      <c r="O758" s="65"/>
    </row>
    <row r="759" spans="1:15" ht="12.75">
      <c r="A759">
        <v>9</v>
      </c>
      <c r="B759" s="66" t="s">
        <v>113</v>
      </c>
      <c r="C759" s="67">
        <v>10</v>
      </c>
      <c r="D759" s="67">
        <v>18</v>
      </c>
      <c r="E759" s="43">
        <v>4.5</v>
      </c>
      <c r="F759" s="67">
        <f>((C759+SUM(E759:E764))/7)</f>
        <v>4.857142857142857</v>
      </c>
      <c r="G759" s="43">
        <v>1.7</v>
      </c>
      <c r="H759" s="67">
        <f>(SUM(G759:G764)/6)</f>
        <v>1.5</v>
      </c>
      <c r="I759" s="62">
        <v>2</v>
      </c>
      <c r="J759" s="68">
        <v>1</v>
      </c>
      <c r="K759" s="62" t="s">
        <v>156</v>
      </c>
      <c r="L759" s="62">
        <v>16</v>
      </c>
      <c r="M759" s="64">
        <f>AVERAGE(L759,L761,L763)</f>
        <v>11.333333333333334</v>
      </c>
      <c r="N759" s="69">
        <v>54.048399</v>
      </c>
      <c r="O759" s="69">
        <v>-1.003107</v>
      </c>
    </row>
    <row r="760" spans="2:15" ht="12.75">
      <c r="B760" s="66"/>
      <c r="C760" s="67"/>
      <c r="D760" s="67"/>
      <c r="E760" s="43">
        <v>3.5</v>
      </c>
      <c r="F760" s="67"/>
      <c r="G760" s="43">
        <v>1.3</v>
      </c>
      <c r="H760" s="62"/>
      <c r="I760" s="62"/>
      <c r="J760" s="68"/>
      <c r="K760" s="62"/>
      <c r="L760" s="62"/>
      <c r="M760" s="64"/>
      <c r="N760" s="69"/>
      <c r="O760" s="69"/>
    </row>
    <row r="761" spans="2:15" ht="12.75">
      <c r="B761" s="66"/>
      <c r="C761" s="67"/>
      <c r="D761" s="67"/>
      <c r="E761" s="43">
        <v>5</v>
      </c>
      <c r="F761" s="67"/>
      <c r="G761" s="43">
        <v>1.9</v>
      </c>
      <c r="H761" s="62"/>
      <c r="I761" s="62"/>
      <c r="J761" s="68"/>
      <c r="K761" s="62" t="s">
        <v>127</v>
      </c>
      <c r="L761" s="62">
        <v>10</v>
      </c>
      <c r="M761" s="64"/>
      <c r="N761" s="69"/>
      <c r="O761" s="69"/>
    </row>
    <row r="762" spans="2:15" ht="12.75">
      <c r="B762" s="66"/>
      <c r="C762" s="67"/>
      <c r="D762" s="67"/>
      <c r="E762" s="43">
        <v>6.5</v>
      </c>
      <c r="F762" s="67"/>
      <c r="G762" s="43">
        <v>1.5</v>
      </c>
      <c r="H762" s="62"/>
      <c r="I762" s="62"/>
      <c r="J762" s="68"/>
      <c r="K762" s="62"/>
      <c r="L762" s="62"/>
      <c r="M762" s="64"/>
      <c r="N762" s="69"/>
      <c r="O762" s="69"/>
    </row>
    <row r="763" spans="2:15" ht="12.75">
      <c r="B763" s="66"/>
      <c r="C763" s="67"/>
      <c r="D763" s="67"/>
      <c r="E763" s="43">
        <v>1</v>
      </c>
      <c r="F763" s="67"/>
      <c r="G763" s="43">
        <v>1.5</v>
      </c>
      <c r="H763" s="62"/>
      <c r="I763" s="62"/>
      <c r="J763" s="68"/>
      <c r="K763" s="62" t="s">
        <v>157</v>
      </c>
      <c r="L763" s="62">
        <v>8</v>
      </c>
      <c r="M763" s="64"/>
      <c r="N763" s="69"/>
      <c r="O763" s="69"/>
    </row>
    <row r="764" spans="2:15" ht="12.75">
      <c r="B764" s="66"/>
      <c r="C764" s="67"/>
      <c r="D764" s="67"/>
      <c r="E764" s="43">
        <v>3.5</v>
      </c>
      <c r="F764" s="67"/>
      <c r="G764" s="43">
        <v>1.1</v>
      </c>
      <c r="H764" s="62"/>
      <c r="I764" s="62"/>
      <c r="J764" s="68"/>
      <c r="K764" s="62"/>
      <c r="L764" s="62"/>
      <c r="M764" s="64"/>
      <c r="N764" s="69"/>
      <c r="O764" s="69"/>
    </row>
    <row r="765" spans="1:15" ht="12.75">
      <c r="A765">
        <v>9</v>
      </c>
      <c r="B765" s="66" t="s">
        <v>116</v>
      </c>
      <c r="C765" s="67">
        <v>22.5</v>
      </c>
      <c r="D765" s="67">
        <v>11</v>
      </c>
      <c r="E765" s="43">
        <v>15</v>
      </c>
      <c r="F765" s="67">
        <f>((C765+SUM(E765:E770))/7)</f>
        <v>14.785714285714286</v>
      </c>
      <c r="G765" s="43">
        <v>1.4</v>
      </c>
      <c r="H765" s="67">
        <f>(SUM(G765:G770)/6)</f>
        <v>1.1833333333333331</v>
      </c>
      <c r="I765" s="62">
        <v>3</v>
      </c>
      <c r="J765" s="68">
        <v>1</v>
      </c>
      <c r="K765" s="62" t="s">
        <v>138</v>
      </c>
      <c r="L765" s="62">
        <v>20</v>
      </c>
      <c r="M765" s="64">
        <f>AVERAGE(L765,L767,L769)</f>
        <v>20</v>
      </c>
      <c r="N765" s="69">
        <v>54.048395</v>
      </c>
      <c r="O765" s="69">
        <v>-1.003117</v>
      </c>
    </row>
    <row r="766" spans="2:15" ht="12.75">
      <c r="B766" s="66"/>
      <c r="C766" s="67"/>
      <c r="D766" s="67"/>
      <c r="E766" s="43">
        <v>19.5</v>
      </c>
      <c r="F766" s="67"/>
      <c r="G766" s="43">
        <v>1.2</v>
      </c>
      <c r="H766" s="62"/>
      <c r="I766" s="62"/>
      <c r="J766" s="68"/>
      <c r="K766" s="62"/>
      <c r="L766" s="62"/>
      <c r="M766" s="64"/>
      <c r="N766" s="69"/>
      <c r="O766" s="69"/>
    </row>
    <row r="767" spans="2:15" ht="12.75">
      <c r="B767" s="66"/>
      <c r="C767" s="67"/>
      <c r="D767" s="67"/>
      <c r="E767" s="43">
        <v>18.5</v>
      </c>
      <c r="F767" s="67"/>
      <c r="G767" s="43">
        <v>1.1</v>
      </c>
      <c r="H767" s="62"/>
      <c r="I767" s="62"/>
      <c r="J767" s="68"/>
      <c r="K767" s="62" t="s">
        <v>148</v>
      </c>
      <c r="L767" s="62">
        <v>15</v>
      </c>
      <c r="M767" s="64"/>
      <c r="N767" s="69"/>
      <c r="O767" s="69"/>
    </row>
    <row r="768" spans="2:15" ht="12.75">
      <c r="B768" s="66"/>
      <c r="C768" s="67"/>
      <c r="D768" s="67"/>
      <c r="E768" s="43">
        <v>14</v>
      </c>
      <c r="F768" s="67"/>
      <c r="G768" s="43">
        <v>1</v>
      </c>
      <c r="H768" s="62"/>
      <c r="I768" s="62"/>
      <c r="J768" s="68"/>
      <c r="K768" s="62"/>
      <c r="L768" s="62"/>
      <c r="M768" s="64"/>
      <c r="N768" s="69"/>
      <c r="O768" s="69"/>
    </row>
    <row r="769" spans="2:15" ht="12.75">
      <c r="B769" s="66"/>
      <c r="C769" s="67"/>
      <c r="D769" s="67"/>
      <c r="E769" s="43">
        <v>14</v>
      </c>
      <c r="F769" s="67"/>
      <c r="G769" s="43">
        <v>1.6</v>
      </c>
      <c r="H769" s="62"/>
      <c r="I769" s="62"/>
      <c r="J769" s="68"/>
      <c r="K769" s="62" t="s">
        <v>108</v>
      </c>
      <c r="L769" s="62">
        <v>25</v>
      </c>
      <c r="M769" s="64"/>
      <c r="N769" s="69"/>
      <c r="O769" s="69"/>
    </row>
    <row r="770" spans="2:15" ht="12.75">
      <c r="B770" s="66"/>
      <c r="C770" s="67"/>
      <c r="D770" s="67"/>
      <c r="E770" s="43"/>
      <c r="F770" s="67"/>
      <c r="G770" s="43">
        <v>0.8</v>
      </c>
      <c r="H770" s="62"/>
      <c r="I770" s="62"/>
      <c r="J770" s="68"/>
      <c r="K770" s="62"/>
      <c r="L770" s="62"/>
      <c r="M770" s="64"/>
      <c r="N770" s="69"/>
      <c r="O770" s="69"/>
    </row>
    <row r="771" spans="1:15" ht="12.75">
      <c r="A771">
        <v>9</v>
      </c>
      <c r="B771" s="66" t="s">
        <v>118</v>
      </c>
      <c r="C771" s="67">
        <v>22</v>
      </c>
      <c r="D771" s="67">
        <v>19</v>
      </c>
      <c r="E771" s="43">
        <v>14.5</v>
      </c>
      <c r="F771" s="67">
        <f>((C771+SUM(E771:E776))/7)</f>
        <v>16.071428571428573</v>
      </c>
      <c r="G771" s="43">
        <v>1.8</v>
      </c>
      <c r="H771" s="67">
        <f>(SUM(G771:G776)/6)</f>
        <v>1.3499999999999999</v>
      </c>
      <c r="I771" s="62">
        <v>2</v>
      </c>
      <c r="J771" s="68">
        <v>1</v>
      </c>
      <c r="K771" s="62" t="s">
        <v>106</v>
      </c>
      <c r="L771" s="62">
        <v>14</v>
      </c>
      <c r="M771" s="64">
        <f>AVERAGE(L771,L773,L775)</f>
        <v>10.666666666666666</v>
      </c>
      <c r="N771" s="69">
        <v>54.048401</v>
      </c>
      <c r="O771" s="69">
        <v>-1.003045</v>
      </c>
    </row>
    <row r="772" spans="2:15" ht="12.75">
      <c r="B772" s="66"/>
      <c r="C772" s="67"/>
      <c r="D772" s="67"/>
      <c r="E772" s="43">
        <v>17</v>
      </c>
      <c r="F772" s="67"/>
      <c r="G772" s="43">
        <v>1.4</v>
      </c>
      <c r="H772" s="62"/>
      <c r="I772" s="62"/>
      <c r="J772" s="68"/>
      <c r="K772" s="62"/>
      <c r="L772" s="62"/>
      <c r="M772" s="64"/>
      <c r="N772" s="69"/>
      <c r="O772" s="69"/>
    </row>
    <row r="773" spans="2:15" ht="12.75">
      <c r="B773" s="66"/>
      <c r="C773" s="67"/>
      <c r="D773" s="67"/>
      <c r="E773" s="43">
        <v>19</v>
      </c>
      <c r="F773" s="67"/>
      <c r="G773" s="43">
        <v>0.8</v>
      </c>
      <c r="H773" s="62"/>
      <c r="I773" s="62"/>
      <c r="J773" s="68"/>
      <c r="K773" s="62" t="s">
        <v>127</v>
      </c>
      <c r="L773" s="62">
        <v>10</v>
      </c>
      <c r="M773" s="64"/>
      <c r="N773" s="69"/>
      <c r="O773" s="69"/>
    </row>
    <row r="774" spans="2:15" ht="12.75">
      <c r="B774" s="66"/>
      <c r="C774" s="67"/>
      <c r="D774" s="67"/>
      <c r="E774" s="43">
        <v>13.5</v>
      </c>
      <c r="F774" s="67"/>
      <c r="G774" s="43">
        <v>1.2</v>
      </c>
      <c r="H774" s="62"/>
      <c r="I774" s="62"/>
      <c r="J774" s="68"/>
      <c r="K774" s="62"/>
      <c r="L774" s="62"/>
      <c r="M774" s="64"/>
      <c r="N774" s="69"/>
      <c r="O774" s="69"/>
    </row>
    <row r="775" spans="2:15" ht="12.75">
      <c r="B775" s="66"/>
      <c r="C775" s="67"/>
      <c r="D775" s="67"/>
      <c r="E775" s="43">
        <v>15</v>
      </c>
      <c r="F775" s="67"/>
      <c r="G775" s="43">
        <v>1.9</v>
      </c>
      <c r="H775" s="62"/>
      <c r="I775" s="62"/>
      <c r="J775" s="68"/>
      <c r="K775" s="62" t="s">
        <v>157</v>
      </c>
      <c r="L775" s="62">
        <v>8</v>
      </c>
      <c r="M775" s="64"/>
      <c r="N775" s="69"/>
      <c r="O775" s="69"/>
    </row>
    <row r="776" spans="2:15" ht="12.75">
      <c r="B776" s="66"/>
      <c r="C776" s="67"/>
      <c r="D776" s="67"/>
      <c r="E776" s="43">
        <v>11.5</v>
      </c>
      <c r="F776" s="67"/>
      <c r="G776" s="43">
        <v>1</v>
      </c>
      <c r="H776" s="62"/>
      <c r="I776" s="62"/>
      <c r="J776" s="68"/>
      <c r="K776" s="62"/>
      <c r="L776" s="62"/>
      <c r="M776" s="64"/>
      <c r="N776" s="69"/>
      <c r="O776" s="69"/>
    </row>
    <row r="777" spans="1:15" ht="12.75">
      <c r="A777">
        <v>9</v>
      </c>
      <c r="B777" s="66" t="s">
        <v>120</v>
      </c>
      <c r="C777" s="67">
        <v>25</v>
      </c>
      <c r="D777" s="67">
        <v>8</v>
      </c>
      <c r="E777" s="43">
        <v>16.5</v>
      </c>
      <c r="F777" s="67">
        <f>((C777+SUM(E777:E782))/7)</f>
        <v>5.928571428571429</v>
      </c>
      <c r="G777" s="43">
        <v>3.1</v>
      </c>
      <c r="H777" s="67">
        <f>(SUM(G777:G782)/6)</f>
        <v>0.9166666666666666</v>
      </c>
      <c r="I777" s="62">
        <v>1</v>
      </c>
      <c r="J777" s="68">
        <v>1</v>
      </c>
      <c r="K777" s="62" t="s">
        <v>158</v>
      </c>
      <c r="L777" s="62">
        <v>16</v>
      </c>
      <c r="M777" s="64">
        <f>AVERAGE(L777,L779,L781)</f>
        <v>18</v>
      </c>
      <c r="N777" s="69">
        <v>54.048406</v>
      </c>
      <c r="O777" s="69">
        <v>-1.002992</v>
      </c>
    </row>
    <row r="778" spans="2:15" ht="12.75">
      <c r="B778" s="66"/>
      <c r="C778" s="67"/>
      <c r="D778" s="67"/>
      <c r="E778" s="43"/>
      <c r="F778" s="67"/>
      <c r="G778" s="43">
        <v>2.4</v>
      </c>
      <c r="H778" s="62"/>
      <c r="I778" s="62"/>
      <c r="J778" s="68"/>
      <c r="K778" s="62"/>
      <c r="L778" s="62"/>
      <c r="M778" s="64"/>
      <c r="N778" s="69"/>
      <c r="O778" s="69"/>
    </row>
    <row r="779" spans="2:15" ht="12.75">
      <c r="B779" s="66"/>
      <c r="C779" s="67"/>
      <c r="D779" s="67"/>
      <c r="E779" s="43"/>
      <c r="F779" s="67"/>
      <c r="G779" s="43"/>
      <c r="H779" s="62"/>
      <c r="I779" s="62"/>
      <c r="J779" s="68"/>
      <c r="K779" s="62" t="s">
        <v>138</v>
      </c>
      <c r="L779" s="62">
        <v>20</v>
      </c>
      <c r="M779" s="64"/>
      <c r="N779" s="69"/>
      <c r="O779" s="69"/>
    </row>
    <row r="780" spans="2:15" ht="12.75">
      <c r="B780" s="66"/>
      <c r="C780" s="67"/>
      <c r="D780" s="67"/>
      <c r="E780" s="43"/>
      <c r="F780" s="67"/>
      <c r="G780" s="43"/>
      <c r="H780" s="62"/>
      <c r="I780" s="62"/>
      <c r="J780" s="68"/>
      <c r="K780" s="62"/>
      <c r="L780" s="62"/>
      <c r="M780" s="64"/>
      <c r="N780" s="69"/>
      <c r="O780" s="69"/>
    </row>
    <row r="781" spans="2:15" ht="12.75">
      <c r="B781" s="66"/>
      <c r="C781" s="67"/>
      <c r="D781" s="67"/>
      <c r="E781" s="43"/>
      <c r="F781" s="67"/>
      <c r="G781" s="43"/>
      <c r="H781" s="62"/>
      <c r="I781" s="62"/>
      <c r="J781" s="68"/>
      <c r="K781" s="62"/>
      <c r="L781" s="62"/>
      <c r="M781" s="64"/>
      <c r="N781" s="69"/>
      <c r="O781" s="69"/>
    </row>
    <row r="782" spans="2:15" ht="12.75">
      <c r="B782" s="66"/>
      <c r="C782" s="67"/>
      <c r="D782" s="67"/>
      <c r="E782" s="43"/>
      <c r="F782" s="67"/>
      <c r="G782" s="43"/>
      <c r="H782" s="62"/>
      <c r="I782" s="62"/>
      <c r="J782" s="68"/>
      <c r="K782" s="62"/>
      <c r="L782" s="62"/>
      <c r="M782" s="64"/>
      <c r="N782" s="69"/>
      <c r="O782" s="69"/>
    </row>
    <row r="783" spans="1:15" ht="12.75">
      <c r="A783">
        <v>9</v>
      </c>
      <c r="B783" s="66" t="s">
        <v>123</v>
      </c>
      <c r="C783" s="67">
        <v>25</v>
      </c>
      <c r="D783" s="67">
        <v>47</v>
      </c>
      <c r="E783" s="43">
        <v>19</v>
      </c>
      <c r="F783" s="67">
        <f>((C783+SUM(E783:E788))/7)</f>
        <v>16.214285714285715</v>
      </c>
      <c r="G783" s="43">
        <v>1.5</v>
      </c>
      <c r="H783" s="67">
        <f>(SUM(G783:G788)/6)</f>
        <v>1.6166666666666665</v>
      </c>
      <c r="I783" s="62">
        <v>5</v>
      </c>
      <c r="J783" s="68">
        <v>1</v>
      </c>
      <c r="K783" s="62" t="s">
        <v>122</v>
      </c>
      <c r="L783" s="62">
        <v>30</v>
      </c>
      <c r="M783" s="64">
        <f>AVERAGE(L783,L785,L787)</f>
        <v>23.666666666666668</v>
      </c>
      <c r="N783" s="69">
        <v>54.048406</v>
      </c>
      <c r="O783" s="69">
        <v>-1.002955</v>
      </c>
    </row>
    <row r="784" spans="2:15" ht="12.75">
      <c r="B784" s="66"/>
      <c r="C784" s="67"/>
      <c r="D784" s="67"/>
      <c r="E784" s="43">
        <v>11</v>
      </c>
      <c r="F784" s="67"/>
      <c r="G784" s="43">
        <v>1.4</v>
      </c>
      <c r="H784" s="62"/>
      <c r="I784" s="62"/>
      <c r="J784" s="68"/>
      <c r="K784" s="62"/>
      <c r="L784" s="62"/>
      <c r="M784" s="64"/>
      <c r="N784" s="69"/>
      <c r="O784" s="69"/>
    </row>
    <row r="785" spans="2:15" ht="12.75">
      <c r="B785" s="66"/>
      <c r="C785" s="67"/>
      <c r="D785" s="67"/>
      <c r="E785" s="43">
        <v>16.5</v>
      </c>
      <c r="F785" s="67"/>
      <c r="G785" s="43">
        <v>0.8</v>
      </c>
      <c r="H785" s="62"/>
      <c r="I785" s="62"/>
      <c r="J785" s="68"/>
      <c r="K785" s="62" t="s">
        <v>100</v>
      </c>
      <c r="L785" s="62">
        <v>16</v>
      </c>
      <c r="M785" s="64"/>
      <c r="N785" s="69"/>
      <c r="O785" s="69"/>
    </row>
    <row r="786" spans="2:15" ht="12.75">
      <c r="B786" s="66"/>
      <c r="C786" s="67"/>
      <c r="D786" s="67"/>
      <c r="E786" s="43">
        <v>9.5</v>
      </c>
      <c r="F786" s="67"/>
      <c r="G786" s="43">
        <v>1.7</v>
      </c>
      <c r="H786" s="62"/>
      <c r="I786" s="62"/>
      <c r="J786" s="68"/>
      <c r="K786" s="62"/>
      <c r="L786" s="62"/>
      <c r="M786" s="64"/>
      <c r="N786" s="69"/>
      <c r="O786" s="69"/>
    </row>
    <row r="787" spans="2:15" ht="12.75">
      <c r="B787" s="66"/>
      <c r="C787" s="67"/>
      <c r="D787" s="67"/>
      <c r="E787" s="43">
        <v>12.5</v>
      </c>
      <c r="F787" s="67"/>
      <c r="G787" s="43">
        <v>2.8</v>
      </c>
      <c r="H787" s="62"/>
      <c r="I787" s="62"/>
      <c r="J787" s="68"/>
      <c r="K787" s="62" t="s">
        <v>108</v>
      </c>
      <c r="L787" s="62">
        <v>25</v>
      </c>
      <c r="M787" s="64"/>
      <c r="N787" s="69"/>
      <c r="O787" s="69"/>
    </row>
    <row r="788" spans="2:15" ht="12.75">
      <c r="B788" s="66"/>
      <c r="C788" s="67"/>
      <c r="D788" s="67"/>
      <c r="E788" s="43">
        <v>20</v>
      </c>
      <c r="F788" s="67"/>
      <c r="G788" s="43">
        <v>1.5</v>
      </c>
      <c r="H788" s="62"/>
      <c r="I788" s="62"/>
      <c r="J788" s="68"/>
      <c r="K788" s="62"/>
      <c r="L788" s="62"/>
      <c r="M788" s="64"/>
      <c r="N788" s="69"/>
      <c r="O788" s="69"/>
    </row>
    <row r="789" spans="1:15" ht="12.75">
      <c r="A789">
        <v>9</v>
      </c>
      <c r="B789" s="66" t="s">
        <v>124</v>
      </c>
      <c r="C789" s="67">
        <v>18</v>
      </c>
      <c r="D789" s="67">
        <v>16</v>
      </c>
      <c r="E789" s="43">
        <v>15</v>
      </c>
      <c r="F789" s="67">
        <f>((C789+SUM(E789:E794))/7)</f>
        <v>15.642857142857142</v>
      </c>
      <c r="G789" s="43">
        <v>1.7</v>
      </c>
      <c r="H789" s="67">
        <f>(SUM(G789:G794)/6)</f>
        <v>1.8</v>
      </c>
      <c r="I789" s="62">
        <v>3</v>
      </c>
      <c r="J789" s="68">
        <v>2</v>
      </c>
      <c r="K789" s="62" t="s">
        <v>100</v>
      </c>
      <c r="L789" s="62">
        <v>16</v>
      </c>
      <c r="M789" s="64">
        <f>AVERAGE(L789,L791,L793)</f>
        <v>19.333333333333332</v>
      </c>
      <c r="N789" s="69">
        <v>54.048405</v>
      </c>
      <c r="O789" s="69">
        <v>-1.002951</v>
      </c>
    </row>
    <row r="790" spans="2:15" ht="12.75">
      <c r="B790" s="66"/>
      <c r="C790" s="67"/>
      <c r="D790" s="67"/>
      <c r="E790" s="43">
        <v>16.5</v>
      </c>
      <c r="F790" s="67"/>
      <c r="G790" s="43">
        <v>1.5</v>
      </c>
      <c r="H790" s="62"/>
      <c r="I790" s="62"/>
      <c r="J790" s="68"/>
      <c r="K790" s="62"/>
      <c r="L790" s="62"/>
      <c r="M790" s="64"/>
      <c r="N790" s="69"/>
      <c r="O790" s="69"/>
    </row>
    <row r="791" spans="2:15" ht="12.75">
      <c r="B791" s="66"/>
      <c r="C791" s="67"/>
      <c r="D791" s="67"/>
      <c r="E791" s="43">
        <v>16.5</v>
      </c>
      <c r="F791" s="67"/>
      <c r="G791" s="43">
        <v>1.8</v>
      </c>
      <c r="H791" s="62"/>
      <c r="I791" s="62"/>
      <c r="J791" s="68"/>
      <c r="K791" s="62" t="s">
        <v>119</v>
      </c>
      <c r="L791" s="62">
        <v>20</v>
      </c>
      <c r="M791" s="64"/>
      <c r="N791" s="69"/>
      <c r="O791" s="69"/>
    </row>
    <row r="792" spans="2:15" ht="12.75">
      <c r="B792" s="66"/>
      <c r="C792" s="67"/>
      <c r="D792" s="67"/>
      <c r="E792" s="43">
        <v>17</v>
      </c>
      <c r="F792" s="67"/>
      <c r="G792" s="43">
        <v>2.2</v>
      </c>
      <c r="H792" s="62"/>
      <c r="I792" s="62"/>
      <c r="J792" s="68"/>
      <c r="K792" s="62"/>
      <c r="L792" s="62"/>
      <c r="M792" s="64"/>
      <c r="N792" s="69"/>
      <c r="O792" s="69"/>
    </row>
    <row r="793" spans="2:15" ht="12.75">
      <c r="B793" s="66"/>
      <c r="C793" s="67"/>
      <c r="D793" s="67"/>
      <c r="E793" s="43">
        <v>12</v>
      </c>
      <c r="F793" s="67"/>
      <c r="G793" s="43">
        <v>1.6</v>
      </c>
      <c r="H793" s="62"/>
      <c r="I793" s="62"/>
      <c r="J793" s="68"/>
      <c r="K793" s="62" t="s">
        <v>103</v>
      </c>
      <c r="L793" s="62">
        <v>22</v>
      </c>
      <c r="M793" s="64"/>
      <c r="N793" s="69"/>
      <c r="O793" s="69"/>
    </row>
    <row r="794" spans="2:15" ht="12.75">
      <c r="B794" s="66"/>
      <c r="C794" s="67"/>
      <c r="D794" s="67"/>
      <c r="E794" s="43">
        <v>14.5</v>
      </c>
      <c r="F794" s="67"/>
      <c r="G794" s="43">
        <v>2</v>
      </c>
      <c r="H794" s="62"/>
      <c r="I794" s="62"/>
      <c r="J794" s="68"/>
      <c r="K794" s="62"/>
      <c r="L794" s="62"/>
      <c r="M794" s="64"/>
      <c r="N794" s="69"/>
      <c r="O794" s="69"/>
    </row>
    <row r="795" spans="1:15" ht="12.75">
      <c r="A795">
        <v>9</v>
      </c>
      <c r="B795" s="66" t="s">
        <v>126</v>
      </c>
      <c r="C795" s="67">
        <v>17</v>
      </c>
      <c r="D795" s="67">
        <v>55</v>
      </c>
      <c r="E795" s="43">
        <v>13</v>
      </c>
      <c r="F795" s="67">
        <f>((C795+SUM(E795:E800))/7)</f>
        <v>13.428571428571429</v>
      </c>
      <c r="G795" s="43">
        <v>1.6</v>
      </c>
      <c r="H795" s="67">
        <f>(SUM(G795:G800)/6)</f>
        <v>1.9000000000000001</v>
      </c>
      <c r="I795" s="62">
        <v>6</v>
      </c>
      <c r="J795" s="68">
        <v>1</v>
      </c>
      <c r="K795" s="62" t="s">
        <v>106</v>
      </c>
      <c r="L795" s="62">
        <v>14</v>
      </c>
      <c r="M795" s="64">
        <f>AVERAGE(L795,L797,L799)</f>
        <v>16.666666666666668</v>
      </c>
      <c r="N795" s="69">
        <v>54.04842</v>
      </c>
      <c r="O795" s="69">
        <v>-1.002777</v>
      </c>
    </row>
    <row r="796" spans="2:15" ht="12.75">
      <c r="B796" s="66"/>
      <c r="C796" s="67"/>
      <c r="D796" s="67"/>
      <c r="E796" s="43">
        <v>14.5</v>
      </c>
      <c r="F796" s="67"/>
      <c r="G796" s="43">
        <v>1.3</v>
      </c>
      <c r="H796" s="62"/>
      <c r="I796" s="62"/>
      <c r="J796" s="68"/>
      <c r="K796" s="62"/>
      <c r="L796" s="62"/>
      <c r="M796" s="64"/>
      <c r="N796" s="69"/>
      <c r="O796" s="69"/>
    </row>
    <row r="797" spans="2:15" ht="12.75">
      <c r="B797" s="66"/>
      <c r="C797" s="67"/>
      <c r="D797" s="67"/>
      <c r="E797" s="43">
        <v>12</v>
      </c>
      <c r="F797" s="67"/>
      <c r="G797" s="43">
        <v>1.9</v>
      </c>
      <c r="H797" s="62"/>
      <c r="I797" s="62"/>
      <c r="J797" s="68"/>
      <c r="K797" s="62" t="s">
        <v>100</v>
      </c>
      <c r="L797" s="62">
        <v>16</v>
      </c>
      <c r="M797" s="64"/>
      <c r="N797" s="69"/>
      <c r="O797" s="69"/>
    </row>
    <row r="798" spans="2:15" ht="12.75">
      <c r="B798" s="66"/>
      <c r="C798" s="67"/>
      <c r="D798" s="67"/>
      <c r="E798" s="43">
        <v>16</v>
      </c>
      <c r="F798" s="67"/>
      <c r="G798" s="43">
        <v>1.8</v>
      </c>
      <c r="H798" s="62"/>
      <c r="I798" s="62"/>
      <c r="J798" s="68"/>
      <c r="K798" s="62"/>
      <c r="L798" s="62"/>
      <c r="M798" s="64"/>
      <c r="N798" s="69"/>
      <c r="O798" s="69"/>
    </row>
    <row r="799" spans="2:15" ht="12.75">
      <c r="B799" s="66"/>
      <c r="C799" s="67"/>
      <c r="D799" s="67"/>
      <c r="E799" s="43">
        <v>10.5</v>
      </c>
      <c r="F799" s="67"/>
      <c r="G799" s="43">
        <v>2.7</v>
      </c>
      <c r="H799" s="62"/>
      <c r="I799" s="62"/>
      <c r="J799" s="68"/>
      <c r="K799" s="62" t="s">
        <v>119</v>
      </c>
      <c r="L799" s="62">
        <v>20</v>
      </c>
      <c r="M799" s="64"/>
      <c r="N799" s="69"/>
      <c r="O799" s="69"/>
    </row>
    <row r="800" spans="2:15" ht="12.75">
      <c r="B800" s="66"/>
      <c r="C800" s="67"/>
      <c r="D800" s="67"/>
      <c r="E800" s="43">
        <v>11</v>
      </c>
      <c r="F800" s="67"/>
      <c r="G800" s="43">
        <v>2.1</v>
      </c>
      <c r="H800" s="62"/>
      <c r="I800" s="62"/>
      <c r="J800" s="68"/>
      <c r="K800" s="62"/>
      <c r="L800" s="62"/>
      <c r="M800" s="64"/>
      <c r="N800" s="69"/>
      <c r="O800" s="69"/>
    </row>
    <row r="801" spans="1:15" ht="12.75">
      <c r="A801">
        <v>9</v>
      </c>
      <c r="B801" s="66" t="s">
        <v>137</v>
      </c>
      <c r="C801" s="67">
        <v>18</v>
      </c>
      <c r="D801" s="67">
        <v>30</v>
      </c>
      <c r="E801" s="43">
        <v>15</v>
      </c>
      <c r="F801" s="67">
        <f>((C801+SUM(E801:E806))/7)</f>
        <v>12.785714285714286</v>
      </c>
      <c r="G801" s="43">
        <v>2</v>
      </c>
      <c r="H801" s="67">
        <f>(SUM(G801:G806)/6)</f>
        <v>1.883333333333333</v>
      </c>
      <c r="I801" s="62">
        <v>2</v>
      </c>
      <c r="J801" s="68">
        <v>2</v>
      </c>
      <c r="K801" s="62" t="s">
        <v>106</v>
      </c>
      <c r="L801" s="62">
        <v>14</v>
      </c>
      <c r="M801" s="64">
        <f>AVERAGE(L801,L803,L805)</f>
        <v>10.666666666666666</v>
      </c>
      <c r="N801" s="69">
        <v>54.048444</v>
      </c>
      <c r="O801" s="69">
        <v>-1.002666</v>
      </c>
    </row>
    <row r="802" spans="2:15" ht="12.75">
      <c r="B802" s="66"/>
      <c r="C802" s="67"/>
      <c r="D802" s="67"/>
      <c r="E802" s="43">
        <v>7.5</v>
      </c>
      <c r="F802" s="67"/>
      <c r="G802" s="43">
        <v>1.6</v>
      </c>
      <c r="H802" s="62"/>
      <c r="I802" s="62"/>
      <c r="J802" s="68"/>
      <c r="K802" s="62"/>
      <c r="L802" s="62"/>
      <c r="M802" s="64"/>
      <c r="N802" s="69"/>
      <c r="O802" s="69"/>
    </row>
    <row r="803" spans="2:15" ht="12.75">
      <c r="B803" s="66"/>
      <c r="C803" s="67"/>
      <c r="D803" s="67"/>
      <c r="E803" s="43">
        <v>10.5</v>
      </c>
      <c r="F803" s="67"/>
      <c r="G803" s="43">
        <v>1.8</v>
      </c>
      <c r="H803" s="62"/>
      <c r="I803" s="62"/>
      <c r="J803" s="68"/>
      <c r="K803" s="62" t="s">
        <v>127</v>
      </c>
      <c r="L803" s="62">
        <v>10</v>
      </c>
      <c r="M803" s="64"/>
      <c r="N803" s="69"/>
      <c r="O803" s="69"/>
    </row>
    <row r="804" spans="2:15" ht="12.75">
      <c r="B804" s="66"/>
      <c r="C804" s="67"/>
      <c r="D804" s="67"/>
      <c r="E804" s="43">
        <v>10</v>
      </c>
      <c r="F804" s="67"/>
      <c r="G804" s="43">
        <v>1.5</v>
      </c>
      <c r="H804" s="62"/>
      <c r="I804" s="62"/>
      <c r="J804" s="68"/>
      <c r="K804" s="62"/>
      <c r="L804" s="62"/>
      <c r="M804" s="64"/>
      <c r="N804" s="69"/>
      <c r="O804" s="69"/>
    </row>
    <row r="805" spans="2:15" ht="12.75">
      <c r="B805" s="66"/>
      <c r="C805" s="67"/>
      <c r="D805" s="67"/>
      <c r="E805" s="43">
        <v>11.5</v>
      </c>
      <c r="F805" s="67"/>
      <c r="G805" s="43">
        <v>2.8</v>
      </c>
      <c r="H805" s="62"/>
      <c r="I805" s="62"/>
      <c r="J805" s="68"/>
      <c r="K805" s="62" t="s">
        <v>157</v>
      </c>
      <c r="L805" s="62">
        <v>8</v>
      </c>
      <c r="M805" s="64"/>
      <c r="N805" s="69"/>
      <c r="O805" s="69"/>
    </row>
    <row r="806" spans="2:15" ht="12.75">
      <c r="B806" s="66"/>
      <c r="C806" s="67"/>
      <c r="D806" s="67"/>
      <c r="E806" s="43">
        <v>17</v>
      </c>
      <c r="F806" s="67"/>
      <c r="G806" s="43">
        <v>1.6</v>
      </c>
      <c r="H806" s="62"/>
      <c r="I806" s="62"/>
      <c r="J806" s="68"/>
      <c r="K806" s="62"/>
      <c r="L806" s="62"/>
      <c r="M806" s="64"/>
      <c r="N806" s="69"/>
      <c r="O806" s="69"/>
    </row>
    <row r="807" spans="1:15" ht="12.75">
      <c r="A807">
        <v>9</v>
      </c>
      <c r="B807" s="66" t="s">
        <v>23</v>
      </c>
      <c r="C807" s="67">
        <v>14</v>
      </c>
      <c r="D807" s="67">
        <v>30</v>
      </c>
      <c r="E807" s="43">
        <v>8</v>
      </c>
      <c r="F807" s="67">
        <f>((C807+SUM(E807:E812))/7)</f>
        <v>8.428571428571429</v>
      </c>
      <c r="G807" s="43">
        <v>2</v>
      </c>
      <c r="H807" s="67">
        <f>(SUM(G807:G812)/6)</f>
        <v>1.7166666666666666</v>
      </c>
      <c r="I807" s="62">
        <v>7</v>
      </c>
      <c r="J807" s="68">
        <v>1</v>
      </c>
      <c r="K807" s="62" t="s">
        <v>104</v>
      </c>
      <c r="L807" s="62">
        <v>12</v>
      </c>
      <c r="M807" s="64">
        <f>AVERAGE(L807,L809,L811)</f>
        <v>14.666666666666666</v>
      </c>
      <c r="N807" s="69">
        <v>54.048482</v>
      </c>
      <c r="O807" s="69">
        <v>-1.002645</v>
      </c>
    </row>
    <row r="808" spans="2:15" ht="12.75">
      <c r="B808" s="66"/>
      <c r="C808" s="67"/>
      <c r="D808" s="67"/>
      <c r="E808" s="43">
        <v>9.5</v>
      </c>
      <c r="F808" s="67"/>
      <c r="G808" s="43">
        <v>1.7</v>
      </c>
      <c r="H808" s="62"/>
      <c r="I808" s="62"/>
      <c r="J808" s="68"/>
      <c r="K808" s="62"/>
      <c r="L808" s="62"/>
      <c r="M808" s="64"/>
      <c r="N808" s="69"/>
      <c r="O808" s="69"/>
    </row>
    <row r="809" spans="2:15" ht="12.75">
      <c r="B809" s="66"/>
      <c r="C809" s="67"/>
      <c r="D809" s="67"/>
      <c r="E809" s="43">
        <v>10</v>
      </c>
      <c r="F809" s="67"/>
      <c r="G809" s="43">
        <v>1.3</v>
      </c>
      <c r="H809" s="62"/>
      <c r="I809" s="62"/>
      <c r="J809" s="68"/>
      <c r="K809" s="62" t="s">
        <v>102</v>
      </c>
      <c r="L809" s="62">
        <v>18</v>
      </c>
      <c r="M809" s="64"/>
      <c r="N809" s="69"/>
      <c r="O809" s="69"/>
    </row>
    <row r="810" spans="2:15" ht="12.75">
      <c r="B810" s="66"/>
      <c r="C810" s="67"/>
      <c r="D810" s="67"/>
      <c r="E810" s="43">
        <v>2</v>
      </c>
      <c r="F810" s="67"/>
      <c r="G810" s="43">
        <v>1.7</v>
      </c>
      <c r="H810" s="62"/>
      <c r="I810" s="62"/>
      <c r="J810" s="68"/>
      <c r="K810" s="62"/>
      <c r="L810" s="62"/>
      <c r="M810" s="64"/>
      <c r="N810" s="69"/>
      <c r="O810" s="69"/>
    </row>
    <row r="811" spans="2:15" ht="12.75">
      <c r="B811" s="66"/>
      <c r="C811" s="67"/>
      <c r="D811" s="67"/>
      <c r="E811" s="43">
        <v>7.5</v>
      </c>
      <c r="F811" s="67"/>
      <c r="G811" s="43">
        <v>1.9</v>
      </c>
      <c r="H811" s="62"/>
      <c r="I811" s="62"/>
      <c r="J811" s="68"/>
      <c r="K811" s="62" t="s">
        <v>106</v>
      </c>
      <c r="L811" s="62">
        <v>14</v>
      </c>
      <c r="M811" s="64"/>
      <c r="N811" s="69"/>
      <c r="O811" s="69"/>
    </row>
    <row r="812" spans="2:15" ht="12.75">
      <c r="B812" s="66"/>
      <c r="C812" s="67"/>
      <c r="D812" s="67"/>
      <c r="E812" s="43">
        <v>8</v>
      </c>
      <c r="F812" s="67"/>
      <c r="G812" s="43">
        <v>1.7</v>
      </c>
      <c r="H812" s="62"/>
      <c r="I812" s="62"/>
      <c r="J812" s="68"/>
      <c r="K812" s="62"/>
      <c r="L812" s="62"/>
      <c r="M812" s="64"/>
      <c r="N812" s="69"/>
      <c r="O812" s="69"/>
    </row>
    <row r="813" spans="1:15" ht="12.75">
      <c r="A813">
        <v>9</v>
      </c>
      <c r="B813" s="66" t="s">
        <v>26</v>
      </c>
      <c r="C813" s="67">
        <v>15.5</v>
      </c>
      <c r="D813" s="67">
        <v>20</v>
      </c>
      <c r="E813" s="43">
        <v>15</v>
      </c>
      <c r="F813" s="67">
        <f>((C813+SUM(E813:E818))/7)</f>
        <v>9.5</v>
      </c>
      <c r="G813" s="43">
        <v>0.8</v>
      </c>
      <c r="H813" s="67">
        <f>(SUM(G813:G818)/6)</f>
        <v>1.3166666666666667</v>
      </c>
      <c r="I813" s="62">
        <v>4</v>
      </c>
      <c r="J813" s="68">
        <v>1</v>
      </c>
      <c r="K813" s="62" t="s">
        <v>130</v>
      </c>
      <c r="L813" s="62">
        <v>50</v>
      </c>
      <c r="M813" s="64">
        <f>AVERAGE(L813,L815,L817)</f>
        <v>41.666666666666664</v>
      </c>
      <c r="N813" s="69">
        <v>54.048461</v>
      </c>
      <c r="O813" s="69">
        <v>-1.002626</v>
      </c>
    </row>
    <row r="814" spans="2:15" ht="12.75">
      <c r="B814" s="66"/>
      <c r="C814" s="67"/>
      <c r="D814" s="67"/>
      <c r="E814" s="43">
        <v>7</v>
      </c>
      <c r="F814" s="67"/>
      <c r="G814" s="43">
        <v>1.5</v>
      </c>
      <c r="H814" s="62"/>
      <c r="I814" s="62"/>
      <c r="J814" s="68"/>
      <c r="K814" s="62"/>
      <c r="L814" s="62"/>
      <c r="M814" s="64"/>
      <c r="N814" s="69"/>
      <c r="O814" s="69"/>
    </row>
    <row r="815" spans="2:15" ht="12.75">
      <c r="B815" s="66"/>
      <c r="C815" s="67"/>
      <c r="D815" s="67"/>
      <c r="E815" s="43">
        <v>6.5</v>
      </c>
      <c r="F815" s="67"/>
      <c r="G815" s="43">
        <v>1.9</v>
      </c>
      <c r="H815" s="62"/>
      <c r="I815" s="62"/>
      <c r="J815" s="68"/>
      <c r="K815" s="62" t="s">
        <v>115</v>
      </c>
      <c r="L815" s="62">
        <v>40</v>
      </c>
      <c r="M815" s="64"/>
      <c r="N815" s="69"/>
      <c r="O815" s="69"/>
    </row>
    <row r="816" spans="2:15" ht="12.75">
      <c r="B816" s="66"/>
      <c r="C816" s="67"/>
      <c r="D816" s="67"/>
      <c r="E816" s="43">
        <v>6.5</v>
      </c>
      <c r="F816" s="67"/>
      <c r="G816" s="43">
        <v>1.1</v>
      </c>
      <c r="H816" s="62"/>
      <c r="I816" s="62"/>
      <c r="J816" s="68"/>
      <c r="K816" s="62"/>
      <c r="L816" s="62"/>
      <c r="M816" s="64"/>
      <c r="N816" s="69"/>
      <c r="O816" s="69"/>
    </row>
    <row r="817" spans="2:15" ht="12.75">
      <c r="B817" s="66"/>
      <c r="C817" s="67"/>
      <c r="D817" s="67"/>
      <c r="E817" s="43">
        <v>8</v>
      </c>
      <c r="F817" s="67"/>
      <c r="G817" s="43">
        <v>1.4</v>
      </c>
      <c r="H817" s="62"/>
      <c r="I817" s="62"/>
      <c r="J817" s="68"/>
      <c r="K817" s="62" t="s">
        <v>109</v>
      </c>
      <c r="L817" s="62">
        <v>35</v>
      </c>
      <c r="M817" s="64"/>
      <c r="N817" s="69"/>
      <c r="O817" s="69"/>
    </row>
    <row r="818" spans="2:15" ht="12.75">
      <c r="B818" s="66"/>
      <c r="C818" s="67"/>
      <c r="D818" s="67"/>
      <c r="E818" s="43">
        <v>8</v>
      </c>
      <c r="F818" s="67"/>
      <c r="G818" s="43">
        <v>1.2</v>
      </c>
      <c r="H818" s="62"/>
      <c r="I818" s="62"/>
      <c r="J818" s="68"/>
      <c r="K818" s="62"/>
      <c r="L818" s="62"/>
      <c r="M818" s="64"/>
      <c r="N818" s="69"/>
      <c r="O818" s="69"/>
    </row>
    <row r="819" spans="1:15" ht="12.75">
      <c r="A819">
        <v>9</v>
      </c>
      <c r="B819" s="66" t="s">
        <v>25</v>
      </c>
      <c r="C819" s="67">
        <v>30</v>
      </c>
      <c r="D819" s="67">
        <v>64</v>
      </c>
      <c r="E819" s="43">
        <v>15</v>
      </c>
      <c r="F819" s="67">
        <f>((C819+SUM(E819:E824))/7)</f>
        <v>18.5</v>
      </c>
      <c r="G819" s="43">
        <v>2.1</v>
      </c>
      <c r="H819" s="67">
        <f>(SUM(G819:G824)/6)</f>
        <v>1.7833333333333332</v>
      </c>
      <c r="I819" s="62">
        <v>8</v>
      </c>
      <c r="J819" s="68">
        <v>1</v>
      </c>
      <c r="K819" s="62" t="s">
        <v>106</v>
      </c>
      <c r="L819" s="62">
        <v>14</v>
      </c>
      <c r="M819" s="64">
        <f>AVERAGE(L819,L821,L823)</f>
        <v>17.666666666666668</v>
      </c>
      <c r="N819" s="69">
        <v>54.048581</v>
      </c>
      <c r="O819" s="69">
        <v>-1.002558</v>
      </c>
    </row>
    <row r="820" spans="2:15" ht="12.75">
      <c r="B820" s="66"/>
      <c r="C820" s="67"/>
      <c r="D820" s="67"/>
      <c r="E820" s="43">
        <v>16.5</v>
      </c>
      <c r="F820" s="67"/>
      <c r="G820" s="43">
        <v>1.7</v>
      </c>
      <c r="H820" s="62"/>
      <c r="I820" s="62"/>
      <c r="J820" s="68"/>
      <c r="K820" s="62"/>
      <c r="L820" s="62"/>
      <c r="M820" s="64"/>
      <c r="N820" s="69"/>
      <c r="O820" s="69"/>
    </row>
    <row r="821" spans="2:15" ht="12.75">
      <c r="B821" s="66"/>
      <c r="C821" s="67"/>
      <c r="D821" s="67"/>
      <c r="E821" s="43">
        <v>19</v>
      </c>
      <c r="F821" s="67"/>
      <c r="G821" s="43">
        <v>1.9</v>
      </c>
      <c r="H821" s="62"/>
      <c r="I821" s="62"/>
      <c r="J821" s="68"/>
      <c r="K821" s="62" t="s">
        <v>106</v>
      </c>
      <c r="L821" s="62">
        <v>14</v>
      </c>
      <c r="M821" s="64"/>
      <c r="N821" s="69"/>
      <c r="O821" s="69"/>
    </row>
    <row r="822" spans="2:15" ht="12.75">
      <c r="B822" s="66"/>
      <c r="C822" s="67"/>
      <c r="D822" s="67"/>
      <c r="E822" s="43">
        <v>20</v>
      </c>
      <c r="F822" s="67"/>
      <c r="G822" s="43">
        <v>1.5</v>
      </c>
      <c r="H822" s="62"/>
      <c r="I822" s="62"/>
      <c r="J822" s="68"/>
      <c r="K822" s="62"/>
      <c r="L822" s="62"/>
      <c r="M822" s="64"/>
      <c r="N822" s="69"/>
      <c r="O822" s="69"/>
    </row>
    <row r="823" spans="2:15" ht="12.75">
      <c r="B823" s="66"/>
      <c r="C823" s="67"/>
      <c r="D823" s="67"/>
      <c r="E823" s="43">
        <v>15.5</v>
      </c>
      <c r="F823" s="67"/>
      <c r="G823" s="43">
        <v>1.1</v>
      </c>
      <c r="H823" s="62"/>
      <c r="I823" s="62"/>
      <c r="J823" s="68"/>
      <c r="K823" s="62" t="s">
        <v>108</v>
      </c>
      <c r="L823" s="62">
        <v>25</v>
      </c>
      <c r="M823" s="64"/>
      <c r="N823" s="69"/>
      <c r="O823" s="69"/>
    </row>
    <row r="824" spans="2:15" ht="12.75">
      <c r="B824" s="66"/>
      <c r="C824" s="67"/>
      <c r="D824" s="67"/>
      <c r="E824" s="43">
        <v>13.5</v>
      </c>
      <c r="F824" s="67"/>
      <c r="G824" s="43">
        <v>2.4</v>
      </c>
      <c r="H824" s="62"/>
      <c r="I824" s="62"/>
      <c r="J824" s="68"/>
      <c r="K824" s="62"/>
      <c r="L824" s="62"/>
      <c r="M824" s="64"/>
      <c r="N824" s="69"/>
      <c r="O824" s="69"/>
    </row>
    <row r="825" spans="1:15" ht="12.75">
      <c r="A825">
        <v>9</v>
      </c>
      <c r="B825" s="66" t="s">
        <v>24</v>
      </c>
      <c r="C825" s="67">
        <v>17</v>
      </c>
      <c r="D825" s="67">
        <v>16</v>
      </c>
      <c r="E825" s="43">
        <v>5.5</v>
      </c>
      <c r="F825" s="67">
        <f>((C825+SUM(E825:E830))/7)</f>
        <v>9.214285714285714</v>
      </c>
      <c r="G825" s="43">
        <v>1.7</v>
      </c>
      <c r="H825" s="67">
        <f>(SUM(G825:G830)/6)</f>
        <v>1.6666666666666667</v>
      </c>
      <c r="I825" s="62">
        <v>1</v>
      </c>
      <c r="J825" s="68">
        <v>1</v>
      </c>
      <c r="K825" s="62" t="s">
        <v>108</v>
      </c>
      <c r="L825" s="62">
        <v>25</v>
      </c>
      <c r="M825" s="64">
        <f>AVERAGE(L825,L827,L829)</f>
        <v>24.333333333333332</v>
      </c>
      <c r="N825" s="69">
        <v>54.04856</v>
      </c>
      <c r="O825" s="69">
        <v>-1.002535</v>
      </c>
    </row>
    <row r="826" spans="2:15" ht="12.75">
      <c r="B826" s="66"/>
      <c r="C826" s="67"/>
      <c r="D826" s="67"/>
      <c r="E826" s="43">
        <v>9</v>
      </c>
      <c r="F826" s="67"/>
      <c r="G826" s="43">
        <v>1.9</v>
      </c>
      <c r="H826" s="62"/>
      <c r="I826" s="62"/>
      <c r="J826" s="68"/>
      <c r="K826" s="62"/>
      <c r="L826" s="62"/>
      <c r="M826" s="64"/>
      <c r="N826" s="69"/>
      <c r="O826" s="69"/>
    </row>
    <row r="827" spans="2:15" ht="12.75">
      <c r="B827" s="66"/>
      <c r="C827" s="67"/>
      <c r="D827" s="67"/>
      <c r="E827" s="43">
        <v>6</v>
      </c>
      <c r="F827" s="67"/>
      <c r="G827" s="43">
        <v>2</v>
      </c>
      <c r="H827" s="62"/>
      <c r="I827" s="62"/>
      <c r="J827" s="68"/>
      <c r="K827" s="62" t="s">
        <v>102</v>
      </c>
      <c r="L827" s="62">
        <v>18</v>
      </c>
      <c r="M827" s="64"/>
      <c r="N827" s="69"/>
      <c r="O827" s="69"/>
    </row>
    <row r="828" spans="2:15" ht="12.75">
      <c r="B828" s="66"/>
      <c r="C828" s="67"/>
      <c r="D828" s="67"/>
      <c r="E828" s="43">
        <v>7</v>
      </c>
      <c r="F828" s="67"/>
      <c r="G828" s="43">
        <v>1.5</v>
      </c>
      <c r="H828" s="62"/>
      <c r="I828" s="62"/>
      <c r="J828" s="68"/>
      <c r="K828" s="62"/>
      <c r="L828" s="62"/>
      <c r="M828" s="64"/>
      <c r="N828" s="69"/>
      <c r="O828" s="69"/>
    </row>
    <row r="829" spans="2:15" ht="12.75">
      <c r="B829" s="66"/>
      <c r="C829" s="67"/>
      <c r="D829" s="67"/>
      <c r="E829" s="43">
        <v>10.5</v>
      </c>
      <c r="F829" s="67"/>
      <c r="G829" s="43">
        <v>1.1</v>
      </c>
      <c r="H829" s="62"/>
      <c r="I829" s="62"/>
      <c r="J829" s="68"/>
      <c r="K829" s="62" t="s">
        <v>122</v>
      </c>
      <c r="L829" s="62">
        <v>30</v>
      </c>
      <c r="M829" s="64"/>
      <c r="N829" s="69"/>
      <c r="O829" s="69"/>
    </row>
    <row r="830" spans="2:15" ht="12.75">
      <c r="B830" s="66"/>
      <c r="C830" s="67"/>
      <c r="D830" s="67"/>
      <c r="E830" s="43">
        <v>9.5</v>
      </c>
      <c r="F830" s="67"/>
      <c r="G830" s="43">
        <v>1.8</v>
      </c>
      <c r="H830" s="62"/>
      <c r="I830" s="62"/>
      <c r="J830" s="68"/>
      <c r="K830" s="62"/>
      <c r="L830" s="62"/>
      <c r="M830" s="64"/>
      <c r="N830" s="69"/>
      <c r="O830" s="69"/>
    </row>
    <row r="831" spans="1:15" ht="12.75">
      <c r="A831">
        <v>9</v>
      </c>
      <c r="B831" s="66" t="s">
        <v>27</v>
      </c>
      <c r="C831" s="67">
        <v>15.5</v>
      </c>
      <c r="D831" s="67">
        <v>33</v>
      </c>
      <c r="E831" s="43">
        <v>13</v>
      </c>
      <c r="F831" s="67">
        <f>((C831+SUM(E831:E836))/7)</f>
        <v>10.571428571428571</v>
      </c>
      <c r="G831" s="43">
        <v>2.1</v>
      </c>
      <c r="H831" s="67">
        <f>(SUM(G831:G836)/6)</f>
        <v>1.75</v>
      </c>
      <c r="I831" s="62">
        <v>5</v>
      </c>
      <c r="J831" s="68">
        <v>1</v>
      </c>
      <c r="K831" s="62" t="s">
        <v>103</v>
      </c>
      <c r="L831" s="62">
        <v>22</v>
      </c>
      <c r="M831" s="64">
        <f>AVERAGE(L831,L833,L835)</f>
        <v>25.666666666666668</v>
      </c>
      <c r="N831" s="69">
        <v>54.048555</v>
      </c>
      <c r="O831" s="69">
        <v>-1.002499</v>
      </c>
    </row>
    <row r="832" spans="2:15" ht="12.75">
      <c r="B832" s="66"/>
      <c r="C832" s="67"/>
      <c r="D832" s="67"/>
      <c r="E832" s="43">
        <v>10.5</v>
      </c>
      <c r="F832" s="67"/>
      <c r="G832" s="43">
        <v>1.7</v>
      </c>
      <c r="H832" s="62"/>
      <c r="I832" s="62"/>
      <c r="J832" s="68"/>
      <c r="K832" s="62"/>
      <c r="L832" s="62"/>
      <c r="M832" s="64"/>
      <c r="N832" s="69"/>
      <c r="O832" s="69"/>
    </row>
    <row r="833" spans="2:15" ht="12.75">
      <c r="B833" s="66"/>
      <c r="C833" s="67"/>
      <c r="D833" s="67"/>
      <c r="E833" s="43">
        <v>12</v>
      </c>
      <c r="F833" s="67"/>
      <c r="G833" s="43">
        <v>1.5</v>
      </c>
      <c r="H833" s="62"/>
      <c r="I833" s="62"/>
      <c r="J833" s="68"/>
      <c r="K833" s="62" t="s">
        <v>109</v>
      </c>
      <c r="L833" s="62">
        <v>35</v>
      </c>
      <c r="M833" s="64"/>
      <c r="N833" s="69"/>
      <c r="O833" s="69"/>
    </row>
    <row r="834" spans="2:15" ht="12.75">
      <c r="B834" s="66"/>
      <c r="C834" s="67"/>
      <c r="D834" s="67"/>
      <c r="E834" s="43">
        <v>7.5</v>
      </c>
      <c r="F834" s="67"/>
      <c r="G834" s="43">
        <v>1.8</v>
      </c>
      <c r="H834" s="62"/>
      <c r="I834" s="62"/>
      <c r="J834" s="68"/>
      <c r="K834" s="62"/>
      <c r="L834" s="62"/>
      <c r="M834" s="64"/>
      <c r="N834" s="69"/>
      <c r="O834" s="69"/>
    </row>
    <row r="835" spans="2:15" ht="12.75">
      <c r="B835" s="66"/>
      <c r="C835" s="67"/>
      <c r="D835" s="67"/>
      <c r="E835" s="43">
        <v>8.5</v>
      </c>
      <c r="F835" s="67"/>
      <c r="G835" s="43">
        <v>2.1</v>
      </c>
      <c r="H835" s="62"/>
      <c r="I835" s="62"/>
      <c r="J835" s="68"/>
      <c r="K835" s="62" t="s">
        <v>119</v>
      </c>
      <c r="L835" s="62">
        <v>20</v>
      </c>
      <c r="M835" s="64"/>
      <c r="N835" s="69"/>
      <c r="O835" s="69"/>
    </row>
    <row r="836" spans="2:15" ht="12.75">
      <c r="B836" s="66"/>
      <c r="C836" s="67"/>
      <c r="D836" s="67"/>
      <c r="E836" s="43">
        <v>7</v>
      </c>
      <c r="F836" s="67"/>
      <c r="G836" s="43">
        <v>1.3</v>
      </c>
      <c r="H836" s="62"/>
      <c r="I836" s="62"/>
      <c r="J836" s="68"/>
      <c r="K836" s="62"/>
      <c r="L836" s="62"/>
      <c r="M836" s="64"/>
      <c r="N836" s="69"/>
      <c r="O836" s="69"/>
    </row>
    <row r="837" spans="1:15" ht="12.75">
      <c r="A837">
        <v>9</v>
      </c>
      <c r="B837" s="66" t="s">
        <v>22</v>
      </c>
      <c r="C837" s="67">
        <v>17</v>
      </c>
      <c r="D837" s="67">
        <v>16</v>
      </c>
      <c r="E837" s="43">
        <v>12.5</v>
      </c>
      <c r="F837" s="67">
        <f>((C837+SUM(E837:E842))/7)</f>
        <v>13.214285714285714</v>
      </c>
      <c r="G837" s="43">
        <v>2.2</v>
      </c>
      <c r="H837" s="67">
        <f>(SUM(G837:G842)/6)</f>
        <v>1.7166666666666668</v>
      </c>
      <c r="I837" s="62">
        <v>2</v>
      </c>
      <c r="J837" s="68">
        <v>1</v>
      </c>
      <c r="K837" s="62" t="s">
        <v>102</v>
      </c>
      <c r="L837" s="62">
        <v>18</v>
      </c>
      <c r="M837" s="64">
        <f>AVERAGE(L837,L839,L841)</f>
        <v>14.666666666666666</v>
      </c>
      <c r="N837" s="69">
        <v>54.048571</v>
      </c>
      <c r="O837" s="69">
        <v>-1.002424</v>
      </c>
    </row>
    <row r="838" spans="2:15" ht="12.75">
      <c r="B838" s="66"/>
      <c r="C838" s="67"/>
      <c r="D838" s="67"/>
      <c r="E838" s="43">
        <v>10</v>
      </c>
      <c r="F838" s="67"/>
      <c r="G838" s="43">
        <v>1.7</v>
      </c>
      <c r="H838" s="62"/>
      <c r="I838" s="62"/>
      <c r="J838" s="68"/>
      <c r="K838" s="62"/>
      <c r="L838" s="62"/>
      <c r="M838" s="64"/>
      <c r="N838" s="69"/>
      <c r="O838" s="69"/>
    </row>
    <row r="839" spans="2:15" ht="12.75">
      <c r="B839" s="66"/>
      <c r="C839" s="67"/>
      <c r="D839" s="67"/>
      <c r="E839" s="43">
        <v>11</v>
      </c>
      <c r="F839" s="67"/>
      <c r="G839" s="43">
        <v>1.8</v>
      </c>
      <c r="H839" s="62"/>
      <c r="I839" s="62"/>
      <c r="J839" s="68"/>
      <c r="K839" s="62" t="s">
        <v>127</v>
      </c>
      <c r="L839" s="62">
        <v>10</v>
      </c>
      <c r="M839" s="64"/>
      <c r="N839" s="69"/>
      <c r="O839" s="69"/>
    </row>
    <row r="840" spans="2:15" ht="12.75">
      <c r="B840" s="66"/>
      <c r="C840" s="67"/>
      <c r="D840" s="67"/>
      <c r="E840" s="43">
        <v>12</v>
      </c>
      <c r="F840" s="67"/>
      <c r="G840" s="43">
        <v>1.5</v>
      </c>
      <c r="H840" s="62"/>
      <c r="I840" s="62"/>
      <c r="J840" s="68"/>
      <c r="K840" s="62"/>
      <c r="L840" s="62"/>
      <c r="M840" s="64"/>
      <c r="N840" s="69"/>
      <c r="O840" s="69"/>
    </row>
    <row r="841" spans="2:15" ht="12.75">
      <c r="B841" s="66"/>
      <c r="C841" s="67"/>
      <c r="D841" s="67"/>
      <c r="E841" s="43">
        <v>16.5</v>
      </c>
      <c r="F841" s="67"/>
      <c r="G841" s="43">
        <v>1.6</v>
      </c>
      <c r="H841" s="62"/>
      <c r="I841" s="62"/>
      <c r="J841" s="68"/>
      <c r="K841" s="62" t="s">
        <v>100</v>
      </c>
      <c r="L841" s="62">
        <v>16</v>
      </c>
      <c r="M841" s="64"/>
      <c r="N841" s="69"/>
      <c r="O841" s="69"/>
    </row>
    <row r="842" spans="2:15" ht="12.75">
      <c r="B842" s="66"/>
      <c r="C842" s="67"/>
      <c r="D842" s="67"/>
      <c r="E842" s="43">
        <v>13.5</v>
      </c>
      <c r="F842" s="67"/>
      <c r="G842" s="43">
        <v>1.5</v>
      </c>
      <c r="H842" s="62"/>
      <c r="I842" s="62"/>
      <c r="J842" s="68"/>
      <c r="K842" s="62"/>
      <c r="L842" s="62"/>
      <c r="M842" s="64"/>
      <c r="N842" s="69"/>
      <c r="O842" s="69"/>
    </row>
    <row r="843" spans="1:15" ht="12.75">
      <c r="A843">
        <v>9</v>
      </c>
      <c r="B843" s="66" t="s">
        <v>139</v>
      </c>
      <c r="C843" s="67">
        <v>11.5</v>
      </c>
      <c r="D843" s="67">
        <v>25</v>
      </c>
      <c r="E843" s="43">
        <v>10.5</v>
      </c>
      <c r="F843" s="67">
        <f>((C843+SUM(E843:E848))/7)</f>
        <v>8.714285714285714</v>
      </c>
      <c r="G843" s="43">
        <v>1.5</v>
      </c>
      <c r="H843" s="67">
        <f>(SUM(G843:G848)/6)</f>
        <v>1.55</v>
      </c>
      <c r="I843" s="62">
        <v>7</v>
      </c>
      <c r="J843" s="68">
        <v>1</v>
      </c>
      <c r="K843" s="62" t="s">
        <v>108</v>
      </c>
      <c r="L843" s="62">
        <v>25</v>
      </c>
      <c r="M843" s="64">
        <f>AVERAGE(L843,L845,L847)</f>
        <v>33.333333333333336</v>
      </c>
      <c r="N843" s="69">
        <v>54.048587</v>
      </c>
      <c r="O843" s="69">
        <v>-1.00237</v>
      </c>
    </row>
    <row r="844" spans="2:15" ht="12.75">
      <c r="B844" s="66"/>
      <c r="C844" s="67"/>
      <c r="D844" s="67"/>
      <c r="E844" s="43">
        <v>10</v>
      </c>
      <c r="F844" s="67"/>
      <c r="G844" s="43">
        <v>2.2</v>
      </c>
      <c r="H844" s="62"/>
      <c r="I844" s="62"/>
      <c r="J844" s="68"/>
      <c r="K844" s="62"/>
      <c r="L844" s="62"/>
      <c r="M844" s="64"/>
      <c r="N844" s="69"/>
      <c r="O844" s="69"/>
    </row>
    <row r="845" spans="2:15" ht="12.75">
      <c r="B845" s="66"/>
      <c r="C845" s="67"/>
      <c r="D845" s="67"/>
      <c r="E845" s="43">
        <v>8</v>
      </c>
      <c r="F845" s="67"/>
      <c r="G845" s="43">
        <v>1.3</v>
      </c>
      <c r="H845" s="62"/>
      <c r="I845" s="62"/>
      <c r="J845" s="68"/>
      <c r="K845" s="62" t="s">
        <v>109</v>
      </c>
      <c r="L845" s="62">
        <v>35</v>
      </c>
      <c r="M845" s="64"/>
      <c r="N845" s="69"/>
      <c r="O845" s="69"/>
    </row>
    <row r="846" spans="2:15" ht="12.75">
      <c r="B846" s="66"/>
      <c r="C846" s="67"/>
      <c r="D846" s="67"/>
      <c r="E846" s="43">
        <v>4.5</v>
      </c>
      <c r="F846" s="67"/>
      <c r="G846" s="43">
        <v>1.4</v>
      </c>
      <c r="H846" s="62"/>
      <c r="I846" s="62"/>
      <c r="J846" s="68"/>
      <c r="K846" s="62"/>
      <c r="L846" s="62"/>
      <c r="M846" s="64"/>
      <c r="N846" s="69"/>
      <c r="O846" s="69"/>
    </row>
    <row r="847" spans="2:15" ht="12.75">
      <c r="B847" s="66"/>
      <c r="C847" s="67"/>
      <c r="D847" s="67"/>
      <c r="E847" s="43">
        <v>7</v>
      </c>
      <c r="F847" s="67"/>
      <c r="G847" s="43">
        <v>1.5</v>
      </c>
      <c r="H847" s="62"/>
      <c r="I847" s="62"/>
      <c r="J847" s="68"/>
      <c r="K847" s="62" t="s">
        <v>115</v>
      </c>
      <c r="L847" s="62">
        <v>40</v>
      </c>
      <c r="M847" s="64"/>
      <c r="N847" s="69"/>
      <c r="O847" s="69"/>
    </row>
    <row r="848" spans="2:15" ht="12.75">
      <c r="B848" s="66"/>
      <c r="C848" s="67"/>
      <c r="D848" s="67"/>
      <c r="E848" s="43">
        <v>9.5</v>
      </c>
      <c r="F848" s="67"/>
      <c r="G848" s="43">
        <v>1.4</v>
      </c>
      <c r="H848" s="62"/>
      <c r="I848" s="62"/>
      <c r="J848" s="68"/>
      <c r="K848" s="62"/>
      <c r="L848" s="62"/>
      <c r="M848" s="64"/>
      <c r="N848" s="69"/>
      <c r="O848" s="69"/>
    </row>
    <row r="849" spans="1:15" ht="12.75">
      <c r="A849">
        <v>9</v>
      </c>
      <c r="B849" s="66" t="s">
        <v>140</v>
      </c>
      <c r="C849" s="67">
        <v>16</v>
      </c>
      <c r="D849" s="67">
        <v>35</v>
      </c>
      <c r="E849" s="43">
        <v>14.5</v>
      </c>
      <c r="F849" s="67">
        <f>((C849+SUM(E849:E854))/7)</f>
        <v>14.214285714285714</v>
      </c>
      <c r="G849" s="43">
        <v>1.7</v>
      </c>
      <c r="H849" s="67">
        <f>(SUM(G849:G854)/6)</f>
        <v>1.7166666666666668</v>
      </c>
      <c r="I849" s="62">
        <v>6</v>
      </c>
      <c r="J849" s="68">
        <v>1</v>
      </c>
      <c r="K849" s="62" t="s">
        <v>102</v>
      </c>
      <c r="L849" s="62">
        <v>18</v>
      </c>
      <c r="M849" s="64">
        <f>AVERAGE(L849,L851,L853)</f>
        <v>16</v>
      </c>
      <c r="N849" s="69">
        <v>54.048653</v>
      </c>
      <c r="O849" s="69">
        <v>-1.002145</v>
      </c>
    </row>
    <row r="850" spans="2:15" ht="12.75">
      <c r="B850" s="66"/>
      <c r="C850" s="67"/>
      <c r="D850" s="67"/>
      <c r="E850" s="43">
        <v>13</v>
      </c>
      <c r="F850" s="67"/>
      <c r="G850" s="43">
        <v>1.6</v>
      </c>
      <c r="H850" s="62"/>
      <c r="I850" s="62"/>
      <c r="J850" s="68"/>
      <c r="K850" s="62"/>
      <c r="L850" s="62"/>
      <c r="M850" s="64"/>
      <c r="N850" s="69"/>
      <c r="O850" s="69"/>
    </row>
    <row r="851" spans="2:15" ht="12.75">
      <c r="B851" s="66"/>
      <c r="C851" s="67"/>
      <c r="D851" s="67"/>
      <c r="E851" s="43">
        <v>15</v>
      </c>
      <c r="F851" s="67"/>
      <c r="G851" s="43">
        <v>1.8</v>
      </c>
      <c r="H851" s="62"/>
      <c r="I851" s="62"/>
      <c r="J851" s="68"/>
      <c r="K851" s="62" t="s">
        <v>100</v>
      </c>
      <c r="L851" s="62">
        <v>16</v>
      </c>
      <c r="M851" s="64"/>
      <c r="N851" s="69"/>
      <c r="O851" s="69"/>
    </row>
    <row r="852" spans="2:15" ht="12.75">
      <c r="B852" s="66"/>
      <c r="C852" s="67"/>
      <c r="D852" s="67"/>
      <c r="E852" s="43">
        <v>12.5</v>
      </c>
      <c r="F852" s="67"/>
      <c r="G852" s="43">
        <v>1.7</v>
      </c>
      <c r="H852" s="62"/>
      <c r="I852" s="62"/>
      <c r="J852" s="68"/>
      <c r="K852" s="62"/>
      <c r="L852" s="62"/>
      <c r="M852" s="64"/>
      <c r="N852" s="69"/>
      <c r="O852" s="69"/>
    </row>
    <row r="853" spans="2:15" ht="12.75">
      <c r="B853" s="66"/>
      <c r="C853" s="67"/>
      <c r="D853" s="67"/>
      <c r="E853" s="43">
        <v>13.5</v>
      </c>
      <c r="F853" s="67"/>
      <c r="G853" s="43">
        <v>1.7</v>
      </c>
      <c r="H853" s="62"/>
      <c r="I853" s="62"/>
      <c r="J853" s="68"/>
      <c r="K853" s="62" t="s">
        <v>106</v>
      </c>
      <c r="L853" s="62">
        <v>14</v>
      </c>
      <c r="M853" s="64"/>
      <c r="N853" s="69"/>
      <c r="O853" s="69"/>
    </row>
    <row r="854" spans="2:15" ht="12.75">
      <c r="B854" s="66"/>
      <c r="C854" s="67"/>
      <c r="D854" s="67"/>
      <c r="E854" s="43">
        <v>15</v>
      </c>
      <c r="F854" s="67"/>
      <c r="G854" s="43">
        <v>1.8</v>
      </c>
      <c r="H854" s="62"/>
      <c r="I854" s="62"/>
      <c r="J854" s="68"/>
      <c r="K854" s="62"/>
      <c r="L854" s="62"/>
      <c r="M854" s="64"/>
      <c r="N854" s="69"/>
      <c r="O854" s="69"/>
    </row>
    <row r="855" spans="1:15" ht="12.75">
      <c r="A855">
        <v>9</v>
      </c>
      <c r="B855" s="66" t="s">
        <v>141</v>
      </c>
      <c r="C855" s="67">
        <v>45</v>
      </c>
      <c r="D855" s="67">
        <v>39</v>
      </c>
      <c r="E855" s="43">
        <v>39.5</v>
      </c>
      <c r="F855" s="67">
        <f>((C855+SUM(E855:E860))/7)</f>
        <v>19.571428571428573</v>
      </c>
      <c r="G855" s="43">
        <v>1.6</v>
      </c>
      <c r="H855" s="67">
        <f>(SUM(G855:G860)/6)</f>
        <v>0.9833333333333334</v>
      </c>
      <c r="I855" s="62">
        <v>2</v>
      </c>
      <c r="J855" s="68">
        <v>1</v>
      </c>
      <c r="K855" s="62" t="s">
        <v>108</v>
      </c>
      <c r="L855" s="62">
        <v>25</v>
      </c>
      <c r="M855" s="64">
        <f>AVERAGE(L855,L857,L859)</f>
        <v>30</v>
      </c>
      <c r="N855" s="69">
        <v>54.048748</v>
      </c>
      <c r="O855" s="69">
        <v>-1.001764</v>
      </c>
    </row>
    <row r="856" spans="2:15" ht="12.75">
      <c r="B856" s="66"/>
      <c r="C856" s="67"/>
      <c r="D856" s="67"/>
      <c r="E856" s="43">
        <v>28.5</v>
      </c>
      <c r="F856" s="67"/>
      <c r="G856" s="43">
        <v>1.4</v>
      </c>
      <c r="H856" s="62"/>
      <c r="I856" s="62"/>
      <c r="J856" s="68"/>
      <c r="K856" s="62"/>
      <c r="L856" s="62"/>
      <c r="M856" s="64"/>
      <c r="N856" s="69"/>
      <c r="O856" s="69"/>
    </row>
    <row r="857" spans="2:15" ht="12.75">
      <c r="B857" s="66"/>
      <c r="C857" s="67"/>
      <c r="D857" s="67"/>
      <c r="E857" s="43">
        <v>24</v>
      </c>
      <c r="F857" s="67"/>
      <c r="G857" s="43">
        <v>1.4</v>
      </c>
      <c r="H857" s="62"/>
      <c r="I857" s="62"/>
      <c r="J857" s="68"/>
      <c r="K857" s="62" t="s">
        <v>109</v>
      </c>
      <c r="L857" s="62">
        <v>35</v>
      </c>
      <c r="M857" s="64"/>
      <c r="N857" s="69"/>
      <c r="O857" s="69"/>
    </row>
    <row r="858" spans="2:15" ht="12.75">
      <c r="B858" s="66"/>
      <c r="C858" s="67"/>
      <c r="D858" s="67"/>
      <c r="E858" s="43"/>
      <c r="F858" s="67"/>
      <c r="G858" s="43">
        <v>1.5</v>
      </c>
      <c r="H858" s="62"/>
      <c r="I858" s="62"/>
      <c r="J858" s="68"/>
      <c r="K858" s="62"/>
      <c r="L858" s="62"/>
      <c r="M858" s="64"/>
      <c r="N858" s="69"/>
      <c r="O858" s="69"/>
    </row>
    <row r="859" spans="2:15" ht="12.75">
      <c r="B859" s="66"/>
      <c r="C859" s="67"/>
      <c r="D859" s="67"/>
      <c r="E859" s="43"/>
      <c r="F859" s="67"/>
      <c r="G859" s="43"/>
      <c r="H859" s="62"/>
      <c r="I859" s="62"/>
      <c r="J859" s="68"/>
      <c r="K859" s="62" t="s">
        <v>122</v>
      </c>
      <c r="L859" s="62">
        <v>30</v>
      </c>
      <c r="M859" s="64"/>
      <c r="N859" s="69"/>
      <c r="O859" s="69"/>
    </row>
    <row r="860" spans="2:15" ht="12.75">
      <c r="B860" s="66"/>
      <c r="C860" s="67"/>
      <c r="D860" s="67"/>
      <c r="E860" s="43"/>
      <c r="F860" s="67"/>
      <c r="G860" s="43"/>
      <c r="H860" s="62"/>
      <c r="I860" s="62"/>
      <c r="J860" s="68"/>
      <c r="K860" s="62"/>
      <c r="L860" s="62"/>
      <c r="M860" s="64"/>
      <c r="N860" s="69"/>
      <c r="O860" s="69"/>
    </row>
    <row r="861" spans="1:15" ht="12.75">
      <c r="A861">
        <v>10</v>
      </c>
      <c r="B861" s="66">
        <v>1</v>
      </c>
      <c r="C861" s="67">
        <v>20</v>
      </c>
      <c r="D861" s="67">
        <v>40</v>
      </c>
      <c r="E861" s="43">
        <v>15</v>
      </c>
      <c r="F861" s="67">
        <f>((C861+SUM(E861:E866))/7)</f>
        <v>14.428571428571429</v>
      </c>
      <c r="G861" s="43">
        <v>2.5</v>
      </c>
      <c r="H861" s="67">
        <f>(SUM(G861:G866)/6)</f>
        <v>1.8499999999999996</v>
      </c>
      <c r="I861" s="62">
        <v>3</v>
      </c>
      <c r="J861" s="68">
        <v>1</v>
      </c>
      <c r="K861" s="62" t="s">
        <v>108</v>
      </c>
      <c r="L861" s="63">
        <v>25</v>
      </c>
      <c r="M861" s="64">
        <f>AVERAGE(L861,L863,L865)</f>
        <v>17.333333333333332</v>
      </c>
      <c r="N861" s="65">
        <v>54.048856</v>
      </c>
      <c r="O861" s="65">
        <v>-1.001751</v>
      </c>
    </row>
    <row r="862" spans="2:15" ht="12.75">
      <c r="B862" s="66"/>
      <c r="C862" s="67"/>
      <c r="D862" s="67"/>
      <c r="E862" s="43">
        <v>18.5</v>
      </c>
      <c r="F862" s="67"/>
      <c r="G862" s="43">
        <v>1.5</v>
      </c>
      <c r="H862" s="62"/>
      <c r="I862" s="62"/>
      <c r="J862" s="68"/>
      <c r="K862" s="62"/>
      <c r="L862" s="63"/>
      <c r="M862" s="64"/>
      <c r="N862" s="65"/>
      <c r="O862" s="65"/>
    </row>
    <row r="863" spans="2:15" ht="12.75">
      <c r="B863" s="66"/>
      <c r="C863" s="67"/>
      <c r="D863" s="67"/>
      <c r="E863" s="43">
        <v>16</v>
      </c>
      <c r="F863" s="67"/>
      <c r="G863" s="43">
        <v>2.1</v>
      </c>
      <c r="H863" s="62"/>
      <c r="I863" s="62"/>
      <c r="J863" s="68"/>
      <c r="K863" s="62" t="s">
        <v>159</v>
      </c>
      <c r="L863" s="63">
        <v>15</v>
      </c>
      <c r="M863" s="64"/>
      <c r="N863" s="65"/>
      <c r="O863" s="65"/>
    </row>
    <row r="864" spans="2:15" ht="12.75">
      <c r="B864" s="66"/>
      <c r="C864" s="67"/>
      <c r="D864" s="67"/>
      <c r="E864" s="43">
        <v>12</v>
      </c>
      <c r="F864" s="67"/>
      <c r="G864" s="43">
        <v>1.8</v>
      </c>
      <c r="H864" s="62"/>
      <c r="I864" s="62"/>
      <c r="J864" s="68"/>
      <c r="K864" s="62"/>
      <c r="L864" s="63"/>
      <c r="M864" s="64"/>
      <c r="N864" s="65"/>
      <c r="O864" s="65"/>
    </row>
    <row r="865" spans="2:15" ht="12.75">
      <c r="B865" s="66"/>
      <c r="C865" s="67"/>
      <c r="D865" s="67"/>
      <c r="E865" s="43">
        <v>19.5</v>
      </c>
      <c r="F865" s="67"/>
      <c r="G865" s="43">
        <v>1.5</v>
      </c>
      <c r="H865" s="62"/>
      <c r="I865" s="62"/>
      <c r="J865" s="68"/>
      <c r="K865" s="62" t="s">
        <v>104</v>
      </c>
      <c r="L865" s="63">
        <v>12</v>
      </c>
      <c r="M865" s="64"/>
      <c r="N865" s="65"/>
      <c r="O865" s="65"/>
    </row>
    <row r="866" spans="2:15" ht="12.75">
      <c r="B866" s="66"/>
      <c r="C866" s="67"/>
      <c r="D866" s="67"/>
      <c r="E866" s="43"/>
      <c r="F866" s="67"/>
      <c r="G866" s="43">
        <v>1.7</v>
      </c>
      <c r="H866" s="62"/>
      <c r="I866" s="62"/>
      <c r="J866" s="68"/>
      <c r="K866" s="62"/>
      <c r="L866" s="63"/>
      <c r="M866" s="64"/>
      <c r="N866" s="65"/>
      <c r="O866" s="65"/>
    </row>
    <row r="867" spans="1:15" ht="12.75">
      <c r="A867">
        <v>10</v>
      </c>
      <c r="B867" s="66" t="s">
        <v>101</v>
      </c>
      <c r="C867" s="67">
        <v>50</v>
      </c>
      <c r="D867" s="67">
        <v>96</v>
      </c>
      <c r="E867" s="43">
        <v>30</v>
      </c>
      <c r="F867" s="67">
        <f>((C867+SUM(E867:E872))/7)</f>
        <v>31</v>
      </c>
      <c r="G867" s="43">
        <v>1.2</v>
      </c>
      <c r="H867" s="67">
        <f>(SUM(G867:G872)/6)</f>
        <v>1.8333333333333333</v>
      </c>
      <c r="I867" s="62">
        <v>8</v>
      </c>
      <c r="J867" s="68">
        <v>1</v>
      </c>
      <c r="K867" s="62" t="s">
        <v>106</v>
      </c>
      <c r="L867" s="63">
        <v>14</v>
      </c>
      <c r="M867" s="64">
        <f>AVERAGE(L867,L869,L871)</f>
        <v>13.666666666666666</v>
      </c>
      <c r="N867" s="65">
        <v>54.048792</v>
      </c>
      <c r="O867" s="65">
        <v>-1.001681</v>
      </c>
    </row>
    <row r="868" spans="2:15" ht="12.75">
      <c r="B868" s="66"/>
      <c r="C868" s="67"/>
      <c r="D868" s="67"/>
      <c r="E868" s="43">
        <v>34.5</v>
      </c>
      <c r="F868" s="67"/>
      <c r="G868" s="43">
        <v>1.4</v>
      </c>
      <c r="H868" s="62"/>
      <c r="I868" s="62"/>
      <c r="J868" s="68"/>
      <c r="K868" s="62"/>
      <c r="L868" s="63"/>
      <c r="M868" s="64"/>
      <c r="N868" s="65"/>
      <c r="O868" s="65"/>
    </row>
    <row r="869" spans="2:15" ht="12.75">
      <c r="B869" s="66"/>
      <c r="C869" s="67"/>
      <c r="D869" s="67"/>
      <c r="E869" s="43">
        <v>30</v>
      </c>
      <c r="F869" s="67"/>
      <c r="G869" s="43">
        <v>1.1</v>
      </c>
      <c r="H869" s="62"/>
      <c r="I869" s="62"/>
      <c r="J869" s="68"/>
      <c r="K869" s="62" t="s">
        <v>133</v>
      </c>
      <c r="L869" s="63">
        <v>7</v>
      </c>
      <c r="M869" s="64"/>
      <c r="N869" s="65"/>
      <c r="O869" s="65"/>
    </row>
    <row r="870" spans="2:15" ht="12.75">
      <c r="B870" s="66"/>
      <c r="C870" s="67"/>
      <c r="D870" s="67"/>
      <c r="E870" s="43">
        <v>36</v>
      </c>
      <c r="F870" s="67"/>
      <c r="G870" s="43">
        <v>1.7</v>
      </c>
      <c r="H870" s="62"/>
      <c r="I870" s="62"/>
      <c r="J870" s="68"/>
      <c r="K870" s="62"/>
      <c r="L870" s="63"/>
      <c r="M870" s="64"/>
      <c r="N870" s="65"/>
      <c r="O870" s="65"/>
    </row>
    <row r="871" spans="2:15" ht="12.75">
      <c r="B871" s="66"/>
      <c r="C871" s="67"/>
      <c r="D871" s="67"/>
      <c r="E871" s="43">
        <v>19.5</v>
      </c>
      <c r="F871" s="67"/>
      <c r="G871" s="43">
        <v>3.2</v>
      </c>
      <c r="H871" s="62"/>
      <c r="I871" s="62"/>
      <c r="J871" s="68"/>
      <c r="K871" s="62" t="s">
        <v>138</v>
      </c>
      <c r="L871" s="63">
        <v>20</v>
      </c>
      <c r="M871" s="64"/>
      <c r="N871" s="65"/>
      <c r="O871" s="65"/>
    </row>
    <row r="872" spans="2:15" ht="12.75">
      <c r="B872" s="66"/>
      <c r="C872" s="67"/>
      <c r="D872" s="67"/>
      <c r="E872" s="43">
        <v>17</v>
      </c>
      <c r="F872" s="67"/>
      <c r="G872" s="43">
        <v>2.4</v>
      </c>
      <c r="H872" s="62"/>
      <c r="I872" s="62"/>
      <c r="J872" s="68"/>
      <c r="K872" s="62"/>
      <c r="L872" s="63"/>
      <c r="M872" s="64"/>
      <c r="N872" s="65"/>
      <c r="O872" s="65"/>
    </row>
    <row r="873" spans="1:15" ht="12.75">
      <c r="A873">
        <v>10</v>
      </c>
      <c r="B873" s="66" t="s">
        <v>105</v>
      </c>
      <c r="C873" s="67">
        <v>15.5</v>
      </c>
      <c r="D873" s="67">
        <v>33</v>
      </c>
      <c r="E873" s="43">
        <v>10</v>
      </c>
      <c r="F873" s="67">
        <f>((C873+SUM(E873:E878))/7)</f>
        <v>10.285714285714286</v>
      </c>
      <c r="G873" s="43">
        <v>1.7</v>
      </c>
      <c r="H873" s="67">
        <f>(SUM(G873:G878)/6)</f>
        <v>1.4166666666666667</v>
      </c>
      <c r="I873" s="62">
        <v>5</v>
      </c>
      <c r="J873" s="68">
        <v>1</v>
      </c>
      <c r="K873" s="62" t="s">
        <v>108</v>
      </c>
      <c r="L873" s="62">
        <v>25</v>
      </c>
      <c r="M873" s="64">
        <f>AVERAGE(L873,L875,L877)</f>
        <v>31.666666666666668</v>
      </c>
      <c r="N873" s="65">
        <v>54.04862</v>
      </c>
      <c r="O873" s="65">
        <v>-1.001647</v>
      </c>
    </row>
    <row r="874" spans="2:15" ht="12.75">
      <c r="B874" s="66"/>
      <c r="C874" s="67"/>
      <c r="D874" s="67"/>
      <c r="E874" s="43">
        <v>11</v>
      </c>
      <c r="F874" s="67"/>
      <c r="G874" s="43">
        <v>1.7</v>
      </c>
      <c r="H874" s="62"/>
      <c r="I874" s="62"/>
      <c r="J874" s="68"/>
      <c r="K874" s="62"/>
      <c r="L874" s="62"/>
      <c r="M874" s="64"/>
      <c r="N874" s="65"/>
      <c r="O874" s="65"/>
    </row>
    <row r="875" spans="2:15" ht="12.75">
      <c r="B875" s="66"/>
      <c r="C875" s="67"/>
      <c r="D875" s="67"/>
      <c r="E875" s="43">
        <v>9.5</v>
      </c>
      <c r="F875" s="67"/>
      <c r="G875" s="43">
        <v>1.3</v>
      </c>
      <c r="H875" s="62"/>
      <c r="I875" s="62"/>
      <c r="J875" s="68"/>
      <c r="K875" s="62" t="s">
        <v>122</v>
      </c>
      <c r="L875" s="62">
        <v>30</v>
      </c>
      <c r="M875" s="64"/>
      <c r="N875" s="65"/>
      <c r="O875" s="65"/>
    </row>
    <row r="876" spans="2:15" ht="12.75">
      <c r="B876" s="66"/>
      <c r="C876" s="67"/>
      <c r="D876" s="67"/>
      <c r="E876" s="43">
        <v>13.5</v>
      </c>
      <c r="F876" s="67"/>
      <c r="G876" s="43">
        <v>1.2</v>
      </c>
      <c r="H876" s="62"/>
      <c r="I876" s="62"/>
      <c r="J876" s="68"/>
      <c r="K876" s="62"/>
      <c r="L876" s="62"/>
      <c r="M876" s="64"/>
      <c r="N876" s="65"/>
      <c r="O876" s="65"/>
    </row>
    <row r="877" spans="2:15" ht="12.75">
      <c r="B877" s="66"/>
      <c r="C877" s="67"/>
      <c r="D877" s="67"/>
      <c r="E877" s="43">
        <v>12.5</v>
      </c>
      <c r="F877" s="67"/>
      <c r="G877" s="43">
        <v>1.1</v>
      </c>
      <c r="H877" s="62"/>
      <c r="I877" s="62"/>
      <c r="J877" s="68"/>
      <c r="K877" s="62" t="s">
        <v>115</v>
      </c>
      <c r="L877" s="62">
        <v>40</v>
      </c>
      <c r="M877" s="64"/>
      <c r="N877" s="65"/>
      <c r="O877" s="65"/>
    </row>
    <row r="878" spans="2:15" ht="12.75">
      <c r="B878" s="66"/>
      <c r="C878" s="67"/>
      <c r="D878" s="67"/>
      <c r="E878" s="43"/>
      <c r="F878" s="67"/>
      <c r="G878" s="43">
        <v>1.5</v>
      </c>
      <c r="H878" s="62"/>
      <c r="I878" s="62"/>
      <c r="J878" s="68"/>
      <c r="K878" s="62"/>
      <c r="L878" s="62"/>
      <c r="M878" s="64"/>
      <c r="N878" s="65"/>
      <c r="O878" s="65"/>
    </row>
    <row r="879" spans="1:15" ht="12.75">
      <c r="A879">
        <v>10</v>
      </c>
      <c r="B879" s="66" t="s">
        <v>113</v>
      </c>
      <c r="C879" s="67">
        <v>18</v>
      </c>
      <c r="D879" s="67">
        <v>12</v>
      </c>
      <c r="E879" s="43">
        <v>14</v>
      </c>
      <c r="F879" s="67">
        <f>((C879+SUM(E879:E884))/7)</f>
        <v>6.928571428571429</v>
      </c>
      <c r="G879" s="43">
        <v>1.2</v>
      </c>
      <c r="H879" s="67">
        <f>(SUM(G879:G884)/6)</f>
        <v>0.6166666666666666</v>
      </c>
      <c r="I879" s="62">
        <v>1</v>
      </c>
      <c r="J879" s="68">
        <v>1</v>
      </c>
      <c r="K879" s="62" t="s">
        <v>108</v>
      </c>
      <c r="L879" s="62">
        <v>25</v>
      </c>
      <c r="M879" s="64">
        <f>AVERAGE(L879,L881,L883)</f>
        <v>21.666666666666668</v>
      </c>
      <c r="N879" s="69">
        <v>54.048598</v>
      </c>
      <c r="O879" s="69">
        <v>-1.001682</v>
      </c>
    </row>
    <row r="880" spans="2:15" ht="12.75">
      <c r="B880" s="66"/>
      <c r="C880" s="67"/>
      <c r="D880" s="67"/>
      <c r="E880" s="43">
        <v>16.5</v>
      </c>
      <c r="F880" s="67"/>
      <c r="G880" s="43">
        <v>1.1</v>
      </c>
      <c r="H880" s="62"/>
      <c r="I880" s="62"/>
      <c r="J880" s="68"/>
      <c r="K880" s="62"/>
      <c r="L880" s="62"/>
      <c r="M880" s="64"/>
      <c r="N880" s="69"/>
      <c r="O880" s="69"/>
    </row>
    <row r="881" spans="2:15" ht="12.75">
      <c r="B881" s="66"/>
      <c r="C881" s="67"/>
      <c r="D881" s="67"/>
      <c r="E881" s="43"/>
      <c r="F881" s="67"/>
      <c r="G881" s="43">
        <v>1.4</v>
      </c>
      <c r="H881" s="62"/>
      <c r="I881" s="62"/>
      <c r="J881" s="68"/>
      <c r="K881" s="62" t="s">
        <v>159</v>
      </c>
      <c r="L881" s="62">
        <v>15</v>
      </c>
      <c r="M881" s="64"/>
      <c r="N881" s="69"/>
      <c r="O881" s="69"/>
    </row>
    <row r="882" spans="2:15" ht="12.75">
      <c r="B882" s="66"/>
      <c r="C882" s="67"/>
      <c r="D882" s="67"/>
      <c r="E882" s="43"/>
      <c r="F882" s="67"/>
      <c r="G882" s="43"/>
      <c r="H882" s="62"/>
      <c r="I882" s="62"/>
      <c r="J882" s="68"/>
      <c r="K882" s="62"/>
      <c r="L882" s="62"/>
      <c r="M882" s="64"/>
      <c r="N882" s="69"/>
      <c r="O882" s="69"/>
    </row>
    <row r="883" spans="2:15" ht="12.75">
      <c r="B883" s="66"/>
      <c r="C883" s="67"/>
      <c r="D883" s="67"/>
      <c r="E883" s="43"/>
      <c r="F883" s="67"/>
      <c r="G883" s="43"/>
      <c r="H883" s="62"/>
      <c r="I883" s="62"/>
      <c r="J883" s="68"/>
      <c r="K883" s="62" t="s">
        <v>108</v>
      </c>
      <c r="L883" s="62">
        <v>25</v>
      </c>
      <c r="M883" s="64"/>
      <c r="N883" s="69"/>
      <c r="O883" s="69"/>
    </row>
    <row r="884" spans="2:15" ht="12.75">
      <c r="B884" s="66"/>
      <c r="C884" s="67"/>
      <c r="D884" s="67"/>
      <c r="E884" s="43"/>
      <c r="F884" s="67"/>
      <c r="G884" s="43"/>
      <c r="H884" s="62"/>
      <c r="I884" s="62"/>
      <c r="J884" s="68"/>
      <c r="K884" s="62"/>
      <c r="L884" s="62"/>
      <c r="M884" s="64"/>
      <c r="N884" s="69"/>
      <c r="O884" s="69"/>
    </row>
    <row r="885" spans="1:15" ht="12.75">
      <c r="A885">
        <v>10</v>
      </c>
      <c r="B885" s="66" t="s">
        <v>116</v>
      </c>
      <c r="C885" s="67">
        <v>12.5</v>
      </c>
      <c r="D885" s="67">
        <v>23</v>
      </c>
      <c r="E885" s="43">
        <v>8.5</v>
      </c>
      <c r="F885" s="67">
        <f>((C885+SUM(E885:E890))/7)</f>
        <v>9.428571428571429</v>
      </c>
      <c r="G885" s="43">
        <v>1.1</v>
      </c>
      <c r="H885" s="67">
        <f>(SUM(G885:G890)/6)</f>
        <v>1.2333333333333334</v>
      </c>
      <c r="I885" s="62">
        <v>4</v>
      </c>
      <c r="J885" s="68">
        <v>1</v>
      </c>
      <c r="K885" s="62" t="s">
        <v>122</v>
      </c>
      <c r="L885" s="62">
        <v>30</v>
      </c>
      <c r="M885" s="64">
        <f>AVERAGE(L885,L887,L889)</f>
        <v>31.666666666666668</v>
      </c>
      <c r="N885" s="69">
        <v>54.048534</v>
      </c>
      <c r="O885" s="69">
        <v>-1.001287</v>
      </c>
    </row>
    <row r="886" spans="2:15" ht="12.75">
      <c r="B886" s="66"/>
      <c r="C886" s="67"/>
      <c r="D886" s="67"/>
      <c r="E886" s="43">
        <v>9</v>
      </c>
      <c r="F886" s="67"/>
      <c r="G886" s="43">
        <v>1</v>
      </c>
      <c r="H886" s="62"/>
      <c r="I886" s="62"/>
      <c r="J886" s="68"/>
      <c r="K886" s="62"/>
      <c r="L886" s="62"/>
      <c r="M886" s="64"/>
      <c r="N886" s="69"/>
      <c r="O886" s="69"/>
    </row>
    <row r="887" spans="2:15" ht="12.75">
      <c r="B887" s="66"/>
      <c r="C887" s="67"/>
      <c r="D887" s="67"/>
      <c r="E887" s="43">
        <v>10</v>
      </c>
      <c r="F887" s="67"/>
      <c r="G887" s="43">
        <v>1.5</v>
      </c>
      <c r="H887" s="62"/>
      <c r="I887" s="62"/>
      <c r="J887" s="68"/>
      <c r="K887" s="62" t="s">
        <v>108</v>
      </c>
      <c r="L887" s="62">
        <v>25</v>
      </c>
      <c r="M887" s="64"/>
      <c r="N887" s="69"/>
      <c r="O887" s="69"/>
    </row>
    <row r="888" spans="2:15" ht="12.75">
      <c r="B888" s="66"/>
      <c r="C888" s="67"/>
      <c r="D888" s="67"/>
      <c r="E888" s="43">
        <v>10</v>
      </c>
      <c r="F888" s="67"/>
      <c r="G888" s="43">
        <v>1.4</v>
      </c>
      <c r="H888" s="62"/>
      <c r="I888" s="62"/>
      <c r="J888" s="68"/>
      <c r="K888" s="62"/>
      <c r="L888" s="62"/>
      <c r="M888" s="64"/>
      <c r="N888" s="69"/>
      <c r="O888" s="69"/>
    </row>
    <row r="889" spans="2:15" ht="12.75">
      <c r="B889" s="66"/>
      <c r="C889" s="67"/>
      <c r="D889" s="67"/>
      <c r="E889" s="43">
        <v>9.5</v>
      </c>
      <c r="F889" s="67"/>
      <c r="G889" s="43">
        <v>1.5</v>
      </c>
      <c r="H889" s="62"/>
      <c r="I889" s="62"/>
      <c r="J889" s="68"/>
      <c r="K889" s="62" t="s">
        <v>115</v>
      </c>
      <c r="L889" s="62">
        <v>40</v>
      </c>
      <c r="M889" s="64"/>
      <c r="N889" s="69"/>
      <c r="O889" s="69"/>
    </row>
    <row r="890" spans="2:15" ht="12.75">
      <c r="B890" s="66"/>
      <c r="C890" s="67"/>
      <c r="D890" s="67"/>
      <c r="E890" s="43">
        <v>6.5</v>
      </c>
      <c r="F890" s="67"/>
      <c r="G890" s="43">
        <v>0.9</v>
      </c>
      <c r="H890" s="62"/>
      <c r="I890" s="62"/>
      <c r="J890" s="68"/>
      <c r="K890" s="62"/>
      <c r="L890" s="62"/>
      <c r="M890" s="64"/>
      <c r="N890" s="69"/>
      <c r="O890" s="69"/>
    </row>
    <row r="891" spans="1:15" ht="12.75">
      <c r="A891">
        <v>10</v>
      </c>
      <c r="B891" s="66" t="s">
        <v>118</v>
      </c>
      <c r="C891" s="67">
        <v>23</v>
      </c>
      <c r="D891" s="67">
        <v>28</v>
      </c>
      <c r="E891" s="43">
        <v>10</v>
      </c>
      <c r="F891" s="67">
        <f>((C891+SUM(E891:E896))/7)</f>
        <v>14.785714285714286</v>
      </c>
      <c r="G891" s="43">
        <v>1.7</v>
      </c>
      <c r="H891" s="67">
        <f>(SUM(G891:G896)/6)</f>
        <v>1.5833333333333337</v>
      </c>
      <c r="I891" s="62">
        <v>7</v>
      </c>
      <c r="J891" s="68">
        <v>1</v>
      </c>
      <c r="K891" s="62" t="s">
        <v>127</v>
      </c>
      <c r="L891" s="62">
        <v>10</v>
      </c>
      <c r="M891" s="64">
        <f>AVERAGE(L891,L893,L895)</f>
        <v>10</v>
      </c>
      <c r="N891" s="69">
        <v>54.048451</v>
      </c>
      <c r="O891" s="69">
        <v>-1.001263</v>
      </c>
    </row>
    <row r="892" spans="2:15" ht="12.75">
      <c r="B892" s="66"/>
      <c r="C892" s="67"/>
      <c r="D892" s="67"/>
      <c r="E892" s="43">
        <v>19</v>
      </c>
      <c r="F892" s="67"/>
      <c r="G892" s="43">
        <v>1.6</v>
      </c>
      <c r="H892" s="62"/>
      <c r="I892" s="62"/>
      <c r="J892" s="68"/>
      <c r="K892" s="62"/>
      <c r="L892" s="62"/>
      <c r="M892" s="64"/>
      <c r="N892" s="69"/>
      <c r="O892" s="69"/>
    </row>
    <row r="893" spans="2:15" ht="12.75">
      <c r="B893" s="66"/>
      <c r="C893" s="67"/>
      <c r="D893" s="67"/>
      <c r="E893" s="43">
        <v>16.5</v>
      </c>
      <c r="F893" s="67"/>
      <c r="G893" s="43">
        <v>1.6</v>
      </c>
      <c r="H893" s="62"/>
      <c r="I893" s="62"/>
      <c r="J893" s="68"/>
      <c r="K893" s="62" t="s">
        <v>157</v>
      </c>
      <c r="L893" s="62">
        <v>8</v>
      </c>
      <c r="M893" s="64"/>
      <c r="N893" s="69"/>
      <c r="O893" s="69"/>
    </row>
    <row r="894" spans="2:15" ht="12.75">
      <c r="B894" s="66"/>
      <c r="C894" s="67"/>
      <c r="D894" s="67"/>
      <c r="E894" s="43">
        <v>13.5</v>
      </c>
      <c r="F894" s="67"/>
      <c r="G894" s="43">
        <v>1.9</v>
      </c>
      <c r="H894" s="62"/>
      <c r="I894" s="62"/>
      <c r="J894" s="68"/>
      <c r="K894" s="62"/>
      <c r="L894" s="62"/>
      <c r="M894" s="64"/>
      <c r="N894" s="69"/>
      <c r="O894" s="69"/>
    </row>
    <row r="895" spans="2:15" ht="12.75">
      <c r="B895" s="66"/>
      <c r="C895" s="67"/>
      <c r="D895" s="67"/>
      <c r="E895" s="43">
        <v>6.5</v>
      </c>
      <c r="F895" s="67"/>
      <c r="G895" s="43">
        <v>1.4</v>
      </c>
      <c r="H895" s="62"/>
      <c r="I895" s="62"/>
      <c r="J895" s="68"/>
      <c r="K895" s="62" t="s">
        <v>104</v>
      </c>
      <c r="L895" s="62">
        <v>12</v>
      </c>
      <c r="M895" s="64"/>
      <c r="N895" s="69"/>
      <c r="O895" s="69"/>
    </row>
    <row r="896" spans="2:15" ht="12.75">
      <c r="B896" s="66"/>
      <c r="C896" s="67"/>
      <c r="D896" s="67"/>
      <c r="E896" s="43">
        <v>15</v>
      </c>
      <c r="F896" s="67"/>
      <c r="G896" s="43">
        <v>1.3</v>
      </c>
      <c r="H896" s="62"/>
      <c r="I896" s="62"/>
      <c r="J896" s="68"/>
      <c r="K896" s="62"/>
      <c r="L896" s="62"/>
      <c r="M896" s="64"/>
      <c r="N896" s="69"/>
      <c r="O896" s="69"/>
    </row>
    <row r="897" spans="1:15" ht="12.75">
      <c r="A897">
        <v>11</v>
      </c>
      <c r="B897" s="66">
        <v>1</v>
      </c>
      <c r="C897" s="67">
        <v>30</v>
      </c>
      <c r="D897" s="67">
        <v>17</v>
      </c>
      <c r="E897" s="43">
        <v>17</v>
      </c>
      <c r="F897" s="67">
        <f>((C897+SUM(E897:E902))/7)</f>
        <v>20.5</v>
      </c>
      <c r="G897" s="43">
        <v>1.4</v>
      </c>
      <c r="H897" s="67">
        <f>(SUM(G897:G902)/6)</f>
        <v>1.4000000000000001</v>
      </c>
      <c r="I897" s="62">
        <v>2</v>
      </c>
      <c r="J897" s="68">
        <v>1</v>
      </c>
      <c r="K897" s="62" t="s">
        <v>138</v>
      </c>
      <c r="L897" s="63">
        <v>20</v>
      </c>
      <c r="M897" s="64">
        <f>AVERAGE(L897,L899,L901)</f>
        <v>26.666666666666668</v>
      </c>
      <c r="N897" s="65">
        <v>54.047775</v>
      </c>
      <c r="O897" s="65">
        <v>-1.001372</v>
      </c>
    </row>
    <row r="898" spans="2:15" ht="12.75">
      <c r="B898" s="66"/>
      <c r="C898" s="67"/>
      <c r="D898" s="67"/>
      <c r="E898" s="43">
        <v>20.5</v>
      </c>
      <c r="F898" s="67"/>
      <c r="G898" s="43">
        <v>1.5</v>
      </c>
      <c r="H898" s="62"/>
      <c r="I898" s="62"/>
      <c r="J898" s="68"/>
      <c r="K898" s="62"/>
      <c r="L898" s="63"/>
      <c r="M898" s="64"/>
      <c r="N898" s="65"/>
      <c r="O898" s="65"/>
    </row>
    <row r="899" spans="2:15" ht="12.75">
      <c r="B899" s="66"/>
      <c r="C899" s="67"/>
      <c r="D899" s="67"/>
      <c r="E899" s="43">
        <v>22.5</v>
      </c>
      <c r="F899" s="67"/>
      <c r="G899" s="43">
        <v>1.6</v>
      </c>
      <c r="H899" s="62"/>
      <c r="I899" s="62"/>
      <c r="J899" s="68"/>
      <c r="K899" s="62" t="s">
        <v>122</v>
      </c>
      <c r="L899" s="63">
        <v>30</v>
      </c>
      <c r="M899" s="64"/>
      <c r="N899" s="65"/>
      <c r="O899" s="65"/>
    </row>
    <row r="900" spans="2:15" ht="12.75">
      <c r="B900" s="66"/>
      <c r="C900" s="67"/>
      <c r="D900" s="67"/>
      <c r="E900" s="43">
        <v>26</v>
      </c>
      <c r="F900" s="67"/>
      <c r="G900" s="43">
        <v>1.5</v>
      </c>
      <c r="H900" s="62"/>
      <c r="I900" s="62"/>
      <c r="J900" s="68"/>
      <c r="K900" s="62"/>
      <c r="L900" s="63"/>
      <c r="M900" s="64"/>
      <c r="N900" s="65"/>
      <c r="O900" s="65"/>
    </row>
    <row r="901" spans="2:15" ht="12.75">
      <c r="B901" s="66"/>
      <c r="C901" s="67"/>
      <c r="D901" s="67"/>
      <c r="E901" s="43">
        <v>27.5</v>
      </c>
      <c r="F901" s="67"/>
      <c r="G901" s="43">
        <v>1.2</v>
      </c>
      <c r="H901" s="62"/>
      <c r="I901" s="62"/>
      <c r="J901" s="68"/>
      <c r="K901" s="62" t="s">
        <v>122</v>
      </c>
      <c r="L901" s="63">
        <v>30</v>
      </c>
      <c r="M901" s="64"/>
      <c r="N901" s="65"/>
      <c r="O901" s="65"/>
    </row>
    <row r="902" spans="2:15" ht="12.75">
      <c r="B902" s="66"/>
      <c r="C902" s="67"/>
      <c r="D902" s="67"/>
      <c r="E902" s="43"/>
      <c r="F902" s="67"/>
      <c r="G902" s="43">
        <v>1.2</v>
      </c>
      <c r="H902" s="62"/>
      <c r="I902" s="62"/>
      <c r="J902" s="68"/>
      <c r="K902" s="62"/>
      <c r="L902" s="63"/>
      <c r="M902" s="64"/>
      <c r="N902" s="65"/>
      <c r="O902" s="65"/>
    </row>
    <row r="903" spans="1:15" ht="12.75">
      <c r="A903">
        <v>11</v>
      </c>
      <c r="B903" s="66" t="s">
        <v>101</v>
      </c>
      <c r="C903" s="67">
        <v>25.5</v>
      </c>
      <c r="D903" s="67">
        <v>30</v>
      </c>
      <c r="E903" s="43">
        <v>22</v>
      </c>
      <c r="F903" s="67">
        <f>((C903+SUM(E903:E908))/7)</f>
        <v>16.5</v>
      </c>
      <c r="G903" s="43">
        <v>1.3</v>
      </c>
      <c r="H903" s="67">
        <f>(SUM(G903:G908)/6)</f>
        <v>1.0666666666666667</v>
      </c>
      <c r="I903" s="62">
        <v>3</v>
      </c>
      <c r="J903" s="68">
        <v>1</v>
      </c>
      <c r="K903" s="62" t="s">
        <v>138</v>
      </c>
      <c r="L903" s="63">
        <v>20</v>
      </c>
      <c r="M903" s="64">
        <f>AVERAGE(L903,L905,L907)</f>
        <v>20</v>
      </c>
      <c r="N903" s="65">
        <v>54.048224</v>
      </c>
      <c r="O903" s="65">
        <v>-1.002783</v>
      </c>
    </row>
    <row r="904" spans="2:15" ht="12.75">
      <c r="B904" s="66"/>
      <c r="C904" s="67"/>
      <c r="D904" s="67"/>
      <c r="E904" s="43">
        <v>18.5</v>
      </c>
      <c r="F904" s="67"/>
      <c r="G904" s="43">
        <v>1.2</v>
      </c>
      <c r="H904" s="62"/>
      <c r="I904" s="62"/>
      <c r="J904" s="68"/>
      <c r="K904" s="62"/>
      <c r="L904" s="63"/>
      <c r="M904" s="64"/>
      <c r="N904" s="65"/>
      <c r="O904" s="65"/>
    </row>
    <row r="905" spans="2:15" ht="12.75">
      <c r="B905" s="66"/>
      <c r="C905" s="67"/>
      <c r="D905" s="67"/>
      <c r="E905" s="43">
        <v>15</v>
      </c>
      <c r="F905" s="67"/>
      <c r="G905" s="43">
        <v>0.9</v>
      </c>
      <c r="H905" s="62"/>
      <c r="I905" s="62"/>
      <c r="J905" s="68"/>
      <c r="K905" s="62" t="s">
        <v>108</v>
      </c>
      <c r="L905" s="63">
        <v>25</v>
      </c>
      <c r="M905" s="64"/>
      <c r="N905" s="65"/>
      <c r="O905" s="65"/>
    </row>
    <row r="906" spans="2:15" ht="12.75">
      <c r="B906" s="66"/>
      <c r="C906" s="67"/>
      <c r="D906" s="67"/>
      <c r="E906" s="43">
        <v>18</v>
      </c>
      <c r="F906" s="67"/>
      <c r="G906" s="43">
        <v>1.1</v>
      </c>
      <c r="H906" s="62"/>
      <c r="I906" s="62"/>
      <c r="J906" s="68"/>
      <c r="K906" s="62"/>
      <c r="L906" s="63"/>
      <c r="M906" s="64"/>
      <c r="N906" s="65"/>
      <c r="O906" s="65"/>
    </row>
    <row r="907" spans="2:15" ht="12.75">
      <c r="B907" s="66"/>
      <c r="C907" s="67"/>
      <c r="D907" s="67"/>
      <c r="E907" s="43">
        <v>16.5</v>
      </c>
      <c r="F907" s="67"/>
      <c r="G907" s="43">
        <v>1</v>
      </c>
      <c r="H907" s="62"/>
      <c r="I907" s="62"/>
      <c r="J907" s="68"/>
      <c r="K907" s="62" t="s">
        <v>148</v>
      </c>
      <c r="L907" s="63">
        <v>15</v>
      </c>
      <c r="M907" s="64"/>
      <c r="N907" s="65"/>
      <c r="O907" s="65"/>
    </row>
    <row r="908" spans="2:15" ht="12.75">
      <c r="B908" s="66"/>
      <c r="C908" s="67"/>
      <c r="D908" s="67"/>
      <c r="E908" s="43"/>
      <c r="F908" s="67"/>
      <c r="G908" s="43">
        <v>0.9</v>
      </c>
      <c r="H908" s="62"/>
      <c r="I908" s="62"/>
      <c r="J908" s="68"/>
      <c r="K908" s="62"/>
      <c r="L908" s="63"/>
      <c r="M908" s="64"/>
      <c r="N908" s="65"/>
      <c r="O908" s="65"/>
    </row>
    <row r="909" spans="1:15" ht="12.75">
      <c r="A909">
        <v>11</v>
      </c>
      <c r="B909" s="66" t="s">
        <v>105</v>
      </c>
      <c r="C909" s="67">
        <v>35</v>
      </c>
      <c r="D909" s="67">
        <v>37</v>
      </c>
      <c r="E909" s="43">
        <v>19.5</v>
      </c>
      <c r="F909" s="67">
        <f>((C909+SUM(E909:E914))/7)</f>
        <v>12.642857142857142</v>
      </c>
      <c r="G909" s="43">
        <v>0.9</v>
      </c>
      <c r="H909" s="67">
        <f>(SUM(G909:G914)/6)</f>
        <v>0.9666666666666667</v>
      </c>
      <c r="I909" s="62">
        <v>2</v>
      </c>
      <c r="J909" s="68">
        <v>1</v>
      </c>
      <c r="K909" s="62" t="s">
        <v>108</v>
      </c>
      <c r="L909" s="62">
        <v>25</v>
      </c>
      <c r="M909" s="64">
        <f>AVERAGE(L909,L911,L913)</f>
        <v>21.666666666666668</v>
      </c>
      <c r="N909" s="65">
        <v>54.048268</v>
      </c>
      <c r="O909" s="65">
        <v>-1.002677</v>
      </c>
    </row>
    <row r="910" spans="2:15" ht="12.75">
      <c r="B910" s="66"/>
      <c r="C910" s="67"/>
      <c r="D910" s="67"/>
      <c r="E910" s="43">
        <v>9.5</v>
      </c>
      <c r="F910" s="67"/>
      <c r="G910" s="43">
        <v>0.9</v>
      </c>
      <c r="H910" s="62"/>
      <c r="I910" s="62"/>
      <c r="J910" s="68"/>
      <c r="K910" s="62"/>
      <c r="L910" s="62"/>
      <c r="M910" s="64"/>
      <c r="N910" s="65"/>
      <c r="O910" s="65"/>
    </row>
    <row r="911" spans="2:15" ht="12.75">
      <c r="B911" s="66"/>
      <c r="C911" s="67"/>
      <c r="D911" s="67"/>
      <c r="E911" s="43">
        <v>10</v>
      </c>
      <c r="F911" s="67"/>
      <c r="G911" s="43">
        <v>1</v>
      </c>
      <c r="H911" s="62"/>
      <c r="I911" s="62"/>
      <c r="J911" s="68"/>
      <c r="K911" s="62" t="s">
        <v>148</v>
      </c>
      <c r="L911" s="62">
        <v>15</v>
      </c>
      <c r="M911" s="64"/>
      <c r="N911" s="65"/>
      <c r="O911" s="65"/>
    </row>
    <row r="912" spans="2:15" ht="12.75">
      <c r="B912" s="66"/>
      <c r="C912" s="67"/>
      <c r="D912" s="67"/>
      <c r="E912" s="43">
        <v>7</v>
      </c>
      <c r="F912" s="67"/>
      <c r="G912" s="43">
        <v>1.1</v>
      </c>
      <c r="H912" s="62"/>
      <c r="I912" s="62"/>
      <c r="J912" s="68"/>
      <c r="K912" s="62"/>
      <c r="L912" s="62"/>
      <c r="M912" s="64"/>
      <c r="N912" s="65"/>
      <c r="O912" s="65"/>
    </row>
    <row r="913" spans="2:15" ht="12.75">
      <c r="B913" s="66"/>
      <c r="C913" s="67"/>
      <c r="D913" s="67"/>
      <c r="E913" s="43">
        <v>7.5</v>
      </c>
      <c r="F913" s="67"/>
      <c r="G913" s="43">
        <v>0.9</v>
      </c>
      <c r="H913" s="62"/>
      <c r="I913" s="62"/>
      <c r="J913" s="68"/>
      <c r="K913" s="62" t="s">
        <v>108</v>
      </c>
      <c r="L913" s="62">
        <v>25</v>
      </c>
      <c r="M913" s="64"/>
      <c r="N913" s="65"/>
      <c r="O913" s="65"/>
    </row>
    <row r="914" spans="2:15" ht="12.75">
      <c r="B914" s="66"/>
      <c r="C914" s="67"/>
      <c r="D914" s="67"/>
      <c r="E914" s="43"/>
      <c r="F914" s="67"/>
      <c r="G914" s="43">
        <v>1</v>
      </c>
      <c r="H914" s="62"/>
      <c r="I914" s="62"/>
      <c r="J914" s="68"/>
      <c r="K914" s="62"/>
      <c r="L914" s="62"/>
      <c r="M914" s="64"/>
      <c r="N914" s="65"/>
      <c r="O914" s="65"/>
    </row>
    <row r="915" spans="1:15" ht="12.75">
      <c r="A915">
        <v>11</v>
      </c>
      <c r="B915" s="66" t="s">
        <v>113</v>
      </c>
      <c r="C915" s="67">
        <v>8.5</v>
      </c>
      <c r="D915" s="67">
        <v>34</v>
      </c>
      <c r="E915" s="43">
        <v>6</v>
      </c>
      <c r="F915" s="67">
        <f>((C915+SUM(E915:E920))/7)</f>
        <v>5.428571428571429</v>
      </c>
      <c r="G915" s="43">
        <v>2.1</v>
      </c>
      <c r="H915" s="67">
        <f>(SUM(G915:G920)/6)</f>
        <v>1.8500000000000003</v>
      </c>
      <c r="I915" s="62">
        <v>4</v>
      </c>
      <c r="J915" s="68">
        <v>1</v>
      </c>
      <c r="K915" s="62" t="s">
        <v>104</v>
      </c>
      <c r="L915" s="62">
        <v>12</v>
      </c>
      <c r="M915" s="64">
        <f>AVERAGE(L915,L917,L919)</f>
        <v>15.666666666666666</v>
      </c>
      <c r="N915" s="69">
        <v>54.048206</v>
      </c>
      <c r="O915" s="69">
        <v>-1.002891</v>
      </c>
    </row>
    <row r="916" spans="2:15" ht="12.75">
      <c r="B916" s="66"/>
      <c r="C916" s="67"/>
      <c r="D916" s="67"/>
      <c r="E916" s="43">
        <v>5.5</v>
      </c>
      <c r="F916" s="67"/>
      <c r="G916" s="43">
        <v>2.9</v>
      </c>
      <c r="H916" s="62"/>
      <c r="I916" s="62"/>
      <c r="J916" s="68"/>
      <c r="K916" s="62"/>
      <c r="L916" s="62"/>
      <c r="M916" s="64"/>
      <c r="N916" s="69"/>
      <c r="O916" s="69"/>
    </row>
    <row r="917" spans="2:15" ht="12.75">
      <c r="B917" s="66"/>
      <c r="C917" s="67"/>
      <c r="D917" s="67"/>
      <c r="E917" s="43">
        <v>2.5</v>
      </c>
      <c r="F917" s="67"/>
      <c r="G917" s="43">
        <v>2</v>
      </c>
      <c r="H917" s="62"/>
      <c r="I917" s="62"/>
      <c r="J917" s="68"/>
      <c r="K917" s="62" t="s">
        <v>127</v>
      </c>
      <c r="L917" s="62">
        <v>10</v>
      </c>
      <c r="M917" s="64"/>
      <c r="N917" s="69"/>
      <c r="O917" s="69"/>
    </row>
    <row r="918" spans="2:15" ht="12.75">
      <c r="B918" s="66"/>
      <c r="C918" s="67"/>
      <c r="D918" s="67"/>
      <c r="E918" s="43">
        <v>5</v>
      </c>
      <c r="F918" s="67"/>
      <c r="G918" s="43">
        <v>1.3</v>
      </c>
      <c r="H918" s="62"/>
      <c r="I918" s="62"/>
      <c r="J918" s="68"/>
      <c r="K918" s="62"/>
      <c r="L918" s="62"/>
      <c r="M918" s="64"/>
      <c r="N918" s="69"/>
      <c r="O918" s="69"/>
    </row>
    <row r="919" spans="2:15" ht="12.75">
      <c r="B919" s="66"/>
      <c r="C919" s="67"/>
      <c r="D919" s="67"/>
      <c r="E919" s="43">
        <v>4</v>
      </c>
      <c r="F919" s="67"/>
      <c r="G919" s="43">
        <v>1.4</v>
      </c>
      <c r="H919" s="62"/>
      <c r="I919" s="62"/>
      <c r="J919" s="68"/>
      <c r="K919" s="62" t="s">
        <v>108</v>
      </c>
      <c r="L919" s="62">
        <v>25</v>
      </c>
      <c r="M919" s="64"/>
      <c r="N919" s="69"/>
      <c r="O919" s="69"/>
    </row>
    <row r="920" spans="2:15" ht="12.75">
      <c r="B920" s="66"/>
      <c r="C920" s="67"/>
      <c r="D920" s="67"/>
      <c r="E920" s="43">
        <v>6.5</v>
      </c>
      <c r="F920" s="67"/>
      <c r="G920" s="43">
        <v>1.4</v>
      </c>
      <c r="H920" s="62"/>
      <c r="I920" s="62"/>
      <c r="J920" s="68"/>
      <c r="K920" s="62"/>
      <c r="L920" s="62"/>
      <c r="M920" s="64"/>
      <c r="N920" s="69"/>
      <c r="O920" s="69"/>
    </row>
    <row r="921" spans="1:15" ht="12.75">
      <c r="A921">
        <v>11</v>
      </c>
      <c r="B921" s="66" t="s">
        <v>116</v>
      </c>
      <c r="C921" s="67">
        <v>30</v>
      </c>
      <c r="D921" s="67">
        <v>56</v>
      </c>
      <c r="E921" s="43">
        <v>19</v>
      </c>
      <c r="F921" s="67">
        <f>((C921+SUM(E921:E926))/7)</f>
        <v>20.642857142857142</v>
      </c>
      <c r="G921" s="43">
        <v>1.5</v>
      </c>
      <c r="H921" s="67">
        <f>(SUM(G921:G926)/6)</f>
        <v>1.6166666666666665</v>
      </c>
      <c r="I921" s="62">
        <v>11</v>
      </c>
      <c r="J921" s="68">
        <v>1</v>
      </c>
      <c r="K921" s="62" t="s">
        <v>104</v>
      </c>
      <c r="L921" s="62">
        <v>12</v>
      </c>
      <c r="M921" s="64">
        <f>AVERAGE(L921,L923,L925)</f>
        <v>16.666666666666668</v>
      </c>
      <c r="N921" s="69">
        <v>54.048304</v>
      </c>
      <c r="O921" s="69">
        <v>-1.002907</v>
      </c>
    </row>
    <row r="922" spans="2:15" ht="12.75">
      <c r="B922" s="66"/>
      <c r="C922" s="67"/>
      <c r="D922" s="67"/>
      <c r="E922" s="43">
        <v>21.5</v>
      </c>
      <c r="F922" s="67"/>
      <c r="G922" s="43">
        <v>1.6</v>
      </c>
      <c r="H922" s="62"/>
      <c r="I922" s="62"/>
      <c r="J922" s="68"/>
      <c r="K922" s="62"/>
      <c r="L922" s="62"/>
      <c r="M922" s="64"/>
      <c r="N922" s="69"/>
      <c r="O922" s="69"/>
    </row>
    <row r="923" spans="2:15" ht="12.75">
      <c r="B923" s="66"/>
      <c r="C923" s="67"/>
      <c r="D923" s="67"/>
      <c r="E923" s="43">
        <v>9.5</v>
      </c>
      <c r="F923" s="67"/>
      <c r="G923" s="43">
        <v>1.6</v>
      </c>
      <c r="H923" s="62"/>
      <c r="I923" s="62"/>
      <c r="J923" s="68"/>
      <c r="K923" s="62" t="s">
        <v>100</v>
      </c>
      <c r="L923" s="62">
        <v>16</v>
      </c>
      <c r="M923" s="64"/>
      <c r="N923" s="69"/>
      <c r="O923" s="69"/>
    </row>
    <row r="924" spans="2:15" ht="12.75">
      <c r="B924" s="66"/>
      <c r="C924" s="67"/>
      <c r="D924" s="67"/>
      <c r="E924" s="43">
        <v>14</v>
      </c>
      <c r="F924" s="67"/>
      <c r="G924" s="43">
        <v>2.1</v>
      </c>
      <c r="H924" s="62"/>
      <c r="I924" s="62"/>
      <c r="J924" s="68"/>
      <c r="K924" s="62"/>
      <c r="L924" s="62"/>
      <c r="M924" s="64"/>
      <c r="N924" s="69"/>
      <c r="O924" s="69"/>
    </row>
    <row r="925" spans="2:15" ht="12.75">
      <c r="B925" s="66"/>
      <c r="C925" s="67"/>
      <c r="D925" s="67"/>
      <c r="E925" s="43">
        <v>26</v>
      </c>
      <c r="F925" s="67"/>
      <c r="G925" s="43">
        <v>1.2</v>
      </c>
      <c r="H925" s="62"/>
      <c r="I925" s="62"/>
      <c r="J925" s="68"/>
      <c r="K925" s="62" t="s">
        <v>103</v>
      </c>
      <c r="L925" s="62">
        <v>22</v>
      </c>
      <c r="M925" s="64"/>
      <c r="N925" s="69"/>
      <c r="O925" s="69"/>
    </row>
    <row r="926" spans="2:15" ht="12.75">
      <c r="B926" s="66"/>
      <c r="C926" s="67"/>
      <c r="D926" s="67"/>
      <c r="E926" s="43">
        <v>24.5</v>
      </c>
      <c r="F926" s="67"/>
      <c r="G926" s="43">
        <v>1.7</v>
      </c>
      <c r="H926" s="62"/>
      <c r="I926" s="62"/>
      <c r="J926" s="68"/>
      <c r="K926" s="62"/>
      <c r="L926" s="62"/>
      <c r="M926" s="64"/>
      <c r="N926" s="69"/>
      <c r="O926" s="69"/>
    </row>
    <row r="927" spans="1:15" ht="12.75">
      <c r="A927">
        <v>11</v>
      </c>
      <c r="B927" s="66" t="s">
        <v>118</v>
      </c>
      <c r="C927" s="67">
        <v>31</v>
      </c>
      <c r="D927" s="67">
        <v>46</v>
      </c>
      <c r="E927" s="43">
        <v>25.5</v>
      </c>
      <c r="F927" s="67">
        <f>((C927+SUM(E927:E932))/7)</f>
        <v>24.214285714285715</v>
      </c>
      <c r="G927" s="43">
        <v>1.5</v>
      </c>
      <c r="H927" s="67">
        <f>(SUM(G927:G932)/6)</f>
        <v>1.6333333333333335</v>
      </c>
      <c r="I927" s="62">
        <v>2</v>
      </c>
      <c r="J927" s="68">
        <v>2</v>
      </c>
      <c r="K927" s="62" t="s">
        <v>108</v>
      </c>
      <c r="L927" s="62">
        <v>25</v>
      </c>
      <c r="M927" s="64">
        <f>AVERAGE(L927,L929,L931)</f>
        <v>30</v>
      </c>
      <c r="N927" s="69">
        <v>54.04833</v>
      </c>
      <c r="O927" s="69">
        <v>-1.00298</v>
      </c>
    </row>
    <row r="928" spans="2:15" ht="12.75">
      <c r="B928" s="66"/>
      <c r="C928" s="67"/>
      <c r="D928" s="67"/>
      <c r="E928" s="43">
        <v>23</v>
      </c>
      <c r="F928" s="67"/>
      <c r="G928" s="43">
        <v>1.2</v>
      </c>
      <c r="H928" s="62"/>
      <c r="I928" s="62"/>
      <c r="J928" s="68"/>
      <c r="K928" s="62"/>
      <c r="L928" s="62"/>
      <c r="M928" s="64"/>
      <c r="N928" s="69"/>
      <c r="O928" s="69"/>
    </row>
    <row r="929" spans="2:15" ht="12.75">
      <c r="B929" s="66"/>
      <c r="C929" s="67"/>
      <c r="D929" s="67"/>
      <c r="E929" s="43">
        <v>18</v>
      </c>
      <c r="F929" s="67"/>
      <c r="G929" s="43">
        <v>1.9</v>
      </c>
      <c r="H929" s="62"/>
      <c r="I929" s="62"/>
      <c r="J929" s="68"/>
      <c r="K929" s="62" t="s">
        <v>122</v>
      </c>
      <c r="L929" s="62">
        <v>30</v>
      </c>
      <c r="M929" s="64"/>
      <c r="N929" s="69"/>
      <c r="O929" s="69"/>
    </row>
    <row r="930" spans="2:15" ht="12.75">
      <c r="B930" s="66"/>
      <c r="C930" s="67"/>
      <c r="D930" s="67"/>
      <c r="E930" s="43">
        <v>21</v>
      </c>
      <c r="F930" s="67"/>
      <c r="G930" s="43">
        <v>2.3</v>
      </c>
      <c r="H930" s="62"/>
      <c r="I930" s="62"/>
      <c r="J930" s="68"/>
      <c r="K930" s="62"/>
      <c r="L930" s="62"/>
      <c r="M930" s="64"/>
      <c r="N930" s="69"/>
      <c r="O930" s="69"/>
    </row>
    <row r="931" spans="2:15" ht="12.75">
      <c r="B931" s="66"/>
      <c r="C931" s="67"/>
      <c r="D931" s="67"/>
      <c r="E931" s="43">
        <v>23.5</v>
      </c>
      <c r="F931" s="67"/>
      <c r="G931" s="43">
        <v>1.6</v>
      </c>
      <c r="H931" s="62"/>
      <c r="I931" s="62"/>
      <c r="J931" s="68"/>
      <c r="K931" s="62" t="s">
        <v>109</v>
      </c>
      <c r="L931" s="62">
        <v>35</v>
      </c>
      <c r="M931" s="64"/>
      <c r="N931" s="69"/>
      <c r="O931" s="69"/>
    </row>
    <row r="932" spans="2:15" ht="12.75">
      <c r="B932" s="66"/>
      <c r="C932" s="67"/>
      <c r="D932" s="67"/>
      <c r="E932" s="43">
        <v>27.5</v>
      </c>
      <c r="F932" s="67"/>
      <c r="G932" s="43">
        <v>1.3</v>
      </c>
      <c r="H932" s="62"/>
      <c r="I932" s="62"/>
      <c r="J932" s="68"/>
      <c r="K932" s="62"/>
      <c r="L932" s="62"/>
      <c r="M932" s="64"/>
      <c r="N932" s="69"/>
      <c r="O932" s="69"/>
    </row>
    <row r="933" spans="1:15" ht="12.75">
      <c r="A933">
        <v>11</v>
      </c>
      <c r="B933" s="66" t="s">
        <v>120</v>
      </c>
      <c r="C933" s="67">
        <v>20</v>
      </c>
      <c r="D933" s="67">
        <v>59</v>
      </c>
      <c r="E933" s="43">
        <v>14</v>
      </c>
      <c r="F933" s="67">
        <f>((C933+SUM(E933:E938))/7)</f>
        <v>16.357142857142858</v>
      </c>
      <c r="G933" s="43">
        <v>1.5</v>
      </c>
      <c r="H933" s="67">
        <f>(SUM(G933:G938)/6)</f>
        <v>2.1</v>
      </c>
      <c r="I933" s="62">
        <v>6</v>
      </c>
      <c r="J933" s="68">
        <v>1</v>
      </c>
      <c r="K933" s="62" t="s">
        <v>102</v>
      </c>
      <c r="L933" s="62">
        <v>18</v>
      </c>
      <c r="M933" s="64">
        <f>AVERAGE(L933,L935,L937)</f>
        <v>15.333333333333334</v>
      </c>
      <c r="N933" s="69">
        <v>54.048309</v>
      </c>
      <c r="O933" s="69">
        <v>-1.003023</v>
      </c>
    </row>
    <row r="934" spans="2:15" ht="12.75">
      <c r="B934" s="66"/>
      <c r="C934" s="67"/>
      <c r="D934" s="67"/>
      <c r="E934" s="43">
        <v>16.5</v>
      </c>
      <c r="F934" s="67"/>
      <c r="G934" s="43">
        <v>2.6</v>
      </c>
      <c r="H934" s="62"/>
      <c r="I934" s="62"/>
      <c r="J934" s="68"/>
      <c r="K934" s="62"/>
      <c r="L934" s="62"/>
      <c r="M934" s="64"/>
      <c r="N934" s="69"/>
      <c r="O934" s="69"/>
    </row>
    <row r="935" spans="2:15" ht="12.75">
      <c r="B935" s="66"/>
      <c r="C935" s="67"/>
      <c r="D935" s="67"/>
      <c r="E935" s="43">
        <v>15</v>
      </c>
      <c r="F935" s="67"/>
      <c r="G935" s="43">
        <v>1.9</v>
      </c>
      <c r="H935" s="62"/>
      <c r="I935" s="62"/>
      <c r="J935" s="68"/>
      <c r="K935" s="62" t="s">
        <v>100</v>
      </c>
      <c r="L935" s="62">
        <v>16</v>
      </c>
      <c r="M935" s="64"/>
      <c r="N935" s="69"/>
      <c r="O935" s="69"/>
    </row>
    <row r="936" spans="2:15" ht="12.75">
      <c r="B936" s="66"/>
      <c r="C936" s="67"/>
      <c r="D936" s="67"/>
      <c r="E936" s="43">
        <v>9.5</v>
      </c>
      <c r="F936" s="67"/>
      <c r="G936" s="43">
        <v>3.8</v>
      </c>
      <c r="H936" s="62"/>
      <c r="I936" s="62"/>
      <c r="J936" s="68"/>
      <c r="K936" s="62"/>
      <c r="L936" s="62"/>
      <c r="M936" s="64"/>
      <c r="N936" s="69"/>
      <c r="O936" s="69"/>
    </row>
    <row r="937" spans="2:15" ht="12.75">
      <c r="B937" s="66"/>
      <c r="C937" s="67"/>
      <c r="D937" s="67"/>
      <c r="E937" s="43">
        <v>21</v>
      </c>
      <c r="F937" s="67"/>
      <c r="G937" s="43">
        <v>1.6</v>
      </c>
      <c r="H937" s="62"/>
      <c r="I937" s="62"/>
      <c r="J937" s="68"/>
      <c r="K937" s="62" t="s">
        <v>104</v>
      </c>
      <c r="L937" s="62">
        <v>12</v>
      </c>
      <c r="M937" s="64"/>
      <c r="N937" s="69"/>
      <c r="O937" s="69"/>
    </row>
    <row r="938" spans="2:15" ht="12.75">
      <c r="B938" s="66"/>
      <c r="C938" s="67"/>
      <c r="D938" s="67"/>
      <c r="E938" s="43">
        <v>18.5</v>
      </c>
      <c r="F938" s="67"/>
      <c r="G938" s="43">
        <v>1.2</v>
      </c>
      <c r="H938" s="62"/>
      <c r="I938" s="62"/>
      <c r="J938" s="68"/>
      <c r="K938" s="62"/>
      <c r="L938" s="62"/>
      <c r="M938" s="64"/>
      <c r="N938" s="69"/>
      <c r="O938" s="69"/>
    </row>
    <row r="939" spans="1:15" ht="12.75">
      <c r="A939">
        <v>11</v>
      </c>
      <c r="B939" s="66" t="s">
        <v>123</v>
      </c>
      <c r="C939" s="67">
        <v>32.5</v>
      </c>
      <c r="D939" s="67">
        <v>52</v>
      </c>
      <c r="E939" s="43">
        <v>14.5</v>
      </c>
      <c r="F939" s="67">
        <f>((C939+SUM(E939:E944))/7)</f>
        <v>13.214285714285714</v>
      </c>
      <c r="G939" s="43">
        <v>2.3</v>
      </c>
      <c r="H939" s="67">
        <f>(SUM(G939:G944)/6)</f>
        <v>1.6500000000000001</v>
      </c>
      <c r="I939" s="62">
        <v>4</v>
      </c>
      <c r="J939" s="68">
        <v>1</v>
      </c>
      <c r="K939" s="62" t="s">
        <v>148</v>
      </c>
      <c r="L939" s="62">
        <v>15</v>
      </c>
      <c r="M939" s="64">
        <f>AVERAGE(L939,L941,L943)</f>
        <v>18.333333333333332</v>
      </c>
      <c r="N939" s="69">
        <v>54.048306</v>
      </c>
      <c r="O939" s="69">
        <v>-1.003025</v>
      </c>
    </row>
    <row r="940" spans="2:15" ht="12.75">
      <c r="B940" s="66"/>
      <c r="C940" s="67"/>
      <c r="D940" s="67"/>
      <c r="E940" s="43">
        <v>25</v>
      </c>
      <c r="F940" s="67"/>
      <c r="G940" s="43">
        <v>1.9</v>
      </c>
      <c r="H940" s="62"/>
      <c r="I940" s="62"/>
      <c r="J940" s="68"/>
      <c r="K940" s="62"/>
      <c r="L940" s="62"/>
      <c r="M940" s="64"/>
      <c r="N940" s="69"/>
      <c r="O940" s="69"/>
    </row>
    <row r="941" spans="2:15" ht="12.75">
      <c r="B941" s="66"/>
      <c r="C941" s="67"/>
      <c r="D941" s="67"/>
      <c r="E941" s="43">
        <v>7.5</v>
      </c>
      <c r="F941" s="67"/>
      <c r="G941" s="43">
        <v>1.7</v>
      </c>
      <c r="H941" s="62"/>
      <c r="I941" s="62"/>
      <c r="J941" s="68"/>
      <c r="K941" s="62" t="s">
        <v>148</v>
      </c>
      <c r="L941" s="62">
        <v>15</v>
      </c>
      <c r="M941" s="64"/>
      <c r="N941" s="69"/>
      <c r="O941" s="69"/>
    </row>
    <row r="942" spans="2:15" ht="12.75">
      <c r="B942" s="66"/>
      <c r="C942" s="67"/>
      <c r="D942" s="67"/>
      <c r="E942" s="43">
        <v>13</v>
      </c>
      <c r="F942" s="67"/>
      <c r="G942" s="43">
        <v>2.1</v>
      </c>
      <c r="H942" s="62"/>
      <c r="I942" s="62"/>
      <c r="J942" s="68"/>
      <c r="K942" s="62"/>
      <c r="L942" s="62"/>
      <c r="M942" s="64"/>
      <c r="N942" s="69"/>
      <c r="O942" s="69"/>
    </row>
    <row r="943" spans="2:15" ht="12.75">
      <c r="B943" s="66"/>
      <c r="C943" s="67"/>
      <c r="D943" s="67"/>
      <c r="E943" s="43"/>
      <c r="F943" s="67"/>
      <c r="G943" s="43">
        <v>1.9</v>
      </c>
      <c r="H943" s="62"/>
      <c r="I943" s="62"/>
      <c r="J943" s="68"/>
      <c r="K943" s="62" t="s">
        <v>108</v>
      </c>
      <c r="L943" s="62">
        <v>25</v>
      </c>
      <c r="M943" s="64"/>
      <c r="N943" s="69"/>
      <c r="O943" s="69"/>
    </row>
    <row r="944" spans="2:15" ht="12.75">
      <c r="B944" s="66"/>
      <c r="C944" s="67"/>
      <c r="D944" s="67"/>
      <c r="E944" s="43"/>
      <c r="F944" s="67"/>
      <c r="G944" s="43"/>
      <c r="H944" s="62"/>
      <c r="I944" s="62"/>
      <c r="J944" s="68"/>
      <c r="K944" s="62"/>
      <c r="L944" s="62"/>
      <c r="M944" s="64"/>
      <c r="N944" s="69"/>
      <c r="O944" s="69"/>
    </row>
    <row r="945" spans="1:15" ht="12.75">
      <c r="A945">
        <v>11</v>
      </c>
      <c r="B945" s="66" t="s">
        <v>124</v>
      </c>
      <c r="C945" s="67">
        <v>25</v>
      </c>
      <c r="D945" s="67">
        <v>31</v>
      </c>
      <c r="E945" s="43">
        <v>16</v>
      </c>
      <c r="F945" s="67">
        <f>((C945+SUM(E945:E950))/7)</f>
        <v>17.214285714285715</v>
      </c>
      <c r="G945" s="43">
        <v>1.5</v>
      </c>
      <c r="H945" s="67">
        <f>(SUM(G945:G950)/6)</f>
        <v>1.4833333333333334</v>
      </c>
      <c r="I945" s="62">
        <v>5</v>
      </c>
      <c r="J945" s="68">
        <v>2</v>
      </c>
      <c r="K945" s="62" t="s">
        <v>108</v>
      </c>
      <c r="L945" s="62">
        <v>25</v>
      </c>
      <c r="M945" s="64">
        <f>AVERAGE(L945,L947,L949)</f>
        <v>31.666666666666668</v>
      </c>
      <c r="N945" s="69">
        <v>54.048294</v>
      </c>
      <c r="O945" s="69">
        <v>-1.003044</v>
      </c>
    </row>
    <row r="946" spans="2:15" ht="12.75">
      <c r="B946" s="66"/>
      <c r="C946" s="67"/>
      <c r="D946" s="67"/>
      <c r="E946" s="43">
        <v>14.5</v>
      </c>
      <c r="F946" s="67"/>
      <c r="G946" s="43">
        <v>1.5</v>
      </c>
      <c r="H946" s="62"/>
      <c r="I946" s="62"/>
      <c r="J946" s="68"/>
      <c r="K946" s="62"/>
      <c r="L946" s="62"/>
      <c r="M946" s="64"/>
      <c r="N946" s="69"/>
      <c r="O946" s="69"/>
    </row>
    <row r="947" spans="2:15" ht="12.75">
      <c r="B947" s="66"/>
      <c r="C947" s="67"/>
      <c r="D947" s="67"/>
      <c r="E947" s="43">
        <v>17.5</v>
      </c>
      <c r="F947" s="67"/>
      <c r="G947" s="43">
        <v>1.3</v>
      </c>
      <c r="H947" s="62"/>
      <c r="I947" s="62"/>
      <c r="J947" s="68"/>
      <c r="K947" s="62" t="s">
        <v>115</v>
      </c>
      <c r="L947" s="62">
        <v>40</v>
      </c>
      <c r="M947" s="64"/>
      <c r="N947" s="69"/>
      <c r="O947" s="69"/>
    </row>
    <row r="948" spans="2:15" ht="12.75">
      <c r="B948" s="66"/>
      <c r="C948" s="67"/>
      <c r="D948" s="67"/>
      <c r="E948" s="43">
        <v>19</v>
      </c>
      <c r="F948" s="67"/>
      <c r="G948" s="43">
        <v>1.6</v>
      </c>
      <c r="H948" s="62"/>
      <c r="I948" s="62"/>
      <c r="J948" s="68"/>
      <c r="K948" s="62"/>
      <c r="L948" s="62"/>
      <c r="M948" s="64"/>
      <c r="N948" s="69"/>
      <c r="O948" s="69"/>
    </row>
    <row r="949" spans="2:15" ht="12.75">
      <c r="B949" s="66"/>
      <c r="C949" s="67"/>
      <c r="D949" s="67"/>
      <c r="E949" s="43">
        <v>18</v>
      </c>
      <c r="F949" s="67"/>
      <c r="G949" s="43">
        <v>1.5</v>
      </c>
      <c r="H949" s="62"/>
      <c r="I949" s="62"/>
      <c r="J949" s="68"/>
      <c r="K949" s="62" t="s">
        <v>122</v>
      </c>
      <c r="L949" s="62">
        <v>30</v>
      </c>
      <c r="M949" s="64"/>
      <c r="N949" s="69"/>
      <c r="O949" s="69"/>
    </row>
    <row r="950" spans="2:15" ht="12.75">
      <c r="B950" s="66"/>
      <c r="C950" s="67"/>
      <c r="D950" s="67"/>
      <c r="E950" s="43">
        <v>10.5</v>
      </c>
      <c r="F950" s="67"/>
      <c r="G950" s="43">
        <v>1.5</v>
      </c>
      <c r="H950" s="62"/>
      <c r="I950" s="62"/>
      <c r="J950" s="68"/>
      <c r="K950" s="62"/>
      <c r="L950" s="62"/>
      <c r="M950" s="64"/>
      <c r="N950" s="69"/>
      <c r="O950" s="69"/>
    </row>
    <row r="951" spans="1:15" ht="12.75">
      <c r="A951">
        <v>11</v>
      </c>
      <c r="B951" s="66" t="s">
        <v>126</v>
      </c>
      <c r="C951" s="67">
        <v>26</v>
      </c>
      <c r="D951" s="67">
        <v>11</v>
      </c>
      <c r="E951" s="43">
        <v>20</v>
      </c>
      <c r="F951" s="67">
        <f>((C951+SUM(E951:E956))/7)</f>
        <v>15.642857142857142</v>
      </c>
      <c r="G951" s="43">
        <v>1.2</v>
      </c>
      <c r="H951" s="67">
        <f>(SUM(G951:G956)/6)</f>
        <v>1.2666666666666668</v>
      </c>
      <c r="I951" s="62">
        <v>1</v>
      </c>
      <c r="J951" s="68">
        <v>2</v>
      </c>
      <c r="K951" s="62" t="s">
        <v>109</v>
      </c>
      <c r="L951" s="62">
        <v>35</v>
      </c>
      <c r="M951" s="64">
        <f>AVERAGE(L951,L953,L955)</f>
        <v>36.666666666666664</v>
      </c>
      <c r="N951" s="69">
        <v>54.048289</v>
      </c>
      <c r="O951" s="69">
        <v>-1.003056</v>
      </c>
    </row>
    <row r="952" spans="2:15" ht="12.75">
      <c r="B952" s="66"/>
      <c r="C952" s="67"/>
      <c r="D952" s="67"/>
      <c r="E952" s="43">
        <v>6</v>
      </c>
      <c r="F952" s="67"/>
      <c r="G952" s="43">
        <v>1</v>
      </c>
      <c r="H952" s="62"/>
      <c r="I952" s="62"/>
      <c r="J952" s="68"/>
      <c r="K952" s="62"/>
      <c r="L952" s="62"/>
      <c r="M952" s="64"/>
      <c r="N952" s="69"/>
      <c r="O952" s="69"/>
    </row>
    <row r="953" spans="2:15" ht="12.75">
      <c r="B953" s="66"/>
      <c r="C953" s="67"/>
      <c r="D953" s="67"/>
      <c r="E953" s="43">
        <v>17.5</v>
      </c>
      <c r="F953" s="67"/>
      <c r="G953" s="43">
        <v>1.7</v>
      </c>
      <c r="H953" s="62"/>
      <c r="I953" s="62"/>
      <c r="J953" s="68"/>
      <c r="K953" s="62" t="s">
        <v>115</v>
      </c>
      <c r="L953" s="62">
        <v>40</v>
      </c>
      <c r="M953" s="64"/>
      <c r="N953" s="69"/>
      <c r="O953" s="69"/>
    </row>
    <row r="954" spans="2:15" ht="12.75">
      <c r="B954" s="66"/>
      <c r="C954" s="67"/>
      <c r="D954" s="67"/>
      <c r="E954" s="43">
        <v>17</v>
      </c>
      <c r="F954" s="67"/>
      <c r="G954" s="43">
        <v>1.2</v>
      </c>
      <c r="H954" s="62"/>
      <c r="I954" s="62"/>
      <c r="J954" s="68"/>
      <c r="K954" s="62"/>
      <c r="L954" s="62"/>
      <c r="M954" s="64"/>
      <c r="N954" s="69"/>
      <c r="O954" s="69"/>
    </row>
    <row r="955" spans="2:15" ht="12.75">
      <c r="B955" s="66"/>
      <c r="C955" s="67"/>
      <c r="D955" s="67"/>
      <c r="E955" s="43">
        <v>23</v>
      </c>
      <c r="F955" s="67"/>
      <c r="G955" s="43">
        <v>1.6</v>
      </c>
      <c r="H955" s="62"/>
      <c r="I955" s="62"/>
      <c r="J955" s="68"/>
      <c r="K955" s="62" t="s">
        <v>109</v>
      </c>
      <c r="L955" s="62">
        <v>35</v>
      </c>
      <c r="M955" s="64"/>
      <c r="N955" s="69"/>
      <c r="O955" s="69"/>
    </row>
    <row r="956" spans="2:15" ht="12.75">
      <c r="B956" s="66"/>
      <c r="C956" s="67"/>
      <c r="D956" s="67"/>
      <c r="E956" s="43"/>
      <c r="F956" s="67"/>
      <c r="G956" s="43">
        <v>0.9</v>
      </c>
      <c r="H956" s="62"/>
      <c r="I956" s="62"/>
      <c r="J956" s="68"/>
      <c r="K956" s="62"/>
      <c r="L956" s="62"/>
      <c r="M956" s="64"/>
      <c r="N956" s="69"/>
      <c r="O956" s="69"/>
    </row>
    <row r="957" spans="1:15" ht="12.75">
      <c r="A957" s="34" t="s">
        <v>160</v>
      </c>
      <c r="B957" s="66">
        <v>1</v>
      </c>
      <c r="C957" s="67">
        <v>30</v>
      </c>
      <c r="D957" s="67">
        <v>73</v>
      </c>
      <c r="E957" s="43">
        <v>15</v>
      </c>
      <c r="F957" s="67">
        <f>((C957+SUM(E957:E962))/7)</f>
        <v>14.5</v>
      </c>
      <c r="G957" s="43">
        <v>1.7</v>
      </c>
      <c r="H957" s="67">
        <f>(SUM(G957:G962)/6)</f>
        <v>1.5833333333333333</v>
      </c>
      <c r="I957" s="62">
        <v>8</v>
      </c>
      <c r="J957" s="68">
        <v>1</v>
      </c>
      <c r="K957" s="62" t="s">
        <v>119</v>
      </c>
      <c r="L957" s="63">
        <v>20</v>
      </c>
      <c r="M957" s="64">
        <f>AVERAGE(L957,L959,L961)</f>
        <v>20.666666666666668</v>
      </c>
      <c r="N957" s="5"/>
      <c r="O957" s="5"/>
    </row>
    <row r="958" spans="2:15" ht="12.75">
      <c r="B958" s="66"/>
      <c r="C958" s="67"/>
      <c r="D958" s="67"/>
      <c r="E958" s="43">
        <v>17</v>
      </c>
      <c r="F958" s="67"/>
      <c r="G958" s="43">
        <v>2.4</v>
      </c>
      <c r="H958" s="62"/>
      <c r="I958" s="62"/>
      <c r="J958" s="68"/>
      <c r="K958" s="62"/>
      <c r="L958" s="63"/>
      <c r="M958" s="64"/>
      <c r="N958" s="5"/>
      <c r="O958" s="5"/>
    </row>
    <row r="959" spans="2:15" ht="12.75">
      <c r="B959" s="66"/>
      <c r="C959" s="67"/>
      <c r="D959" s="67"/>
      <c r="E959" s="43">
        <v>8.5</v>
      </c>
      <c r="F959" s="67"/>
      <c r="G959" s="43">
        <v>1.1</v>
      </c>
      <c r="H959" s="62"/>
      <c r="I959" s="62"/>
      <c r="J959" s="68"/>
      <c r="K959" s="62" t="s">
        <v>104</v>
      </c>
      <c r="L959" s="63">
        <v>12</v>
      </c>
      <c r="M959" s="64"/>
      <c r="N959" s="5"/>
      <c r="O959" s="5"/>
    </row>
    <row r="960" spans="2:15" ht="12.75">
      <c r="B960" s="66"/>
      <c r="C960" s="67"/>
      <c r="D960" s="67"/>
      <c r="E960" s="43">
        <v>10</v>
      </c>
      <c r="F960" s="67"/>
      <c r="G960" s="43">
        <v>1.5</v>
      </c>
      <c r="H960" s="62"/>
      <c r="I960" s="62"/>
      <c r="J960" s="68"/>
      <c r="K960" s="62"/>
      <c r="L960" s="63"/>
      <c r="M960" s="64"/>
      <c r="N960" s="5"/>
      <c r="O960" s="5"/>
    </row>
    <row r="961" spans="2:15" ht="12.75">
      <c r="B961" s="66"/>
      <c r="C961" s="67"/>
      <c r="D961" s="67"/>
      <c r="E961" s="43">
        <v>13.5</v>
      </c>
      <c r="F961" s="67"/>
      <c r="G961" s="43">
        <v>1.3</v>
      </c>
      <c r="H961" s="62"/>
      <c r="I961" s="62"/>
      <c r="J961" s="68"/>
      <c r="K961" s="62" t="s">
        <v>122</v>
      </c>
      <c r="L961" s="63">
        <v>30</v>
      </c>
      <c r="M961" s="64"/>
      <c r="N961" s="5"/>
      <c r="O961" s="5"/>
    </row>
    <row r="962" spans="2:15" ht="12.75">
      <c r="B962" s="66"/>
      <c r="C962" s="67"/>
      <c r="D962" s="67"/>
      <c r="E962" s="43">
        <v>7.5</v>
      </c>
      <c r="F962" s="67"/>
      <c r="G962" s="43">
        <v>1.5</v>
      </c>
      <c r="H962" s="62"/>
      <c r="I962" s="62"/>
      <c r="J962" s="68"/>
      <c r="K962" s="62"/>
      <c r="L962" s="63"/>
      <c r="M962" s="64"/>
      <c r="N962" s="5"/>
      <c r="O962" s="5"/>
    </row>
    <row r="963" spans="1:15" ht="12.75">
      <c r="A963" s="34" t="s">
        <v>160</v>
      </c>
      <c r="B963" s="66" t="s">
        <v>101</v>
      </c>
      <c r="C963" s="67">
        <v>22</v>
      </c>
      <c r="D963" s="67">
        <v>36</v>
      </c>
      <c r="E963" s="43">
        <v>17</v>
      </c>
      <c r="F963" s="67">
        <f>((C963+SUM(E963:E968))/7)</f>
        <v>9.5</v>
      </c>
      <c r="G963" s="43">
        <v>1.5</v>
      </c>
      <c r="H963" s="67">
        <f>(SUM(G963:G968)/6)</f>
        <v>0.8166666666666668</v>
      </c>
      <c r="I963" s="62">
        <v>3</v>
      </c>
      <c r="J963" s="68">
        <v>1</v>
      </c>
      <c r="K963" s="62" t="s">
        <v>108</v>
      </c>
      <c r="L963" s="63">
        <v>25</v>
      </c>
      <c r="M963" s="64">
        <f>AVERAGE(L963,L965,L967)</f>
        <v>17.666666666666668</v>
      </c>
      <c r="N963" s="5"/>
      <c r="O963" s="5"/>
    </row>
    <row r="964" spans="2:15" ht="12.75">
      <c r="B964" s="66"/>
      <c r="C964" s="67"/>
      <c r="D964" s="67"/>
      <c r="E964" s="43">
        <v>9.5</v>
      </c>
      <c r="F964" s="67"/>
      <c r="G964" s="43">
        <v>1.2</v>
      </c>
      <c r="H964" s="62"/>
      <c r="I964" s="62"/>
      <c r="J964" s="68"/>
      <c r="K964" s="62"/>
      <c r="L964" s="63"/>
      <c r="M964" s="64"/>
      <c r="N964" s="5"/>
      <c r="O964" s="5"/>
    </row>
    <row r="965" spans="2:15" ht="12.75">
      <c r="B965" s="66"/>
      <c r="C965" s="67"/>
      <c r="D965" s="67"/>
      <c r="E965" s="43">
        <v>18</v>
      </c>
      <c r="F965" s="67"/>
      <c r="G965" s="43">
        <v>1.1</v>
      </c>
      <c r="H965" s="62"/>
      <c r="I965" s="62"/>
      <c r="J965" s="68"/>
      <c r="K965" s="62" t="s">
        <v>157</v>
      </c>
      <c r="L965" s="63">
        <v>8</v>
      </c>
      <c r="M965" s="64"/>
      <c r="N965" s="5"/>
      <c r="O965" s="5"/>
    </row>
    <row r="966" spans="2:15" ht="12.75">
      <c r="B966" s="66"/>
      <c r="C966" s="67"/>
      <c r="D966" s="67"/>
      <c r="E966" s="43"/>
      <c r="F966" s="67"/>
      <c r="G966" s="43">
        <v>1.1</v>
      </c>
      <c r="H966" s="62"/>
      <c r="I966" s="62"/>
      <c r="J966" s="68"/>
      <c r="K966" s="62"/>
      <c r="L966" s="63"/>
      <c r="M966" s="64"/>
      <c r="N966" s="5"/>
      <c r="O966" s="5"/>
    </row>
    <row r="967" spans="2:15" ht="12.75">
      <c r="B967" s="66"/>
      <c r="C967" s="67"/>
      <c r="D967" s="67"/>
      <c r="E967" s="43"/>
      <c r="F967" s="67"/>
      <c r="G967" s="43"/>
      <c r="H967" s="62"/>
      <c r="I967" s="62"/>
      <c r="J967" s="68"/>
      <c r="K967" s="62" t="s">
        <v>138</v>
      </c>
      <c r="L967" s="63">
        <v>20</v>
      </c>
      <c r="M967" s="64"/>
      <c r="N967" s="5"/>
      <c r="O967" s="5"/>
    </row>
    <row r="968" spans="2:15" ht="12.75">
      <c r="B968" s="66"/>
      <c r="C968" s="67"/>
      <c r="D968" s="67"/>
      <c r="E968" s="43"/>
      <c r="F968" s="67"/>
      <c r="G968" s="43"/>
      <c r="H968" s="62"/>
      <c r="I968" s="62"/>
      <c r="J968" s="68"/>
      <c r="K968" s="62"/>
      <c r="L968" s="63"/>
      <c r="M968" s="64"/>
      <c r="N968" s="5"/>
      <c r="O968" s="5"/>
    </row>
    <row r="969" spans="1:15" ht="12.75">
      <c r="A969" s="34" t="s">
        <v>160</v>
      </c>
      <c r="B969" s="66" t="s">
        <v>105</v>
      </c>
      <c r="C969" s="67">
        <v>51</v>
      </c>
      <c r="D969" s="67">
        <v>124</v>
      </c>
      <c r="E969" s="43">
        <v>46</v>
      </c>
      <c r="F969" s="67">
        <f>((C969+SUM(E969:E974))/7)</f>
        <v>35.142857142857146</v>
      </c>
      <c r="G969" s="43">
        <v>1.2</v>
      </c>
      <c r="H969" s="67">
        <f>(SUM(G969:G974)/6)</f>
        <v>1.5833333333333333</v>
      </c>
      <c r="I969" s="62">
        <v>21</v>
      </c>
      <c r="J969" s="68">
        <v>1</v>
      </c>
      <c r="K969" s="62" t="s">
        <v>100</v>
      </c>
      <c r="L969" s="62">
        <v>16</v>
      </c>
      <c r="M969" s="64">
        <f>AVERAGE(L969,L971,L973)</f>
        <v>23</v>
      </c>
      <c r="N969" s="5"/>
      <c r="O969" s="5"/>
    </row>
    <row r="970" spans="2:15" ht="12.75">
      <c r="B970" s="66"/>
      <c r="C970" s="67"/>
      <c r="D970" s="67"/>
      <c r="E970" s="43">
        <v>47</v>
      </c>
      <c r="F970" s="67"/>
      <c r="G970" s="43">
        <v>2</v>
      </c>
      <c r="H970" s="62"/>
      <c r="I970" s="62"/>
      <c r="J970" s="68"/>
      <c r="K970" s="62"/>
      <c r="L970" s="62"/>
      <c r="M970" s="64"/>
      <c r="N970" s="5"/>
      <c r="O970" s="5"/>
    </row>
    <row r="971" spans="2:15" ht="12.75">
      <c r="B971" s="66"/>
      <c r="C971" s="67"/>
      <c r="D971" s="67"/>
      <c r="E971" s="43">
        <v>42.5</v>
      </c>
      <c r="F971" s="67"/>
      <c r="G971" s="43">
        <v>1.6</v>
      </c>
      <c r="H971" s="62"/>
      <c r="I971" s="62"/>
      <c r="J971" s="68"/>
      <c r="K971" s="62" t="s">
        <v>102</v>
      </c>
      <c r="L971" s="62">
        <v>18</v>
      </c>
      <c r="M971" s="64"/>
      <c r="N971" s="5"/>
      <c r="O971" s="5"/>
    </row>
    <row r="972" spans="2:15" ht="12.75">
      <c r="B972" s="66"/>
      <c r="C972" s="67"/>
      <c r="D972" s="67"/>
      <c r="E972" s="43">
        <v>18</v>
      </c>
      <c r="F972" s="67"/>
      <c r="G972" s="43">
        <v>2.1</v>
      </c>
      <c r="H972" s="62"/>
      <c r="I972" s="62"/>
      <c r="J972" s="68"/>
      <c r="K972" s="62"/>
      <c r="L972" s="62"/>
      <c r="M972" s="64"/>
      <c r="N972" s="5"/>
      <c r="O972" s="5"/>
    </row>
    <row r="973" spans="2:15" ht="12.75">
      <c r="B973" s="66"/>
      <c r="C973" s="67"/>
      <c r="D973" s="67"/>
      <c r="E973" s="43">
        <v>25</v>
      </c>
      <c r="F973" s="67"/>
      <c r="G973" s="43">
        <v>1.2</v>
      </c>
      <c r="H973" s="62"/>
      <c r="I973" s="62"/>
      <c r="J973" s="68"/>
      <c r="K973" s="62" t="s">
        <v>109</v>
      </c>
      <c r="L973" s="62">
        <v>35</v>
      </c>
      <c r="M973" s="64"/>
      <c r="N973" s="5"/>
      <c r="O973" s="5"/>
    </row>
    <row r="974" spans="2:15" ht="12.75">
      <c r="B974" s="66"/>
      <c r="C974" s="67"/>
      <c r="D974" s="67"/>
      <c r="E974" s="43">
        <v>16.5</v>
      </c>
      <c r="F974" s="67"/>
      <c r="G974" s="43">
        <v>1.4</v>
      </c>
      <c r="H974" s="62"/>
      <c r="I974" s="62"/>
      <c r="J974" s="68"/>
      <c r="K974" s="62"/>
      <c r="L974" s="62"/>
      <c r="M974" s="64"/>
      <c r="N974" s="5"/>
      <c r="O974" s="5"/>
    </row>
    <row r="975" spans="1:15" ht="12.75">
      <c r="A975" s="34" t="s">
        <v>160</v>
      </c>
      <c r="B975" s="66" t="s">
        <v>113</v>
      </c>
      <c r="C975" s="67">
        <v>35</v>
      </c>
      <c r="D975" s="67">
        <v>47</v>
      </c>
      <c r="E975" s="43">
        <v>27</v>
      </c>
      <c r="F975" s="67">
        <f>((C975+SUM(E975:E980))/7)</f>
        <v>20.157142857142855</v>
      </c>
      <c r="G975" s="43">
        <v>1.4</v>
      </c>
      <c r="H975" s="67">
        <f>(SUM(G975:G980)/6)</f>
        <v>1.4833333333333334</v>
      </c>
      <c r="I975" s="62">
        <v>4</v>
      </c>
      <c r="J975" s="68">
        <v>1</v>
      </c>
      <c r="K975" s="62" t="s">
        <v>122</v>
      </c>
      <c r="L975" s="62">
        <v>30</v>
      </c>
      <c r="M975" s="64">
        <f>AVERAGE(L975,L977,L979)</f>
        <v>28.333333333333332</v>
      </c>
      <c r="N975" s="5"/>
      <c r="O975" s="5"/>
    </row>
    <row r="976" spans="2:15" ht="12.75">
      <c r="B976" s="66"/>
      <c r="C976" s="67"/>
      <c r="D976" s="67"/>
      <c r="E976" s="43">
        <v>20.5</v>
      </c>
      <c r="F976" s="67"/>
      <c r="G976" s="43">
        <v>1.2</v>
      </c>
      <c r="H976" s="62"/>
      <c r="I976" s="62"/>
      <c r="J976" s="68"/>
      <c r="K976" s="62"/>
      <c r="L976" s="62"/>
      <c r="M976" s="64"/>
      <c r="N976" s="5"/>
      <c r="O976" s="5"/>
    </row>
    <row r="977" spans="2:15" ht="12.75">
      <c r="B977" s="66"/>
      <c r="C977" s="67"/>
      <c r="D977" s="67"/>
      <c r="E977" s="43">
        <v>2.6</v>
      </c>
      <c r="F977" s="67"/>
      <c r="G977" s="43">
        <v>1.2</v>
      </c>
      <c r="H977" s="62"/>
      <c r="I977" s="62"/>
      <c r="J977" s="68"/>
      <c r="K977" s="62" t="s">
        <v>108</v>
      </c>
      <c r="L977" s="62">
        <v>25</v>
      </c>
      <c r="M977" s="64"/>
      <c r="N977" s="5"/>
      <c r="O977" s="5"/>
    </row>
    <row r="978" spans="2:15" ht="12.75">
      <c r="B978" s="66"/>
      <c r="C978" s="67"/>
      <c r="D978" s="67"/>
      <c r="E978" s="43">
        <v>14.5</v>
      </c>
      <c r="F978" s="67"/>
      <c r="G978" s="43">
        <v>1.5</v>
      </c>
      <c r="H978" s="62"/>
      <c r="I978" s="62"/>
      <c r="J978" s="68"/>
      <c r="K978" s="62"/>
      <c r="L978" s="62"/>
      <c r="M978" s="64"/>
      <c r="N978" s="5"/>
      <c r="O978" s="5"/>
    </row>
    <row r="979" spans="2:15" ht="12.75">
      <c r="B979" s="66"/>
      <c r="C979" s="67"/>
      <c r="D979" s="67"/>
      <c r="E979" s="43">
        <v>22</v>
      </c>
      <c r="F979" s="67"/>
      <c r="G979" s="43">
        <v>1.7</v>
      </c>
      <c r="H979" s="62"/>
      <c r="I979" s="62"/>
      <c r="J979" s="68"/>
      <c r="K979" s="62" t="s">
        <v>122</v>
      </c>
      <c r="L979" s="62">
        <v>30</v>
      </c>
      <c r="M979" s="64"/>
      <c r="N979" s="5"/>
      <c r="O979" s="5"/>
    </row>
    <row r="980" spans="2:15" ht="12.75">
      <c r="B980" s="66"/>
      <c r="C980" s="67"/>
      <c r="D980" s="67"/>
      <c r="E980" s="43">
        <v>19.5</v>
      </c>
      <c r="F980" s="67"/>
      <c r="G980" s="43">
        <v>1.9</v>
      </c>
      <c r="H980" s="62"/>
      <c r="I980" s="62"/>
      <c r="J980" s="68"/>
      <c r="K980" s="62"/>
      <c r="L980" s="62"/>
      <c r="M980" s="64"/>
      <c r="N980" s="5"/>
      <c r="O980" s="5"/>
    </row>
    <row r="981" spans="1:15" ht="12.75">
      <c r="A981" s="34" t="s">
        <v>160</v>
      </c>
      <c r="B981" s="66" t="s">
        <v>116</v>
      </c>
      <c r="C981" s="67">
        <v>47</v>
      </c>
      <c r="D981" s="67">
        <v>29</v>
      </c>
      <c r="E981" s="43">
        <v>24</v>
      </c>
      <c r="F981" s="67">
        <f>((C981+SUM(E981:E986))/7)</f>
        <v>29.857142857142858</v>
      </c>
      <c r="G981" s="43">
        <v>1.9</v>
      </c>
      <c r="H981" s="67">
        <f>(SUM(G981:G986)/6)</f>
        <v>1.9833333333333334</v>
      </c>
      <c r="I981" s="62">
        <v>3</v>
      </c>
      <c r="J981" s="68">
        <v>1</v>
      </c>
      <c r="K981" s="62" t="s">
        <v>104</v>
      </c>
      <c r="L981" s="62">
        <v>12</v>
      </c>
      <c r="M981" s="64">
        <f>AVERAGE(L981,L983,L985)</f>
        <v>12.666666666666666</v>
      </c>
      <c r="N981" s="5"/>
      <c r="O981" s="5"/>
    </row>
    <row r="982" spans="2:15" ht="12.75">
      <c r="B982" s="66"/>
      <c r="C982" s="67"/>
      <c r="D982" s="67"/>
      <c r="E982" s="43">
        <v>17.5</v>
      </c>
      <c r="F982" s="67"/>
      <c r="G982" s="43">
        <v>1.6</v>
      </c>
      <c r="H982" s="62"/>
      <c r="I982" s="62"/>
      <c r="J982" s="68"/>
      <c r="K982" s="62"/>
      <c r="L982" s="62"/>
      <c r="M982" s="64"/>
      <c r="N982" s="5"/>
      <c r="O982" s="5"/>
    </row>
    <row r="983" spans="2:15" ht="12.75">
      <c r="B983" s="66"/>
      <c r="C983" s="67"/>
      <c r="D983" s="67"/>
      <c r="E983" s="43">
        <v>28.5</v>
      </c>
      <c r="F983" s="67"/>
      <c r="G983" s="43">
        <v>1.9</v>
      </c>
      <c r="H983" s="62"/>
      <c r="I983" s="62"/>
      <c r="J983" s="68"/>
      <c r="K983" s="62" t="s">
        <v>104</v>
      </c>
      <c r="L983" s="62">
        <v>12</v>
      </c>
      <c r="M983" s="64"/>
      <c r="N983" s="5"/>
      <c r="O983" s="5"/>
    </row>
    <row r="984" spans="2:15" ht="12.75">
      <c r="B984" s="66"/>
      <c r="C984" s="67"/>
      <c r="D984" s="67"/>
      <c r="E984" s="43">
        <v>33</v>
      </c>
      <c r="F984" s="67"/>
      <c r="G984" s="43">
        <v>2.4</v>
      </c>
      <c r="H984" s="62"/>
      <c r="I984" s="62"/>
      <c r="J984" s="68"/>
      <c r="K984" s="62"/>
      <c r="L984" s="62"/>
      <c r="M984" s="64"/>
      <c r="N984" s="5"/>
      <c r="O984" s="5"/>
    </row>
    <row r="985" spans="2:15" ht="12.75">
      <c r="B985" s="66"/>
      <c r="C985" s="67"/>
      <c r="D985" s="67"/>
      <c r="E985" s="43">
        <v>35.5</v>
      </c>
      <c r="F985" s="67"/>
      <c r="G985" s="43">
        <v>2.2</v>
      </c>
      <c r="H985" s="62"/>
      <c r="I985" s="62"/>
      <c r="J985" s="68"/>
      <c r="K985" s="62" t="s">
        <v>106</v>
      </c>
      <c r="L985" s="62">
        <v>14</v>
      </c>
      <c r="M985" s="64"/>
      <c r="N985" s="5"/>
      <c r="O985" s="5"/>
    </row>
    <row r="986" spans="2:15" ht="12.75">
      <c r="B986" s="66"/>
      <c r="C986" s="67"/>
      <c r="D986" s="67"/>
      <c r="E986" s="43">
        <v>23.5</v>
      </c>
      <c r="F986" s="67"/>
      <c r="G986" s="43">
        <v>1.9</v>
      </c>
      <c r="H986" s="62"/>
      <c r="I986" s="62"/>
      <c r="J986" s="68"/>
      <c r="K986" s="62"/>
      <c r="L986" s="62"/>
      <c r="M986" s="64"/>
      <c r="N986" s="5"/>
      <c r="O986" s="5"/>
    </row>
    <row r="987" spans="1:15" ht="12.75">
      <c r="A987" s="34" t="s">
        <v>160</v>
      </c>
      <c r="B987" s="66" t="s">
        <v>118</v>
      </c>
      <c r="C987" s="67">
        <v>46</v>
      </c>
      <c r="D987" s="67">
        <v>89</v>
      </c>
      <c r="E987" s="43">
        <v>26.5</v>
      </c>
      <c r="F987" s="67">
        <f>((C987+SUM(E987:E992))/7)</f>
        <v>27.857142857142858</v>
      </c>
      <c r="G987" s="43">
        <v>1.4</v>
      </c>
      <c r="H987" s="67">
        <f>(SUM(G987:G992)/6)</f>
        <v>1.55</v>
      </c>
      <c r="I987" s="62">
        <v>18</v>
      </c>
      <c r="J987" s="68">
        <v>1</v>
      </c>
      <c r="K987" s="62" t="s">
        <v>102</v>
      </c>
      <c r="L987" s="62">
        <v>18</v>
      </c>
      <c r="M987" s="64">
        <f>AVERAGE(L987,L989,L991)</f>
        <v>18</v>
      </c>
      <c r="N987" s="5"/>
      <c r="O987" s="5"/>
    </row>
    <row r="988" spans="2:15" ht="12.75">
      <c r="B988" s="66"/>
      <c r="C988" s="67"/>
      <c r="D988" s="67"/>
      <c r="E988" s="43">
        <v>24</v>
      </c>
      <c r="F988" s="67"/>
      <c r="G988" s="43">
        <v>1.5</v>
      </c>
      <c r="H988" s="62"/>
      <c r="I988" s="62"/>
      <c r="J988" s="68"/>
      <c r="K988" s="62"/>
      <c r="L988" s="62"/>
      <c r="M988" s="64"/>
      <c r="N988" s="5"/>
      <c r="O988" s="5"/>
    </row>
    <row r="989" spans="2:15" ht="12.75">
      <c r="B989" s="66"/>
      <c r="C989" s="67"/>
      <c r="D989" s="67"/>
      <c r="E989" s="43">
        <v>33</v>
      </c>
      <c r="F989" s="67"/>
      <c r="G989" s="43">
        <v>1.5</v>
      </c>
      <c r="H989" s="62"/>
      <c r="I989" s="62"/>
      <c r="J989" s="68"/>
      <c r="K989" s="62" t="s">
        <v>114</v>
      </c>
      <c r="L989" s="62">
        <v>24</v>
      </c>
      <c r="M989" s="64"/>
      <c r="N989" s="5"/>
      <c r="O989" s="5"/>
    </row>
    <row r="990" spans="2:15" ht="12.75">
      <c r="B990" s="66"/>
      <c r="C990" s="67"/>
      <c r="D990" s="67"/>
      <c r="E990" s="43">
        <v>35</v>
      </c>
      <c r="F990" s="67"/>
      <c r="G990" s="43">
        <v>1.4</v>
      </c>
      <c r="H990" s="62"/>
      <c r="I990" s="62"/>
      <c r="J990" s="68"/>
      <c r="K990" s="62"/>
      <c r="L990" s="62"/>
      <c r="M990" s="64"/>
      <c r="N990" s="5"/>
      <c r="O990" s="5"/>
    </row>
    <row r="991" spans="2:15" ht="12.75">
      <c r="B991" s="66"/>
      <c r="C991" s="67"/>
      <c r="D991" s="67"/>
      <c r="E991" s="43">
        <v>19</v>
      </c>
      <c r="F991" s="67"/>
      <c r="G991" s="43">
        <v>1.7</v>
      </c>
      <c r="H991" s="62"/>
      <c r="I991" s="62"/>
      <c r="J991" s="68"/>
      <c r="K991" s="62" t="s">
        <v>104</v>
      </c>
      <c r="L991" s="62">
        <v>12</v>
      </c>
      <c r="M991" s="64"/>
      <c r="N991" s="5"/>
      <c r="O991" s="5"/>
    </row>
    <row r="992" spans="2:15" ht="12.75">
      <c r="B992" s="66"/>
      <c r="C992" s="67"/>
      <c r="D992" s="67"/>
      <c r="E992" s="43">
        <v>11.5</v>
      </c>
      <c r="F992" s="67"/>
      <c r="G992" s="43">
        <v>1.8</v>
      </c>
      <c r="H992" s="62"/>
      <c r="I992" s="62"/>
      <c r="J992" s="68"/>
      <c r="K992" s="62"/>
      <c r="L992" s="62"/>
      <c r="M992" s="64"/>
      <c r="N992" s="5"/>
      <c r="O992" s="5"/>
    </row>
    <row r="993" spans="1:15" ht="12.75">
      <c r="A993" s="34" t="s">
        <v>160</v>
      </c>
      <c r="B993" s="66" t="s">
        <v>120</v>
      </c>
      <c r="C993" s="67">
        <v>54</v>
      </c>
      <c r="D993" s="67">
        <v>82</v>
      </c>
      <c r="E993" s="43">
        <v>44</v>
      </c>
      <c r="F993" s="67">
        <f>((C993+SUM(E993:E998))/7)</f>
        <v>35.357142857142854</v>
      </c>
      <c r="G993" s="43">
        <v>1.6</v>
      </c>
      <c r="H993" s="67">
        <f>(SUM(G993:G998)/6)</f>
        <v>1.5166666666666668</v>
      </c>
      <c r="I993" s="62">
        <v>14</v>
      </c>
      <c r="J993" s="68">
        <v>1</v>
      </c>
      <c r="K993" s="62" t="s">
        <v>122</v>
      </c>
      <c r="L993" s="62">
        <v>30</v>
      </c>
      <c r="M993" s="64">
        <f>AVERAGE(L993,L995,L997)</f>
        <v>20</v>
      </c>
      <c r="N993" s="5"/>
      <c r="O993" s="5"/>
    </row>
    <row r="994" spans="2:15" ht="12.75">
      <c r="B994" s="66"/>
      <c r="C994" s="67"/>
      <c r="D994" s="67"/>
      <c r="E994" s="43">
        <v>37.5</v>
      </c>
      <c r="F994" s="67"/>
      <c r="G994" s="43">
        <v>1.6</v>
      </c>
      <c r="H994" s="62"/>
      <c r="I994" s="62"/>
      <c r="J994" s="68"/>
      <c r="K994" s="62"/>
      <c r="L994" s="62"/>
      <c r="M994" s="64"/>
      <c r="N994" s="5"/>
      <c r="O994" s="5"/>
    </row>
    <row r="995" spans="2:15" ht="12.75">
      <c r="B995" s="66"/>
      <c r="C995" s="67"/>
      <c r="D995" s="67"/>
      <c r="E995" s="43">
        <v>32.5</v>
      </c>
      <c r="F995" s="67"/>
      <c r="G995" s="43">
        <v>1.6</v>
      </c>
      <c r="H995" s="62"/>
      <c r="I995" s="62"/>
      <c r="J995" s="68"/>
      <c r="K995" s="62" t="s">
        <v>138</v>
      </c>
      <c r="L995" s="62">
        <v>20</v>
      </c>
      <c r="M995" s="64"/>
      <c r="N995" s="5"/>
      <c r="O995" s="5"/>
    </row>
    <row r="996" spans="2:15" ht="12.75">
      <c r="B996" s="66"/>
      <c r="C996" s="67"/>
      <c r="D996" s="67"/>
      <c r="E996" s="43">
        <v>22</v>
      </c>
      <c r="F996" s="67"/>
      <c r="G996" s="43">
        <v>1</v>
      </c>
      <c r="H996" s="62"/>
      <c r="I996" s="62"/>
      <c r="J996" s="68"/>
      <c r="K996" s="62"/>
      <c r="L996" s="62"/>
      <c r="M996" s="64"/>
      <c r="N996" s="5"/>
      <c r="O996" s="5"/>
    </row>
    <row r="997" spans="2:15" ht="12.75">
      <c r="B997" s="66"/>
      <c r="C997" s="67"/>
      <c r="D997" s="67"/>
      <c r="E997" s="43">
        <v>27</v>
      </c>
      <c r="F997" s="67"/>
      <c r="G997" s="43">
        <v>1.1</v>
      </c>
      <c r="H997" s="62"/>
      <c r="I997" s="62"/>
      <c r="J997" s="68"/>
      <c r="K997" s="62" t="s">
        <v>127</v>
      </c>
      <c r="L997" s="62">
        <v>10</v>
      </c>
      <c r="M997" s="64"/>
      <c r="N997" s="5"/>
      <c r="O997" s="5"/>
    </row>
    <row r="998" spans="2:15" ht="12.75">
      <c r="B998" s="66"/>
      <c r="C998" s="67"/>
      <c r="D998" s="67"/>
      <c r="E998" s="43">
        <v>30.5</v>
      </c>
      <c r="F998" s="67"/>
      <c r="G998" s="43">
        <v>2.2</v>
      </c>
      <c r="H998" s="62"/>
      <c r="I998" s="62"/>
      <c r="J998" s="68"/>
      <c r="K998" s="62"/>
      <c r="L998" s="62"/>
      <c r="M998" s="64"/>
      <c r="N998" s="5"/>
      <c r="O998" s="5"/>
    </row>
    <row r="999" spans="1:15" ht="12.75">
      <c r="A999" s="34" t="s">
        <v>160</v>
      </c>
      <c r="B999" s="66" t="s">
        <v>123</v>
      </c>
      <c r="C999" s="67">
        <v>34</v>
      </c>
      <c r="D999" s="67">
        <v>70</v>
      </c>
      <c r="E999" s="43">
        <v>15</v>
      </c>
      <c r="F999" s="67">
        <f>((C999+SUM(E999:E1004))/7)</f>
        <v>22</v>
      </c>
      <c r="G999" s="43">
        <v>1.5</v>
      </c>
      <c r="H999" s="67">
        <f>(SUM(G999:G1004)/6)</f>
        <v>1.8999999999999997</v>
      </c>
      <c r="I999" s="62">
        <v>9</v>
      </c>
      <c r="J999" s="68">
        <v>1</v>
      </c>
      <c r="K999" s="62" t="s">
        <v>104</v>
      </c>
      <c r="L999" s="62">
        <v>12</v>
      </c>
      <c r="M999" s="64">
        <f>AVERAGE(L999,L1001,L1003)</f>
        <v>17.666666666666668</v>
      </c>
      <c r="N999" s="5"/>
      <c r="O999" s="5"/>
    </row>
    <row r="1000" spans="2:15" ht="12.75">
      <c r="B1000" s="66"/>
      <c r="C1000" s="67"/>
      <c r="D1000" s="67"/>
      <c r="E1000" s="43">
        <v>18.5</v>
      </c>
      <c r="F1000" s="67"/>
      <c r="G1000" s="43">
        <v>1.7</v>
      </c>
      <c r="H1000" s="62"/>
      <c r="I1000" s="62"/>
      <c r="J1000" s="68"/>
      <c r="K1000" s="62"/>
      <c r="L1000" s="62"/>
      <c r="M1000" s="64"/>
      <c r="N1000" s="5"/>
      <c r="O1000" s="5"/>
    </row>
    <row r="1001" spans="2:15" ht="12.75">
      <c r="B1001" s="66"/>
      <c r="C1001" s="67"/>
      <c r="D1001" s="67"/>
      <c r="E1001" s="43">
        <v>17</v>
      </c>
      <c r="F1001" s="67"/>
      <c r="G1001" s="43">
        <v>1.8</v>
      </c>
      <c r="H1001" s="62"/>
      <c r="I1001" s="62"/>
      <c r="J1001" s="68"/>
      <c r="K1001" s="62" t="s">
        <v>108</v>
      </c>
      <c r="L1001" s="62">
        <v>25</v>
      </c>
      <c r="M1001" s="64"/>
      <c r="N1001" s="5"/>
      <c r="O1001" s="5"/>
    </row>
    <row r="1002" spans="2:15" ht="12.75">
      <c r="B1002" s="66"/>
      <c r="C1002" s="67"/>
      <c r="D1002" s="67"/>
      <c r="E1002" s="43">
        <v>22</v>
      </c>
      <c r="F1002" s="67"/>
      <c r="G1002" s="43">
        <v>1.6</v>
      </c>
      <c r="H1002" s="62"/>
      <c r="I1002" s="62"/>
      <c r="J1002" s="68"/>
      <c r="K1002" s="62"/>
      <c r="L1002" s="62"/>
      <c r="M1002" s="64"/>
      <c r="N1002" s="5"/>
      <c r="O1002" s="5"/>
    </row>
    <row r="1003" spans="2:15" ht="12.75">
      <c r="B1003" s="66"/>
      <c r="C1003" s="67"/>
      <c r="D1003" s="67"/>
      <c r="E1003" s="43">
        <v>27.5</v>
      </c>
      <c r="F1003" s="67"/>
      <c r="G1003" s="43">
        <v>2.3</v>
      </c>
      <c r="H1003" s="62"/>
      <c r="I1003" s="62"/>
      <c r="J1003" s="68"/>
      <c r="K1003" s="62" t="s">
        <v>100</v>
      </c>
      <c r="L1003" s="62">
        <v>16</v>
      </c>
      <c r="M1003" s="64"/>
      <c r="N1003" s="5"/>
      <c r="O1003" s="5"/>
    </row>
    <row r="1004" spans="2:15" ht="12.75">
      <c r="B1004" s="66"/>
      <c r="C1004" s="67"/>
      <c r="D1004" s="67"/>
      <c r="E1004" s="43">
        <v>20</v>
      </c>
      <c r="F1004" s="67"/>
      <c r="G1004" s="43">
        <v>2.5</v>
      </c>
      <c r="H1004" s="62"/>
      <c r="I1004" s="62"/>
      <c r="J1004" s="68"/>
      <c r="K1004" s="62"/>
      <c r="L1004" s="62"/>
      <c r="M1004" s="64"/>
      <c r="N1004" s="5"/>
      <c r="O1004" s="5"/>
    </row>
    <row r="1005" spans="1:15" ht="12.75">
      <c r="A1005" s="34" t="s">
        <v>160</v>
      </c>
      <c r="B1005" s="66" t="s">
        <v>124</v>
      </c>
      <c r="C1005" s="67">
        <v>58</v>
      </c>
      <c r="D1005" s="67">
        <v>76</v>
      </c>
      <c r="E1005" s="43">
        <v>30</v>
      </c>
      <c r="F1005" s="67">
        <f>((C1005+SUM(E1005:E1010))/7)</f>
        <v>36.142857142857146</v>
      </c>
      <c r="G1005" s="43">
        <v>1.4</v>
      </c>
      <c r="H1005" s="67">
        <f>(SUM(G1005:G1010)/6)</f>
        <v>1.5166666666666666</v>
      </c>
      <c r="I1005" s="62">
        <v>12</v>
      </c>
      <c r="J1005" s="68">
        <v>1</v>
      </c>
      <c r="K1005" s="62" t="s">
        <v>109</v>
      </c>
      <c r="L1005" s="62">
        <v>35</v>
      </c>
      <c r="M1005" s="64">
        <f>AVERAGE(L1005,L1007,L1009)</f>
        <v>28</v>
      </c>
      <c r="N1005" s="5"/>
      <c r="O1005" s="5"/>
    </row>
    <row r="1006" spans="2:15" ht="12.75">
      <c r="B1006" s="66"/>
      <c r="C1006" s="67"/>
      <c r="D1006" s="67"/>
      <c r="E1006" s="43">
        <v>28</v>
      </c>
      <c r="F1006" s="67"/>
      <c r="G1006" s="43">
        <v>1.7</v>
      </c>
      <c r="H1006" s="62"/>
      <c r="I1006" s="62"/>
      <c r="J1006" s="68"/>
      <c r="K1006" s="62"/>
      <c r="L1006" s="62"/>
      <c r="M1006" s="64"/>
      <c r="N1006" s="5"/>
      <c r="O1006" s="5"/>
    </row>
    <row r="1007" spans="2:15" ht="12.75">
      <c r="B1007" s="66"/>
      <c r="C1007" s="67"/>
      <c r="D1007" s="67"/>
      <c r="E1007" s="43">
        <v>19.5</v>
      </c>
      <c r="F1007" s="67"/>
      <c r="G1007" s="43">
        <v>1.3</v>
      </c>
      <c r="H1007" s="62"/>
      <c r="I1007" s="62"/>
      <c r="J1007" s="68"/>
      <c r="K1007" s="62" t="s">
        <v>108</v>
      </c>
      <c r="L1007" s="62">
        <v>25</v>
      </c>
      <c r="M1007" s="64"/>
      <c r="N1007" s="5"/>
      <c r="O1007" s="5"/>
    </row>
    <row r="1008" spans="2:15" ht="12.75">
      <c r="B1008" s="66"/>
      <c r="C1008" s="67"/>
      <c r="D1008" s="67"/>
      <c r="E1008" s="43">
        <v>17.5</v>
      </c>
      <c r="F1008" s="67"/>
      <c r="G1008" s="43">
        <v>1.2</v>
      </c>
      <c r="H1008" s="62"/>
      <c r="I1008" s="62"/>
      <c r="J1008" s="68"/>
      <c r="K1008" s="62"/>
      <c r="L1008" s="62"/>
      <c r="M1008" s="64"/>
      <c r="N1008" s="5"/>
      <c r="O1008" s="5"/>
    </row>
    <row r="1009" spans="2:15" ht="12.75">
      <c r="B1009" s="66"/>
      <c r="C1009" s="67"/>
      <c r="D1009" s="67"/>
      <c r="E1009" s="43">
        <v>48</v>
      </c>
      <c r="F1009" s="67"/>
      <c r="G1009" s="43">
        <v>1.6</v>
      </c>
      <c r="H1009" s="62"/>
      <c r="I1009" s="62"/>
      <c r="J1009" s="68"/>
      <c r="K1009" s="62" t="s">
        <v>114</v>
      </c>
      <c r="L1009" s="62">
        <v>24</v>
      </c>
      <c r="M1009" s="64"/>
      <c r="N1009" s="5"/>
      <c r="O1009" s="5"/>
    </row>
    <row r="1010" spans="2:15" ht="12.75">
      <c r="B1010" s="66"/>
      <c r="C1010" s="67"/>
      <c r="D1010" s="67"/>
      <c r="E1010" s="43">
        <v>52</v>
      </c>
      <c r="F1010" s="67"/>
      <c r="G1010" s="43">
        <v>1.9</v>
      </c>
      <c r="H1010" s="62"/>
      <c r="I1010" s="62"/>
      <c r="J1010" s="68"/>
      <c r="K1010" s="62"/>
      <c r="L1010" s="62"/>
      <c r="M1010" s="64"/>
      <c r="N1010" s="5"/>
      <c r="O1010" s="5"/>
    </row>
    <row r="1011" spans="1:15" ht="12.75">
      <c r="A1011" s="34" t="s">
        <v>160</v>
      </c>
      <c r="B1011" s="66" t="s">
        <v>126</v>
      </c>
      <c r="C1011" s="67">
        <v>18</v>
      </c>
      <c r="D1011" s="67">
        <v>37</v>
      </c>
      <c r="E1011" s="43">
        <v>14.5</v>
      </c>
      <c r="F1011" s="67">
        <f>((C1011+SUM(E1011:E1016))/7)</f>
        <v>15.857142857142858</v>
      </c>
      <c r="G1011" s="43">
        <v>1.4</v>
      </c>
      <c r="H1011" s="67">
        <f>(SUM(G1011:G1016)/6)</f>
        <v>1.7166666666666666</v>
      </c>
      <c r="I1011" s="62">
        <v>12</v>
      </c>
      <c r="J1011" s="68">
        <v>1</v>
      </c>
      <c r="K1011" s="62" t="s">
        <v>119</v>
      </c>
      <c r="L1011" s="62">
        <v>20</v>
      </c>
      <c r="M1011" s="64">
        <f>AVERAGE(L1011,L1013,L1015)</f>
        <v>28.333333333333332</v>
      </c>
      <c r="N1011" s="5"/>
      <c r="O1011" s="5"/>
    </row>
    <row r="1012" spans="2:15" ht="12.75">
      <c r="B1012" s="66"/>
      <c r="C1012" s="67"/>
      <c r="D1012" s="67"/>
      <c r="E1012" s="43">
        <v>15</v>
      </c>
      <c r="F1012" s="67"/>
      <c r="G1012" s="43">
        <v>1.8</v>
      </c>
      <c r="H1012" s="62"/>
      <c r="I1012" s="62"/>
      <c r="J1012" s="68"/>
      <c r="K1012" s="62"/>
      <c r="L1012" s="62"/>
      <c r="M1012" s="64"/>
      <c r="N1012" s="5"/>
      <c r="O1012" s="5"/>
    </row>
    <row r="1013" spans="2:15" ht="12.75">
      <c r="B1013" s="66"/>
      <c r="C1013" s="67"/>
      <c r="D1013" s="67"/>
      <c r="E1013" s="43">
        <v>18</v>
      </c>
      <c r="F1013" s="67"/>
      <c r="G1013" s="43">
        <v>1.4</v>
      </c>
      <c r="H1013" s="62"/>
      <c r="I1013" s="62"/>
      <c r="J1013" s="68"/>
      <c r="K1013" s="62" t="s">
        <v>122</v>
      </c>
      <c r="L1013" s="62">
        <v>30</v>
      </c>
      <c r="M1013" s="64"/>
      <c r="N1013" s="5"/>
      <c r="O1013" s="5"/>
    </row>
    <row r="1014" spans="2:15" ht="12.75">
      <c r="B1014" s="66"/>
      <c r="C1014" s="67"/>
      <c r="D1014" s="67"/>
      <c r="E1014" s="43">
        <v>13.5</v>
      </c>
      <c r="F1014" s="67"/>
      <c r="G1014" s="43">
        <v>2.1</v>
      </c>
      <c r="H1014" s="62"/>
      <c r="I1014" s="62"/>
      <c r="J1014" s="68"/>
      <c r="K1014" s="62"/>
      <c r="L1014" s="62"/>
      <c r="M1014" s="64"/>
      <c r="N1014" s="5"/>
      <c r="O1014" s="5"/>
    </row>
    <row r="1015" spans="2:15" ht="12.75">
      <c r="B1015" s="66"/>
      <c r="C1015" s="67"/>
      <c r="D1015" s="67"/>
      <c r="E1015" s="43">
        <v>18</v>
      </c>
      <c r="F1015" s="67"/>
      <c r="G1015" s="43">
        <v>1.9</v>
      </c>
      <c r="H1015" s="62"/>
      <c r="I1015" s="62"/>
      <c r="J1015" s="68"/>
      <c r="K1015" s="62" t="s">
        <v>109</v>
      </c>
      <c r="L1015" s="62">
        <v>35</v>
      </c>
      <c r="M1015" s="64"/>
      <c r="N1015" s="5"/>
      <c r="O1015" s="5"/>
    </row>
    <row r="1016" spans="2:15" ht="12.75">
      <c r="B1016" s="66"/>
      <c r="C1016" s="67"/>
      <c r="D1016" s="67"/>
      <c r="E1016" s="43">
        <v>14</v>
      </c>
      <c r="F1016" s="67"/>
      <c r="G1016" s="43">
        <v>1.7</v>
      </c>
      <c r="H1016" s="62"/>
      <c r="I1016" s="62"/>
      <c r="J1016" s="68"/>
      <c r="K1016" s="62"/>
      <c r="L1016" s="62"/>
      <c r="M1016" s="64"/>
      <c r="N1016" s="5"/>
      <c r="O1016" s="5"/>
    </row>
    <row r="1017" spans="1:15" ht="12.75">
      <c r="A1017" s="34" t="s">
        <v>160</v>
      </c>
      <c r="B1017" s="66" t="s">
        <v>137</v>
      </c>
      <c r="C1017" s="67">
        <v>22</v>
      </c>
      <c r="D1017" s="67">
        <v>34</v>
      </c>
      <c r="E1017" s="43">
        <v>15</v>
      </c>
      <c r="F1017" s="67">
        <f>((C1017+SUM(E1017:E1022))/7)</f>
        <v>14.571428571428571</v>
      </c>
      <c r="G1017" s="43">
        <v>2</v>
      </c>
      <c r="H1017" s="67">
        <f>(SUM(G1017:G1022)/6)</f>
        <v>1.9000000000000001</v>
      </c>
      <c r="I1017" s="62">
        <v>4</v>
      </c>
      <c r="J1017" s="68">
        <v>2</v>
      </c>
      <c r="K1017" s="62" t="s">
        <v>106</v>
      </c>
      <c r="L1017" s="62">
        <v>14</v>
      </c>
      <c r="M1017" s="64">
        <f>AVERAGE(L1017,L1019,L1021)</f>
        <v>11.333333333333334</v>
      </c>
      <c r="N1017" s="5"/>
      <c r="O1017" s="5"/>
    </row>
    <row r="1018" spans="2:15" ht="12.75">
      <c r="B1018" s="66"/>
      <c r="C1018" s="67"/>
      <c r="D1018" s="67"/>
      <c r="E1018" s="43">
        <v>11.5</v>
      </c>
      <c r="F1018" s="67"/>
      <c r="G1018" s="43">
        <v>1.6</v>
      </c>
      <c r="H1018" s="62"/>
      <c r="I1018" s="62"/>
      <c r="J1018" s="68"/>
      <c r="K1018" s="62"/>
      <c r="L1018" s="62"/>
      <c r="M1018" s="64"/>
      <c r="N1018" s="5"/>
      <c r="O1018" s="5"/>
    </row>
    <row r="1019" spans="2:15" ht="12.75">
      <c r="B1019" s="66"/>
      <c r="C1019" s="67"/>
      <c r="D1019" s="67"/>
      <c r="E1019" s="43">
        <v>10.5</v>
      </c>
      <c r="F1019" s="67"/>
      <c r="G1019" s="43">
        <v>1.8</v>
      </c>
      <c r="H1019" s="62"/>
      <c r="I1019" s="62"/>
      <c r="J1019" s="68"/>
      <c r="K1019" s="62" t="s">
        <v>127</v>
      </c>
      <c r="L1019" s="62">
        <v>10</v>
      </c>
      <c r="M1019" s="64"/>
      <c r="N1019" s="5"/>
      <c r="O1019" s="5"/>
    </row>
    <row r="1020" spans="2:15" ht="12.75">
      <c r="B1020" s="66"/>
      <c r="C1020" s="67"/>
      <c r="D1020" s="67"/>
      <c r="E1020" s="43">
        <v>12</v>
      </c>
      <c r="F1020" s="67"/>
      <c r="G1020" s="43">
        <v>1.6</v>
      </c>
      <c r="H1020" s="62"/>
      <c r="I1020" s="62"/>
      <c r="J1020" s="68"/>
      <c r="K1020" s="62"/>
      <c r="L1020" s="62"/>
      <c r="M1020" s="64"/>
      <c r="N1020" s="5"/>
      <c r="O1020" s="5"/>
    </row>
    <row r="1021" spans="2:15" ht="12.75">
      <c r="B1021" s="66"/>
      <c r="C1021" s="67"/>
      <c r="D1021" s="67"/>
      <c r="E1021" s="43">
        <v>14</v>
      </c>
      <c r="F1021" s="67"/>
      <c r="G1021" s="43">
        <v>2.8</v>
      </c>
      <c r="H1021" s="62"/>
      <c r="I1021" s="62"/>
      <c r="J1021" s="68"/>
      <c r="K1021" s="62" t="s">
        <v>161</v>
      </c>
      <c r="L1021" s="62">
        <v>10</v>
      </c>
      <c r="M1021" s="64"/>
      <c r="N1021" s="5"/>
      <c r="O1021" s="5"/>
    </row>
    <row r="1022" spans="2:15" ht="12.75">
      <c r="B1022" s="66"/>
      <c r="C1022" s="67"/>
      <c r="D1022" s="67"/>
      <c r="E1022" s="43">
        <v>17</v>
      </c>
      <c r="F1022" s="67"/>
      <c r="G1022" s="43">
        <v>1.6</v>
      </c>
      <c r="H1022" s="62"/>
      <c r="I1022" s="62"/>
      <c r="J1022" s="68"/>
      <c r="K1022" s="62"/>
      <c r="L1022" s="62"/>
      <c r="M1022" s="64"/>
      <c r="N1022" s="5"/>
      <c r="O1022" s="5"/>
    </row>
    <row r="1023" spans="1:15" ht="12.75">
      <c r="A1023" s="34" t="s">
        <v>160</v>
      </c>
      <c r="B1023" s="66" t="s">
        <v>23</v>
      </c>
      <c r="C1023" s="67">
        <v>26</v>
      </c>
      <c r="D1023" s="67">
        <v>43</v>
      </c>
      <c r="E1023" s="43">
        <v>21.5</v>
      </c>
      <c r="F1023" s="67">
        <f>((C1023+SUM(E1023:E1028))/7)</f>
        <v>18.785714285714285</v>
      </c>
      <c r="G1023" s="43">
        <v>2</v>
      </c>
      <c r="H1023" s="67">
        <f>(SUM(G1023:G1028)/6)</f>
        <v>1.6500000000000001</v>
      </c>
      <c r="I1023" s="62">
        <v>8</v>
      </c>
      <c r="J1023" s="68">
        <v>1</v>
      </c>
      <c r="K1023" s="62" t="s">
        <v>106</v>
      </c>
      <c r="L1023" s="62">
        <v>14</v>
      </c>
      <c r="M1023" s="64">
        <f>AVERAGE(L1023,L1025,L1027)</f>
        <v>13.333333333333334</v>
      </c>
      <c r="N1023" s="5"/>
      <c r="O1023" s="5"/>
    </row>
    <row r="1024" spans="2:15" ht="12.75">
      <c r="B1024" s="66"/>
      <c r="C1024" s="67"/>
      <c r="D1024" s="67"/>
      <c r="E1024" s="43">
        <v>16</v>
      </c>
      <c r="F1024" s="67"/>
      <c r="G1024" s="43">
        <v>1.7</v>
      </c>
      <c r="H1024" s="62"/>
      <c r="I1024" s="62"/>
      <c r="J1024" s="68"/>
      <c r="K1024" s="62"/>
      <c r="L1024" s="62"/>
      <c r="M1024" s="64"/>
      <c r="N1024" s="5"/>
      <c r="O1024" s="5"/>
    </row>
    <row r="1025" spans="2:15" ht="12.75">
      <c r="B1025" s="66"/>
      <c r="C1025" s="67"/>
      <c r="D1025" s="67"/>
      <c r="E1025" s="43">
        <v>14</v>
      </c>
      <c r="F1025" s="67"/>
      <c r="G1025" s="43">
        <v>1.3</v>
      </c>
      <c r="H1025" s="62"/>
      <c r="I1025" s="62"/>
      <c r="J1025" s="68"/>
      <c r="K1025" s="62" t="s">
        <v>104</v>
      </c>
      <c r="L1025" s="62">
        <v>12</v>
      </c>
      <c r="M1025" s="64"/>
      <c r="N1025" s="5"/>
      <c r="O1025" s="5"/>
    </row>
    <row r="1026" spans="2:15" ht="12.75">
      <c r="B1026" s="66"/>
      <c r="C1026" s="67"/>
      <c r="D1026" s="67"/>
      <c r="E1026" s="43">
        <v>13.5</v>
      </c>
      <c r="F1026" s="67"/>
      <c r="G1026" s="43">
        <v>1.6</v>
      </c>
      <c r="H1026" s="62"/>
      <c r="I1026" s="62"/>
      <c r="J1026" s="68"/>
      <c r="K1026" s="62"/>
      <c r="L1026" s="62"/>
      <c r="M1026" s="64"/>
      <c r="N1026" s="5"/>
      <c r="O1026" s="5"/>
    </row>
    <row r="1027" spans="2:15" ht="12.75">
      <c r="B1027" s="66"/>
      <c r="C1027" s="67"/>
      <c r="D1027" s="67"/>
      <c r="E1027" s="43">
        <v>17.5</v>
      </c>
      <c r="F1027" s="67"/>
      <c r="G1027" s="43">
        <v>1.9</v>
      </c>
      <c r="H1027" s="62"/>
      <c r="I1027" s="62"/>
      <c r="J1027" s="68"/>
      <c r="K1027" s="62" t="s">
        <v>106</v>
      </c>
      <c r="L1027" s="62">
        <v>14</v>
      </c>
      <c r="M1027" s="64"/>
      <c r="N1027" s="5"/>
      <c r="O1027" s="5"/>
    </row>
    <row r="1028" spans="2:15" ht="12.75">
      <c r="B1028" s="66"/>
      <c r="C1028" s="67"/>
      <c r="D1028" s="67"/>
      <c r="E1028" s="43">
        <v>23</v>
      </c>
      <c r="F1028" s="67"/>
      <c r="G1028" s="43">
        <v>1.4</v>
      </c>
      <c r="H1028" s="62"/>
      <c r="I1028" s="62"/>
      <c r="J1028" s="68"/>
      <c r="K1028" s="62"/>
      <c r="L1028" s="62"/>
      <c r="M1028" s="64"/>
      <c r="N1028" s="5"/>
      <c r="O1028" s="5"/>
    </row>
    <row r="1029" spans="1:15" ht="12.75">
      <c r="A1029" s="34" t="s">
        <v>160</v>
      </c>
      <c r="B1029" s="66" t="s">
        <v>26</v>
      </c>
      <c r="C1029" s="67">
        <v>37</v>
      </c>
      <c r="D1029" s="67">
        <v>26</v>
      </c>
      <c r="E1029" s="43">
        <v>23</v>
      </c>
      <c r="F1029" s="67">
        <f>((C1029+SUM(E1029:E1034))/7)</f>
        <v>23.571428571428573</v>
      </c>
      <c r="G1029" s="43">
        <v>0.9</v>
      </c>
      <c r="H1029" s="67">
        <f>(SUM(G1029:G1034)/6)</f>
        <v>1.3166666666666667</v>
      </c>
      <c r="I1029" s="62">
        <v>6</v>
      </c>
      <c r="J1029" s="68">
        <v>1</v>
      </c>
      <c r="K1029" s="62" t="s">
        <v>122</v>
      </c>
      <c r="L1029" s="62">
        <v>30</v>
      </c>
      <c r="M1029" s="64">
        <f>AVERAGE(L1029,L1031,L1033)</f>
        <v>33.333333333333336</v>
      </c>
      <c r="N1029" s="5"/>
      <c r="O1029" s="5"/>
    </row>
    <row r="1030" spans="2:15" ht="12.75">
      <c r="B1030" s="66"/>
      <c r="C1030" s="67"/>
      <c r="D1030" s="67"/>
      <c r="E1030" s="43">
        <v>19.5</v>
      </c>
      <c r="F1030" s="67"/>
      <c r="G1030" s="43">
        <v>1.5</v>
      </c>
      <c r="H1030" s="62"/>
      <c r="I1030" s="62"/>
      <c r="J1030" s="68"/>
      <c r="K1030" s="62"/>
      <c r="L1030" s="62"/>
      <c r="M1030" s="64"/>
      <c r="N1030" s="5"/>
      <c r="O1030" s="5"/>
    </row>
    <row r="1031" spans="2:15" ht="12.75">
      <c r="B1031" s="66"/>
      <c r="C1031" s="67"/>
      <c r="D1031" s="67"/>
      <c r="E1031" s="43">
        <v>27</v>
      </c>
      <c r="F1031" s="67"/>
      <c r="G1031" s="43">
        <v>1.5</v>
      </c>
      <c r="H1031" s="62"/>
      <c r="I1031" s="62"/>
      <c r="J1031" s="68"/>
      <c r="K1031" s="62" t="s">
        <v>109</v>
      </c>
      <c r="L1031" s="62">
        <v>35</v>
      </c>
      <c r="M1031" s="64"/>
      <c r="N1031" s="5"/>
      <c r="O1031" s="5"/>
    </row>
    <row r="1032" spans="2:15" ht="12.75">
      <c r="B1032" s="66"/>
      <c r="C1032" s="67"/>
      <c r="D1032" s="67"/>
      <c r="E1032" s="43">
        <v>31.5</v>
      </c>
      <c r="F1032" s="67"/>
      <c r="G1032" s="43">
        <v>1.6</v>
      </c>
      <c r="H1032" s="62"/>
      <c r="I1032" s="62"/>
      <c r="J1032" s="68"/>
      <c r="K1032" s="62"/>
      <c r="L1032" s="62"/>
      <c r="M1032" s="64"/>
      <c r="N1032" s="5"/>
      <c r="O1032" s="5"/>
    </row>
    <row r="1033" spans="2:15" ht="12.75">
      <c r="B1033" s="66"/>
      <c r="C1033" s="67"/>
      <c r="D1033" s="67"/>
      <c r="E1033" s="43">
        <v>12.5</v>
      </c>
      <c r="F1033" s="67"/>
      <c r="G1033" s="43">
        <v>1.2</v>
      </c>
      <c r="H1033" s="62"/>
      <c r="I1033" s="62"/>
      <c r="J1033" s="68"/>
      <c r="K1033" s="62" t="s">
        <v>109</v>
      </c>
      <c r="L1033" s="62">
        <v>35</v>
      </c>
      <c r="M1033" s="64"/>
      <c r="N1033" s="5"/>
      <c r="O1033" s="5"/>
    </row>
    <row r="1034" spans="2:15" ht="12.75">
      <c r="B1034" s="66"/>
      <c r="C1034" s="67"/>
      <c r="D1034" s="67"/>
      <c r="E1034" s="43">
        <v>14.5</v>
      </c>
      <c r="F1034" s="67"/>
      <c r="G1034" s="43">
        <v>1.2</v>
      </c>
      <c r="H1034" s="62"/>
      <c r="I1034" s="62"/>
      <c r="J1034" s="68"/>
      <c r="K1034" s="62"/>
      <c r="L1034" s="62"/>
      <c r="M1034" s="64"/>
      <c r="N1034" s="5"/>
      <c r="O1034" s="5"/>
    </row>
    <row r="1035" spans="1:15" ht="12.75">
      <c r="A1035" s="34" t="s">
        <v>160</v>
      </c>
      <c r="B1035" s="66" t="s">
        <v>25</v>
      </c>
      <c r="C1035" s="67">
        <v>24</v>
      </c>
      <c r="D1035" s="67">
        <v>64</v>
      </c>
      <c r="E1035" s="43">
        <v>15</v>
      </c>
      <c r="F1035" s="67">
        <f>((C1035+SUM(E1035:E1040))/7)</f>
        <v>18</v>
      </c>
      <c r="G1035" s="43">
        <v>1.7</v>
      </c>
      <c r="H1035" s="67">
        <f>(SUM(G1035:G1040)/6)</f>
        <v>1.7833333333333334</v>
      </c>
      <c r="I1035" s="62">
        <v>16</v>
      </c>
      <c r="J1035" s="68">
        <v>1</v>
      </c>
      <c r="K1035" s="62" t="s">
        <v>133</v>
      </c>
      <c r="L1035" s="62">
        <v>7</v>
      </c>
      <c r="M1035" s="64">
        <f>AVERAGE(L1035,L1037,L1039)</f>
        <v>10.333333333333334</v>
      </c>
      <c r="N1035" s="5"/>
      <c r="O1035" s="5"/>
    </row>
    <row r="1036" spans="2:15" ht="12.75">
      <c r="B1036" s="66"/>
      <c r="C1036" s="67"/>
      <c r="D1036" s="67"/>
      <c r="E1036" s="43">
        <v>12.5</v>
      </c>
      <c r="F1036" s="67"/>
      <c r="G1036" s="43">
        <v>1.8</v>
      </c>
      <c r="H1036" s="62"/>
      <c r="I1036" s="62"/>
      <c r="J1036" s="68"/>
      <c r="K1036" s="62"/>
      <c r="L1036" s="62"/>
      <c r="M1036" s="64"/>
      <c r="N1036" s="5"/>
      <c r="O1036" s="5"/>
    </row>
    <row r="1037" spans="2:15" ht="12.75">
      <c r="B1037" s="66"/>
      <c r="C1037" s="67"/>
      <c r="D1037" s="67"/>
      <c r="E1037" s="43">
        <v>21</v>
      </c>
      <c r="F1037" s="67"/>
      <c r="G1037" s="43">
        <v>2.1</v>
      </c>
      <c r="H1037" s="62"/>
      <c r="I1037" s="62"/>
      <c r="J1037" s="68"/>
      <c r="K1037" s="62" t="s">
        <v>106</v>
      </c>
      <c r="L1037" s="62">
        <v>14</v>
      </c>
      <c r="M1037" s="64"/>
      <c r="N1037" s="5"/>
      <c r="O1037" s="5"/>
    </row>
    <row r="1038" spans="2:15" ht="12.75">
      <c r="B1038" s="66"/>
      <c r="C1038" s="67"/>
      <c r="D1038" s="67"/>
      <c r="E1038" s="43">
        <v>20</v>
      </c>
      <c r="F1038" s="67"/>
      <c r="G1038" s="43">
        <v>2.4</v>
      </c>
      <c r="H1038" s="62"/>
      <c r="I1038" s="62"/>
      <c r="J1038" s="68"/>
      <c r="K1038" s="62"/>
      <c r="L1038" s="62"/>
      <c r="M1038" s="64"/>
      <c r="N1038" s="5"/>
      <c r="O1038" s="5"/>
    </row>
    <row r="1039" spans="2:15" ht="12.75">
      <c r="B1039" s="66"/>
      <c r="C1039" s="67"/>
      <c r="D1039" s="67"/>
      <c r="E1039" s="43">
        <v>15.5</v>
      </c>
      <c r="F1039" s="67"/>
      <c r="G1039" s="43">
        <v>1.3</v>
      </c>
      <c r="H1039" s="62"/>
      <c r="I1039" s="62"/>
      <c r="J1039" s="68"/>
      <c r="K1039" s="62" t="s">
        <v>127</v>
      </c>
      <c r="L1039" s="62">
        <v>10</v>
      </c>
      <c r="M1039" s="64"/>
      <c r="N1039" s="5"/>
      <c r="O1039" s="5"/>
    </row>
    <row r="1040" spans="2:15" ht="12.75">
      <c r="B1040" s="66"/>
      <c r="C1040" s="67"/>
      <c r="D1040" s="67"/>
      <c r="E1040" s="43">
        <v>18</v>
      </c>
      <c r="F1040" s="67"/>
      <c r="G1040" s="43">
        <v>1.4</v>
      </c>
      <c r="H1040" s="62"/>
      <c r="I1040" s="62"/>
      <c r="J1040" s="68"/>
      <c r="K1040" s="62"/>
      <c r="L1040" s="62"/>
      <c r="M1040" s="64"/>
      <c r="N1040" s="5"/>
      <c r="O1040" s="5"/>
    </row>
    <row r="1041" spans="1:15" ht="12.75">
      <c r="A1041" s="34" t="s">
        <v>160</v>
      </c>
      <c r="B1041" s="66" t="s">
        <v>24</v>
      </c>
      <c r="C1041" s="67">
        <v>47</v>
      </c>
      <c r="D1041" s="67">
        <v>22</v>
      </c>
      <c r="E1041" s="43">
        <v>26</v>
      </c>
      <c r="F1041" s="67">
        <f>((C1041+SUM(E1041:E1046))/7)</f>
        <v>33.785714285714285</v>
      </c>
      <c r="G1041" s="43">
        <v>1.2</v>
      </c>
      <c r="H1041" s="67">
        <f>(SUM(G1041:G1046)/6)</f>
        <v>1.1166666666666667</v>
      </c>
      <c r="I1041" s="62">
        <v>10</v>
      </c>
      <c r="J1041" s="68">
        <v>1</v>
      </c>
      <c r="K1041" s="62" t="s">
        <v>138</v>
      </c>
      <c r="L1041" s="62">
        <v>20</v>
      </c>
      <c r="M1041" s="64">
        <f>AVERAGE(L1041,L1043,L1045)</f>
        <v>16.666666666666668</v>
      </c>
      <c r="N1041" s="5"/>
      <c r="O1041" s="5"/>
    </row>
    <row r="1042" spans="2:15" ht="12.75">
      <c r="B1042" s="66"/>
      <c r="C1042" s="67"/>
      <c r="D1042" s="67"/>
      <c r="E1042" s="43">
        <v>31.5</v>
      </c>
      <c r="F1042" s="67"/>
      <c r="G1042" s="43">
        <v>1.4</v>
      </c>
      <c r="H1042" s="62"/>
      <c r="I1042" s="62"/>
      <c r="J1042" s="68"/>
      <c r="K1042" s="62"/>
      <c r="L1042" s="62"/>
      <c r="M1042" s="64"/>
      <c r="N1042" s="5"/>
      <c r="O1042" s="5"/>
    </row>
    <row r="1043" spans="2:15" ht="12.75">
      <c r="B1043" s="66"/>
      <c r="C1043" s="67"/>
      <c r="D1043" s="67"/>
      <c r="E1043" s="43">
        <v>34</v>
      </c>
      <c r="F1043" s="67"/>
      <c r="G1043" s="43">
        <v>1.2</v>
      </c>
      <c r="H1043" s="62"/>
      <c r="I1043" s="62"/>
      <c r="J1043" s="68"/>
      <c r="K1043" s="62" t="s">
        <v>102</v>
      </c>
      <c r="L1043" s="62">
        <v>18</v>
      </c>
      <c r="M1043" s="64"/>
      <c r="N1043" s="5"/>
      <c r="O1043" s="5"/>
    </row>
    <row r="1044" spans="2:15" ht="12.75">
      <c r="B1044" s="66"/>
      <c r="C1044" s="67"/>
      <c r="D1044" s="67"/>
      <c r="E1044" s="43">
        <v>22.5</v>
      </c>
      <c r="F1044" s="67"/>
      <c r="G1044" s="43">
        <v>1.1</v>
      </c>
      <c r="H1044" s="62"/>
      <c r="I1044" s="62"/>
      <c r="J1044" s="68"/>
      <c r="K1044" s="62"/>
      <c r="L1044" s="62"/>
      <c r="M1044" s="64"/>
      <c r="N1044" s="5"/>
      <c r="O1044" s="5"/>
    </row>
    <row r="1045" spans="2:15" ht="12.75">
      <c r="B1045" s="66"/>
      <c r="C1045" s="67"/>
      <c r="D1045" s="67"/>
      <c r="E1045" s="43">
        <v>34.5</v>
      </c>
      <c r="F1045" s="67"/>
      <c r="G1045" s="43">
        <v>1</v>
      </c>
      <c r="H1045" s="62"/>
      <c r="I1045" s="62"/>
      <c r="J1045" s="68"/>
      <c r="K1045" s="62" t="s">
        <v>104</v>
      </c>
      <c r="L1045" s="62">
        <v>12</v>
      </c>
      <c r="M1045" s="64"/>
      <c r="N1045" s="5"/>
      <c r="O1045" s="5"/>
    </row>
    <row r="1046" spans="2:15" ht="12.75">
      <c r="B1046" s="66"/>
      <c r="C1046" s="67"/>
      <c r="D1046" s="67"/>
      <c r="E1046" s="43">
        <v>41</v>
      </c>
      <c r="F1046" s="67"/>
      <c r="G1046" s="43">
        <v>0.8</v>
      </c>
      <c r="H1046" s="62"/>
      <c r="I1046" s="62"/>
      <c r="J1046" s="68"/>
      <c r="K1046" s="62"/>
      <c r="L1046" s="62"/>
      <c r="M1046" s="64"/>
      <c r="N1046" s="5"/>
      <c r="O1046" s="5"/>
    </row>
    <row r="1047" spans="1:15" ht="12.75">
      <c r="A1047" s="34" t="s">
        <v>160</v>
      </c>
      <c r="B1047" s="66" t="s">
        <v>27</v>
      </c>
      <c r="C1047" s="67">
        <v>20</v>
      </c>
      <c r="D1047" s="67">
        <v>43</v>
      </c>
      <c r="E1047" s="43">
        <v>13.5</v>
      </c>
      <c r="F1047" s="67">
        <f>((C1047+SUM(E1047:E1052))/7)</f>
        <v>13.785714285714286</v>
      </c>
      <c r="G1047" s="43">
        <v>1.8</v>
      </c>
      <c r="H1047" s="67">
        <f>(SUM(G1047:G1052)/6)</f>
        <v>1.4166666666666667</v>
      </c>
      <c r="I1047" s="62">
        <v>15</v>
      </c>
      <c r="J1047" s="68">
        <v>2</v>
      </c>
      <c r="K1047" s="62" t="s">
        <v>102</v>
      </c>
      <c r="L1047" s="62">
        <v>18</v>
      </c>
      <c r="M1047" s="64">
        <f>AVERAGE(L1047,L1049,L1051)</f>
        <v>20.666666666666668</v>
      </c>
      <c r="N1047" s="5"/>
      <c r="O1047" s="5"/>
    </row>
    <row r="1048" spans="2:15" ht="12.75">
      <c r="B1048" s="66"/>
      <c r="C1048" s="67"/>
      <c r="D1048" s="67"/>
      <c r="E1048" s="43">
        <v>10.5</v>
      </c>
      <c r="F1048" s="67"/>
      <c r="G1048" s="43">
        <v>1.4</v>
      </c>
      <c r="H1048" s="62"/>
      <c r="I1048" s="62"/>
      <c r="J1048" s="68"/>
      <c r="K1048" s="62"/>
      <c r="L1048" s="62"/>
      <c r="M1048" s="64"/>
      <c r="N1048" s="5"/>
      <c r="O1048" s="5"/>
    </row>
    <row r="1049" spans="2:15" ht="12.75">
      <c r="B1049" s="66"/>
      <c r="C1049" s="67"/>
      <c r="D1049" s="67"/>
      <c r="E1049" s="43">
        <v>16</v>
      </c>
      <c r="F1049" s="67"/>
      <c r="G1049" s="43">
        <v>1.1</v>
      </c>
      <c r="H1049" s="62"/>
      <c r="I1049" s="62"/>
      <c r="J1049" s="68"/>
      <c r="K1049" s="62" t="s">
        <v>122</v>
      </c>
      <c r="L1049" s="62">
        <v>30</v>
      </c>
      <c r="M1049" s="64"/>
      <c r="N1049" s="5"/>
      <c r="O1049" s="5"/>
    </row>
    <row r="1050" spans="2:15" ht="12.75">
      <c r="B1050" s="66"/>
      <c r="C1050" s="67"/>
      <c r="D1050" s="67"/>
      <c r="E1050" s="43">
        <v>9.5</v>
      </c>
      <c r="F1050" s="67"/>
      <c r="G1050" s="43">
        <v>1.4</v>
      </c>
      <c r="H1050" s="62"/>
      <c r="I1050" s="62"/>
      <c r="J1050" s="68"/>
      <c r="K1050" s="62"/>
      <c r="L1050" s="62"/>
      <c r="M1050" s="64"/>
      <c r="N1050" s="5"/>
      <c r="O1050" s="5"/>
    </row>
    <row r="1051" spans="2:15" ht="12.75">
      <c r="B1051" s="66"/>
      <c r="C1051" s="67"/>
      <c r="D1051" s="67"/>
      <c r="E1051" s="43">
        <v>14</v>
      </c>
      <c r="F1051" s="67"/>
      <c r="G1051" s="43">
        <v>1.3</v>
      </c>
      <c r="H1051" s="62"/>
      <c r="I1051" s="62"/>
      <c r="J1051" s="68"/>
      <c r="K1051" s="62" t="s">
        <v>106</v>
      </c>
      <c r="L1051" s="62">
        <v>14</v>
      </c>
      <c r="M1051" s="64"/>
      <c r="N1051" s="5"/>
      <c r="O1051" s="5"/>
    </row>
    <row r="1052" spans="2:15" ht="12.75">
      <c r="B1052" s="66"/>
      <c r="C1052" s="67"/>
      <c r="D1052" s="67"/>
      <c r="E1052" s="43">
        <v>13</v>
      </c>
      <c r="F1052" s="67"/>
      <c r="G1052" s="43">
        <v>1.5</v>
      </c>
      <c r="H1052" s="62"/>
      <c r="I1052" s="62"/>
      <c r="J1052" s="68"/>
      <c r="K1052" s="62"/>
      <c r="L1052" s="62"/>
      <c r="M1052" s="64"/>
      <c r="N1052" s="5"/>
      <c r="O1052" s="5"/>
    </row>
    <row r="1053" spans="1:15" ht="12.75">
      <c r="A1053" s="34" t="s">
        <v>160</v>
      </c>
      <c r="B1053" s="66" t="s">
        <v>22</v>
      </c>
      <c r="C1053" s="67">
        <v>28</v>
      </c>
      <c r="D1053" s="67">
        <v>31</v>
      </c>
      <c r="E1053" s="43">
        <v>22.5</v>
      </c>
      <c r="F1053" s="67">
        <f>((C1053+SUM(E1053:E1058))/7)</f>
        <v>20.928571428571427</v>
      </c>
      <c r="G1053" s="43">
        <v>1.6</v>
      </c>
      <c r="H1053" s="67">
        <f>(SUM(G1053:G1058)/6)</f>
        <v>1.7</v>
      </c>
      <c r="I1053" s="62">
        <v>13</v>
      </c>
      <c r="J1053" s="68">
        <v>1</v>
      </c>
      <c r="K1053" s="62" t="s">
        <v>162</v>
      </c>
      <c r="L1053" s="62">
        <v>16</v>
      </c>
      <c r="M1053" s="64">
        <f>AVERAGE(L1053,L1055,L1057)</f>
        <v>15.333333333333334</v>
      </c>
      <c r="N1053" s="5"/>
      <c r="O1053" s="5"/>
    </row>
    <row r="1054" spans="2:15" ht="12.75">
      <c r="B1054" s="66"/>
      <c r="C1054" s="67"/>
      <c r="D1054" s="67"/>
      <c r="E1054" s="43">
        <v>16</v>
      </c>
      <c r="F1054" s="67"/>
      <c r="G1054" s="43">
        <v>1.9</v>
      </c>
      <c r="H1054" s="62"/>
      <c r="I1054" s="62"/>
      <c r="J1054" s="68"/>
      <c r="K1054" s="62"/>
      <c r="L1054" s="62"/>
      <c r="M1054" s="64"/>
      <c r="N1054" s="5"/>
      <c r="O1054" s="5"/>
    </row>
    <row r="1055" spans="2:15" ht="12.75">
      <c r="B1055" s="66"/>
      <c r="C1055" s="67"/>
      <c r="D1055" s="67"/>
      <c r="E1055" s="43">
        <v>15.5</v>
      </c>
      <c r="F1055" s="67"/>
      <c r="G1055" s="43">
        <v>2</v>
      </c>
      <c r="H1055" s="62"/>
      <c r="I1055" s="62"/>
      <c r="J1055" s="68"/>
      <c r="K1055" s="62" t="s">
        <v>106</v>
      </c>
      <c r="L1055" s="62">
        <v>14</v>
      </c>
      <c r="M1055" s="64"/>
      <c r="N1055" s="5"/>
      <c r="O1055" s="5"/>
    </row>
    <row r="1056" spans="2:15" ht="12.75">
      <c r="B1056" s="66"/>
      <c r="C1056" s="67"/>
      <c r="D1056" s="67"/>
      <c r="E1056" s="43">
        <v>25</v>
      </c>
      <c r="F1056" s="67"/>
      <c r="G1056" s="43">
        <v>1.6</v>
      </c>
      <c r="H1056" s="62"/>
      <c r="I1056" s="62"/>
      <c r="J1056" s="68"/>
      <c r="K1056" s="62"/>
      <c r="L1056" s="62"/>
      <c r="M1056" s="64"/>
      <c r="N1056" s="5"/>
      <c r="O1056" s="5"/>
    </row>
    <row r="1057" spans="2:15" ht="12.75">
      <c r="B1057" s="66"/>
      <c r="C1057" s="67"/>
      <c r="D1057" s="67"/>
      <c r="E1057" s="43">
        <v>18</v>
      </c>
      <c r="F1057" s="67"/>
      <c r="G1057" s="43">
        <v>1.4</v>
      </c>
      <c r="H1057" s="62"/>
      <c r="I1057" s="62"/>
      <c r="J1057" s="68"/>
      <c r="K1057" s="62" t="s">
        <v>100</v>
      </c>
      <c r="L1057" s="62">
        <v>16</v>
      </c>
      <c r="M1057" s="64"/>
      <c r="N1057" s="5"/>
      <c r="O1057" s="5"/>
    </row>
    <row r="1058" spans="2:15" ht="12.75">
      <c r="B1058" s="66"/>
      <c r="C1058" s="67"/>
      <c r="D1058" s="67"/>
      <c r="E1058" s="43">
        <v>21.5</v>
      </c>
      <c r="F1058" s="67"/>
      <c r="G1058" s="43">
        <v>1.7</v>
      </c>
      <c r="H1058" s="62"/>
      <c r="I1058" s="62"/>
      <c r="J1058" s="68"/>
      <c r="K1058" s="62"/>
      <c r="L1058" s="62"/>
      <c r="M1058" s="64"/>
      <c r="N1058" s="5"/>
      <c r="O1058" s="5"/>
    </row>
    <row r="1059" spans="1:15" ht="12.75">
      <c r="A1059" s="34" t="s">
        <v>160</v>
      </c>
      <c r="B1059" s="66" t="s">
        <v>139</v>
      </c>
      <c r="C1059" s="67">
        <v>24</v>
      </c>
      <c r="D1059" s="67">
        <v>41</v>
      </c>
      <c r="E1059" s="43">
        <v>19.5</v>
      </c>
      <c r="F1059" s="67">
        <f>((C1059+SUM(E1059:E1064))/7)</f>
        <v>14.071428571428571</v>
      </c>
      <c r="G1059" s="43">
        <v>1.6</v>
      </c>
      <c r="H1059" s="67">
        <f>(SUM(G1059:G1064)/6)</f>
        <v>1.3666666666666665</v>
      </c>
      <c r="I1059" s="62">
        <v>7</v>
      </c>
      <c r="J1059" s="68">
        <v>1</v>
      </c>
      <c r="K1059" s="62" t="s">
        <v>108</v>
      </c>
      <c r="L1059" s="62">
        <v>25</v>
      </c>
      <c r="M1059" s="64">
        <f>AVERAGE(L1059,L1061,L1063)</f>
        <v>30</v>
      </c>
      <c r="N1059" s="5"/>
      <c r="O1059" s="5"/>
    </row>
    <row r="1060" spans="2:15" ht="12.75">
      <c r="B1060" s="66"/>
      <c r="C1060" s="67"/>
      <c r="D1060" s="67"/>
      <c r="E1060" s="43">
        <v>15</v>
      </c>
      <c r="F1060" s="67"/>
      <c r="G1060" s="43">
        <v>1.2</v>
      </c>
      <c r="H1060" s="62"/>
      <c r="I1060" s="62"/>
      <c r="J1060" s="68"/>
      <c r="K1060" s="62"/>
      <c r="L1060" s="62"/>
      <c r="M1060" s="64"/>
      <c r="N1060" s="5"/>
      <c r="O1060" s="5"/>
    </row>
    <row r="1061" spans="2:15" ht="12.75">
      <c r="B1061" s="66"/>
      <c r="C1061" s="67"/>
      <c r="D1061" s="67"/>
      <c r="E1061" s="43">
        <v>12.5</v>
      </c>
      <c r="F1061" s="67"/>
      <c r="G1061" s="43">
        <v>1.4</v>
      </c>
      <c r="H1061" s="62"/>
      <c r="I1061" s="62"/>
      <c r="J1061" s="68"/>
      <c r="K1061" s="62" t="s">
        <v>109</v>
      </c>
      <c r="L1061" s="62">
        <v>35</v>
      </c>
      <c r="M1061" s="64"/>
      <c r="N1061" s="5"/>
      <c r="O1061" s="5"/>
    </row>
    <row r="1062" spans="2:15" ht="12.75">
      <c r="B1062" s="66"/>
      <c r="C1062" s="67"/>
      <c r="D1062" s="67"/>
      <c r="E1062" s="43">
        <v>7.5</v>
      </c>
      <c r="F1062" s="67"/>
      <c r="G1062" s="43">
        <v>1.3</v>
      </c>
      <c r="H1062" s="62"/>
      <c r="I1062" s="62"/>
      <c r="J1062" s="68"/>
      <c r="K1062" s="62"/>
      <c r="L1062" s="62"/>
      <c r="M1062" s="64"/>
      <c r="N1062" s="5"/>
      <c r="O1062" s="5"/>
    </row>
    <row r="1063" spans="2:15" ht="12.75">
      <c r="B1063" s="66"/>
      <c r="C1063" s="67"/>
      <c r="D1063" s="67"/>
      <c r="E1063" s="43">
        <v>9</v>
      </c>
      <c r="F1063" s="67"/>
      <c r="G1063" s="43">
        <v>1.5</v>
      </c>
      <c r="H1063" s="62"/>
      <c r="I1063" s="62"/>
      <c r="J1063" s="68"/>
      <c r="K1063" s="62" t="s">
        <v>122</v>
      </c>
      <c r="L1063" s="62">
        <v>30</v>
      </c>
      <c r="M1063" s="64"/>
      <c r="N1063" s="5"/>
      <c r="O1063" s="5"/>
    </row>
    <row r="1064" spans="2:15" ht="12.75">
      <c r="B1064" s="66"/>
      <c r="C1064" s="67"/>
      <c r="D1064" s="67"/>
      <c r="E1064" s="43">
        <v>11</v>
      </c>
      <c r="F1064" s="67"/>
      <c r="G1064" s="43">
        <v>1.2</v>
      </c>
      <c r="H1064" s="62"/>
      <c r="I1064" s="62"/>
      <c r="J1064" s="68"/>
      <c r="K1064" s="62"/>
      <c r="L1064" s="62"/>
      <c r="M1064" s="64"/>
      <c r="N1064" s="5"/>
      <c r="O1064" s="5"/>
    </row>
    <row r="1065" spans="1:15" ht="12.75">
      <c r="A1065" s="34" t="s">
        <v>160</v>
      </c>
      <c r="B1065" s="66" t="s">
        <v>140</v>
      </c>
      <c r="C1065" s="67">
        <v>31</v>
      </c>
      <c r="D1065" s="67">
        <v>35</v>
      </c>
      <c r="E1065" s="43">
        <v>16.5</v>
      </c>
      <c r="F1065" s="67">
        <f>((C1065+SUM(E1065:E1070))/7)</f>
        <v>20.5</v>
      </c>
      <c r="G1065" s="43">
        <v>1.6</v>
      </c>
      <c r="H1065" s="67">
        <f>(SUM(G1065:G1070)/6)</f>
        <v>1.4833333333333334</v>
      </c>
      <c r="I1065" s="62">
        <v>6</v>
      </c>
      <c r="J1065" s="68">
        <v>2</v>
      </c>
      <c r="K1065" s="62" t="s">
        <v>103</v>
      </c>
      <c r="L1065" s="62">
        <v>22</v>
      </c>
      <c r="M1065" s="64">
        <f>AVERAGE(L1065,L1067,L1069)</f>
        <v>18</v>
      </c>
      <c r="N1065" s="5"/>
      <c r="O1065" s="5"/>
    </row>
    <row r="1066" spans="2:15" ht="12.75">
      <c r="B1066" s="66"/>
      <c r="C1066" s="67"/>
      <c r="D1066" s="67"/>
      <c r="E1066" s="43">
        <v>19</v>
      </c>
      <c r="F1066" s="67"/>
      <c r="G1066" s="43">
        <v>1.5</v>
      </c>
      <c r="H1066" s="62"/>
      <c r="I1066" s="62"/>
      <c r="J1066" s="68"/>
      <c r="K1066" s="62"/>
      <c r="L1066" s="62"/>
      <c r="M1066" s="64"/>
      <c r="N1066" s="5"/>
      <c r="O1066" s="5"/>
    </row>
    <row r="1067" spans="2:15" ht="12.75">
      <c r="B1067" s="66"/>
      <c r="C1067" s="67"/>
      <c r="D1067" s="67"/>
      <c r="E1067" s="43">
        <v>24</v>
      </c>
      <c r="F1067" s="67"/>
      <c r="G1067" s="43">
        <v>1.5</v>
      </c>
      <c r="H1067" s="62"/>
      <c r="I1067" s="62"/>
      <c r="J1067" s="68"/>
      <c r="K1067" s="62" t="s">
        <v>100</v>
      </c>
      <c r="L1067" s="62">
        <v>16</v>
      </c>
      <c r="M1067" s="64"/>
      <c r="N1067" s="5"/>
      <c r="O1067" s="5"/>
    </row>
    <row r="1068" spans="2:15" ht="12.75">
      <c r="B1068" s="66"/>
      <c r="C1068" s="67"/>
      <c r="D1068" s="67"/>
      <c r="E1068" s="43">
        <v>17.5</v>
      </c>
      <c r="F1068" s="67"/>
      <c r="G1068" s="43">
        <v>1.2</v>
      </c>
      <c r="H1068" s="62"/>
      <c r="I1068" s="62"/>
      <c r="J1068" s="68"/>
      <c r="K1068" s="62"/>
      <c r="L1068" s="62"/>
      <c r="M1068" s="64"/>
      <c r="N1068" s="5"/>
      <c r="O1068" s="5"/>
    </row>
    <row r="1069" spans="2:15" ht="12.75">
      <c r="B1069" s="66"/>
      <c r="C1069" s="67"/>
      <c r="D1069" s="67"/>
      <c r="E1069" s="43">
        <v>20.5</v>
      </c>
      <c r="F1069" s="67"/>
      <c r="G1069" s="43">
        <v>1.7</v>
      </c>
      <c r="H1069" s="62"/>
      <c r="I1069" s="62"/>
      <c r="J1069" s="68"/>
      <c r="K1069" s="62" t="s">
        <v>100</v>
      </c>
      <c r="L1069" s="62">
        <v>16</v>
      </c>
      <c r="M1069" s="64"/>
      <c r="N1069" s="5"/>
      <c r="O1069" s="5"/>
    </row>
    <row r="1070" spans="2:15" ht="12.75">
      <c r="B1070" s="66"/>
      <c r="C1070" s="67"/>
      <c r="D1070" s="67"/>
      <c r="E1070" s="43">
        <v>15</v>
      </c>
      <c r="F1070" s="67"/>
      <c r="G1070" s="43">
        <v>1.4</v>
      </c>
      <c r="H1070" s="62"/>
      <c r="I1070" s="62"/>
      <c r="J1070" s="68"/>
      <c r="K1070" s="62"/>
      <c r="L1070" s="62"/>
      <c r="M1070" s="64"/>
      <c r="N1070" s="5"/>
      <c r="O1070" s="5"/>
    </row>
    <row r="1071" spans="1:15" ht="12.75">
      <c r="A1071" s="34" t="s">
        <v>160</v>
      </c>
      <c r="B1071" s="66" t="s">
        <v>141</v>
      </c>
      <c r="C1071" s="67">
        <v>44</v>
      </c>
      <c r="D1071" s="67">
        <v>39</v>
      </c>
      <c r="E1071" s="43">
        <v>36</v>
      </c>
      <c r="F1071" s="67">
        <f>((C1071+SUM(E1071:E1076))/7)</f>
        <v>30.071428571428573</v>
      </c>
      <c r="G1071" s="43">
        <v>1.3</v>
      </c>
      <c r="H1071" s="67">
        <f>(SUM(G1071:G1076)/6)</f>
        <v>1.3166666666666667</v>
      </c>
      <c r="I1071" s="62">
        <v>11</v>
      </c>
      <c r="J1071" s="68">
        <v>1</v>
      </c>
      <c r="K1071" s="62" t="s">
        <v>148</v>
      </c>
      <c r="L1071" s="62">
        <v>15</v>
      </c>
      <c r="M1071" s="64">
        <f>AVERAGE(L1071,L1073,L1075)</f>
        <v>23.333333333333332</v>
      </c>
      <c r="N1071" s="5"/>
      <c r="O1071" s="5"/>
    </row>
    <row r="1072" spans="2:15" ht="12.75">
      <c r="B1072" s="66"/>
      <c r="C1072" s="67"/>
      <c r="D1072" s="67"/>
      <c r="E1072" s="43">
        <v>24.5</v>
      </c>
      <c r="F1072" s="67"/>
      <c r="G1072" s="43">
        <v>1.5</v>
      </c>
      <c r="H1072" s="62"/>
      <c r="I1072" s="62"/>
      <c r="J1072" s="68"/>
      <c r="K1072" s="62"/>
      <c r="L1072" s="62"/>
      <c r="M1072" s="64"/>
      <c r="N1072" s="5"/>
      <c r="O1072" s="5"/>
    </row>
    <row r="1073" spans="2:15" ht="12.75">
      <c r="B1073" s="66"/>
      <c r="C1073" s="67"/>
      <c r="D1073" s="67"/>
      <c r="E1073" s="43">
        <v>32.5</v>
      </c>
      <c r="F1073" s="67"/>
      <c r="G1073" s="43">
        <v>1.2</v>
      </c>
      <c r="H1073" s="62"/>
      <c r="I1073" s="62"/>
      <c r="J1073" s="68"/>
      <c r="K1073" s="62" t="s">
        <v>108</v>
      </c>
      <c r="L1073" s="62">
        <v>25</v>
      </c>
      <c r="M1073" s="64"/>
      <c r="N1073" s="5"/>
      <c r="O1073" s="5"/>
    </row>
    <row r="1074" spans="2:15" ht="12.75">
      <c r="B1074" s="66"/>
      <c r="C1074" s="67"/>
      <c r="D1074" s="67"/>
      <c r="E1074" s="43">
        <v>21</v>
      </c>
      <c r="F1074" s="67"/>
      <c r="G1074" s="43">
        <v>1</v>
      </c>
      <c r="H1074" s="62"/>
      <c r="I1074" s="62"/>
      <c r="J1074" s="68"/>
      <c r="K1074" s="62"/>
      <c r="L1074" s="62"/>
      <c r="M1074" s="64"/>
      <c r="N1074" s="5"/>
      <c r="O1074" s="5"/>
    </row>
    <row r="1075" spans="2:15" ht="12.75">
      <c r="B1075" s="66"/>
      <c r="C1075" s="67"/>
      <c r="D1075" s="67"/>
      <c r="E1075" s="43">
        <v>25</v>
      </c>
      <c r="F1075" s="67"/>
      <c r="G1075" s="43">
        <v>1.4</v>
      </c>
      <c r="H1075" s="62"/>
      <c r="I1075" s="62"/>
      <c r="J1075" s="68"/>
      <c r="K1075" s="62" t="s">
        <v>122</v>
      </c>
      <c r="L1075" s="62">
        <v>30</v>
      </c>
      <c r="M1075" s="64"/>
      <c r="N1075" s="5"/>
      <c r="O1075" s="5"/>
    </row>
    <row r="1076" spans="2:15" ht="12.75">
      <c r="B1076" s="66"/>
      <c r="C1076" s="67"/>
      <c r="D1076" s="67"/>
      <c r="E1076" s="43">
        <v>27.5</v>
      </c>
      <c r="F1076" s="67"/>
      <c r="G1076" s="43">
        <v>1.5</v>
      </c>
      <c r="H1076" s="62"/>
      <c r="I1076" s="62"/>
      <c r="J1076" s="68"/>
      <c r="K1076" s="62"/>
      <c r="L1076" s="62"/>
      <c r="M1076" s="64"/>
      <c r="N1076" s="5"/>
      <c r="O1076" s="5"/>
    </row>
    <row r="1077" spans="1:15" ht="12.75">
      <c r="A1077" s="34" t="s">
        <v>163</v>
      </c>
      <c r="B1077" s="66">
        <v>1</v>
      </c>
      <c r="C1077" s="67">
        <v>12</v>
      </c>
      <c r="D1077" s="67">
        <v>11</v>
      </c>
      <c r="E1077" s="43">
        <v>7.5</v>
      </c>
      <c r="F1077" s="67">
        <f>((C1077+SUM(E1077:E1082))/7)</f>
        <v>4.285714285714286</v>
      </c>
      <c r="G1077" s="43">
        <v>2</v>
      </c>
      <c r="H1077" s="67">
        <f>(SUM(G1077:G1082)/6)</f>
        <v>1.0166666666666666</v>
      </c>
      <c r="I1077" s="62">
        <v>1</v>
      </c>
      <c r="J1077" s="68">
        <v>1</v>
      </c>
      <c r="K1077" s="62" t="s">
        <v>164</v>
      </c>
      <c r="L1077" s="63">
        <v>18</v>
      </c>
      <c r="M1077" s="64">
        <f>AVERAGE(L1077,L1079,L1081)</f>
        <v>27.666666666666668</v>
      </c>
      <c r="N1077" s="5"/>
      <c r="O1077" s="5"/>
    </row>
    <row r="1078" spans="2:15" ht="12.75">
      <c r="B1078" s="66"/>
      <c r="C1078" s="67"/>
      <c r="D1078" s="67"/>
      <c r="E1078" s="43">
        <v>6</v>
      </c>
      <c r="F1078" s="67"/>
      <c r="G1078" s="43">
        <v>0.8</v>
      </c>
      <c r="H1078" s="62"/>
      <c r="I1078" s="62"/>
      <c r="J1078" s="68"/>
      <c r="K1078" s="62"/>
      <c r="L1078" s="63"/>
      <c r="M1078" s="64"/>
      <c r="N1078" s="5"/>
      <c r="O1078" s="5"/>
    </row>
    <row r="1079" spans="2:15" ht="12.75">
      <c r="B1079" s="66"/>
      <c r="C1079" s="67"/>
      <c r="D1079" s="67"/>
      <c r="E1079" s="43">
        <v>4.5</v>
      </c>
      <c r="F1079" s="67"/>
      <c r="G1079" s="43">
        <v>0.9</v>
      </c>
      <c r="H1079" s="62"/>
      <c r="I1079" s="62"/>
      <c r="J1079" s="68"/>
      <c r="K1079" s="62" t="s">
        <v>122</v>
      </c>
      <c r="L1079" s="63">
        <v>30</v>
      </c>
      <c r="M1079" s="64"/>
      <c r="N1079" s="5"/>
      <c r="O1079" s="5"/>
    </row>
    <row r="1080" spans="2:15" ht="12.75">
      <c r="B1080" s="66"/>
      <c r="C1080" s="67"/>
      <c r="D1080" s="67"/>
      <c r="E1080" s="43"/>
      <c r="F1080" s="67"/>
      <c r="G1080" s="43">
        <v>1.1</v>
      </c>
      <c r="H1080" s="62"/>
      <c r="I1080" s="62"/>
      <c r="J1080" s="68"/>
      <c r="K1080" s="62"/>
      <c r="L1080" s="63"/>
      <c r="M1080" s="64"/>
      <c r="N1080" s="5"/>
      <c r="O1080" s="5"/>
    </row>
    <row r="1081" spans="2:15" ht="12.75">
      <c r="B1081" s="66"/>
      <c r="C1081" s="67"/>
      <c r="D1081" s="67"/>
      <c r="E1081" s="43"/>
      <c r="F1081" s="67"/>
      <c r="G1081" s="43">
        <v>1.3</v>
      </c>
      <c r="H1081" s="62"/>
      <c r="I1081" s="62"/>
      <c r="J1081" s="68"/>
      <c r="K1081" s="62" t="s">
        <v>109</v>
      </c>
      <c r="L1081" s="63">
        <v>35</v>
      </c>
      <c r="M1081" s="64"/>
      <c r="N1081" s="5"/>
      <c r="O1081" s="5"/>
    </row>
    <row r="1082" spans="2:15" ht="12.75">
      <c r="B1082" s="66"/>
      <c r="C1082" s="67"/>
      <c r="D1082" s="67"/>
      <c r="E1082" s="43"/>
      <c r="F1082" s="67"/>
      <c r="G1082" s="43"/>
      <c r="H1082" s="62"/>
      <c r="I1082" s="62"/>
      <c r="J1082" s="68"/>
      <c r="K1082" s="62"/>
      <c r="L1082" s="63"/>
      <c r="M1082" s="64"/>
      <c r="N1082" s="5"/>
      <c r="O1082" s="5"/>
    </row>
    <row r="1083" spans="1:15" ht="12.75">
      <c r="A1083" s="34" t="s">
        <v>163</v>
      </c>
      <c r="B1083" s="66" t="s">
        <v>101</v>
      </c>
      <c r="C1083" s="67">
        <v>25</v>
      </c>
      <c r="D1083" s="67">
        <v>27</v>
      </c>
      <c r="E1083" s="43">
        <v>22.5</v>
      </c>
      <c r="F1083" s="67">
        <f>((C1083+SUM(E1083:E1088))/7)</f>
        <v>17.857142857142858</v>
      </c>
      <c r="G1083" s="43">
        <v>2.2</v>
      </c>
      <c r="H1083" s="67">
        <f>(SUM(G1083:G1088)/6)</f>
        <v>2.15</v>
      </c>
      <c r="I1083" s="62">
        <v>3</v>
      </c>
      <c r="J1083" s="68">
        <v>1</v>
      </c>
      <c r="K1083" s="62" t="s">
        <v>114</v>
      </c>
      <c r="L1083" s="63">
        <v>24</v>
      </c>
      <c r="M1083" s="64">
        <f>AVERAGE(L1083,L1085,L1087)</f>
        <v>21.333333333333332</v>
      </c>
      <c r="N1083" s="5"/>
      <c r="O1083" s="5"/>
    </row>
    <row r="1084" spans="2:15" ht="12.75">
      <c r="B1084" s="66"/>
      <c r="C1084" s="67"/>
      <c r="D1084" s="67"/>
      <c r="E1084" s="43">
        <v>11</v>
      </c>
      <c r="F1084" s="67"/>
      <c r="G1084" s="43">
        <v>2.1</v>
      </c>
      <c r="H1084" s="62"/>
      <c r="I1084" s="62"/>
      <c r="J1084" s="68"/>
      <c r="K1084" s="62"/>
      <c r="L1084" s="63"/>
      <c r="M1084" s="64"/>
      <c r="N1084" s="5"/>
      <c r="O1084" s="5"/>
    </row>
    <row r="1085" spans="2:15" ht="12.75">
      <c r="B1085" s="66"/>
      <c r="C1085" s="67"/>
      <c r="D1085" s="67"/>
      <c r="E1085" s="43">
        <v>13</v>
      </c>
      <c r="F1085" s="67"/>
      <c r="G1085" s="43">
        <v>1.9</v>
      </c>
      <c r="H1085" s="62"/>
      <c r="I1085" s="62"/>
      <c r="J1085" s="68"/>
      <c r="K1085" s="62" t="s">
        <v>102</v>
      </c>
      <c r="L1085" s="63">
        <v>18</v>
      </c>
      <c r="M1085" s="64"/>
      <c r="N1085" s="5"/>
      <c r="O1085" s="5"/>
    </row>
    <row r="1086" spans="2:15" ht="12.75">
      <c r="B1086" s="66"/>
      <c r="C1086" s="67"/>
      <c r="D1086" s="67"/>
      <c r="E1086" s="43">
        <v>20.5</v>
      </c>
      <c r="F1086" s="67"/>
      <c r="G1086" s="43">
        <v>2.6</v>
      </c>
      <c r="H1086" s="62"/>
      <c r="I1086" s="62"/>
      <c r="J1086" s="68"/>
      <c r="K1086" s="62"/>
      <c r="L1086" s="63"/>
      <c r="M1086" s="64"/>
      <c r="N1086" s="5"/>
      <c r="O1086" s="5"/>
    </row>
    <row r="1087" spans="2:15" ht="12.75">
      <c r="B1087" s="66"/>
      <c r="C1087" s="67"/>
      <c r="D1087" s="67"/>
      <c r="E1087" s="43">
        <v>17</v>
      </c>
      <c r="F1087" s="67"/>
      <c r="G1087" s="43">
        <v>2.1</v>
      </c>
      <c r="H1087" s="62"/>
      <c r="I1087" s="62"/>
      <c r="J1087" s="68"/>
      <c r="K1087" s="62" t="s">
        <v>103</v>
      </c>
      <c r="L1087" s="63">
        <v>22</v>
      </c>
      <c r="M1087" s="64"/>
      <c r="N1087" s="5"/>
      <c r="O1087" s="5"/>
    </row>
    <row r="1088" spans="2:15" ht="12.75">
      <c r="B1088" s="66"/>
      <c r="C1088" s="67"/>
      <c r="D1088" s="67"/>
      <c r="E1088" s="43">
        <v>16</v>
      </c>
      <c r="F1088" s="67"/>
      <c r="G1088" s="43">
        <v>2</v>
      </c>
      <c r="H1088" s="62"/>
      <c r="I1088" s="62"/>
      <c r="J1088" s="68"/>
      <c r="K1088" s="62"/>
      <c r="L1088" s="63"/>
      <c r="M1088" s="64"/>
      <c r="N1088" s="5"/>
      <c r="O1088" s="5"/>
    </row>
    <row r="1089" spans="1:15" ht="12.75">
      <c r="A1089" s="34" t="s">
        <v>163</v>
      </c>
      <c r="B1089" s="66" t="s">
        <v>105</v>
      </c>
      <c r="C1089" s="67">
        <v>32</v>
      </c>
      <c r="D1089" s="67">
        <v>46</v>
      </c>
      <c r="E1089" s="43">
        <v>26.5</v>
      </c>
      <c r="F1089" s="67">
        <f>((C1089+SUM(E1089:E1094))/7)</f>
        <v>20.5</v>
      </c>
      <c r="G1089" s="43">
        <v>2.1</v>
      </c>
      <c r="H1089" s="67">
        <f>(SUM(G1089:G1094)/6)</f>
        <v>1.9000000000000001</v>
      </c>
      <c r="I1089" s="62">
        <v>11</v>
      </c>
      <c r="J1089" s="68">
        <v>2</v>
      </c>
      <c r="K1089" s="62" t="s">
        <v>106</v>
      </c>
      <c r="L1089" s="62">
        <v>14</v>
      </c>
      <c r="M1089" s="64">
        <f>AVERAGE(L1089,L1091,L1093)</f>
        <v>15.333333333333334</v>
      </c>
      <c r="N1089" s="5"/>
      <c r="O1089" s="5"/>
    </row>
    <row r="1090" spans="2:15" ht="12.75">
      <c r="B1090" s="66"/>
      <c r="C1090" s="67"/>
      <c r="D1090" s="67"/>
      <c r="E1090" s="43">
        <v>22</v>
      </c>
      <c r="F1090" s="67"/>
      <c r="G1090" s="43">
        <v>1.8</v>
      </c>
      <c r="H1090" s="62"/>
      <c r="I1090" s="62"/>
      <c r="J1090" s="68"/>
      <c r="K1090" s="62"/>
      <c r="L1090" s="62"/>
      <c r="M1090" s="64"/>
      <c r="N1090" s="5"/>
      <c r="O1090" s="5"/>
    </row>
    <row r="1091" spans="2:15" ht="12.75">
      <c r="B1091" s="66"/>
      <c r="C1091" s="67"/>
      <c r="D1091" s="67"/>
      <c r="E1091" s="43">
        <v>14</v>
      </c>
      <c r="F1091" s="67"/>
      <c r="G1091" s="43">
        <v>2</v>
      </c>
      <c r="H1091" s="62"/>
      <c r="I1091" s="62"/>
      <c r="J1091" s="68"/>
      <c r="K1091" s="62" t="s">
        <v>100</v>
      </c>
      <c r="L1091" s="62">
        <v>16</v>
      </c>
      <c r="M1091" s="64"/>
      <c r="N1091" s="5"/>
      <c r="O1091" s="5"/>
    </row>
    <row r="1092" spans="2:15" ht="12.75">
      <c r="B1092" s="66"/>
      <c r="C1092" s="67"/>
      <c r="D1092" s="67"/>
      <c r="E1092" s="43">
        <v>12.5</v>
      </c>
      <c r="F1092" s="67"/>
      <c r="G1092" s="43">
        <v>2</v>
      </c>
      <c r="H1092" s="62"/>
      <c r="I1092" s="62"/>
      <c r="J1092" s="68"/>
      <c r="K1092" s="62"/>
      <c r="L1092" s="62"/>
      <c r="M1092" s="64"/>
      <c r="N1092" s="5"/>
      <c r="O1092" s="5"/>
    </row>
    <row r="1093" spans="2:15" ht="12.75">
      <c r="B1093" s="66"/>
      <c r="C1093" s="67"/>
      <c r="D1093" s="67"/>
      <c r="E1093" s="43">
        <v>17</v>
      </c>
      <c r="F1093" s="67"/>
      <c r="G1093" s="43">
        <v>1.9</v>
      </c>
      <c r="H1093" s="62"/>
      <c r="I1093" s="62"/>
      <c r="J1093" s="68"/>
      <c r="K1093" s="62" t="s">
        <v>100</v>
      </c>
      <c r="L1093" s="62">
        <v>16</v>
      </c>
      <c r="M1093" s="64"/>
      <c r="N1093" s="5"/>
      <c r="O1093" s="5"/>
    </row>
    <row r="1094" spans="2:15" ht="12.75">
      <c r="B1094" s="66"/>
      <c r="C1094" s="67"/>
      <c r="D1094" s="67"/>
      <c r="E1094" s="43">
        <v>19.5</v>
      </c>
      <c r="F1094" s="67"/>
      <c r="G1094" s="43">
        <v>1.6</v>
      </c>
      <c r="H1094" s="62"/>
      <c r="I1094" s="62"/>
      <c r="J1094" s="68"/>
      <c r="K1094" s="62"/>
      <c r="L1094" s="62"/>
      <c r="M1094" s="64"/>
      <c r="N1094" s="5"/>
      <c r="O1094" s="5"/>
    </row>
    <row r="1095" spans="1:15" ht="12.75">
      <c r="A1095" s="34" t="s">
        <v>163</v>
      </c>
      <c r="B1095" s="66" t="s">
        <v>113</v>
      </c>
      <c r="C1095" s="67">
        <v>29</v>
      </c>
      <c r="D1095" s="67">
        <v>47</v>
      </c>
      <c r="E1095" s="43">
        <v>23</v>
      </c>
      <c r="F1095" s="67">
        <f>((C1095+SUM(E1095:E1100))/7)</f>
        <v>24.285714285714285</v>
      </c>
      <c r="G1095" s="43">
        <v>2.3</v>
      </c>
      <c r="H1095" s="67">
        <f>(SUM(G1095:G1100)/6)</f>
        <v>2.05</v>
      </c>
      <c r="I1095" s="62">
        <v>7</v>
      </c>
      <c r="J1095" s="68">
        <v>1</v>
      </c>
      <c r="K1095" s="62" t="s">
        <v>132</v>
      </c>
      <c r="L1095" s="62">
        <v>13</v>
      </c>
      <c r="M1095" s="64">
        <f>AVERAGE(L1095,L1097,L1099)</f>
        <v>10.666666666666666</v>
      </c>
      <c r="N1095" s="5"/>
      <c r="O1095" s="5"/>
    </row>
    <row r="1096" spans="2:15" ht="12.75">
      <c r="B1096" s="66"/>
      <c r="C1096" s="67"/>
      <c r="D1096" s="67"/>
      <c r="E1096" s="43">
        <v>25.5</v>
      </c>
      <c r="F1096" s="67"/>
      <c r="G1096" s="43">
        <v>2.2</v>
      </c>
      <c r="H1096" s="62"/>
      <c r="I1096" s="62"/>
      <c r="J1096" s="68"/>
      <c r="K1096" s="62"/>
      <c r="L1096" s="62"/>
      <c r="M1096" s="64"/>
      <c r="N1096" s="5"/>
      <c r="O1096" s="5"/>
    </row>
    <row r="1097" spans="2:15" ht="12.75">
      <c r="B1097" s="66"/>
      <c r="C1097" s="67"/>
      <c r="D1097" s="67"/>
      <c r="E1097" s="43">
        <v>26</v>
      </c>
      <c r="F1097" s="67"/>
      <c r="G1097" s="43">
        <v>2.2</v>
      </c>
      <c r="H1097" s="62"/>
      <c r="I1097" s="62"/>
      <c r="J1097" s="68"/>
      <c r="K1097" s="62" t="s">
        <v>106</v>
      </c>
      <c r="L1097" s="62">
        <v>14</v>
      </c>
      <c r="M1097" s="64"/>
      <c r="N1097" s="5"/>
      <c r="O1097" s="5"/>
    </row>
    <row r="1098" spans="2:15" ht="12.75">
      <c r="B1098" s="66"/>
      <c r="C1098" s="67"/>
      <c r="D1098" s="67"/>
      <c r="E1098" s="43">
        <v>27.5</v>
      </c>
      <c r="F1098" s="67"/>
      <c r="G1098" s="43">
        <v>2</v>
      </c>
      <c r="H1098" s="62"/>
      <c r="I1098" s="62"/>
      <c r="J1098" s="68"/>
      <c r="K1098" s="62"/>
      <c r="L1098" s="62"/>
      <c r="M1098" s="64"/>
      <c r="N1098" s="5"/>
      <c r="O1098" s="5"/>
    </row>
    <row r="1099" spans="2:15" ht="12.75">
      <c r="B1099" s="66"/>
      <c r="C1099" s="67"/>
      <c r="D1099" s="67"/>
      <c r="E1099" s="43">
        <v>15</v>
      </c>
      <c r="F1099" s="67"/>
      <c r="G1099" s="43">
        <v>2</v>
      </c>
      <c r="H1099" s="62"/>
      <c r="I1099" s="62"/>
      <c r="J1099" s="68"/>
      <c r="K1099" s="62" t="s">
        <v>154</v>
      </c>
      <c r="L1099" s="62">
        <v>5</v>
      </c>
      <c r="M1099" s="64"/>
      <c r="N1099" s="5"/>
      <c r="O1099" s="5"/>
    </row>
    <row r="1100" spans="2:15" ht="12.75">
      <c r="B1100" s="66"/>
      <c r="C1100" s="67"/>
      <c r="D1100" s="67"/>
      <c r="E1100" s="43">
        <v>24</v>
      </c>
      <c r="F1100" s="67"/>
      <c r="G1100" s="43">
        <v>1.6</v>
      </c>
      <c r="H1100" s="62"/>
      <c r="I1100" s="62"/>
      <c r="J1100" s="68"/>
      <c r="K1100" s="62"/>
      <c r="L1100" s="62"/>
      <c r="M1100" s="64"/>
      <c r="N1100" s="5"/>
      <c r="O1100" s="5"/>
    </row>
    <row r="1101" spans="1:15" ht="12.75">
      <c r="A1101" s="34" t="s">
        <v>163</v>
      </c>
      <c r="B1101" s="66" t="s">
        <v>116</v>
      </c>
      <c r="C1101" s="67">
        <v>34</v>
      </c>
      <c r="D1101" s="67">
        <v>84</v>
      </c>
      <c r="E1101" s="43">
        <v>26</v>
      </c>
      <c r="F1101" s="67">
        <f>((C1101+SUM(E1101:E1106))/7)</f>
        <v>25</v>
      </c>
      <c r="G1101" s="43">
        <v>2.6</v>
      </c>
      <c r="H1101" s="67">
        <f>(SUM(G1101:G1106)/6)</f>
        <v>2</v>
      </c>
      <c r="I1101" s="62">
        <v>20</v>
      </c>
      <c r="J1101" s="68">
        <v>1</v>
      </c>
      <c r="K1101" s="62" t="s">
        <v>102</v>
      </c>
      <c r="L1101" s="62">
        <v>18</v>
      </c>
      <c r="M1101" s="64">
        <f>AVERAGE(L1101,L1103,L1105)</f>
        <v>16.333333333333332</v>
      </c>
      <c r="N1101" s="5"/>
      <c r="O1101" s="5"/>
    </row>
    <row r="1102" spans="2:15" ht="12.75">
      <c r="B1102" s="66"/>
      <c r="C1102" s="67"/>
      <c r="D1102" s="67"/>
      <c r="E1102" s="43">
        <v>25</v>
      </c>
      <c r="F1102" s="67"/>
      <c r="G1102" s="43">
        <v>2</v>
      </c>
      <c r="H1102" s="62"/>
      <c r="I1102" s="62"/>
      <c r="J1102" s="68"/>
      <c r="K1102" s="62"/>
      <c r="L1102" s="62"/>
      <c r="M1102" s="64"/>
      <c r="N1102" s="5"/>
      <c r="O1102" s="5"/>
    </row>
    <row r="1103" spans="2:15" ht="12.75">
      <c r="B1103" s="66"/>
      <c r="C1103" s="67"/>
      <c r="D1103" s="67"/>
      <c r="E1103" s="43">
        <v>23.5</v>
      </c>
      <c r="F1103" s="67"/>
      <c r="G1103" s="43">
        <v>1.2</v>
      </c>
      <c r="H1103" s="62"/>
      <c r="I1103" s="62"/>
      <c r="J1103" s="68"/>
      <c r="K1103" s="62" t="s">
        <v>114</v>
      </c>
      <c r="L1103" s="62">
        <v>24</v>
      </c>
      <c r="M1103" s="64"/>
      <c r="N1103" s="5"/>
      <c r="O1103" s="5"/>
    </row>
    <row r="1104" spans="2:15" ht="12.75">
      <c r="B1104" s="66"/>
      <c r="C1104" s="67"/>
      <c r="D1104" s="67"/>
      <c r="E1104" s="43">
        <v>21</v>
      </c>
      <c r="F1104" s="67"/>
      <c r="G1104" s="43">
        <v>1.5</v>
      </c>
      <c r="H1104" s="62"/>
      <c r="I1104" s="62"/>
      <c r="J1104" s="68"/>
      <c r="K1104" s="62"/>
      <c r="L1104" s="62"/>
      <c r="M1104" s="64"/>
      <c r="N1104" s="5"/>
      <c r="O1104" s="5"/>
    </row>
    <row r="1105" spans="2:15" ht="12.75">
      <c r="B1105" s="66"/>
      <c r="C1105" s="67"/>
      <c r="D1105" s="67"/>
      <c r="E1105" s="43">
        <v>27.5</v>
      </c>
      <c r="F1105" s="67"/>
      <c r="G1105" s="43">
        <v>2.8</v>
      </c>
      <c r="H1105" s="62"/>
      <c r="I1105" s="62"/>
      <c r="J1105" s="68"/>
      <c r="K1105" s="62" t="s">
        <v>133</v>
      </c>
      <c r="L1105" s="62">
        <v>7</v>
      </c>
      <c r="M1105" s="64"/>
      <c r="N1105" s="5"/>
      <c r="O1105" s="5"/>
    </row>
    <row r="1106" spans="2:15" ht="12.75">
      <c r="B1106" s="66"/>
      <c r="C1106" s="67"/>
      <c r="D1106" s="67"/>
      <c r="E1106" s="43">
        <v>18</v>
      </c>
      <c r="F1106" s="67"/>
      <c r="G1106" s="43">
        <v>1.9</v>
      </c>
      <c r="H1106" s="62"/>
      <c r="I1106" s="62"/>
      <c r="J1106" s="68"/>
      <c r="K1106" s="62"/>
      <c r="L1106" s="62"/>
      <c r="M1106" s="64"/>
      <c r="N1106" s="5"/>
      <c r="O1106" s="5"/>
    </row>
    <row r="1107" spans="1:15" ht="12.75">
      <c r="A1107" s="34" t="s">
        <v>163</v>
      </c>
      <c r="B1107" s="66" t="s">
        <v>118</v>
      </c>
      <c r="C1107" s="67">
        <v>22</v>
      </c>
      <c r="D1107" s="67">
        <v>64</v>
      </c>
      <c r="E1107" s="43">
        <v>2</v>
      </c>
      <c r="F1107" s="67">
        <f>((C1107+SUM(E1107:E1112))/7)</f>
        <v>15.928571428571429</v>
      </c>
      <c r="G1107" s="43">
        <v>2.7</v>
      </c>
      <c r="H1107" s="67">
        <f>(SUM(G1107:G1112)/6)</f>
        <v>2.1</v>
      </c>
      <c r="I1107" s="62">
        <v>8</v>
      </c>
      <c r="J1107" s="68">
        <v>1</v>
      </c>
      <c r="K1107" s="62" t="s">
        <v>110</v>
      </c>
      <c r="L1107" s="62">
        <v>9</v>
      </c>
      <c r="M1107" s="64">
        <f>AVERAGE(L1107,L1109,L1111)</f>
        <v>6.666666666666667</v>
      </c>
      <c r="N1107" s="5"/>
      <c r="O1107" s="5"/>
    </row>
    <row r="1108" spans="2:15" ht="12.75">
      <c r="B1108" s="66"/>
      <c r="C1108" s="67"/>
      <c r="D1108" s="67"/>
      <c r="E1108" s="43">
        <v>16.5</v>
      </c>
      <c r="F1108" s="67"/>
      <c r="G1108" s="43">
        <v>1.9</v>
      </c>
      <c r="H1108" s="62"/>
      <c r="I1108" s="62"/>
      <c r="J1108" s="68"/>
      <c r="K1108" s="62"/>
      <c r="L1108" s="62"/>
      <c r="M1108" s="64"/>
      <c r="N1108" s="5"/>
      <c r="O1108" s="5"/>
    </row>
    <row r="1109" spans="2:15" ht="12.75">
      <c r="B1109" s="66"/>
      <c r="C1109" s="67"/>
      <c r="D1109" s="67"/>
      <c r="E1109" s="43">
        <v>13</v>
      </c>
      <c r="F1109" s="67"/>
      <c r="G1109" s="43">
        <v>2.2</v>
      </c>
      <c r="H1109" s="62"/>
      <c r="I1109" s="62"/>
      <c r="J1109" s="68"/>
      <c r="K1109" s="62" t="s">
        <v>154</v>
      </c>
      <c r="L1109" s="62">
        <v>5</v>
      </c>
      <c r="M1109" s="64"/>
      <c r="N1109" s="5"/>
      <c r="O1109" s="5"/>
    </row>
    <row r="1110" spans="2:15" ht="12.75">
      <c r="B1110" s="66"/>
      <c r="C1110" s="67"/>
      <c r="D1110" s="67"/>
      <c r="E1110" s="43">
        <v>17</v>
      </c>
      <c r="F1110" s="67"/>
      <c r="G1110" s="43">
        <v>2.8</v>
      </c>
      <c r="H1110" s="62"/>
      <c r="I1110" s="62"/>
      <c r="J1110" s="68"/>
      <c r="K1110" s="62"/>
      <c r="L1110" s="62"/>
      <c r="M1110" s="64"/>
      <c r="N1110" s="5"/>
      <c r="O1110" s="5"/>
    </row>
    <row r="1111" spans="2:15" ht="12.75">
      <c r="B1111" s="66"/>
      <c r="C1111" s="67"/>
      <c r="D1111" s="67"/>
      <c r="E1111" s="43">
        <v>20</v>
      </c>
      <c r="F1111" s="67"/>
      <c r="G1111" s="43">
        <v>1.7</v>
      </c>
      <c r="H1111" s="62"/>
      <c r="I1111" s="62"/>
      <c r="J1111" s="68"/>
      <c r="K1111" s="62" t="s">
        <v>149</v>
      </c>
      <c r="L1111" s="62">
        <v>6</v>
      </c>
      <c r="M1111" s="64"/>
      <c r="N1111" s="5"/>
      <c r="O1111" s="5"/>
    </row>
    <row r="1112" spans="2:15" ht="12.75">
      <c r="B1112" s="66"/>
      <c r="C1112" s="67"/>
      <c r="D1112" s="67"/>
      <c r="E1112" s="43">
        <v>21</v>
      </c>
      <c r="F1112" s="67"/>
      <c r="G1112" s="43">
        <v>1.3</v>
      </c>
      <c r="H1112" s="62"/>
      <c r="I1112" s="62"/>
      <c r="J1112" s="68"/>
      <c r="K1112" s="62"/>
      <c r="L1112" s="62"/>
      <c r="M1112" s="64"/>
      <c r="N1112" s="5"/>
      <c r="O1112" s="5"/>
    </row>
    <row r="1113" spans="1:15" ht="12.75">
      <c r="A1113" s="34" t="s">
        <v>163</v>
      </c>
      <c r="B1113" s="66" t="s">
        <v>120</v>
      </c>
      <c r="C1113" s="67">
        <v>30</v>
      </c>
      <c r="D1113" s="67">
        <v>100</v>
      </c>
      <c r="E1113" s="43">
        <v>18.5</v>
      </c>
      <c r="F1113" s="67">
        <f>((C1113+SUM(E1113:E1118))/7)</f>
        <v>20.285714285714285</v>
      </c>
      <c r="G1113" s="43">
        <v>1.8</v>
      </c>
      <c r="H1113" s="67">
        <f>(SUM(G1113:G1118)/6)</f>
        <v>2.1833333333333336</v>
      </c>
      <c r="I1113" s="62">
        <v>13</v>
      </c>
      <c r="J1113" s="68">
        <v>1</v>
      </c>
      <c r="K1113" s="62" t="s">
        <v>99</v>
      </c>
      <c r="L1113" s="62">
        <v>14</v>
      </c>
      <c r="M1113" s="64">
        <f>AVERAGE(L1113,L1115,L1117)</f>
        <v>21</v>
      </c>
      <c r="N1113" s="5"/>
      <c r="O1113" s="5"/>
    </row>
    <row r="1114" spans="2:15" ht="12.75">
      <c r="B1114" s="66"/>
      <c r="C1114" s="67"/>
      <c r="D1114" s="67"/>
      <c r="E1114" s="43">
        <v>12</v>
      </c>
      <c r="F1114" s="67"/>
      <c r="G1114" s="43">
        <v>2</v>
      </c>
      <c r="H1114" s="62"/>
      <c r="I1114" s="62"/>
      <c r="J1114" s="68"/>
      <c r="K1114" s="62"/>
      <c r="L1114" s="62"/>
      <c r="M1114" s="64"/>
      <c r="N1114" s="5"/>
      <c r="O1114" s="5"/>
    </row>
    <row r="1115" spans="2:15" ht="12.75">
      <c r="B1115" s="66"/>
      <c r="C1115" s="67"/>
      <c r="D1115" s="67"/>
      <c r="E1115" s="43">
        <v>26</v>
      </c>
      <c r="F1115" s="67"/>
      <c r="G1115" s="43">
        <v>2.3</v>
      </c>
      <c r="H1115" s="62"/>
      <c r="I1115" s="62"/>
      <c r="J1115" s="68"/>
      <c r="K1115" s="62" t="s">
        <v>129</v>
      </c>
      <c r="L1115" s="62">
        <v>32</v>
      </c>
      <c r="M1115" s="64"/>
      <c r="N1115" s="5"/>
      <c r="O1115" s="5"/>
    </row>
    <row r="1116" spans="2:15" ht="12.75">
      <c r="B1116" s="66"/>
      <c r="C1116" s="67"/>
      <c r="D1116" s="67"/>
      <c r="E1116" s="43">
        <v>20</v>
      </c>
      <c r="F1116" s="67"/>
      <c r="G1116" s="43">
        <v>2.4</v>
      </c>
      <c r="H1116" s="62"/>
      <c r="I1116" s="62"/>
      <c r="J1116" s="68"/>
      <c r="K1116" s="62"/>
      <c r="L1116" s="62"/>
      <c r="M1116" s="64"/>
      <c r="N1116" s="5"/>
      <c r="O1116" s="5"/>
    </row>
    <row r="1117" spans="2:15" ht="12.75">
      <c r="B1117" s="66"/>
      <c r="C1117" s="67"/>
      <c r="D1117" s="67"/>
      <c r="E1117" s="43">
        <v>20</v>
      </c>
      <c r="F1117" s="67"/>
      <c r="G1117" s="43">
        <v>2.4</v>
      </c>
      <c r="H1117" s="62"/>
      <c r="I1117" s="62"/>
      <c r="J1117" s="68"/>
      <c r="K1117" s="62" t="s">
        <v>145</v>
      </c>
      <c r="L1117" s="62">
        <v>17</v>
      </c>
      <c r="M1117" s="64"/>
      <c r="N1117" s="5"/>
      <c r="O1117" s="5"/>
    </row>
    <row r="1118" spans="2:15" ht="12.75">
      <c r="B1118" s="66"/>
      <c r="C1118" s="67"/>
      <c r="D1118" s="67"/>
      <c r="E1118" s="43">
        <v>15.5</v>
      </c>
      <c r="F1118" s="67"/>
      <c r="G1118" s="43">
        <v>2.2</v>
      </c>
      <c r="H1118" s="62"/>
      <c r="I1118" s="62"/>
      <c r="J1118" s="68"/>
      <c r="K1118" s="62"/>
      <c r="L1118" s="62"/>
      <c r="M1118" s="64"/>
      <c r="N1118" s="5"/>
      <c r="O1118" s="5"/>
    </row>
    <row r="1119" spans="1:15" ht="12.75">
      <c r="A1119" s="34" t="s">
        <v>163</v>
      </c>
      <c r="B1119" s="66" t="s">
        <v>123</v>
      </c>
      <c r="C1119" s="67">
        <v>50</v>
      </c>
      <c r="D1119" s="67">
        <v>73</v>
      </c>
      <c r="E1119" s="43">
        <v>27</v>
      </c>
      <c r="F1119" s="67">
        <f>((C1119+SUM(E1119:E1124))/7)</f>
        <v>26.214285714285715</v>
      </c>
      <c r="G1119" s="43">
        <v>2.4</v>
      </c>
      <c r="H1119" s="67">
        <f>(SUM(G1119:G1124)/6)</f>
        <v>2.1</v>
      </c>
      <c r="I1119" s="62">
        <v>6</v>
      </c>
      <c r="J1119" s="68">
        <v>1</v>
      </c>
      <c r="K1119" s="62" t="s">
        <v>99</v>
      </c>
      <c r="L1119" s="62">
        <v>14</v>
      </c>
      <c r="M1119" s="64">
        <f>AVERAGE(L1119,L1121,L1123)</f>
        <v>15.333333333333334</v>
      </c>
      <c r="N1119" s="5"/>
      <c r="O1119" s="5"/>
    </row>
    <row r="1120" spans="2:15" ht="12.75">
      <c r="B1120" s="66"/>
      <c r="C1120" s="67"/>
      <c r="D1120" s="67"/>
      <c r="E1120" s="43">
        <v>42</v>
      </c>
      <c r="F1120" s="67"/>
      <c r="G1120" s="43">
        <v>2.7</v>
      </c>
      <c r="H1120" s="62"/>
      <c r="I1120" s="62"/>
      <c r="J1120" s="68"/>
      <c r="K1120" s="62"/>
      <c r="L1120" s="62"/>
      <c r="M1120" s="64"/>
      <c r="N1120" s="5"/>
      <c r="O1120" s="5"/>
    </row>
    <row r="1121" spans="2:15" ht="12.75">
      <c r="B1121" s="66"/>
      <c r="C1121" s="67"/>
      <c r="D1121" s="67"/>
      <c r="E1121" s="43">
        <v>10.5</v>
      </c>
      <c r="F1121" s="67"/>
      <c r="G1121" s="43">
        <v>1.5</v>
      </c>
      <c r="H1121" s="62"/>
      <c r="I1121" s="62"/>
      <c r="J1121" s="68"/>
      <c r="K1121" s="62" t="s">
        <v>102</v>
      </c>
      <c r="L1121" s="62">
        <v>18</v>
      </c>
      <c r="M1121" s="64"/>
      <c r="N1121" s="5"/>
      <c r="O1121" s="5"/>
    </row>
    <row r="1122" spans="2:15" ht="12.75">
      <c r="B1122" s="66"/>
      <c r="C1122" s="67"/>
      <c r="D1122" s="67"/>
      <c r="E1122" s="43">
        <v>12</v>
      </c>
      <c r="F1122" s="67"/>
      <c r="G1122" s="43">
        <v>1.2</v>
      </c>
      <c r="H1122" s="62"/>
      <c r="I1122" s="62"/>
      <c r="J1122" s="68"/>
      <c r="K1122" s="62"/>
      <c r="L1122" s="62"/>
      <c r="M1122" s="64"/>
      <c r="N1122" s="5"/>
      <c r="O1122" s="5"/>
    </row>
    <row r="1123" spans="2:15" ht="12.75">
      <c r="B1123" s="66"/>
      <c r="C1123" s="67"/>
      <c r="D1123" s="67"/>
      <c r="E1123" s="43">
        <v>25</v>
      </c>
      <c r="F1123" s="67"/>
      <c r="G1123" s="43">
        <v>1.9</v>
      </c>
      <c r="H1123" s="62"/>
      <c r="I1123" s="62"/>
      <c r="J1123" s="68"/>
      <c r="K1123" s="62" t="s">
        <v>106</v>
      </c>
      <c r="L1123" s="62">
        <v>14</v>
      </c>
      <c r="M1123" s="64"/>
      <c r="N1123" s="5"/>
      <c r="O1123" s="5"/>
    </row>
    <row r="1124" spans="2:15" ht="12.75">
      <c r="B1124" s="66"/>
      <c r="C1124" s="67"/>
      <c r="D1124" s="67"/>
      <c r="E1124" s="43">
        <v>17</v>
      </c>
      <c r="F1124" s="67"/>
      <c r="G1124" s="43">
        <v>2.9</v>
      </c>
      <c r="H1124" s="62"/>
      <c r="I1124" s="62"/>
      <c r="J1124" s="68"/>
      <c r="K1124" s="62"/>
      <c r="L1124" s="62"/>
      <c r="M1124" s="64"/>
      <c r="N1124" s="5"/>
      <c r="O1124" s="5"/>
    </row>
    <row r="1125" spans="1:15" ht="12.75">
      <c r="A1125" s="34" t="s">
        <v>163</v>
      </c>
      <c r="B1125" s="66" t="s">
        <v>124</v>
      </c>
      <c r="C1125" s="67">
        <v>25</v>
      </c>
      <c r="D1125" s="67">
        <v>45</v>
      </c>
      <c r="E1125" s="43">
        <v>4.5</v>
      </c>
      <c r="F1125" s="67">
        <f>((C1125+SUM(E1125:E1130))/7)</f>
        <v>15.285714285714286</v>
      </c>
      <c r="G1125" s="43">
        <v>1.8</v>
      </c>
      <c r="H1125" s="67">
        <f>(SUM(G1125:G1130)/6)</f>
        <v>1.666666666666667</v>
      </c>
      <c r="I1125" s="62">
        <v>4</v>
      </c>
      <c r="J1125" s="68">
        <v>1</v>
      </c>
      <c r="K1125" s="62" t="s">
        <v>104</v>
      </c>
      <c r="L1125" s="62">
        <v>12</v>
      </c>
      <c r="M1125" s="64">
        <f>AVERAGE(L1125,L1127,L1129)</f>
        <v>12.666666666666666</v>
      </c>
      <c r="N1125" s="5"/>
      <c r="O1125" s="5"/>
    </row>
    <row r="1126" spans="2:15" ht="12.75">
      <c r="B1126" s="66"/>
      <c r="C1126" s="67"/>
      <c r="D1126" s="67"/>
      <c r="E1126" s="43">
        <v>7</v>
      </c>
      <c r="F1126" s="67"/>
      <c r="G1126" s="43">
        <v>1.6</v>
      </c>
      <c r="H1126" s="62"/>
      <c r="I1126" s="62"/>
      <c r="J1126" s="68"/>
      <c r="K1126" s="62"/>
      <c r="L1126" s="62"/>
      <c r="M1126" s="64"/>
      <c r="N1126" s="5"/>
      <c r="O1126" s="5"/>
    </row>
    <row r="1127" spans="2:15" ht="12.75">
      <c r="B1127" s="66"/>
      <c r="C1127" s="67"/>
      <c r="D1127" s="67"/>
      <c r="E1127" s="43">
        <v>18.5</v>
      </c>
      <c r="F1127" s="67"/>
      <c r="G1127" s="43">
        <v>1.9</v>
      </c>
      <c r="H1127" s="62"/>
      <c r="I1127" s="62"/>
      <c r="J1127" s="68"/>
      <c r="K1127" s="62" t="s">
        <v>131</v>
      </c>
      <c r="L1127" s="62">
        <v>12</v>
      </c>
      <c r="M1127" s="64"/>
      <c r="N1127" s="5"/>
      <c r="O1127" s="5"/>
    </row>
    <row r="1128" spans="2:15" ht="12.75">
      <c r="B1128" s="66"/>
      <c r="C1128" s="67"/>
      <c r="D1128" s="67"/>
      <c r="E1128" s="43">
        <v>17</v>
      </c>
      <c r="F1128" s="67"/>
      <c r="G1128" s="43">
        <v>1.4</v>
      </c>
      <c r="H1128" s="62"/>
      <c r="I1128" s="62"/>
      <c r="J1128" s="68"/>
      <c r="K1128" s="62"/>
      <c r="L1128" s="62"/>
      <c r="M1128" s="64"/>
      <c r="N1128" s="5"/>
      <c r="O1128" s="5"/>
    </row>
    <row r="1129" spans="2:15" ht="12.75">
      <c r="B1129" s="66"/>
      <c r="C1129" s="67"/>
      <c r="D1129" s="67"/>
      <c r="E1129" s="43">
        <v>18</v>
      </c>
      <c r="F1129" s="67"/>
      <c r="G1129" s="43">
        <v>1.3</v>
      </c>
      <c r="H1129" s="62"/>
      <c r="I1129" s="62"/>
      <c r="J1129" s="68"/>
      <c r="K1129" s="62" t="s">
        <v>106</v>
      </c>
      <c r="L1129" s="62">
        <v>14</v>
      </c>
      <c r="M1129" s="64"/>
      <c r="N1129" s="5"/>
      <c r="O1129" s="5"/>
    </row>
    <row r="1130" spans="2:15" ht="12.75">
      <c r="B1130" s="66"/>
      <c r="C1130" s="67"/>
      <c r="D1130" s="67"/>
      <c r="E1130" s="43">
        <v>17</v>
      </c>
      <c r="F1130" s="67"/>
      <c r="G1130" s="43">
        <v>2</v>
      </c>
      <c r="H1130" s="62"/>
      <c r="I1130" s="62"/>
      <c r="J1130" s="68"/>
      <c r="K1130" s="62"/>
      <c r="L1130" s="62"/>
      <c r="M1130" s="64"/>
      <c r="N1130" s="5"/>
      <c r="O1130" s="5"/>
    </row>
    <row r="1131" spans="1:15" ht="12.75">
      <c r="A1131" s="34" t="s">
        <v>163</v>
      </c>
      <c r="B1131" s="66" t="s">
        <v>126</v>
      </c>
      <c r="C1131" s="67">
        <v>44</v>
      </c>
      <c r="D1131" s="67">
        <v>85</v>
      </c>
      <c r="E1131" s="43">
        <v>28</v>
      </c>
      <c r="F1131" s="67">
        <f>((C1131+SUM(E1131:E1136))/7)</f>
        <v>28.428571428571427</v>
      </c>
      <c r="G1131" s="43">
        <v>1.4</v>
      </c>
      <c r="H1131" s="67">
        <f>(SUM(G1131:G1136)/6)</f>
        <v>1.5666666666666664</v>
      </c>
      <c r="I1131" s="62">
        <v>7</v>
      </c>
      <c r="J1131" s="68">
        <v>1</v>
      </c>
      <c r="K1131" s="62" t="s">
        <v>100</v>
      </c>
      <c r="L1131" s="62">
        <v>16</v>
      </c>
      <c r="M1131" s="64">
        <f>AVERAGE(L1131,L1133,L1135)</f>
        <v>18.333333333333332</v>
      </c>
      <c r="N1131" s="5"/>
      <c r="O1131" s="5"/>
    </row>
    <row r="1132" spans="2:15" ht="12.75">
      <c r="B1132" s="66"/>
      <c r="C1132" s="67"/>
      <c r="D1132" s="67"/>
      <c r="E1132" s="43">
        <v>34.5</v>
      </c>
      <c r="F1132" s="67"/>
      <c r="G1132" s="43">
        <v>2.3</v>
      </c>
      <c r="H1132" s="62"/>
      <c r="I1132" s="62"/>
      <c r="J1132" s="68"/>
      <c r="K1132" s="62"/>
      <c r="L1132" s="62"/>
      <c r="M1132" s="64"/>
      <c r="N1132" s="5"/>
      <c r="O1132" s="5"/>
    </row>
    <row r="1133" spans="2:15" ht="12.75">
      <c r="B1133" s="66"/>
      <c r="C1133" s="67"/>
      <c r="D1133" s="67"/>
      <c r="E1133" s="43">
        <v>37</v>
      </c>
      <c r="F1133" s="67"/>
      <c r="G1133" s="43">
        <v>1.1</v>
      </c>
      <c r="H1133" s="62"/>
      <c r="I1133" s="62"/>
      <c r="J1133" s="68"/>
      <c r="K1133" s="62" t="s">
        <v>106</v>
      </c>
      <c r="L1133" s="62">
        <v>14</v>
      </c>
      <c r="M1133" s="64"/>
      <c r="N1133" s="5"/>
      <c r="O1133" s="5"/>
    </row>
    <row r="1134" spans="2:15" ht="12.75">
      <c r="B1134" s="66"/>
      <c r="C1134" s="67"/>
      <c r="D1134" s="67"/>
      <c r="E1134" s="43">
        <v>17</v>
      </c>
      <c r="F1134" s="67"/>
      <c r="G1134" s="43">
        <v>1.4</v>
      </c>
      <c r="H1134" s="62"/>
      <c r="I1134" s="62"/>
      <c r="J1134" s="68"/>
      <c r="K1134" s="62"/>
      <c r="L1134" s="62"/>
      <c r="M1134" s="64"/>
      <c r="N1134" s="5"/>
      <c r="O1134" s="5"/>
    </row>
    <row r="1135" spans="2:15" ht="12.75">
      <c r="B1135" s="66"/>
      <c r="C1135" s="67"/>
      <c r="D1135" s="67"/>
      <c r="E1135" s="43">
        <v>15.5</v>
      </c>
      <c r="F1135" s="67"/>
      <c r="G1135" s="43">
        <v>1.5</v>
      </c>
      <c r="H1135" s="62"/>
      <c r="I1135" s="62"/>
      <c r="J1135" s="68"/>
      <c r="K1135" s="62" t="s">
        <v>108</v>
      </c>
      <c r="L1135" s="62">
        <v>25</v>
      </c>
      <c r="M1135" s="64"/>
      <c r="N1135" s="5"/>
      <c r="O1135" s="5"/>
    </row>
    <row r="1136" spans="2:15" ht="12.75">
      <c r="B1136" s="66"/>
      <c r="C1136" s="67"/>
      <c r="D1136" s="67"/>
      <c r="E1136" s="43">
        <v>23</v>
      </c>
      <c r="F1136" s="67"/>
      <c r="G1136" s="43">
        <v>1.7</v>
      </c>
      <c r="H1136" s="62"/>
      <c r="I1136" s="62"/>
      <c r="J1136" s="68"/>
      <c r="K1136" s="62"/>
      <c r="L1136" s="62"/>
      <c r="M1136" s="64"/>
      <c r="N1136" s="5"/>
      <c r="O1136" s="5"/>
    </row>
    <row r="1137" spans="1:15" ht="12.75">
      <c r="A1137" s="34" t="s">
        <v>163</v>
      </c>
      <c r="B1137" s="66" t="s">
        <v>137</v>
      </c>
      <c r="C1137" s="67">
        <v>23</v>
      </c>
      <c r="D1137" s="67">
        <v>64</v>
      </c>
      <c r="E1137" s="43">
        <v>14.5</v>
      </c>
      <c r="F1137" s="67">
        <f>((C1137+SUM(E1137:E1142))/7)</f>
        <v>15.785714285714286</v>
      </c>
      <c r="G1137" s="43">
        <v>1.9</v>
      </c>
      <c r="H1137" s="67">
        <f>(SUM(G1137:G1142)/6)</f>
        <v>1.4833333333333334</v>
      </c>
      <c r="I1137" s="62">
        <v>5</v>
      </c>
      <c r="J1137" s="68">
        <v>1</v>
      </c>
      <c r="K1137" s="62" t="s">
        <v>115</v>
      </c>
      <c r="L1137" s="62">
        <v>40</v>
      </c>
      <c r="M1137" s="64">
        <f>AVERAGE(L1137,L1139,L1141)</f>
        <v>36.666666666666664</v>
      </c>
      <c r="N1137" s="5"/>
      <c r="O1137" s="5"/>
    </row>
    <row r="1138" spans="2:15" ht="12.75">
      <c r="B1138" s="66"/>
      <c r="C1138" s="67"/>
      <c r="D1138" s="67"/>
      <c r="E1138" s="43">
        <v>19</v>
      </c>
      <c r="F1138" s="67"/>
      <c r="G1138" s="43">
        <v>1.1</v>
      </c>
      <c r="H1138" s="62"/>
      <c r="I1138" s="62"/>
      <c r="J1138" s="68"/>
      <c r="K1138" s="62"/>
      <c r="L1138" s="62"/>
      <c r="M1138" s="64"/>
      <c r="N1138" s="5"/>
      <c r="O1138" s="5"/>
    </row>
    <row r="1139" spans="2:15" ht="12.75">
      <c r="B1139" s="66"/>
      <c r="C1139" s="67"/>
      <c r="D1139" s="67"/>
      <c r="E1139" s="43">
        <v>16.5</v>
      </c>
      <c r="F1139" s="67"/>
      <c r="G1139" s="43">
        <v>1.9</v>
      </c>
      <c r="H1139" s="62"/>
      <c r="I1139" s="62"/>
      <c r="J1139" s="68"/>
      <c r="K1139" s="62" t="s">
        <v>115</v>
      </c>
      <c r="L1139" s="62">
        <v>40</v>
      </c>
      <c r="M1139" s="64"/>
      <c r="N1139" s="5"/>
      <c r="O1139" s="5"/>
    </row>
    <row r="1140" spans="2:15" ht="12.75">
      <c r="B1140" s="66"/>
      <c r="C1140" s="67"/>
      <c r="D1140" s="67"/>
      <c r="E1140" s="43">
        <v>10</v>
      </c>
      <c r="F1140" s="67"/>
      <c r="G1140" s="43">
        <v>1.4</v>
      </c>
      <c r="H1140" s="62"/>
      <c r="I1140" s="62"/>
      <c r="J1140" s="68"/>
      <c r="K1140" s="62"/>
      <c r="L1140" s="62"/>
      <c r="M1140" s="64"/>
      <c r="N1140" s="5"/>
      <c r="O1140" s="5"/>
    </row>
    <row r="1141" spans="2:15" ht="12.75">
      <c r="B1141" s="66"/>
      <c r="C1141" s="67"/>
      <c r="D1141" s="67"/>
      <c r="E1141" s="43">
        <v>15.5</v>
      </c>
      <c r="F1141" s="67"/>
      <c r="G1141" s="43">
        <v>1.3</v>
      </c>
      <c r="H1141" s="62"/>
      <c r="I1141" s="62"/>
      <c r="J1141" s="68"/>
      <c r="K1141" s="62" t="s">
        <v>122</v>
      </c>
      <c r="L1141" s="62">
        <v>30</v>
      </c>
      <c r="M1141" s="64"/>
      <c r="N1141" s="5"/>
      <c r="O1141" s="5"/>
    </row>
    <row r="1142" spans="2:15" ht="12.75">
      <c r="B1142" s="66"/>
      <c r="C1142" s="67"/>
      <c r="D1142" s="67"/>
      <c r="E1142" s="43">
        <v>12</v>
      </c>
      <c r="F1142" s="67"/>
      <c r="G1142" s="43">
        <v>1.3</v>
      </c>
      <c r="H1142" s="62"/>
      <c r="I1142" s="62"/>
      <c r="J1142" s="68"/>
      <c r="K1142" s="62"/>
      <c r="L1142" s="62"/>
      <c r="M1142" s="64"/>
      <c r="N1142" s="5"/>
      <c r="O1142" s="5"/>
    </row>
    <row r="1143" spans="1:15" ht="12.75">
      <c r="A1143" s="34" t="s">
        <v>163</v>
      </c>
      <c r="B1143" s="66" t="s">
        <v>23</v>
      </c>
      <c r="C1143" s="67">
        <v>34</v>
      </c>
      <c r="D1143" s="67">
        <v>82</v>
      </c>
      <c r="E1143" s="43">
        <v>18</v>
      </c>
      <c r="F1143" s="67">
        <f>((C1143+SUM(E1143:E1148))/7)</f>
        <v>22.214285714285715</v>
      </c>
      <c r="G1143" s="43">
        <v>2.1</v>
      </c>
      <c r="H1143" s="67">
        <f>(SUM(G1143:G1148)/6)</f>
        <v>1.8499999999999999</v>
      </c>
      <c r="I1143" s="62">
        <v>10</v>
      </c>
      <c r="J1143" s="68">
        <v>1</v>
      </c>
      <c r="K1143" s="62" t="s">
        <v>144</v>
      </c>
      <c r="L1143" s="62">
        <v>45</v>
      </c>
      <c r="M1143" s="64">
        <f>AVERAGE(L1143,L1145,L1147)</f>
        <v>25.666666666666668</v>
      </c>
      <c r="N1143" s="5"/>
      <c r="O1143" s="5"/>
    </row>
    <row r="1144" spans="2:15" ht="12.75">
      <c r="B1144" s="66"/>
      <c r="C1144" s="67"/>
      <c r="D1144" s="67"/>
      <c r="E1144" s="43">
        <v>21.5</v>
      </c>
      <c r="F1144" s="67"/>
      <c r="G1144" s="43">
        <v>1.4</v>
      </c>
      <c r="H1144" s="62"/>
      <c r="I1144" s="62"/>
      <c r="J1144" s="68"/>
      <c r="K1144" s="62"/>
      <c r="L1144" s="62"/>
      <c r="M1144" s="64"/>
      <c r="N1144" s="5"/>
      <c r="O1144" s="5"/>
    </row>
    <row r="1145" spans="2:15" ht="12.75">
      <c r="B1145" s="66"/>
      <c r="C1145" s="67"/>
      <c r="D1145" s="67"/>
      <c r="E1145" s="43">
        <v>17.5</v>
      </c>
      <c r="F1145" s="67"/>
      <c r="G1145" s="43">
        <v>2</v>
      </c>
      <c r="H1145" s="62"/>
      <c r="I1145" s="62"/>
      <c r="J1145" s="68"/>
      <c r="K1145" s="62" t="s">
        <v>103</v>
      </c>
      <c r="L1145" s="62">
        <v>22</v>
      </c>
      <c r="M1145" s="64"/>
      <c r="N1145" s="5"/>
      <c r="O1145" s="5"/>
    </row>
    <row r="1146" spans="2:15" ht="12.75">
      <c r="B1146" s="66"/>
      <c r="C1146" s="67"/>
      <c r="D1146" s="67"/>
      <c r="E1146" s="43">
        <v>27.5</v>
      </c>
      <c r="F1146" s="67"/>
      <c r="G1146" s="43">
        <v>2.3</v>
      </c>
      <c r="H1146" s="62"/>
      <c r="I1146" s="62"/>
      <c r="J1146" s="68"/>
      <c r="K1146" s="62"/>
      <c r="L1146" s="62"/>
      <c r="M1146" s="64"/>
      <c r="N1146" s="5"/>
      <c r="O1146" s="5"/>
    </row>
    <row r="1147" spans="2:15" ht="12.75">
      <c r="B1147" s="66"/>
      <c r="C1147" s="67"/>
      <c r="D1147" s="67"/>
      <c r="E1147" s="43">
        <v>23</v>
      </c>
      <c r="F1147" s="67"/>
      <c r="G1147" s="43">
        <v>1.7</v>
      </c>
      <c r="H1147" s="62"/>
      <c r="I1147" s="62"/>
      <c r="J1147" s="68"/>
      <c r="K1147" s="62" t="s">
        <v>117</v>
      </c>
      <c r="L1147" s="62">
        <v>10</v>
      </c>
      <c r="M1147" s="64"/>
      <c r="N1147" s="5"/>
      <c r="O1147" s="5"/>
    </row>
    <row r="1148" spans="2:15" ht="12.75">
      <c r="B1148" s="66"/>
      <c r="C1148" s="67"/>
      <c r="D1148" s="67"/>
      <c r="E1148" s="43">
        <v>14</v>
      </c>
      <c r="F1148" s="67"/>
      <c r="G1148" s="43">
        <v>1.6</v>
      </c>
      <c r="H1148" s="62"/>
      <c r="I1148" s="62"/>
      <c r="J1148" s="68"/>
      <c r="K1148" s="62"/>
      <c r="L1148" s="62"/>
      <c r="M1148" s="64"/>
      <c r="N1148" s="5"/>
      <c r="O1148" s="5"/>
    </row>
    <row r="1149" spans="1:15" ht="12.75">
      <c r="A1149" s="34" t="s">
        <v>163</v>
      </c>
      <c r="B1149" s="66" t="s">
        <v>26</v>
      </c>
      <c r="C1149" s="67">
        <v>21</v>
      </c>
      <c r="D1149" s="67">
        <v>28</v>
      </c>
      <c r="E1149" s="43">
        <v>15</v>
      </c>
      <c r="F1149" s="67">
        <f>((C1149+SUM(E1149:E1154))/7)</f>
        <v>16.142857142857142</v>
      </c>
      <c r="G1149" s="43">
        <v>1.4</v>
      </c>
      <c r="H1149" s="67">
        <f>(SUM(G1149:G1154)/6)</f>
        <v>1.5333333333333332</v>
      </c>
      <c r="I1149" s="62">
        <v>4</v>
      </c>
      <c r="J1149" s="68">
        <v>1</v>
      </c>
      <c r="K1149" s="62" t="s">
        <v>102</v>
      </c>
      <c r="L1149" s="62">
        <v>18</v>
      </c>
      <c r="M1149" s="64">
        <f>AVERAGE(L1149,L1151,L1153)</f>
        <v>19.666666666666668</v>
      </c>
      <c r="N1149" s="5"/>
      <c r="O1149" s="5"/>
    </row>
    <row r="1150" spans="2:15" ht="12.75">
      <c r="B1150" s="66"/>
      <c r="C1150" s="67"/>
      <c r="D1150" s="67"/>
      <c r="E1150" s="43">
        <v>13</v>
      </c>
      <c r="F1150" s="67"/>
      <c r="G1150" s="43">
        <v>1.7</v>
      </c>
      <c r="H1150" s="62"/>
      <c r="I1150" s="62"/>
      <c r="J1150" s="68"/>
      <c r="K1150" s="62"/>
      <c r="L1150" s="62"/>
      <c r="M1150" s="64"/>
      <c r="N1150" s="5"/>
      <c r="O1150" s="5"/>
    </row>
    <row r="1151" spans="2:15" ht="12.75">
      <c r="B1151" s="66"/>
      <c r="C1151" s="67"/>
      <c r="D1151" s="67"/>
      <c r="E1151" s="43">
        <v>19.5</v>
      </c>
      <c r="F1151" s="67"/>
      <c r="G1151" s="43">
        <v>2.1</v>
      </c>
      <c r="H1151" s="62"/>
      <c r="I1151" s="62"/>
      <c r="J1151" s="68"/>
      <c r="K1151" s="62" t="s">
        <v>100</v>
      </c>
      <c r="L1151" s="62">
        <v>16</v>
      </c>
      <c r="M1151" s="64"/>
      <c r="N1151" s="5"/>
      <c r="O1151" s="5"/>
    </row>
    <row r="1152" spans="2:15" ht="12.75">
      <c r="B1152" s="66"/>
      <c r="C1152" s="67"/>
      <c r="D1152" s="67"/>
      <c r="E1152" s="43">
        <v>20</v>
      </c>
      <c r="F1152" s="67"/>
      <c r="G1152" s="43">
        <v>1.4</v>
      </c>
      <c r="H1152" s="62"/>
      <c r="I1152" s="62"/>
      <c r="J1152" s="68"/>
      <c r="K1152" s="62"/>
      <c r="L1152" s="62"/>
      <c r="M1152" s="64"/>
      <c r="N1152" s="5"/>
      <c r="O1152" s="5"/>
    </row>
    <row r="1153" spans="2:15" ht="12.75">
      <c r="B1153" s="66"/>
      <c r="C1153" s="67"/>
      <c r="D1153" s="67"/>
      <c r="E1153" s="43">
        <v>11.5</v>
      </c>
      <c r="F1153" s="67"/>
      <c r="G1153" s="43">
        <v>1.5</v>
      </c>
      <c r="H1153" s="62"/>
      <c r="I1153" s="62"/>
      <c r="J1153" s="68"/>
      <c r="K1153" s="62" t="s">
        <v>108</v>
      </c>
      <c r="L1153" s="62">
        <v>25</v>
      </c>
      <c r="M1153" s="64"/>
      <c r="N1153" s="5"/>
      <c r="O1153" s="5"/>
    </row>
    <row r="1154" spans="2:15" ht="12.75">
      <c r="B1154" s="66"/>
      <c r="C1154" s="67"/>
      <c r="D1154" s="67"/>
      <c r="E1154" s="43">
        <v>13</v>
      </c>
      <c r="F1154" s="67"/>
      <c r="G1154" s="43">
        <v>1.1</v>
      </c>
      <c r="H1154" s="62"/>
      <c r="I1154" s="62"/>
      <c r="J1154" s="68"/>
      <c r="K1154" s="62"/>
      <c r="L1154" s="62"/>
      <c r="M1154" s="64"/>
      <c r="N1154" s="5"/>
      <c r="O1154" s="5"/>
    </row>
    <row r="1155" spans="1:15" ht="12.75">
      <c r="A1155" s="34" t="s">
        <v>163</v>
      </c>
      <c r="B1155" s="66" t="s">
        <v>25</v>
      </c>
      <c r="C1155" s="67">
        <v>16</v>
      </c>
      <c r="D1155" s="67">
        <v>6</v>
      </c>
      <c r="E1155" s="43">
        <v>10</v>
      </c>
      <c r="F1155" s="67">
        <f>((C1155+SUM(E1155:E1160))/7)</f>
        <v>3.7142857142857144</v>
      </c>
      <c r="G1155" s="43">
        <v>2</v>
      </c>
      <c r="H1155" s="67">
        <f>(SUM(G1155:G1160)/6)</f>
        <v>0.65</v>
      </c>
      <c r="I1155" s="62">
        <v>1</v>
      </c>
      <c r="J1155" s="68">
        <v>1</v>
      </c>
      <c r="K1155" s="62" t="s">
        <v>127</v>
      </c>
      <c r="L1155" s="62">
        <v>10</v>
      </c>
      <c r="M1155" s="64">
        <f>AVERAGE(L1155,L1157,L1159)</f>
        <v>10</v>
      </c>
      <c r="N1155" s="5"/>
      <c r="O1155" s="5"/>
    </row>
    <row r="1156" spans="2:15" ht="12.75">
      <c r="B1156" s="66"/>
      <c r="C1156" s="67"/>
      <c r="D1156" s="67"/>
      <c r="E1156" s="43"/>
      <c r="F1156" s="67"/>
      <c r="G1156" s="43">
        <v>1.9</v>
      </c>
      <c r="H1156" s="62"/>
      <c r="I1156" s="62"/>
      <c r="J1156" s="68"/>
      <c r="K1156" s="62"/>
      <c r="L1156" s="62"/>
      <c r="M1156" s="64"/>
      <c r="N1156" s="5"/>
      <c r="O1156" s="5"/>
    </row>
    <row r="1157" spans="2:15" ht="12.75">
      <c r="B1157" s="66"/>
      <c r="C1157" s="67"/>
      <c r="D1157" s="67"/>
      <c r="E1157" s="43"/>
      <c r="F1157" s="67"/>
      <c r="G1157" s="43"/>
      <c r="H1157" s="62"/>
      <c r="I1157" s="62"/>
      <c r="J1157" s="68"/>
      <c r="K1157" s="62" t="s">
        <v>127</v>
      </c>
      <c r="L1157" s="62">
        <v>10</v>
      </c>
      <c r="M1157" s="64"/>
      <c r="N1157" s="5"/>
      <c r="O1157" s="5"/>
    </row>
    <row r="1158" spans="2:15" ht="12.75">
      <c r="B1158" s="66"/>
      <c r="C1158" s="67"/>
      <c r="D1158" s="67"/>
      <c r="E1158" s="43"/>
      <c r="F1158" s="67"/>
      <c r="G1158" s="43"/>
      <c r="H1158" s="62"/>
      <c r="I1158" s="62"/>
      <c r="J1158" s="68"/>
      <c r="K1158" s="62"/>
      <c r="L1158" s="62"/>
      <c r="M1158" s="64"/>
      <c r="N1158" s="5"/>
      <c r="O1158" s="5"/>
    </row>
    <row r="1159" spans="2:15" ht="12.75">
      <c r="B1159" s="66"/>
      <c r="C1159" s="67"/>
      <c r="D1159" s="67"/>
      <c r="E1159" s="43"/>
      <c r="F1159" s="67"/>
      <c r="G1159" s="43"/>
      <c r="H1159" s="62"/>
      <c r="I1159" s="62"/>
      <c r="J1159" s="68"/>
      <c r="K1159" s="62"/>
      <c r="L1159" s="62"/>
      <c r="M1159" s="64"/>
      <c r="N1159" s="5"/>
      <c r="O1159" s="5"/>
    </row>
    <row r="1160" spans="2:15" ht="12.75">
      <c r="B1160" s="66"/>
      <c r="C1160" s="67"/>
      <c r="D1160" s="67"/>
      <c r="E1160" s="43"/>
      <c r="F1160" s="67"/>
      <c r="G1160" s="43"/>
      <c r="H1160" s="62"/>
      <c r="I1160" s="62"/>
      <c r="J1160" s="68"/>
      <c r="K1160" s="62"/>
      <c r="L1160" s="62"/>
      <c r="M1160" s="64"/>
      <c r="N1160" s="5"/>
      <c r="O1160" s="5"/>
    </row>
    <row r="1161" spans="1:15" ht="12.75">
      <c r="A1161" s="34" t="s">
        <v>163</v>
      </c>
      <c r="B1161" s="66" t="s">
        <v>24</v>
      </c>
      <c r="C1161" s="67">
        <v>27</v>
      </c>
      <c r="D1161" s="67">
        <v>20</v>
      </c>
      <c r="E1161" s="43">
        <v>19.5</v>
      </c>
      <c r="F1161" s="67">
        <f>((C1161+SUM(E1161:E1166))/7)</f>
        <v>17.428571428571427</v>
      </c>
      <c r="G1161" s="43">
        <v>1.6</v>
      </c>
      <c r="H1161" s="67">
        <f>(SUM(G1161:G1166)/6)</f>
        <v>1.633333333333333</v>
      </c>
      <c r="I1161" s="62">
        <v>3</v>
      </c>
      <c r="J1161" s="68">
        <v>1</v>
      </c>
      <c r="K1161" s="62" t="s">
        <v>165</v>
      </c>
      <c r="L1161" s="62">
        <v>6</v>
      </c>
      <c r="M1161" s="64">
        <f>AVERAGE(L1161,L1163,L1165)</f>
        <v>12</v>
      </c>
      <c r="N1161" s="5"/>
      <c r="O1161" s="5"/>
    </row>
    <row r="1162" spans="2:15" ht="12.75">
      <c r="B1162" s="66"/>
      <c r="C1162" s="67"/>
      <c r="D1162" s="67"/>
      <c r="E1162" s="43">
        <v>15</v>
      </c>
      <c r="F1162" s="67"/>
      <c r="G1162" s="43">
        <v>1.5</v>
      </c>
      <c r="H1162" s="62"/>
      <c r="I1162" s="62"/>
      <c r="J1162" s="68"/>
      <c r="K1162" s="62"/>
      <c r="L1162" s="62"/>
      <c r="M1162" s="64"/>
      <c r="N1162" s="5"/>
      <c r="O1162" s="5"/>
    </row>
    <row r="1163" spans="2:15" ht="12.75">
      <c r="B1163" s="66"/>
      <c r="C1163" s="67"/>
      <c r="D1163" s="67"/>
      <c r="E1163" s="43">
        <v>18.5</v>
      </c>
      <c r="F1163" s="67"/>
      <c r="G1163" s="43">
        <v>1.5</v>
      </c>
      <c r="H1163" s="62"/>
      <c r="I1163" s="62"/>
      <c r="J1163" s="68"/>
      <c r="K1163" s="62" t="s">
        <v>166</v>
      </c>
      <c r="L1163" s="62">
        <v>10</v>
      </c>
      <c r="M1163" s="64"/>
      <c r="N1163" s="5"/>
      <c r="O1163" s="5"/>
    </row>
    <row r="1164" spans="2:15" ht="12.75">
      <c r="B1164" s="66"/>
      <c r="C1164" s="67"/>
      <c r="D1164" s="67"/>
      <c r="E1164" s="43">
        <v>17</v>
      </c>
      <c r="F1164" s="67"/>
      <c r="G1164" s="43">
        <v>2.1</v>
      </c>
      <c r="H1164" s="62"/>
      <c r="I1164" s="62"/>
      <c r="J1164" s="68"/>
      <c r="K1164" s="62"/>
      <c r="L1164" s="62"/>
      <c r="M1164" s="64"/>
      <c r="N1164" s="5"/>
      <c r="O1164" s="5"/>
    </row>
    <row r="1165" spans="2:15" ht="12.75">
      <c r="B1165" s="66"/>
      <c r="C1165" s="67"/>
      <c r="D1165" s="67"/>
      <c r="E1165" s="43">
        <v>9.5</v>
      </c>
      <c r="F1165" s="67"/>
      <c r="G1165" s="43">
        <v>1.4</v>
      </c>
      <c r="H1165" s="62"/>
      <c r="I1165" s="62"/>
      <c r="J1165" s="68"/>
      <c r="K1165" s="62" t="s">
        <v>138</v>
      </c>
      <c r="L1165" s="62">
        <v>20</v>
      </c>
      <c r="M1165" s="64"/>
      <c r="N1165" s="5"/>
      <c r="O1165" s="5"/>
    </row>
    <row r="1166" spans="2:15" ht="12.75">
      <c r="B1166" s="66"/>
      <c r="C1166" s="67"/>
      <c r="D1166" s="67"/>
      <c r="E1166" s="43">
        <v>15.5</v>
      </c>
      <c r="F1166" s="67"/>
      <c r="G1166" s="43">
        <v>1.7</v>
      </c>
      <c r="H1166" s="62"/>
      <c r="I1166" s="62"/>
      <c r="J1166" s="68"/>
      <c r="K1166" s="62"/>
      <c r="L1166" s="62"/>
      <c r="M1166" s="64"/>
      <c r="N1166" s="5"/>
      <c r="O1166" s="5"/>
    </row>
    <row r="1167" spans="1:15" ht="12.75">
      <c r="A1167" s="34" t="s">
        <v>163</v>
      </c>
      <c r="B1167" s="66" t="s">
        <v>27</v>
      </c>
      <c r="C1167" s="67">
        <v>30</v>
      </c>
      <c r="D1167" s="67">
        <v>51</v>
      </c>
      <c r="E1167" s="43">
        <v>21.5</v>
      </c>
      <c r="F1167" s="67">
        <f>((C1167+SUM(E1167:E1172))/7)</f>
        <v>21.785714285714285</v>
      </c>
      <c r="G1167" s="43">
        <v>1.5</v>
      </c>
      <c r="H1167" s="67">
        <f>(SUM(G1167:G1172)/6)</f>
        <v>1.4833333333333334</v>
      </c>
      <c r="I1167" s="62">
        <v>7</v>
      </c>
      <c r="J1167" s="68">
        <v>1</v>
      </c>
      <c r="K1167" s="62" t="s">
        <v>117</v>
      </c>
      <c r="L1167" s="62">
        <v>10</v>
      </c>
      <c r="M1167" s="64">
        <f>AVERAGE(L1167,L1169,L1171)</f>
        <v>12.333333333333334</v>
      </c>
      <c r="N1167" s="5"/>
      <c r="O1167" s="5"/>
    </row>
    <row r="1168" spans="2:15" ht="12.75">
      <c r="B1168" s="66"/>
      <c r="C1168" s="67"/>
      <c r="D1168" s="67"/>
      <c r="E1168" s="43">
        <v>26</v>
      </c>
      <c r="F1168" s="67"/>
      <c r="G1168" s="43">
        <v>1.3</v>
      </c>
      <c r="H1168" s="62"/>
      <c r="I1168" s="62"/>
      <c r="J1168" s="68"/>
      <c r="K1168" s="62"/>
      <c r="L1168" s="62"/>
      <c r="M1168" s="64"/>
      <c r="N1168" s="5"/>
      <c r="O1168" s="5"/>
    </row>
    <row r="1169" spans="2:15" ht="12.75">
      <c r="B1169" s="66"/>
      <c r="C1169" s="67"/>
      <c r="D1169" s="67"/>
      <c r="E1169" s="43">
        <v>16</v>
      </c>
      <c r="F1169" s="67"/>
      <c r="G1169" s="43">
        <v>1.6</v>
      </c>
      <c r="H1169" s="62"/>
      <c r="I1169" s="62"/>
      <c r="J1169" s="68"/>
      <c r="K1169" s="62" t="s">
        <v>100</v>
      </c>
      <c r="L1169" s="62">
        <v>16</v>
      </c>
      <c r="M1169" s="64"/>
      <c r="N1169" s="5"/>
      <c r="O1169" s="5"/>
    </row>
    <row r="1170" spans="2:15" ht="12.75">
      <c r="B1170" s="66"/>
      <c r="C1170" s="67"/>
      <c r="D1170" s="67"/>
      <c r="E1170" s="43">
        <v>15.5</v>
      </c>
      <c r="F1170" s="67"/>
      <c r="G1170" s="43">
        <v>1.4</v>
      </c>
      <c r="H1170" s="62"/>
      <c r="I1170" s="62"/>
      <c r="J1170" s="68"/>
      <c r="K1170" s="62"/>
      <c r="L1170" s="62"/>
      <c r="M1170" s="64"/>
      <c r="N1170" s="5"/>
      <c r="O1170" s="5"/>
    </row>
    <row r="1171" spans="2:15" ht="12.75">
      <c r="B1171" s="66"/>
      <c r="C1171" s="67"/>
      <c r="D1171" s="67"/>
      <c r="E1171" s="43">
        <v>20</v>
      </c>
      <c r="F1171" s="67"/>
      <c r="G1171" s="43">
        <v>1.6</v>
      </c>
      <c r="H1171" s="62"/>
      <c r="I1171" s="62"/>
      <c r="J1171" s="68"/>
      <c r="K1171" s="62" t="s">
        <v>98</v>
      </c>
      <c r="L1171" s="62">
        <v>11</v>
      </c>
      <c r="M1171" s="64"/>
      <c r="N1171" s="5"/>
      <c r="O1171" s="5"/>
    </row>
    <row r="1172" spans="2:15" ht="12.75">
      <c r="B1172" s="66"/>
      <c r="C1172" s="67"/>
      <c r="D1172" s="67"/>
      <c r="E1172" s="43">
        <v>23.5</v>
      </c>
      <c r="F1172" s="67"/>
      <c r="G1172" s="43">
        <v>1.5</v>
      </c>
      <c r="H1172" s="62"/>
      <c r="I1172" s="62"/>
      <c r="J1172" s="68"/>
      <c r="K1172" s="62"/>
      <c r="L1172" s="62"/>
      <c r="M1172" s="64"/>
      <c r="N1172" s="5"/>
      <c r="O1172" s="5"/>
    </row>
    <row r="1173" spans="1:15" ht="12.75">
      <c r="A1173" s="34" t="s">
        <v>163</v>
      </c>
      <c r="B1173" s="66" t="s">
        <v>22</v>
      </c>
      <c r="C1173" s="67">
        <v>25</v>
      </c>
      <c r="D1173" s="67">
        <v>53</v>
      </c>
      <c r="E1173" s="43">
        <v>21</v>
      </c>
      <c r="F1173" s="67">
        <f>((C1173+SUM(E1173:E1178))/7)</f>
        <v>19.214285714285715</v>
      </c>
      <c r="G1173" s="43">
        <v>1.6</v>
      </c>
      <c r="H1173" s="67">
        <f>(SUM(G1173:G1178)/6)</f>
        <v>1.9166666666666667</v>
      </c>
      <c r="I1173" s="62">
        <v>12</v>
      </c>
      <c r="J1173" s="68">
        <v>1</v>
      </c>
      <c r="K1173" s="62" t="s">
        <v>132</v>
      </c>
      <c r="L1173" s="62">
        <v>13</v>
      </c>
      <c r="M1173" s="64">
        <f>AVERAGE(L1173,L1175,L1177)</f>
        <v>13</v>
      </c>
      <c r="N1173" s="5"/>
      <c r="O1173" s="5"/>
    </row>
    <row r="1174" spans="2:15" ht="12.75">
      <c r="B1174" s="66"/>
      <c r="C1174" s="67"/>
      <c r="D1174" s="67"/>
      <c r="E1174" s="43">
        <v>22</v>
      </c>
      <c r="F1174" s="67"/>
      <c r="G1174" s="43">
        <v>1.8</v>
      </c>
      <c r="H1174" s="62"/>
      <c r="I1174" s="62"/>
      <c r="J1174" s="68"/>
      <c r="K1174" s="62"/>
      <c r="L1174" s="62"/>
      <c r="M1174" s="64"/>
      <c r="N1174" s="5"/>
      <c r="O1174" s="5"/>
    </row>
    <row r="1175" spans="2:15" ht="12.75">
      <c r="B1175" s="66"/>
      <c r="C1175" s="67"/>
      <c r="D1175" s="67"/>
      <c r="E1175" s="43">
        <v>15.5</v>
      </c>
      <c r="F1175" s="67"/>
      <c r="G1175" s="43">
        <v>1.5</v>
      </c>
      <c r="H1175" s="62"/>
      <c r="I1175" s="62"/>
      <c r="J1175" s="68"/>
      <c r="K1175" s="62" t="s">
        <v>104</v>
      </c>
      <c r="L1175" s="62">
        <v>12</v>
      </c>
      <c r="M1175" s="64"/>
      <c r="N1175" s="5"/>
      <c r="O1175" s="5"/>
    </row>
    <row r="1176" spans="2:15" ht="12.75">
      <c r="B1176" s="66"/>
      <c r="C1176" s="67"/>
      <c r="D1176" s="67"/>
      <c r="E1176" s="43">
        <v>16</v>
      </c>
      <c r="F1176" s="67"/>
      <c r="G1176" s="43">
        <v>1.9</v>
      </c>
      <c r="H1176" s="62"/>
      <c r="I1176" s="62"/>
      <c r="J1176" s="68"/>
      <c r="K1176" s="62"/>
      <c r="L1176" s="62"/>
      <c r="M1176" s="64"/>
      <c r="N1176" s="5"/>
      <c r="O1176" s="5"/>
    </row>
    <row r="1177" spans="2:15" ht="12.75">
      <c r="B1177" s="66"/>
      <c r="C1177" s="67"/>
      <c r="D1177" s="67"/>
      <c r="E1177" s="43">
        <v>16</v>
      </c>
      <c r="F1177" s="67"/>
      <c r="G1177" s="43">
        <v>2.5</v>
      </c>
      <c r="H1177" s="62"/>
      <c r="I1177" s="62"/>
      <c r="J1177" s="68"/>
      <c r="K1177" s="62" t="s">
        <v>106</v>
      </c>
      <c r="L1177" s="62">
        <v>14</v>
      </c>
      <c r="M1177" s="64"/>
      <c r="N1177" s="5"/>
      <c r="O1177" s="5"/>
    </row>
    <row r="1178" spans="2:15" ht="12.75">
      <c r="B1178" s="66"/>
      <c r="C1178" s="67"/>
      <c r="D1178" s="67"/>
      <c r="E1178" s="43">
        <v>19</v>
      </c>
      <c r="F1178" s="67"/>
      <c r="G1178" s="43">
        <v>2.2</v>
      </c>
      <c r="H1178" s="62"/>
      <c r="I1178" s="62"/>
      <c r="J1178" s="68"/>
      <c r="K1178" s="62"/>
      <c r="L1178" s="62"/>
      <c r="M1178" s="64"/>
      <c r="N1178" s="5"/>
      <c r="O1178" s="5"/>
    </row>
    <row r="1179" spans="1:15" ht="12.75">
      <c r="A1179" s="34" t="s">
        <v>163</v>
      </c>
      <c r="B1179" s="66" t="s">
        <v>139</v>
      </c>
      <c r="C1179" s="67">
        <v>41</v>
      </c>
      <c r="D1179" s="67">
        <v>86</v>
      </c>
      <c r="E1179" s="43">
        <v>38.5</v>
      </c>
      <c r="F1179" s="67">
        <f>((C1179+SUM(E1179:E1184))/7)</f>
        <v>35.285714285714285</v>
      </c>
      <c r="G1179" s="43">
        <v>1.4</v>
      </c>
      <c r="H1179" s="67">
        <f>(SUM(G1179:G1184)/6)</f>
        <v>1.6666666666666667</v>
      </c>
      <c r="I1179" s="62">
        <v>25</v>
      </c>
      <c r="J1179" s="68">
        <v>1</v>
      </c>
      <c r="K1179" s="62" t="s">
        <v>127</v>
      </c>
      <c r="L1179" s="62">
        <v>10</v>
      </c>
      <c r="M1179" s="64">
        <f>AVERAGE(L1179,L1181,L1183)</f>
        <v>33.333333333333336</v>
      </c>
      <c r="N1179" s="5"/>
      <c r="O1179" s="5"/>
    </row>
    <row r="1180" spans="2:15" ht="12.75">
      <c r="B1180" s="66"/>
      <c r="C1180" s="67"/>
      <c r="D1180" s="67"/>
      <c r="E1180" s="43">
        <v>29</v>
      </c>
      <c r="F1180" s="67"/>
      <c r="G1180" s="43">
        <v>1.3</v>
      </c>
      <c r="H1180" s="62"/>
      <c r="I1180" s="62"/>
      <c r="J1180" s="68"/>
      <c r="K1180" s="62"/>
      <c r="L1180" s="62"/>
      <c r="M1180" s="64"/>
      <c r="N1180" s="5"/>
      <c r="O1180" s="5"/>
    </row>
    <row r="1181" spans="2:15" ht="12.75">
      <c r="B1181" s="66"/>
      <c r="C1181" s="67"/>
      <c r="D1181" s="67"/>
      <c r="E1181" s="43">
        <v>22</v>
      </c>
      <c r="F1181" s="67"/>
      <c r="G1181" s="43">
        <v>1.8</v>
      </c>
      <c r="H1181" s="62"/>
      <c r="I1181" s="62"/>
      <c r="J1181" s="68"/>
      <c r="K1181" s="62" t="s">
        <v>115</v>
      </c>
      <c r="L1181" s="62">
        <v>40</v>
      </c>
      <c r="M1181" s="64"/>
      <c r="N1181" s="5"/>
      <c r="O1181" s="5"/>
    </row>
    <row r="1182" spans="2:15" ht="12.75">
      <c r="B1182" s="66"/>
      <c r="C1182" s="67"/>
      <c r="D1182" s="67"/>
      <c r="E1182" s="43">
        <v>38</v>
      </c>
      <c r="F1182" s="67"/>
      <c r="G1182" s="43">
        <v>2</v>
      </c>
      <c r="H1182" s="62"/>
      <c r="I1182" s="62"/>
      <c r="J1182" s="68"/>
      <c r="K1182" s="62"/>
      <c r="L1182" s="62"/>
      <c r="M1182" s="64"/>
      <c r="N1182" s="5"/>
      <c r="O1182" s="5"/>
    </row>
    <row r="1183" spans="2:15" ht="12.75">
      <c r="B1183" s="66"/>
      <c r="C1183" s="67"/>
      <c r="D1183" s="67"/>
      <c r="E1183" s="43">
        <v>38.5</v>
      </c>
      <c r="F1183" s="67"/>
      <c r="G1183" s="43">
        <v>1.8</v>
      </c>
      <c r="H1183" s="62"/>
      <c r="I1183" s="62"/>
      <c r="J1183" s="68"/>
      <c r="K1183" s="62" t="s">
        <v>130</v>
      </c>
      <c r="L1183" s="62">
        <v>50</v>
      </c>
      <c r="M1183" s="64"/>
      <c r="N1183" s="5"/>
      <c r="O1183" s="5"/>
    </row>
    <row r="1184" spans="2:15" ht="12.75">
      <c r="B1184" s="66"/>
      <c r="C1184" s="67"/>
      <c r="D1184" s="67"/>
      <c r="E1184" s="43">
        <v>40</v>
      </c>
      <c r="F1184" s="67"/>
      <c r="G1184" s="43">
        <v>1.7</v>
      </c>
      <c r="H1184" s="62"/>
      <c r="I1184" s="62"/>
      <c r="J1184" s="68"/>
      <c r="K1184" s="62"/>
      <c r="L1184" s="62"/>
      <c r="M1184" s="64"/>
      <c r="N1184" s="5"/>
      <c r="O1184" s="5"/>
    </row>
    <row r="1185" spans="1:15" ht="12.75">
      <c r="A1185" s="34" t="s">
        <v>163</v>
      </c>
      <c r="B1185" s="66" t="s">
        <v>140</v>
      </c>
      <c r="C1185" s="67">
        <v>34</v>
      </c>
      <c r="D1185" s="67">
        <v>98</v>
      </c>
      <c r="E1185" s="43">
        <v>23</v>
      </c>
      <c r="F1185" s="67">
        <f>((C1185+SUM(E1185:E1190))/7)</f>
        <v>20.142857142857142</v>
      </c>
      <c r="G1185" s="43">
        <v>2.5</v>
      </c>
      <c r="H1185" s="67">
        <f>(SUM(G1185:G1190)/6)</f>
        <v>1.9833333333333332</v>
      </c>
      <c r="I1185" s="62">
        <v>10</v>
      </c>
      <c r="J1185" s="68">
        <v>1</v>
      </c>
      <c r="K1185" s="62" t="s">
        <v>108</v>
      </c>
      <c r="L1185" s="62">
        <v>25</v>
      </c>
      <c r="M1185" s="64">
        <f>AVERAGE(L1185,L1187,L1189)</f>
        <v>17</v>
      </c>
      <c r="N1185" s="5"/>
      <c r="O1185" s="5"/>
    </row>
    <row r="1186" spans="2:15" ht="12.75">
      <c r="B1186" s="66"/>
      <c r="C1186" s="67"/>
      <c r="D1186" s="67"/>
      <c r="E1186" s="43">
        <v>25.5</v>
      </c>
      <c r="F1186" s="67"/>
      <c r="G1186" s="43">
        <v>1.8</v>
      </c>
      <c r="H1186" s="62"/>
      <c r="I1186" s="62"/>
      <c r="J1186" s="68"/>
      <c r="K1186" s="62"/>
      <c r="L1186" s="62"/>
      <c r="M1186" s="64"/>
      <c r="N1186" s="5"/>
      <c r="O1186" s="5"/>
    </row>
    <row r="1187" spans="2:15" ht="12.75">
      <c r="B1187" s="66"/>
      <c r="C1187" s="67"/>
      <c r="D1187" s="67"/>
      <c r="E1187" s="43">
        <v>20</v>
      </c>
      <c r="F1187" s="67"/>
      <c r="G1187" s="43">
        <v>2.1</v>
      </c>
      <c r="H1187" s="62"/>
      <c r="I1187" s="62"/>
      <c r="J1187" s="68"/>
      <c r="K1187" s="62" t="s">
        <v>106</v>
      </c>
      <c r="L1187" s="62">
        <v>14</v>
      </c>
      <c r="M1187" s="64"/>
      <c r="N1187" s="5"/>
      <c r="O1187" s="5"/>
    </row>
    <row r="1188" spans="2:15" ht="12.75">
      <c r="B1188" s="66"/>
      <c r="C1188" s="67"/>
      <c r="D1188" s="67"/>
      <c r="E1188" s="43">
        <v>13</v>
      </c>
      <c r="F1188" s="67"/>
      <c r="G1188" s="43">
        <v>1.6</v>
      </c>
      <c r="H1188" s="62"/>
      <c r="I1188" s="62"/>
      <c r="J1188" s="68"/>
      <c r="K1188" s="62"/>
      <c r="L1188" s="62"/>
      <c r="M1188" s="64"/>
      <c r="N1188" s="5"/>
      <c r="O1188" s="5"/>
    </row>
    <row r="1189" spans="2:15" ht="12.75">
      <c r="B1189" s="66"/>
      <c r="C1189" s="67"/>
      <c r="D1189" s="67"/>
      <c r="E1189" s="43">
        <v>11</v>
      </c>
      <c r="F1189" s="67"/>
      <c r="G1189" s="43">
        <v>2.2</v>
      </c>
      <c r="H1189" s="62"/>
      <c r="I1189" s="62"/>
      <c r="J1189" s="68"/>
      <c r="K1189" s="62" t="s">
        <v>104</v>
      </c>
      <c r="L1189" s="62">
        <v>12</v>
      </c>
      <c r="M1189" s="64"/>
      <c r="N1189" s="5"/>
      <c r="O1189" s="5"/>
    </row>
    <row r="1190" spans="2:15" ht="12.75">
      <c r="B1190" s="66"/>
      <c r="C1190" s="67"/>
      <c r="D1190" s="67"/>
      <c r="E1190" s="43">
        <v>14.5</v>
      </c>
      <c r="F1190" s="67"/>
      <c r="G1190" s="43">
        <v>1.7</v>
      </c>
      <c r="H1190" s="62"/>
      <c r="I1190" s="62"/>
      <c r="J1190" s="68"/>
      <c r="K1190" s="62"/>
      <c r="L1190" s="62"/>
      <c r="M1190" s="64"/>
      <c r="N1190" s="5"/>
      <c r="O1190" s="5"/>
    </row>
    <row r="1191" spans="1:15" ht="12.75">
      <c r="A1191" s="34" t="s">
        <v>163</v>
      </c>
      <c r="B1191" s="66" t="s">
        <v>141</v>
      </c>
      <c r="C1191" s="67">
        <v>33</v>
      </c>
      <c r="D1191" s="67">
        <v>61</v>
      </c>
      <c r="E1191" s="43">
        <v>27</v>
      </c>
      <c r="F1191" s="67">
        <f>((C1191+SUM(E1191:E1196))/7)</f>
        <v>24.642857142857142</v>
      </c>
      <c r="G1191" s="43">
        <v>2</v>
      </c>
      <c r="H1191" s="67">
        <f>(SUM(G1191:G1196)/6)</f>
        <v>1.6166666666666665</v>
      </c>
      <c r="I1191" s="62">
        <v>8</v>
      </c>
      <c r="J1191" s="68">
        <v>1</v>
      </c>
      <c r="K1191" s="62" t="s">
        <v>119</v>
      </c>
      <c r="L1191" s="62">
        <v>20</v>
      </c>
      <c r="M1191" s="64">
        <f>AVERAGE(L1191,L1193,L1195)</f>
        <v>17.333333333333332</v>
      </c>
      <c r="N1191" s="5"/>
      <c r="O1191" s="5"/>
    </row>
    <row r="1192" spans="2:15" ht="12.75">
      <c r="B1192" s="66"/>
      <c r="C1192" s="67"/>
      <c r="D1192" s="67"/>
      <c r="E1192" s="43">
        <v>28.5</v>
      </c>
      <c r="F1192" s="67"/>
      <c r="G1192" s="43">
        <v>1.4</v>
      </c>
      <c r="H1192" s="62"/>
      <c r="I1192" s="62"/>
      <c r="J1192" s="68"/>
      <c r="K1192" s="62"/>
      <c r="L1192" s="62"/>
      <c r="M1192" s="64"/>
      <c r="N1192" s="5"/>
      <c r="O1192" s="5"/>
    </row>
    <row r="1193" spans="2:15" ht="12.75">
      <c r="B1193" s="66"/>
      <c r="C1193" s="67"/>
      <c r="D1193" s="67"/>
      <c r="E1193" s="43">
        <v>29</v>
      </c>
      <c r="F1193" s="67"/>
      <c r="G1193" s="43">
        <v>1.5</v>
      </c>
      <c r="H1193" s="62"/>
      <c r="I1193" s="62"/>
      <c r="J1193" s="68"/>
      <c r="K1193" s="62" t="s">
        <v>106</v>
      </c>
      <c r="L1193" s="62">
        <v>14</v>
      </c>
      <c r="M1193" s="64"/>
      <c r="N1193" s="5"/>
      <c r="O1193" s="5"/>
    </row>
    <row r="1194" spans="2:15" ht="12.75">
      <c r="B1194" s="66"/>
      <c r="C1194" s="67"/>
      <c r="D1194" s="67"/>
      <c r="E1194" s="43">
        <v>21.5</v>
      </c>
      <c r="F1194" s="67"/>
      <c r="G1194" s="43">
        <v>1.4</v>
      </c>
      <c r="H1194" s="62"/>
      <c r="I1194" s="62"/>
      <c r="J1194" s="68"/>
      <c r="K1194" s="62"/>
      <c r="L1194" s="62"/>
      <c r="M1194" s="64"/>
      <c r="N1194" s="5"/>
      <c r="O1194" s="5"/>
    </row>
    <row r="1195" spans="2:15" ht="12.75">
      <c r="B1195" s="66"/>
      <c r="C1195" s="67"/>
      <c r="D1195" s="67"/>
      <c r="E1195" s="43">
        <v>15</v>
      </c>
      <c r="F1195" s="67"/>
      <c r="G1195" s="43">
        <v>1.7</v>
      </c>
      <c r="H1195" s="62"/>
      <c r="I1195" s="62"/>
      <c r="J1195" s="68"/>
      <c r="K1195" s="62" t="s">
        <v>102</v>
      </c>
      <c r="L1195" s="62">
        <v>18</v>
      </c>
      <c r="M1195" s="64"/>
      <c r="N1195" s="5"/>
      <c r="O1195" s="5"/>
    </row>
    <row r="1196" spans="2:15" ht="12.75">
      <c r="B1196" s="66"/>
      <c r="C1196" s="67"/>
      <c r="D1196" s="67"/>
      <c r="E1196" s="43">
        <v>18.5</v>
      </c>
      <c r="F1196" s="67"/>
      <c r="G1196" s="43">
        <v>1.7</v>
      </c>
      <c r="H1196" s="62"/>
      <c r="I1196" s="62"/>
      <c r="J1196" s="68"/>
      <c r="K1196" s="62"/>
      <c r="L1196" s="62"/>
      <c r="M1196" s="64"/>
      <c r="N1196" s="5"/>
      <c r="O1196" s="5"/>
    </row>
    <row r="1197" spans="1:15" ht="12.75">
      <c r="A1197" s="34" t="s">
        <v>167</v>
      </c>
      <c r="B1197" s="66">
        <v>1</v>
      </c>
      <c r="C1197" s="67">
        <v>53</v>
      </c>
      <c r="D1197" s="67">
        <v>73</v>
      </c>
      <c r="E1197" s="43">
        <v>43</v>
      </c>
      <c r="F1197" s="67">
        <f>((C1197+SUM(E1197:E1202))/7)</f>
        <v>43.714285714285715</v>
      </c>
      <c r="G1197" s="43">
        <v>1.5</v>
      </c>
      <c r="H1197" s="67">
        <f>(SUM(G1197:G1202)/6)</f>
        <v>1.7</v>
      </c>
      <c r="I1197" s="62">
        <v>12</v>
      </c>
      <c r="J1197" s="68">
        <v>3</v>
      </c>
      <c r="K1197" s="62" t="s">
        <v>108</v>
      </c>
      <c r="L1197" s="63">
        <v>25</v>
      </c>
      <c r="M1197" s="64">
        <f>AVERAGE(L1197,L1199,L1201)</f>
        <v>36.666666666666664</v>
      </c>
      <c r="N1197" s="5"/>
      <c r="O1197" s="5"/>
    </row>
    <row r="1198" spans="2:15" ht="12.75">
      <c r="B1198" s="66"/>
      <c r="C1198" s="67"/>
      <c r="D1198" s="67"/>
      <c r="E1198" s="43">
        <v>40</v>
      </c>
      <c r="F1198" s="67"/>
      <c r="G1198" s="43">
        <v>1.7</v>
      </c>
      <c r="H1198" s="62"/>
      <c r="I1198" s="62"/>
      <c r="J1198" s="68"/>
      <c r="K1198" s="62"/>
      <c r="L1198" s="63"/>
      <c r="M1198" s="64"/>
      <c r="N1198" s="5"/>
      <c r="O1198" s="5"/>
    </row>
    <row r="1199" spans="2:15" ht="12.75">
      <c r="B1199" s="66"/>
      <c r="C1199" s="67"/>
      <c r="D1199" s="67"/>
      <c r="E1199" s="43">
        <v>33</v>
      </c>
      <c r="F1199" s="67"/>
      <c r="G1199" s="43">
        <v>1.5</v>
      </c>
      <c r="H1199" s="62"/>
      <c r="I1199" s="62"/>
      <c r="J1199" s="68"/>
      <c r="K1199" s="62" t="s">
        <v>109</v>
      </c>
      <c r="L1199" s="63">
        <v>45</v>
      </c>
      <c r="M1199" s="64"/>
      <c r="N1199" s="5"/>
      <c r="O1199" s="5"/>
    </row>
    <row r="1200" spans="2:15" ht="12.75">
      <c r="B1200" s="66"/>
      <c r="C1200" s="67"/>
      <c r="D1200" s="67"/>
      <c r="E1200" s="43">
        <v>36.5</v>
      </c>
      <c r="F1200" s="67"/>
      <c r="G1200" s="43">
        <v>2.2</v>
      </c>
      <c r="H1200" s="62"/>
      <c r="I1200" s="62"/>
      <c r="J1200" s="68"/>
      <c r="K1200" s="62"/>
      <c r="L1200" s="63"/>
      <c r="M1200" s="64"/>
      <c r="N1200" s="5"/>
      <c r="O1200" s="5"/>
    </row>
    <row r="1201" spans="2:15" ht="12.75">
      <c r="B1201" s="66"/>
      <c r="C1201" s="67"/>
      <c r="D1201" s="67"/>
      <c r="E1201" s="43">
        <v>49</v>
      </c>
      <c r="F1201" s="67"/>
      <c r="G1201" s="43">
        <v>1.7</v>
      </c>
      <c r="H1201" s="62"/>
      <c r="I1201" s="62"/>
      <c r="J1201" s="68"/>
      <c r="K1201" s="62" t="s">
        <v>115</v>
      </c>
      <c r="L1201" s="63">
        <v>40</v>
      </c>
      <c r="M1201" s="64"/>
      <c r="N1201" s="5"/>
      <c r="O1201" s="5"/>
    </row>
    <row r="1202" spans="2:15" ht="12.75">
      <c r="B1202" s="66"/>
      <c r="C1202" s="67"/>
      <c r="D1202" s="67"/>
      <c r="E1202" s="43">
        <v>51.5</v>
      </c>
      <c r="F1202" s="67"/>
      <c r="G1202" s="43">
        <v>1.6</v>
      </c>
      <c r="H1202" s="62"/>
      <c r="I1202" s="62"/>
      <c r="J1202" s="68"/>
      <c r="K1202" s="62"/>
      <c r="L1202" s="63"/>
      <c r="M1202" s="64"/>
      <c r="N1202" s="5"/>
      <c r="O1202" s="5"/>
    </row>
    <row r="1203" spans="1:15" ht="12.75">
      <c r="A1203" s="34" t="s">
        <v>167</v>
      </c>
      <c r="B1203" s="66" t="s">
        <v>101</v>
      </c>
      <c r="C1203" s="67">
        <v>73</v>
      </c>
      <c r="D1203" s="67">
        <v>68</v>
      </c>
      <c r="E1203" s="43">
        <v>61</v>
      </c>
      <c r="F1203" s="67">
        <f>((C1203+SUM(E1203:E1208))/7)</f>
        <v>55.57142857142857</v>
      </c>
      <c r="G1203" s="43">
        <v>1.9</v>
      </c>
      <c r="H1203" s="67">
        <f>(SUM(G1203:G1208)/6)</f>
        <v>1.9666666666666668</v>
      </c>
      <c r="I1203" s="62">
        <v>16</v>
      </c>
      <c r="J1203" s="68">
        <v>3</v>
      </c>
      <c r="K1203" s="62" t="s">
        <v>102</v>
      </c>
      <c r="L1203" s="63">
        <v>18</v>
      </c>
      <c r="M1203" s="64">
        <f>AVERAGE(L1203,L1205,L1207)</f>
        <v>18</v>
      </c>
      <c r="N1203" s="5"/>
      <c r="O1203" s="5"/>
    </row>
    <row r="1204" spans="2:15" ht="12.75">
      <c r="B1204" s="66"/>
      <c r="C1204" s="67"/>
      <c r="D1204" s="67"/>
      <c r="E1204" s="43">
        <v>56.5</v>
      </c>
      <c r="F1204" s="67"/>
      <c r="G1204" s="43">
        <v>1.8</v>
      </c>
      <c r="H1204" s="62"/>
      <c r="I1204" s="62"/>
      <c r="J1204" s="68"/>
      <c r="K1204" s="62"/>
      <c r="L1204" s="63"/>
      <c r="M1204" s="64"/>
      <c r="N1204" s="5"/>
      <c r="O1204" s="5"/>
    </row>
    <row r="1205" spans="2:15" ht="12.75">
      <c r="B1205" s="66"/>
      <c r="C1205" s="67"/>
      <c r="D1205" s="67"/>
      <c r="E1205" s="43">
        <v>57</v>
      </c>
      <c r="F1205" s="67"/>
      <c r="G1205" s="43">
        <v>1.6</v>
      </c>
      <c r="H1205" s="62"/>
      <c r="I1205" s="62"/>
      <c r="J1205" s="68"/>
      <c r="K1205" s="62" t="s">
        <v>103</v>
      </c>
      <c r="L1205" s="63">
        <v>22</v>
      </c>
      <c r="M1205" s="64"/>
      <c r="N1205" s="5"/>
      <c r="O1205" s="5"/>
    </row>
    <row r="1206" spans="2:15" ht="12.75">
      <c r="B1206" s="66"/>
      <c r="C1206" s="67"/>
      <c r="D1206" s="67"/>
      <c r="E1206" s="43">
        <v>44</v>
      </c>
      <c r="F1206" s="67"/>
      <c r="G1206" s="43">
        <v>2</v>
      </c>
      <c r="H1206" s="62"/>
      <c r="I1206" s="62"/>
      <c r="J1206" s="68"/>
      <c r="K1206" s="62"/>
      <c r="L1206" s="63"/>
      <c r="M1206" s="64"/>
      <c r="N1206" s="5"/>
      <c r="O1206" s="5"/>
    </row>
    <row r="1207" spans="2:15" ht="12.75">
      <c r="B1207" s="66"/>
      <c r="C1207" s="67"/>
      <c r="D1207" s="67"/>
      <c r="E1207" s="43">
        <v>39</v>
      </c>
      <c r="F1207" s="67"/>
      <c r="G1207" s="43">
        <v>2.1</v>
      </c>
      <c r="H1207" s="62"/>
      <c r="I1207" s="62"/>
      <c r="J1207" s="68"/>
      <c r="K1207" s="62" t="s">
        <v>106</v>
      </c>
      <c r="L1207" s="63">
        <v>14</v>
      </c>
      <c r="M1207" s="64"/>
      <c r="N1207" s="5"/>
      <c r="O1207" s="5"/>
    </row>
    <row r="1208" spans="2:15" ht="12.75">
      <c r="B1208" s="66"/>
      <c r="C1208" s="67"/>
      <c r="D1208" s="67"/>
      <c r="E1208" s="43">
        <v>58.5</v>
      </c>
      <c r="F1208" s="67"/>
      <c r="G1208" s="43">
        <v>2.4</v>
      </c>
      <c r="H1208" s="62"/>
      <c r="I1208" s="62"/>
      <c r="J1208" s="68"/>
      <c r="K1208" s="62"/>
      <c r="L1208" s="63"/>
      <c r="M1208" s="64"/>
      <c r="N1208" s="5"/>
      <c r="O1208" s="5"/>
    </row>
    <row r="1209" spans="1:15" ht="12.75">
      <c r="A1209" s="34" t="s">
        <v>167</v>
      </c>
      <c r="B1209" s="66" t="s">
        <v>105</v>
      </c>
      <c r="C1209" s="67">
        <v>88</v>
      </c>
      <c r="D1209" s="67">
        <v>124</v>
      </c>
      <c r="E1209" s="43">
        <v>69</v>
      </c>
      <c r="F1209" s="67">
        <f>((C1209+SUM(E1209:E1214))/7)</f>
        <v>65.35714285714286</v>
      </c>
      <c r="G1209" s="43">
        <v>2.4</v>
      </c>
      <c r="H1209" s="67">
        <f>(SUM(G1209:G1214)/6)</f>
        <v>1.8333333333333333</v>
      </c>
      <c r="I1209" s="62">
        <v>13</v>
      </c>
      <c r="J1209" s="68">
        <v>2</v>
      </c>
      <c r="K1209" s="62" t="s">
        <v>119</v>
      </c>
      <c r="L1209" s="62">
        <v>20</v>
      </c>
      <c r="M1209" s="64">
        <f>AVERAGE(L1209,L1211,L1213)</f>
        <v>18.666666666666668</v>
      </c>
      <c r="N1209" s="5"/>
      <c r="O1209" s="5"/>
    </row>
    <row r="1210" spans="2:15" ht="12.75">
      <c r="B1210" s="66"/>
      <c r="C1210" s="67"/>
      <c r="D1210" s="67"/>
      <c r="E1210" s="43">
        <v>60</v>
      </c>
      <c r="F1210" s="67"/>
      <c r="G1210" s="43">
        <v>1.9</v>
      </c>
      <c r="H1210" s="62"/>
      <c r="I1210" s="62"/>
      <c r="J1210" s="68"/>
      <c r="K1210" s="62"/>
      <c r="L1210" s="62"/>
      <c r="M1210" s="64"/>
      <c r="N1210" s="5"/>
      <c r="O1210" s="5"/>
    </row>
    <row r="1211" spans="2:15" ht="12.75">
      <c r="B1211" s="66"/>
      <c r="C1211" s="67"/>
      <c r="D1211" s="67"/>
      <c r="E1211" s="43">
        <v>56.5</v>
      </c>
      <c r="F1211" s="67"/>
      <c r="G1211" s="43">
        <v>1.7</v>
      </c>
      <c r="H1211" s="62"/>
      <c r="I1211" s="62"/>
      <c r="J1211" s="68"/>
      <c r="K1211" s="62" t="s">
        <v>104</v>
      </c>
      <c r="L1211" s="62">
        <v>12</v>
      </c>
      <c r="M1211" s="64"/>
      <c r="N1211" s="5"/>
      <c r="O1211" s="5"/>
    </row>
    <row r="1212" spans="2:15" ht="12.75">
      <c r="B1212" s="66"/>
      <c r="C1212" s="67"/>
      <c r="D1212" s="67"/>
      <c r="E1212" s="43">
        <v>50</v>
      </c>
      <c r="F1212" s="67"/>
      <c r="G1212" s="43">
        <v>1.8</v>
      </c>
      <c r="H1212" s="62"/>
      <c r="I1212" s="62"/>
      <c r="J1212" s="68"/>
      <c r="K1212" s="62"/>
      <c r="L1212" s="62"/>
      <c r="M1212" s="64"/>
      <c r="N1212" s="5"/>
      <c r="O1212" s="5"/>
    </row>
    <row r="1213" spans="2:15" ht="12.75">
      <c r="B1213" s="66"/>
      <c r="C1213" s="67"/>
      <c r="D1213" s="67"/>
      <c r="E1213" s="43">
        <v>55.5</v>
      </c>
      <c r="F1213" s="67"/>
      <c r="G1213" s="43">
        <v>1.6</v>
      </c>
      <c r="H1213" s="62"/>
      <c r="I1213" s="62"/>
      <c r="J1213" s="68"/>
      <c r="K1213" s="62" t="s">
        <v>114</v>
      </c>
      <c r="L1213" s="62">
        <v>24</v>
      </c>
      <c r="M1213" s="64"/>
      <c r="N1213" s="5"/>
      <c r="O1213" s="5"/>
    </row>
    <row r="1214" spans="2:15" ht="12.75">
      <c r="B1214" s="66"/>
      <c r="C1214" s="67"/>
      <c r="D1214" s="67"/>
      <c r="E1214" s="43">
        <v>78.5</v>
      </c>
      <c r="F1214" s="67"/>
      <c r="G1214" s="43">
        <v>1.6</v>
      </c>
      <c r="H1214" s="62"/>
      <c r="I1214" s="62"/>
      <c r="J1214" s="68"/>
      <c r="K1214" s="62"/>
      <c r="L1214" s="62"/>
      <c r="M1214" s="64"/>
      <c r="N1214" s="5"/>
      <c r="O1214" s="5"/>
    </row>
    <row r="1215" spans="1:15" ht="12.75">
      <c r="A1215" s="34" t="s">
        <v>167</v>
      </c>
      <c r="B1215" s="66" t="s">
        <v>113</v>
      </c>
      <c r="C1215" s="67">
        <v>64</v>
      </c>
      <c r="D1215" s="67">
        <v>115</v>
      </c>
      <c r="E1215" s="43">
        <v>53.5</v>
      </c>
      <c r="F1215" s="67">
        <f>((C1215+SUM(E1215:E1220))/7)</f>
        <v>44.5</v>
      </c>
      <c r="G1215" s="43">
        <v>1.8</v>
      </c>
      <c r="H1215" s="67">
        <f>(SUM(G1215:G1220)/6)</f>
        <v>1.8499999999999999</v>
      </c>
      <c r="I1215" s="62">
        <v>10</v>
      </c>
      <c r="J1215" s="68">
        <v>3</v>
      </c>
      <c r="K1215" s="62" t="s">
        <v>114</v>
      </c>
      <c r="L1215" s="62">
        <v>24</v>
      </c>
      <c r="M1215" s="64">
        <f>AVERAGE(L1215,L1217,L1219)</f>
        <v>21.333333333333332</v>
      </c>
      <c r="N1215" s="5"/>
      <c r="O1215" s="5"/>
    </row>
    <row r="1216" spans="2:15" ht="12.75">
      <c r="B1216" s="66"/>
      <c r="C1216" s="67"/>
      <c r="D1216" s="67"/>
      <c r="E1216" s="43">
        <v>48</v>
      </c>
      <c r="F1216" s="67"/>
      <c r="G1216" s="43">
        <v>1.5</v>
      </c>
      <c r="H1216" s="62"/>
      <c r="I1216" s="62"/>
      <c r="J1216" s="68"/>
      <c r="K1216" s="62"/>
      <c r="L1216" s="62"/>
      <c r="M1216" s="64"/>
      <c r="N1216" s="5"/>
      <c r="O1216" s="5"/>
    </row>
    <row r="1217" spans="2:15" ht="12.75">
      <c r="B1217" s="66"/>
      <c r="C1217" s="67"/>
      <c r="D1217" s="67"/>
      <c r="E1217" s="43">
        <v>45.5</v>
      </c>
      <c r="F1217" s="67"/>
      <c r="G1217" s="43">
        <v>2.1</v>
      </c>
      <c r="H1217" s="62"/>
      <c r="I1217" s="62"/>
      <c r="J1217" s="68"/>
      <c r="K1217" s="62" t="s">
        <v>103</v>
      </c>
      <c r="L1217" s="62">
        <v>22</v>
      </c>
      <c r="M1217" s="64"/>
      <c r="N1217" s="5"/>
      <c r="O1217" s="5"/>
    </row>
    <row r="1218" spans="2:15" ht="12.75">
      <c r="B1218" s="66"/>
      <c r="C1218" s="67"/>
      <c r="D1218" s="67"/>
      <c r="E1218" s="43">
        <v>48</v>
      </c>
      <c r="F1218" s="67"/>
      <c r="G1218" s="43">
        <v>1.8</v>
      </c>
      <c r="H1218" s="62"/>
      <c r="I1218" s="62"/>
      <c r="J1218" s="68"/>
      <c r="K1218" s="62"/>
      <c r="L1218" s="62"/>
      <c r="M1218" s="64"/>
      <c r="N1218" s="5"/>
      <c r="O1218" s="5"/>
    </row>
    <row r="1219" spans="2:15" ht="12.75">
      <c r="B1219" s="66"/>
      <c r="C1219" s="67"/>
      <c r="D1219" s="67"/>
      <c r="E1219" s="43">
        <v>24</v>
      </c>
      <c r="F1219" s="67"/>
      <c r="G1219" s="43">
        <v>2</v>
      </c>
      <c r="H1219" s="62"/>
      <c r="I1219" s="62"/>
      <c r="J1219" s="68"/>
      <c r="K1219" s="62" t="s">
        <v>102</v>
      </c>
      <c r="L1219" s="62">
        <v>18</v>
      </c>
      <c r="M1219" s="64"/>
      <c r="N1219" s="5"/>
      <c r="O1219" s="5"/>
    </row>
    <row r="1220" spans="2:15" ht="12.75">
      <c r="B1220" s="66"/>
      <c r="C1220" s="67"/>
      <c r="D1220" s="67"/>
      <c r="E1220" s="43">
        <v>28.5</v>
      </c>
      <c r="F1220" s="67"/>
      <c r="G1220" s="43">
        <v>1.9</v>
      </c>
      <c r="H1220" s="62"/>
      <c r="I1220" s="62"/>
      <c r="J1220" s="68"/>
      <c r="K1220" s="62"/>
      <c r="L1220" s="62"/>
      <c r="M1220" s="64"/>
      <c r="N1220" s="5"/>
      <c r="O1220" s="5"/>
    </row>
    <row r="1221" spans="2:15" ht="12.7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2:15" ht="12.7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2:15" ht="12.7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2:15" ht="12.7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2:15" ht="12.7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2:15" ht="12.7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2:15" ht="12.7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2:15" ht="12.7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2:15" ht="12.7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2:15" ht="12.7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2:15" ht="12.7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2:15" ht="12.7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2:15" ht="12.7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2:15" ht="12.7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2:15" ht="12.7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2:15" ht="12.7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2:15" ht="12.7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2:15" ht="12.7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2:15" ht="12.7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2:15" ht="12.7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2:15" ht="12.7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2:15" ht="12.7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2:15" ht="12.7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2:15" ht="12.7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2:15" ht="12.7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2:15" ht="12.7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2:15" ht="12.7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2:15" ht="12.7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2:15" ht="12.7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2:15" ht="12.7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2:15" ht="12.7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2:15" ht="12.7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2:15" ht="12.7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2:15" ht="12.7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2:15" ht="12.7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2:15" ht="12.7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2:15" ht="12.7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2:15" ht="12.7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2:15" ht="12.7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2:15" ht="12.7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2:15" ht="12.7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2:15" ht="12.7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2:15" ht="12.7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2:15" ht="12.7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2:15" ht="12.7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2:15" ht="12.7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2:15" ht="12.7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2:15" ht="12.7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2:15" ht="12.7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2:15" ht="12.7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2:15" ht="12.7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2:15" ht="12.7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2:15" ht="12.7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2:15" ht="12.7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2:15" ht="12.7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2:15" ht="12.7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2:15" ht="12.7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2:15" ht="12.7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2:15" ht="12.7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2:15" ht="12.7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2:15" ht="12.7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2:15" ht="12.7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2:15" ht="12.7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2:15" ht="12.7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2:15" ht="12.7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2:15" ht="12.7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2:15" ht="12.7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2:15" ht="12.7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2:15" ht="12.7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2:15" ht="12.7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2:15" ht="12.7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2:15" ht="12.7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2:15" ht="12.7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2:15" ht="12.7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2:15" ht="12.7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2:15" ht="12.7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</sheetData>
  <sheetProtection/>
  <mergeCells count="3160">
    <mergeCell ref="J1215:J1220"/>
    <mergeCell ref="K1215:K1216"/>
    <mergeCell ref="L1215:L1216"/>
    <mergeCell ref="M1215:M1220"/>
    <mergeCell ref="K1217:K1218"/>
    <mergeCell ref="L1217:L1218"/>
    <mergeCell ref="K1219:K1220"/>
    <mergeCell ref="L1219:L1220"/>
    <mergeCell ref="B1215:B1220"/>
    <mergeCell ref="C1215:C1220"/>
    <mergeCell ref="D1215:D1220"/>
    <mergeCell ref="F1215:F1220"/>
    <mergeCell ref="H1215:H1220"/>
    <mergeCell ref="I1215:I1220"/>
    <mergeCell ref="J1209:J1214"/>
    <mergeCell ref="K1209:K1210"/>
    <mergeCell ref="L1209:L1210"/>
    <mergeCell ref="M1209:M1214"/>
    <mergeCell ref="K1211:K1212"/>
    <mergeCell ref="L1211:L1212"/>
    <mergeCell ref="K1213:K1214"/>
    <mergeCell ref="L1213:L1214"/>
    <mergeCell ref="B1209:B1214"/>
    <mergeCell ref="C1209:C1214"/>
    <mergeCell ref="D1209:D1214"/>
    <mergeCell ref="F1209:F1214"/>
    <mergeCell ref="H1209:H1214"/>
    <mergeCell ref="I1209:I1214"/>
    <mergeCell ref="J1203:J1208"/>
    <mergeCell ref="K1203:K1204"/>
    <mergeCell ref="L1203:L1204"/>
    <mergeCell ref="M1203:M1208"/>
    <mergeCell ref="K1205:K1206"/>
    <mergeCell ref="L1205:L1206"/>
    <mergeCell ref="K1207:K1208"/>
    <mergeCell ref="L1207:L1208"/>
    <mergeCell ref="B1203:B1208"/>
    <mergeCell ref="C1203:C1208"/>
    <mergeCell ref="D1203:D1208"/>
    <mergeCell ref="F1203:F1208"/>
    <mergeCell ref="H1203:H1208"/>
    <mergeCell ref="I1203:I1208"/>
    <mergeCell ref="J1197:J1202"/>
    <mergeCell ref="K1197:K1198"/>
    <mergeCell ref="L1197:L1198"/>
    <mergeCell ref="M1197:M1202"/>
    <mergeCell ref="K1199:K1200"/>
    <mergeCell ref="L1199:L1200"/>
    <mergeCell ref="K1201:K1202"/>
    <mergeCell ref="L1201:L1202"/>
    <mergeCell ref="B1197:B1202"/>
    <mergeCell ref="C1197:C1202"/>
    <mergeCell ref="D1197:D1202"/>
    <mergeCell ref="F1197:F1202"/>
    <mergeCell ref="H1197:H1202"/>
    <mergeCell ref="I1197:I1202"/>
    <mergeCell ref="J1191:J1196"/>
    <mergeCell ref="K1191:K1192"/>
    <mergeCell ref="L1191:L1192"/>
    <mergeCell ref="M1191:M1196"/>
    <mergeCell ref="K1193:K1194"/>
    <mergeCell ref="L1193:L1194"/>
    <mergeCell ref="K1195:K1196"/>
    <mergeCell ref="L1195:L1196"/>
    <mergeCell ref="B1191:B1196"/>
    <mergeCell ref="C1191:C1196"/>
    <mergeCell ref="D1191:D1196"/>
    <mergeCell ref="F1191:F1196"/>
    <mergeCell ref="H1191:H1196"/>
    <mergeCell ref="I1191:I1196"/>
    <mergeCell ref="J1185:J1190"/>
    <mergeCell ref="K1185:K1186"/>
    <mergeCell ref="L1185:L1186"/>
    <mergeCell ref="M1185:M1190"/>
    <mergeCell ref="K1187:K1188"/>
    <mergeCell ref="L1187:L1188"/>
    <mergeCell ref="K1189:K1190"/>
    <mergeCell ref="L1189:L1190"/>
    <mergeCell ref="B1185:B1190"/>
    <mergeCell ref="C1185:C1190"/>
    <mergeCell ref="D1185:D1190"/>
    <mergeCell ref="F1185:F1190"/>
    <mergeCell ref="H1185:H1190"/>
    <mergeCell ref="I1185:I1190"/>
    <mergeCell ref="J1179:J1184"/>
    <mergeCell ref="K1179:K1180"/>
    <mergeCell ref="L1179:L1180"/>
    <mergeCell ref="M1179:M1184"/>
    <mergeCell ref="K1181:K1182"/>
    <mergeCell ref="L1181:L1182"/>
    <mergeCell ref="K1183:K1184"/>
    <mergeCell ref="L1183:L1184"/>
    <mergeCell ref="B1179:B1184"/>
    <mergeCell ref="C1179:C1184"/>
    <mergeCell ref="D1179:D1184"/>
    <mergeCell ref="F1179:F1184"/>
    <mergeCell ref="H1179:H1184"/>
    <mergeCell ref="I1179:I1184"/>
    <mergeCell ref="J1173:J1178"/>
    <mergeCell ref="K1173:K1174"/>
    <mergeCell ref="L1173:L1174"/>
    <mergeCell ref="M1173:M1178"/>
    <mergeCell ref="K1175:K1176"/>
    <mergeCell ref="L1175:L1176"/>
    <mergeCell ref="K1177:K1178"/>
    <mergeCell ref="L1177:L1178"/>
    <mergeCell ref="B1173:B1178"/>
    <mergeCell ref="C1173:C1178"/>
    <mergeCell ref="D1173:D1178"/>
    <mergeCell ref="F1173:F1178"/>
    <mergeCell ref="H1173:H1178"/>
    <mergeCell ref="I1173:I1178"/>
    <mergeCell ref="J1167:J1172"/>
    <mergeCell ref="K1167:K1168"/>
    <mergeCell ref="L1167:L1168"/>
    <mergeCell ref="M1167:M1172"/>
    <mergeCell ref="K1169:K1170"/>
    <mergeCell ref="L1169:L1170"/>
    <mergeCell ref="K1171:K1172"/>
    <mergeCell ref="L1171:L1172"/>
    <mergeCell ref="B1167:B1172"/>
    <mergeCell ref="C1167:C1172"/>
    <mergeCell ref="D1167:D1172"/>
    <mergeCell ref="F1167:F1172"/>
    <mergeCell ref="H1167:H1172"/>
    <mergeCell ref="I1167:I1172"/>
    <mergeCell ref="J1161:J1166"/>
    <mergeCell ref="K1161:K1162"/>
    <mergeCell ref="L1161:L1162"/>
    <mergeCell ref="M1161:M1166"/>
    <mergeCell ref="K1163:K1164"/>
    <mergeCell ref="L1163:L1164"/>
    <mergeCell ref="K1165:K1166"/>
    <mergeCell ref="L1165:L1166"/>
    <mergeCell ref="B1161:B1166"/>
    <mergeCell ref="C1161:C1166"/>
    <mergeCell ref="D1161:D1166"/>
    <mergeCell ref="F1161:F1166"/>
    <mergeCell ref="H1161:H1166"/>
    <mergeCell ref="I1161:I1166"/>
    <mergeCell ref="J1155:J1160"/>
    <mergeCell ref="K1155:K1156"/>
    <mergeCell ref="L1155:L1156"/>
    <mergeCell ref="M1155:M1160"/>
    <mergeCell ref="K1157:K1158"/>
    <mergeCell ref="L1157:L1158"/>
    <mergeCell ref="K1159:K1160"/>
    <mergeCell ref="L1159:L1160"/>
    <mergeCell ref="B1155:B1160"/>
    <mergeCell ref="C1155:C1160"/>
    <mergeCell ref="D1155:D1160"/>
    <mergeCell ref="F1155:F1160"/>
    <mergeCell ref="H1155:H1160"/>
    <mergeCell ref="I1155:I1160"/>
    <mergeCell ref="J1149:J1154"/>
    <mergeCell ref="K1149:K1150"/>
    <mergeCell ref="L1149:L1150"/>
    <mergeCell ref="M1149:M1154"/>
    <mergeCell ref="K1151:K1152"/>
    <mergeCell ref="L1151:L1152"/>
    <mergeCell ref="K1153:K1154"/>
    <mergeCell ref="L1153:L1154"/>
    <mergeCell ref="B1149:B1154"/>
    <mergeCell ref="C1149:C1154"/>
    <mergeCell ref="D1149:D1154"/>
    <mergeCell ref="F1149:F1154"/>
    <mergeCell ref="H1149:H1154"/>
    <mergeCell ref="I1149:I1154"/>
    <mergeCell ref="J1143:J1148"/>
    <mergeCell ref="K1143:K1144"/>
    <mergeCell ref="L1143:L1144"/>
    <mergeCell ref="M1143:M1148"/>
    <mergeCell ref="K1145:K1146"/>
    <mergeCell ref="L1145:L1146"/>
    <mergeCell ref="K1147:K1148"/>
    <mergeCell ref="L1147:L1148"/>
    <mergeCell ref="B1143:B1148"/>
    <mergeCell ref="C1143:C1148"/>
    <mergeCell ref="D1143:D1148"/>
    <mergeCell ref="F1143:F1148"/>
    <mergeCell ref="H1143:H1148"/>
    <mergeCell ref="I1143:I1148"/>
    <mergeCell ref="J1137:J1142"/>
    <mergeCell ref="K1137:K1138"/>
    <mergeCell ref="L1137:L1138"/>
    <mergeCell ref="M1137:M1142"/>
    <mergeCell ref="K1139:K1140"/>
    <mergeCell ref="L1139:L1140"/>
    <mergeCell ref="K1141:K1142"/>
    <mergeCell ref="L1141:L1142"/>
    <mergeCell ref="B1137:B1142"/>
    <mergeCell ref="C1137:C1142"/>
    <mergeCell ref="D1137:D1142"/>
    <mergeCell ref="F1137:F1142"/>
    <mergeCell ref="H1137:H1142"/>
    <mergeCell ref="I1137:I1142"/>
    <mergeCell ref="J1131:J1136"/>
    <mergeCell ref="K1131:K1132"/>
    <mergeCell ref="L1131:L1132"/>
    <mergeCell ref="M1131:M1136"/>
    <mergeCell ref="K1133:K1134"/>
    <mergeCell ref="L1133:L1134"/>
    <mergeCell ref="K1135:K1136"/>
    <mergeCell ref="L1135:L1136"/>
    <mergeCell ref="B1131:B1136"/>
    <mergeCell ref="C1131:C1136"/>
    <mergeCell ref="D1131:D1136"/>
    <mergeCell ref="F1131:F1136"/>
    <mergeCell ref="H1131:H1136"/>
    <mergeCell ref="I1131:I1136"/>
    <mergeCell ref="J1125:J1130"/>
    <mergeCell ref="K1125:K1126"/>
    <mergeCell ref="L1125:L1126"/>
    <mergeCell ref="M1125:M1130"/>
    <mergeCell ref="K1127:K1128"/>
    <mergeCell ref="L1127:L1128"/>
    <mergeCell ref="K1129:K1130"/>
    <mergeCell ref="L1129:L1130"/>
    <mergeCell ref="B1125:B1130"/>
    <mergeCell ref="C1125:C1130"/>
    <mergeCell ref="D1125:D1130"/>
    <mergeCell ref="F1125:F1130"/>
    <mergeCell ref="H1125:H1130"/>
    <mergeCell ref="I1125:I1130"/>
    <mergeCell ref="J1119:J1124"/>
    <mergeCell ref="K1119:K1120"/>
    <mergeCell ref="L1119:L1120"/>
    <mergeCell ref="M1119:M1124"/>
    <mergeCell ref="K1121:K1122"/>
    <mergeCell ref="L1121:L1122"/>
    <mergeCell ref="K1123:K1124"/>
    <mergeCell ref="L1123:L1124"/>
    <mergeCell ref="B1119:B1124"/>
    <mergeCell ref="C1119:C1124"/>
    <mergeCell ref="D1119:D1124"/>
    <mergeCell ref="F1119:F1124"/>
    <mergeCell ref="H1119:H1124"/>
    <mergeCell ref="I1119:I1124"/>
    <mergeCell ref="J1113:J1118"/>
    <mergeCell ref="K1113:K1114"/>
    <mergeCell ref="L1113:L1114"/>
    <mergeCell ref="M1113:M1118"/>
    <mergeCell ref="K1115:K1116"/>
    <mergeCell ref="L1115:L1116"/>
    <mergeCell ref="K1117:K1118"/>
    <mergeCell ref="L1117:L1118"/>
    <mergeCell ref="B1113:B1118"/>
    <mergeCell ref="C1113:C1118"/>
    <mergeCell ref="D1113:D1118"/>
    <mergeCell ref="F1113:F1118"/>
    <mergeCell ref="H1113:H1118"/>
    <mergeCell ref="I1113:I1118"/>
    <mergeCell ref="J1107:J1112"/>
    <mergeCell ref="K1107:K1108"/>
    <mergeCell ref="L1107:L1108"/>
    <mergeCell ref="M1107:M1112"/>
    <mergeCell ref="K1109:K1110"/>
    <mergeCell ref="L1109:L1110"/>
    <mergeCell ref="K1111:K1112"/>
    <mergeCell ref="L1111:L1112"/>
    <mergeCell ref="B1107:B1112"/>
    <mergeCell ref="C1107:C1112"/>
    <mergeCell ref="D1107:D1112"/>
    <mergeCell ref="F1107:F1112"/>
    <mergeCell ref="H1107:H1112"/>
    <mergeCell ref="I1107:I1112"/>
    <mergeCell ref="J1101:J1106"/>
    <mergeCell ref="K1101:K1102"/>
    <mergeCell ref="L1101:L1102"/>
    <mergeCell ref="M1101:M1106"/>
    <mergeCell ref="K1103:K1104"/>
    <mergeCell ref="L1103:L1104"/>
    <mergeCell ref="K1105:K1106"/>
    <mergeCell ref="L1105:L1106"/>
    <mergeCell ref="B1101:B1106"/>
    <mergeCell ref="C1101:C1106"/>
    <mergeCell ref="D1101:D1106"/>
    <mergeCell ref="F1101:F1106"/>
    <mergeCell ref="H1101:H1106"/>
    <mergeCell ref="I1101:I1106"/>
    <mergeCell ref="J1095:J1100"/>
    <mergeCell ref="K1095:K1096"/>
    <mergeCell ref="L1095:L1096"/>
    <mergeCell ref="M1095:M1100"/>
    <mergeCell ref="K1097:K1098"/>
    <mergeCell ref="L1097:L1098"/>
    <mergeCell ref="K1099:K1100"/>
    <mergeCell ref="L1099:L1100"/>
    <mergeCell ref="B1095:B1100"/>
    <mergeCell ref="C1095:C1100"/>
    <mergeCell ref="D1095:D1100"/>
    <mergeCell ref="F1095:F1100"/>
    <mergeCell ref="H1095:H1100"/>
    <mergeCell ref="I1095:I1100"/>
    <mergeCell ref="J1089:J1094"/>
    <mergeCell ref="K1089:K1090"/>
    <mergeCell ref="L1089:L1090"/>
    <mergeCell ref="M1089:M1094"/>
    <mergeCell ref="K1091:K1092"/>
    <mergeCell ref="L1091:L1092"/>
    <mergeCell ref="K1093:K1094"/>
    <mergeCell ref="L1093:L1094"/>
    <mergeCell ref="B1089:B1094"/>
    <mergeCell ref="C1089:C1094"/>
    <mergeCell ref="D1089:D1094"/>
    <mergeCell ref="F1089:F1094"/>
    <mergeCell ref="H1089:H1094"/>
    <mergeCell ref="I1089:I1094"/>
    <mergeCell ref="J1083:J1088"/>
    <mergeCell ref="K1083:K1084"/>
    <mergeCell ref="L1083:L1084"/>
    <mergeCell ref="M1083:M1088"/>
    <mergeCell ref="K1085:K1086"/>
    <mergeCell ref="L1085:L1086"/>
    <mergeCell ref="K1087:K1088"/>
    <mergeCell ref="L1087:L1088"/>
    <mergeCell ref="B1083:B1088"/>
    <mergeCell ref="C1083:C1088"/>
    <mergeCell ref="D1083:D1088"/>
    <mergeCell ref="F1083:F1088"/>
    <mergeCell ref="H1083:H1088"/>
    <mergeCell ref="I1083:I1088"/>
    <mergeCell ref="J1077:J1082"/>
    <mergeCell ref="K1077:K1078"/>
    <mergeCell ref="L1077:L1078"/>
    <mergeCell ref="M1077:M1082"/>
    <mergeCell ref="K1079:K1080"/>
    <mergeCell ref="L1079:L1080"/>
    <mergeCell ref="K1081:K1082"/>
    <mergeCell ref="L1081:L1082"/>
    <mergeCell ref="B1077:B1082"/>
    <mergeCell ref="C1077:C1082"/>
    <mergeCell ref="D1077:D1082"/>
    <mergeCell ref="F1077:F1082"/>
    <mergeCell ref="H1077:H1082"/>
    <mergeCell ref="I1077:I1082"/>
    <mergeCell ref="J1071:J1076"/>
    <mergeCell ref="K1071:K1072"/>
    <mergeCell ref="L1071:L1072"/>
    <mergeCell ref="M1071:M1076"/>
    <mergeCell ref="K1073:K1074"/>
    <mergeCell ref="L1073:L1074"/>
    <mergeCell ref="K1075:K1076"/>
    <mergeCell ref="L1075:L1076"/>
    <mergeCell ref="B1071:B1076"/>
    <mergeCell ref="C1071:C1076"/>
    <mergeCell ref="D1071:D1076"/>
    <mergeCell ref="F1071:F1076"/>
    <mergeCell ref="H1071:H1076"/>
    <mergeCell ref="I1071:I1076"/>
    <mergeCell ref="J1065:J1070"/>
    <mergeCell ref="K1065:K1066"/>
    <mergeCell ref="L1065:L1066"/>
    <mergeCell ref="M1065:M1070"/>
    <mergeCell ref="K1067:K1068"/>
    <mergeCell ref="L1067:L1068"/>
    <mergeCell ref="K1069:K1070"/>
    <mergeCell ref="L1069:L1070"/>
    <mergeCell ref="B1065:B1070"/>
    <mergeCell ref="C1065:C1070"/>
    <mergeCell ref="D1065:D1070"/>
    <mergeCell ref="F1065:F1070"/>
    <mergeCell ref="H1065:H1070"/>
    <mergeCell ref="I1065:I1070"/>
    <mergeCell ref="J1059:J1064"/>
    <mergeCell ref="K1059:K1060"/>
    <mergeCell ref="L1059:L1060"/>
    <mergeCell ref="M1059:M1064"/>
    <mergeCell ref="K1061:K1062"/>
    <mergeCell ref="L1061:L1062"/>
    <mergeCell ref="K1063:K1064"/>
    <mergeCell ref="L1063:L1064"/>
    <mergeCell ref="B1059:B1064"/>
    <mergeCell ref="C1059:C1064"/>
    <mergeCell ref="D1059:D1064"/>
    <mergeCell ref="F1059:F1064"/>
    <mergeCell ref="H1059:H1064"/>
    <mergeCell ref="I1059:I1064"/>
    <mergeCell ref="J1053:J1058"/>
    <mergeCell ref="K1053:K1054"/>
    <mergeCell ref="L1053:L1054"/>
    <mergeCell ref="M1053:M1058"/>
    <mergeCell ref="K1055:K1056"/>
    <mergeCell ref="L1055:L1056"/>
    <mergeCell ref="K1057:K1058"/>
    <mergeCell ref="L1057:L1058"/>
    <mergeCell ref="B1053:B1058"/>
    <mergeCell ref="C1053:C1058"/>
    <mergeCell ref="D1053:D1058"/>
    <mergeCell ref="F1053:F1058"/>
    <mergeCell ref="H1053:H1058"/>
    <mergeCell ref="I1053:I1058"/>
    <mergeCell ref="J1047:J1052"/>
    <mergeCell ref="K1047:K1048"/>
    <mergeCell ref="L1047:L1048"/>
    <mergeCell ref="M1047:M1052"/>
    <mergeCell ref="K1049:K1050"/>
    <mergeCell ref="L1049:L1050"/>
    <mergeCell ref="K1051:K1052"/>
    <mergeCell ref="L1051:L1052"/>
    <mergeCell ref="B1047:B1052"/>
    <mergeCell ref="C1047:C1052"/>
    <mergeCell ref="D1047:D1052"/>
    <mergeCell ref="F1047:F1052"/>
    <mergeCell ref="H1047:H1052"/>
    <mergeCell ref="I1047:I1052"/>
    <mergeCell ref="J1041:J1046"/>
    <mergeCell ref="K1041:K1042"/>
    <mergeCell ref="L1041:L1042"/>
    <mergeCell ref="M1041:M1046"/>
    <mergeCell ref="K1043:K1044"/>
    <mergeCell ref="L1043:L1044"/>
    <mergeCell ref="K1045:K1046"/>
    <mergeCell ref="L1045:L1046"/>
    <mergeCell ref="B1041:B1046"/>
    <mergeCell ref="C1041:C1046"/>
    <mergeCell ref="D1041:D1046"/>
    <mergeCell ref="F1041:F1046"/>
    <mergeCell ref="H1041:H1046"/>
    <mergeCell ref="I1041:I1046"/>
    <mergeCell ref="J1035:J1040"/>
    <mergeCell ref="K1035:K1036"/>
    <mergeCell ref="L1035:L1036"/>
    <mergeCell ref="M1035:M1040"/>
    <mergeCell ref="K1037:K1038"/>
    <mergeCell ref="L1037:L1038"/>
    <mergeCell ref="K1039:K1040"/>
    <mergeCell ref="L1039:L1040"/>
    <mergeCell ref="B1035:B1040"/>
    <mergeCell ref="C1035:C1040"/>
    <mergeCell ref="D1035:D1040"/>
    <mergeCell ref="F1035:F1040"/>
    <mergeCell ref="H1035:H1040"/>
    <mergeCell ref="I1035:I1040"/>
    <mergeCell ref="J1029:J1034"/>
    <mergeCell ref="K1029:K1030"/>
    <mergeCell ref="L1029:L1030"/>
    <mergeCell ref="M1029:M1034"/>
    <mergeCell ref="K1031:K1032"/>
    <mergeCell ref="L1031:L1032"/>
    <mergeCell ref="K1033:K1034"/>
    <mergeCell ref="L1033:L1034"/>
    <mergeCell ref="B1029:B1034"/>
    <mergeCell ref="C1029:C1034"/>
    <mergeCell ref="D1029:D1034"/>
    <mergeCell ref="F1029:F1034"/>
    <mergeCell ref="H1029:H1034"/>
    <mergeCell ref="I1029:I1034"/>
    <mergeCell ref="J1023:J1028"/>
    <mergeCell ref="K1023:K1024"/>
    <mergeCell ref="L1023:L1024"/>
    <mergeCell ref="M1023:M1028"/>
    <mergeCell ref="K1025:K1026"/>
    <mergeCell ref="L1025:L1026"/>
    <mergeCell ref="K1027:K1028"/>
    <mergeCell ref="L1027:L1028"/>
    <mergeCell ref="B1023:B1028"/>
    <mergeCell ref="C1023:C1028"/>
    <mergeCell ref="D1023:D1028"/>
    <mergeCell ref="F1023:F1028"/>
    <mergeCell ref="H1023:H1028"/>
    <mergeCell ref="I1023:I1028"/>
    <mergeCell ref="J1017:J1022"/>
    <mergeCell ref="K1017:K1018"/>
    <mergeCell ref="L1017:L1018"/>
    <mergeCell ref="M1017:M1022"/>
    <mergeCell ref="K1019:K1020"/>
    <mergeCell ref="L1019:L1020"/>
    <mergeCell ref="K1021:K1022"/>
    <mergeCell ref="L1021:L1022"/>
    <mergeCell ref="B1017:B1022"/>
    <mergeCell ref="C1017:C1022"/>
    <mergeCell ref="D1017:D1022"/>
    <mergeCell ref="F1017:F1022"/>
    <mergeCell ref="H1017:H1022"/>
    <mergeCell ref="I1017:I1022"/>
    <mergeCell ref="J1011:J1016"/>
    <mergeCell ref="K1011:K1012"/>
    <mergeCell ref="L1011:L1012"/>
    <mergeCell ref="M1011:M1016"/>
    <mergeCell ref="K1013:K1014"/>
    <mergeCell ref="L1013:L1014"/>
    <mergeCell ref="K1015:K1016"/>
    <mergeCell ref="L1015:L1016"/>
    <mergeCell ref="B1011:B1016"/>
    <mergeCell ref="C1011:C1016"/>
    <mergeCell ref="D1011:D1016"/>
    <mergeCell ref="F1011:F1016"/>
    <mergeCell ref="H1011:H1016"/>
    <mergeCell ref="I1011:I1016"/>
    <mergeCell ref="J1005:J1010"/>
    <mergeCell ref="K1005:K1006"/>
    <mergeCell ref="L1005:L1006"/>
    <mergeCell ref="M1005:M1010"/>
    <mergeCell ref="K1007:K1008"/>
    <mergeCell ref="L1007:L1008"/>
    <mergeCell ref="K1009:K1010"/>
    <mergeCell ref="L1009:L1010"/>
    <mergeCell ref="B1005:B1010"/>
    <mergeCell ref="C1005:C1010"/>
    <mergeCell ref="D1005:D1010"/>
    <mergeCell ref="F1005:F1010"/>
    <mergeCell ref="H1005:H1010"/>
    <mergeCell ref="I1005:I1010"/>
    <mergeCell ref="J999:J1004"/>
    <mergeCell ref="K999:K1000"/>
    <mergeCell ref="L999:L1000"/>
    <mergeCell ref="M999:M1004"/>
    <mergeCell ref="K1001:K1002"/>
    <mergeCell ref="L1001:L1002"/>
    <mergeCell ref="K1003:K1004"/>
    <mergeCell ref="L1003:L1004"/>
    <mergeCell ref="B999:B1004"/>
    <mergeCell ref="C999:C1004"/>
    <mergeCell ref="D999:D1004"/>
    <mergeCell ref="F999:F1004"/>
    <mergeCell ref="H999:H1004"/>
    <mergeCell ref="I999:I1004"/>
    <mergeCell ref="J993:J998"/>
    <mergeCell ref="K993:K994"/>
    <mergeCell ref="L993:L994"/>
    <mergeCell ref="M993:M998"/>
    <mergeCell ref="K995:K996"/>
    <mergeCell ref="L995:L996"/>
    <mergeCell ref="K997:K998"/>
    <mergeCell ref="L997:L998"/>
    <mergeCell ref="B993:B998"/>
    <mergeCell ref="C993:C998"/>
    <mergeCell ref="D993:D998"/>
    <mergeCell ref="F993:F998"/>
    <mergeCell ref="H993:H998"/>
    <mergeCell ref="I993:I998"/>
    <mergeCell ref="J987:J992"/>
    <mergeCell ref="K987:K988"/>
    <mergeCell ref="L987:L988"/>
    <mergeCell ref="M987:M992"/>
    <mergeCell ref="K989:K990"/>
    <mergeCell ref="L989:L990"/>
    <mergeCell ref="K991:K992"/>
    <mergeCell ref="L991:L992"/>
    <mergeCell ref="B987:B992"/>
    <mergeCell ref="C987:C992"/>
    <mergeCell ref="D987:D992"/>
    <mergeCell ref="F987:F992"/>
    <mergeCell ref="H987:H992"/>
    <mergeCell ref="I987:I992"/>
    <mergeCell ref="J981:J986"/>
    <mergeCell ref="K981:K982"/>
    <mergeCell ref="L981:L982"/>
    <mergeCell ref="M981:M986"/>
    <mergeCell ref="K983:K984"/>
    <mergeCell ref="L983:L984"/>
    <mergeCell ref="K985:K986"/>
    <mergeCell ref="L985:L986"/>
    <mergeCell ref="B981:B986"/>
    <mergeCell ref="C981:C986"/>
    <mergeCell ref="D981:D986"/>
    <mergeCell ref="F981:F986"/>
    <mergeCell ref="H981:H986"/>
    <mergeCell ref="I981:I986"/>
    <mergeCell ref="J975:J980"/>
    <mergeCell ref="K975:K976"/>
    <mergeCell ref="L975:L976"/>
    <mergeCell ref="M975:M980"/>
    <mergeCell ref="K977:K978"/>
    <mergeCell ref="L977:L978"/>
    <mergeCell ref="K979:K980"/>
    <mergeCell ref="L979:L980"/>
    <mergeCell ref="B975:B980"/>
    <mergeCell ref="C975:C980"/>
    <mergeCell ref="D975:D980"/>
    <mergeCell ref="F975:F980"/>
    <mergeCell ref="H975:H980"/>
    <mergeCell ref="I975:I980"/>
    <mergeCell ref="J969:J974"/>
    <mergeCell ref="K969:K970"/>
    <mergeCell ref="L969:L970"/>
    <mergeCell ref="M969:M974"/>
    <mergeCell ref="K971:K972"/>
    <mergeCell ref="L971:L972"/>
    <mergeCell ref="K973:K974"/>
    <mergeCell ref="L973:L974"/>
    <mergeCell ref="B969:B974"/>
    <mergeCell ref="C969:C974"/>
    <mergeCell ref="D969:D974"/>
    <mergeCell ref="F969:F974"/>
    <mergeCell ref="H969:H974"/>
    <mergeCell ref="I969:I974"/>
    <mergeCell ref="J963:J968"/>
    <mergeCell ref="K963:K964"/>
    <mergeCell ref="L963:L964"/>
    <mergeCell ref="M963:M968"/>
    <mergeCell ref="K965:K966"/>
    <mergeCell ref="L965:L966"/>
    <mergeCell ref="K967:K968"/>
    <mergeCell ref="L967:L968"/>
    <mergeCell ref="B963:B968"/>
    <mergeCell ref="C963:C968"/>
    <mergeCell ref="D963:D968"/>
    <mergeCell ref="F963:F968"/>
    <mergeCell ref="H963:H968"/>
    <mergeCell ref="I963:I968"/>
    <mergeCell ref="J957:J962"/>
    <mergeCell ref="K957:K958"/>
    <mergeCell ref="L957:L958"/>
    <mergeCell ref="M957:M962"/>
    <mergeCell ref="K959:K960"/>
    <mergeCell ref="L959:L960"/>
    <mergeCell ref="K961:K962"/>
    <mergeCell ref="L961:L962"/>
    <mergeCell ref="B957:B962"/>
    <mergeCell ref="C957:C962"/>
    <mergeCell ref="D957:D962"/>
    <mergeCell ref="F957:F962"/>
    <mergeCell ref="H957:H962"/>
    <mergeCell ref="I957:I962"/>
    <mergeCell ref="B951:B956"/>
    <mergeCell ref="C951:C956"/>
    <mergeCell ref="D951:D956"/>
    <mergeCell ref="F951:F956"/>
    <mergeCell ref="H951:H956"/>
    <mergeCell ref="O951:O956"/>
    <mergeCell ref="K953:K954"/>
    <mergeCell ref="L953:L954"/>
    <mergeCell ref="K955:K956"/>
    <mergeCell ref="L955:L956"/>
    <mergeCell ref="K945:K946"/>
    <mergeCell ref="J951:J956"/>
    <mergeCell ref="K951:K952"/>
    <mergeCell ref="L951:L952"/>
    <mergeCell ref="M951:M956"/>
    <mergeCell ref="N951:N956"/>
    <mergeCell ref="M939:M944"/>
    <mergeCell ref="I951:I956"/>
    <mergeCell ref="N945:N950"/>
    <mergeCell ref="O945:O950"/>
    <mergeCell ref="K947:K948"/>
    <mergeCell ref="L947:L948"/>
    <mergeCell ref="K949:K950"/>
    <mergeCell ref="L949:L950"/>
    <mergeCell ref="I945:I950"/>
    <mergeCell ref="J945:J950"/>
    <mergeCell ref="J939:J944"/>
    <mergeCell ref="L945:L946"/>
    <mergeCell ref="M945:M950"/>
    <mergeCell ref="O939:O944"/>
    <mergeCell ref="K941:K942"/>
    <mergeCell ref="L941:L942"/>
    <mergeCell ref="K943:K944"/>
    <mergeCell ref="L943:L944"/>
    <mergeCell ref="K939:K940"/>
    <mergeCell ref="L939:L940"/>
    <mergeCell ref="I939:I944"/>
    <mergeCell ref="B945:B950"/>
    <mergeCell ref="C945:C950"/>
    <mergeCell ref="D945:D950"/>
    <mergeCell ref="F945:F950"/>
    <mergeCell ref="H945:H950"/>
    <mergeCell ref="K935:K936"/>
    <mergeCell ref="L935:L936"/>
    <mergeCell ref="K937:K938"/>
    <mergeCell ref="L937:L938"/>
    <mergeCell ref="N939:N944"/>
    <mergeCell ref="B939:B944"/>
    <mergeCell ref="C939:C944"/>
    <mergeCell ref="D939:D944"/>
    <mergeCell ref="F939:F944"/>
    <mergeCell ref="H939:H944"/>
    <mergeCell ref="K933:K934"/>
    <mergeCell ref="L933:L934"/>
    <mergeCell ref="M933:M938"/>
    <mergeCell ref="O927:O932"/>
    <mergeCell ref="K929:K930"/>
    <mergeCell ref="L929:L930"/>
    <mergeCell ref="K931:K932"/>
    <mergeCell ref="L931:L932"/>
    <mergeCell ref="N933:N938"/>
    <mergeCell ref="O933:O938"/>
    <mergeCell ref="B933:B938"/>
    <mergeCell ref="C933:C938"/>
    <mergeCell ref="D933:D938"/>
    <mergeCell ref="F933:F938"/>
    <mergeCell ref="H933:H938"/>
    <mergeCell ref="J927:J932"/>
    <mergeCell ref="I933:I938"/>
    <mergeCell ref="J933:J938"/>
    <mergeCell ref="M927:M932"/>
    <mergeCell ref="N927:N932"/>
    <mergeCell ref="B927:B932"/>
    <mergeCell ref="C927:C932"/>
    <mergeCell ref="D927:D932"/>
    <mergeCell ref="F927:F932"/>
    <mergeCell ref="H927:H932"/>
    <mergeCell ref="I927:I932"/>
    <mergeCell ref="K923:K924"/>
    <mergeCell ref="L923:L924"/>
    <mergeCell ref="K925:K926"/>
    <mergeCell ref="L925:L926"/>
    <mergeCell ref="K927:K928"/>
    <mergeCell ref="L927:L928"/>
    <mergeCell ref="K921:K922"/>
    <mergeCell ref="L921:L922"/>
    <mergeCell ref="M921:M926"/>
    <mergeCell ref="O915:O920"/>
    <mergeCell ref="K917:K918"/>
    <mergeCell ref="L917:L918"/>
    <mergeCell ref="K919:K920"/>
    <mergeCell ref="L919:L920"/>
    <mergeCell ref="N921:N926"/>
    <mergeCell ref="O921:O926"/>
    <mergeCell ref="B921:B926"/>
    <mergeCell ref="C921:C926"/>
    <mergeCell ref="D921:D926"/>
    <mergeCell ref="F921:F926"/>
    <mergeCell ref="H921:H926"/>
    <mergeCell ref="J915:J920"/>
    <mergeCell ref="I921:I926"/>
    <mergeCell ref="J921:J926"/>
    <mergeCell ref="M915:M920"/>
    <mergeCell ref="N915:N920"/>
    <mergeCell ref="B915:B920"/>
    <mergeCell ref="C915:C920"/>
    <mergeCell ref="D915:D920"/>
    <mergeCell ref="F915:F920"/>
    <mergeCell ref="H915:H920"/>
    <mergeCell ref="I915:I920"/>
    <mergeCell ref="K911:K912"/>
    <mergeCell ref="L911:L912"/>
    <mergeCell ref="K913:K914"/>
    <mergeCell ref="L913:L914"/>
    <mergeCell ref="K915:K916"/>
    <mergeCell ref="L915:L916"/>
    <mergeCell ref="K909:K910"/>
    <mergeCell ref="L909:L910"/>
    <mergeCell ref="M909:M914"/>
    <mergeCell ref="O903:O908"/>
    <mergeCell ref="K905:K906"/>
    <mergeCell ref="L905:L906"/>
    <mergeCell ref="K907:K908"/>
    <mergeCell ref="L907:L908"/>
    <mergeCell ref="N909:N914"/>
    <mergeCell ref="O909:O914"/>
    <mergeCell ref="B909:B914"/>
    <mergeCell ref="C909:C914"/>
    <mergeCell ref="D909:D914"/>
    <mergeCell ref="F909:F914"/>
    <mergeCell ref="H909:H914"/>
    <mergeCell ref="J903:J908"/>
    <mergeCell ref="I909:I914"/>
    <mergeCell ref="J909:J914"/>
    <mergeCell ref="M903:M908"/>
    <mergeCell ref="N903:N908"/>
    <mergeCell ref="B903:B908"/>
    <mergeCell ref="C903:C908"/>
    <mergeCell ref="D903:D908"/>
    <mergeCell ref="F903:F908"/>
    <mergeCell ref="H903:H908"/>
    <mergeCell ref="I903:I908"/>
    <mergeCell ref="K899:K900"/>
    <mergeCell ref="L899:L900"/>
    <mergeCell ref="K901:K902"/>
    <mergeCell ref="L901:L902"/>
    <mergeCell ref="K903:K904"/>
    <mergeCell ref="L903:L904"/>
    <mergeCell ref="K897:K898"/>
    <mergeCell ref="L897:L898"/>
    <mergeCell ref="M897:M902"/>
    <mergeCell ref="O891:O896"/>
    <mergeCell ref="K893:K894"/>
    <mergeCell ref="L893:L894"/>
    <mergeCell ref="K895:K896"/>
    <mergeCell ref="L895:L896"/>
    <mergeCell ref="N897:N902"/>
    <mergeCell ref="O897:O902"/>
    <mergeCell ref="B897:B902"/>
    <mergeCell ref="C897:C902"/>
    <mergeCell ref="D897:D902"/>
    <mergeCell ref="F897:F902"/>
    <mergeCell ref="H897:H902"/>
    <mergeCell ref="J891:J896"/>
    <mergeCell ref="I897:I902"/>
    <mergeCell ref="J897:J902"/>
    <mergeCell ref="M891:M896"/>
    <mergeCell ref="N891:N896"/>
    <mergeCell ref="B891:B896"/>
    <mergeCell ref="C891:C896"/>
    <mergeCell ref="D891:D896"/>
    <mergeCell ref="F891:F896"/>
    <mergeCell ref="H891:H896"/>
    <mergeCell ref="I891:I896"/>
    <mergeCell ref="K887:K888"/>
    <mergeCell ref="L887:L888"/>
    <mergeCell ref="K889:K890"/>
    <mergeCell ref="L889:L890"/>
    <mergeCell ref="K891:K892"/>
    <mergeCell ref="L891:L892"/>
    <mergeCell ref="K885:K886"/>
    <mergeCell ref="L885:L886"/>
    <mergeCell ref="M885:M890"/>
    <mergeCell ref="O879:O884"/>
    <mergeCell ref="K881:K882"/>
    <mergeCell ref="L881:L882"/>
    <mergeCell ref="K883:K884"/>
    <mergeCell ref="L883:L884"/>
    <mergeCell ref="N885:N890"/>
    <mergeCell ref="O885:O890"/>
    <mergeCell ref="B885:B890"/>
    <mergeCell ref="C885:C890"/>
    <mergeCell ref="D885:D890"/>
    <mergeCell ref="F885:F890"/>
    <mergeCell ref="H885:H890"/>
    <mergeCell ref="J879:J884"/>
    <mergeCell ref="I885:I890"/>
    <mergeCell ref="J885:J890"/>
    <mergeCell ref="M879:M884"/>
    <mergeCell ref="N879:N884"/>
    <mergeCell ref="B879:B884"/>
    <mergeCell ref="C879:C884"/>
    <mergeCell ref="D879:D884"/>
    <mergeCell ref="F879:F884"/>
    <mergeCell ref="H879:H884"/>
    <mergeCell ref="I879:I884"/>
    <mergeCell ref="K875:K876"/>
    <mergeCell ref="L875:L876"/>
    <mergeCell ref="K877:K878"/>
    <mergeCell ref="L877:L878"/>
    <mergeCell ref="K879:K880"/>
    <mergeCell ref="L879:L880"/>
    <mergeCell ref="K873:K874"/>
    <mergeCell ref="L873:L874"/>
    <mergeCell ref="M873:M878"/>
    <mergeCell ref="O867:O872"/>
    <mergeCell ref="K869:K870"/>
    <mergeCell ref="L869:L870"/>
    <mergeCell ref="K871:K872"/>
    <mergeCell ref="L871:L872"/>
    <mergeCell ref="N873:N878"/>
    <mergeCell ref="O873:O878"/>
    <mergeCell ref="B873:B878"/>
    <mergeCell ref="C873:C878"/>
    <mergeCell ref="D873:D878"/>
    <mergeCell ref="F873:F878"/>
    <mergeCell ref="H873:H878"/>
    <mergeCell ref="J867:J872"/>
    <mergeCell ref="I873:I878"/>
    <mergeCell ref="J873:J878"/>
    <mergeCell ref="M867:M872"/>
    <mergeCell ref="N867:N872"/>
    <mergeCell ref="B867:B872"/>
    <mergeCell ref="C867:C872"/>
    <mergeCell ref="D867:D872"/>
    <mergeCell ref="F867:F872"/>
    <mergeCell ref="H867:H872"/>
    <mergeCell ref="I867:I872"/>
    <mergeCell ref="K863:K864"/>
    <mergeCell ref="L863:L864"/>
    <mergeCell ref="K865:K866"/>
    <mergeCell ref="L865:L866"/>
    <mergeCell ref="K867:K868"/>
    <mergeCell ref="L867:L868"/>
    <mergeCell ref="K861:K862"/>
    <mergeCell ref="L861:L862"/>
    <mergeCell ref="M861:M866"/>
    <mergeCell ref="O855:O860"/>
    <mergeCell ref="K857:K858"/>
    <mergeCell ref="L857:L858"/>
    <mergeCell ref="K859:K860"/>
    <mergeCell ref="L859:L860"/>
    <mergeCell ref="N861:N866"/>
    <mergeCell ref="O861:O866"/>
    <mergeCell ref="B861:B866"/>
    <mergeCell ref="C861:C866"/>
    <mergeCell ref="D861:D866"/>
    <mergeCell ref="F861:F866"/>
    <mergeCell ref="H861:H866"/>
    <mergeCell ref="J855:J860"/>
    <mergeCell ref="I861:I866"/>
    <mergeCell ref="J861:J866"/>
    <mergeCell ref="M855:M860"/>
    <mergeCell ref="N855:N860"/>
    <mergeCell ref="B855:B860"/>
    <mergeCell ref="C855:C860"/>
    <mergeCell ref="D855:D860"/>
    <mergeCell ref="F855:F860"/>
    <mergeCell ref="H855:H860"/>
    <mergeCell ref="I855:I860"/>
    <mergeCell ref="K851:K852"/>
    <mergeCell ref="L851:L852"/>
    <mergeCell ref="K853:K854"/>
    <mergeCell ref="L853:L854"/>
    <mergeCell ref="K855:K856"/>
    <mergeCell ref="L855:L856"/>
    <mergeCell ref="K849:K850"/>
    <mergeCell ref="L849:L850"/>
    <mergeCell ref="M849:M854"/>
    <mergeCell ref="O843:O848"/>
    <mergeCell ref="K845:K846"/>
    <mergeCell ref="L845:L846"/>
    <mergeCell ref="K847:K848"/>
    <mergeCell ref="L847:L848"/>
    <mergeCell ref="N849:N854"/>
    <mergeCell ref="O849:O854"/>
    <mergeCell ref="B849:B854"/>
    <mergeCell ref="C849:C854"/>
    <mergeCell ref="D849:D854"/>
    <mergeCell ref="F849:F854"/>
    <mergeCell ref="H849:H854"/>
    <mergeCell ref="J843:J848"/>
    <mergeCell ref="I849:I854"/>
    <mergeCell ref="J849:J854"/>
    <mergeCell ref="M843:M848"/>
    <mergeCell ref="N843:N848"/>
    <mergeCell ref="B843:B848"/>
    <mergeCell ref="C843:C848"/>
    <mergeCell ref="D843:D848"/>
    <mergeCell ref="F843:F848"/>
    <mergeCell ref="H843:H848"/>
    <mergeCell ref="I843:I848"/>
    <mergeCell ref="K839:K840"/>
    <mergeCell ref="L839:L840"/>
    <mergeCell ref="K841:K842"/>
    <mergeCell ref="L841:L842"/>
    <mergeCell ref="K843:K844"/>
    <mergeCell ref="L843:L844"/>
    <mergeCell ref="K837:K838"/>
    <mergeCell ref="L837:L838"/>
    <mergeCell ref="M837:M842"/>
    <mergeCell ref="O831:O836"/>
    <mergeCell ref="K833:K834"/>
    <mergeCell ref="L833:L834"/>
    <mergeCell ref="K835:K836"/>
    <mergeCell ref="L835:L836"/>
    <mergeCell ref="N837:N842"/>
    <mergeCell ref="O837:O842"/>
    <mergeCell ref="B837:B842"/>
    <mergeCell ref="C837:C842"/>
    <mergeCell ref="D837:D842"/>
    <mergeCell ref="F837:F842"/>
    <mergeCell ref="H837:H842"/>
    <mergeCell ref="J831:J836"/>
    <mergeCell ref="I837:I842"/>
    <mergeCell ref="J837:J842"/>
    <mergeCell ref="M831:M836"/>
    <mergeCell ref="N831:N836"/>
    <mergeCell ref="B831:B836"/>
    <mergeCell ref="C831:C836"/>
    <mergeCell ref="D831:D836"/>
    <mergeCell ref="F831:F836"/>
    <mergeCell ref="H831:H836"/>
    <mergeCell ref="I831:I836"/>
    <mergeCell ref="K827:K828"/>
    <mergeCell ref="L827:L828"/>
    <mergeCell ref="K829:K830"/>
    <mergeCell ref="L829:L830"/>
    <mergeCell ref="K831:K832"/>
    <mergeCell ref="L831:L832"/>
    <mergeCell ref="K825:K826"/>
    <mergeCell ref="L825:L826"/>
    <mergeCell ref="M825:M830"/>
    <mergeCell ref="O819:O824"/>
    <mergeCell ref="K821:K822"/>
    <mergeCell ref="L821:L822"/>
    <mergeCell ref="K823:K824"/>
    <mergeCell ref="L823:L824"/>
    <mergeCell ref="N825:N830"/>
    <mergeCell ref="O825:O830"/>
    <mergeCell ref="B825:B830"/>
    <mergeCell ref="C825:C830"/>
    <mergeCell ref="D825:D830"/>
    <mergeCell ref="F825:F830"/>
    <mergeCell ref="H825:H830"/>
    <mergeCell ref="J819:J824"/>
    <mergeCell ref="I825:I830"/>
    <mergeCell ref="J825:J830"/>
    <mergeCell ref="M819:M824"/>
    <mergeCell ref="N819:N824"/>
    <mergeCell ref="B819:B824"/>
    <mergeCell ref="C819:C824"/>
    <mergeCell ref="D819:D824"/>
    <mergeCell ref="F819:F824"/>
    <mergeCell ref="H819:H824"/>
    <mergeCell ref="I819:I824"/>
    <mergeCell ref="K815:K816"/>
    <mergeCell ref="L815:L816"/>
    <mergeCell ref="K817:K818"/>
    <mergeCell ref="L817:L818"/>
    <mergeCell ref="K819:K820"/>
    <mergeCell ref="L819:L820"/>
    <mergeCell ref="K813:K814"/>
    <mergeCell ref="L813:L814"/>
    <mergeCell ref="M813:M818"/>
    <mergeCell ref="O807:O812"/>
    <mergeCell ref="K809:K810"/>
    <mergeCell ref="L809:L810"/>
    <mergeCell ref="K811:K812"/>
    <mergeCell ref="L811:L812"/>
    <mergeCell ref="N813:N818"/>
    <mergeCell ref="O813:O818"/>
    <mergeCell ref="B813:B818"/>
    <mergeCell ref="C813:C818"/>
    <mergeCell ref="D813:D818"/>
    <mergeCell ref="F813:F818"/>
    <mergeCell ref="H813:H818"/>
    <mergeCell ref="J807:J812"/>
    <mergeCell ref="I813:I818"/>
    <mergeCell ref="J813:J818"/>
    <mergeCell ref="M807:M812"/>
    <mergeCell ref="N807:N812"/>
    <mergeCell ref="B807:B812"/>
    <mergeCell ref="C807:C812"/>
    <mergeCell ref="D807:D812"/>
    <mergeCell ref="F807:F812"/>
    <mergeCell ref="H807:H812"/>
    <mergeCell ref="I807:I812"/>
    <mergeCell ref="K803:K804"/>
    <mergeCell ref="L803:L804"/>
    <mergeCell ref="K805:K806"/>
    <mergeCell ref="L805:L806"/>
    <mergeCell ref="K807:K808"/>
    <mergeCell ref="L807:L808"/>
    <mergeCell ref="K801:K802"/>
    <mergeCell ref="L801:L802"/>
    <mergeCell ref="M801:M806"/>
    <mergeCell ref="O795:O800"/>
    <mergeCell ref="K797:K798"/>
    <mergeCell ref="L797:L798"/>
    <mergeCell ref="K799:K800"/>
    <mergeCell ref="L799:L800"/>
    <mergeCell ref="N801:N806"/>
    <mergeCell ref="O801:O806"/>
    <mergeCell ref="B801:B806"/>
    <mergeCell ref="C801:C806"/>
    <mergeCell ref="D801:D806"/>
    <mergeCell ref="F801:F806"/>
    <mergeCell ref="H801:H806"/>
    <mergeCell ref="J795:J800"/>
    <mergeCell ref="I801:I806"/>
    <mergeCell ref="J801:J806"/>
    <mergeCell ref="M795:M800"/>
    <mergeCell ref="N795:N800"/>
    <mergeCell ref="B795:B800"/>
    <mergeCell ref="C795:C800"/>
    <mergeCell ref="D795:D800"/>
    <mergeCell ref="F795:F800"/>
    <mergeCell ref="H795:H800"/>
    <mergeCell ref="I795:I800"/>
    <mergeCell ref="K791:K792"/>
    <mergeCell ref="L791:L792"/>
    <mergeCell ref="K793:K794"/>
    <mergeCell ref="L793:L794"/>
    <mergeCell ref="K795:K796"/>
    <mergeCell ref="L795:L796"/>
    <mergeCell ref="K789:K790"/>
    <mergeCell ref="L789:L790"/>
    <mergeCell ref="M789:M794"/>
    <mergeCell ref="O783:O788"/>
    <mergeCell ref="K785:K786"/>
    <mergeCell ref="L785:L786"/>
    <mergeCell ref="K787:K788"/>
    <mergeCell ref="L787:L788"/>
    <mergeCell ref="N789:N794"/>
    <mergeCell ref="O789:O794"/>
    <mergeCell ref="B789:B794"/>
    <mergeCell ref="C789:C794"/>
    <mergeCell ref="D789:D794"/>
    <mergeCell ref="F789:F794"/>
    <mergeCell ref="H789:H794"/>
    <mergeCell ref="J783:J788"/>
    <mergeCell ref="I789:I794"/>
    <mergeCell ref="J789:J794"/>
    <mergeCell ref="M783:M788"/>
    <mergeCell ref="N783:N788"/>
    <mergeCell ref="B783:B788"/>
    <mergeCell ref="C783:C788"/>
    <mergeCell ref="D783:D788"/>
    <mergeCell ref="F783:F788"/>
    <mergeCell ref="H783:H788"/>
    <mergeCell ref="I783:I788"/>
    <mergeCell ref="K779:K780"/>
    <mergeCell ref="L779:L780"/>
    <mergeCell ref="K781:K782"/>
    <mergeCell ref="L781:L782"/>
    <mergeCell ref="K783:K784"/>
    <mergeCell ref="L783:L784"/>
    <mergeCell ref="K777:K778"/>
    <mergeCell ref="L777:L778"/>
    <mergeCell ref="M777:M782"/>
    <mergeCell ref="O771:O776"/>
    <mergeCell ref="K773:K774"/>
    <mergeCell ref="L773:L774"/>
    <mergeCell ref="K775:K776"/>
    <mergeCell ref="L775:L776"/>
    <mergeCell ref="N777:N782"/>
    <mergeCell ref="O777:O782"/>
    <mergeCell ref="B777:B782"/>
    <mergeCell ref="C777:C782"/>
    <mergeCell ref="D777:D782"/>
    <mergeCell ref="F777:F782"/>
    <mergeCell ref="H777:H782"/>
    <mergeCell ref="J771:J776"/>
    <mergeCell ref="I777:I782"/>
    <mergeCell ref="J777:J782"/>
    <mergeCell ref="M771:M776"/>
    <mergeCell ref="N771:N776"/>
    <mergeCell ref="B771:B776"/>
    <mergeCell ref="C771:C776"/>
    <mergeCell ref="D771:D776"/>
    <mergeCell ref="F771:F776"/>
    <mergeCell ref="H771:H776"/>
    <mergeCell ref="I771:I776"/>
    <mergeCell ref="K767:K768"/>
    <mergeCell ref="L767:L768"/>
    <mergeCell ref="K769:K770"/>
    <mergeCell ref="L769:L770"/>
    <mergeCell ref="K771:K772"/>
    <mergeCell ref="L771:L772"/>
    <mergeCell ref="K765:K766"/>
    <mergeCell ref="L765:L766"/>
    <mergeCell ref="M765:M770"/>
    <mergeCell ref="O759:O764"/>
    <mergeCell ref="K761:K762"/>
    <mergeCell ref="L761:L762"/>
    <mergeCell ref="K763:K764"/>
    <mergeCell ref="L763:L764"/>
    <mergeCell ref="N765:N770"/>
    <mergeCell ref="O765:O770"/>
    <mergeCell ref="B765:B770"/>
    <mergeCell ref="C765:C770"/>
    <mergeCell ref="D765:D770"/>
    <mergeCell ref="F765:F770"/>
    <mergeCell ref="H765:H770"/>
    <mergeCell ref="J759:J764"/>
    <mergeCell ref="I765:I770"/>
    <mergeCell ref="J765:J770"/>
    <mergeCell ref="M759:M764"/>
    <mergeCell ref="N759:N764"/>
    <mergeCell ref="B759:B764"/>
    <mergeCell ref="C759:C764"/>
    <mergeCell ref="D759:D764"/>
    <mergeCell ref="F759:F764"/>
    <mergeCell ref="H759:H764"/>
    <mergeCell ref="I759:I764"/>
    <mergeCell ref="K755:K756"/>
    <mergeCell ref="L755:L756"/>
    <mergeCell ref="K757:K758"/>
    <mergeCell ref="L757:L758"/>
    <mergeCell ref="K759:K760"/>
    <mergeCell ref="L759:L760"/>
    <mergeCell ref="K753:K754"/>
    <mergeCell ref="L753:L754"/>
    <mergeCell ref="M753:M758"/>
    <mergeCell ref="O747:O752"/>
    <mergeCell ref="K749:K750"/>
    <mergeCell ref="L749:L750"/>
    <mergeCell ref="K751:K752"/>
    <mergeCell ref="L751:L752"/>
    <mergeCell ref="N753:N758"/>
    <mergeCell ref="O753:O758"/>
    <mergeCell ref="B753:B758"/>
    <mergeCell ref="C753:C758"/>
    <mergeCell ref="D753:D758"/>
    <mergeCell ref="F753:F758"/>
    <mergeCell ref="H753:H758"/>
    <mergeCell ref="J747:J752"/>
    <mergeCell ref="I753:I758"/>
    <mergeCell ref="J753:J758"/>
    <mergeCell ref="M747:M752"/>
    <mergeCell ref="N747:N752"/>
    <mergeCell ref="B747:B752"/>
    <mergeCell ref="C747:C752"/>
    <mergeCell ref="D747:D752"/>
    <mergeCell ref="F747:F752"/>
    <mergeCell ref="H747:H752"/>
    <mergeCell ref="I747:I752"/>
    <mergeCell ref="K743:K744"/>
    <mergeCell ref="L743:L744"/>
    <mergeCell ref="K745:K746"/>
    <mergeCell ref="L745:L746"/>
    <mergeCell ref="K747:K748"/>
    <mergeCell ref="L747:L748"/>
    <mergeCell ref="K741:K742"/>
    <mergeCell ref="L741:L742"/>
    <mergeCell ref="M741:M746"/>
    <mergeCell ref="O735:O740"/>
    <mergeCell ref="K737:K738"/>
    <mergeCell ref="L737:L738"/>
    <mergeCell ref="K739:K740"/>
    <mergeCell ref="L739:L740"/>
    <mergeCell ref="N741:N746"/>
    <mergeCell ref="O741:O746"/>
    <mergeCell ref="B741:B746"/>
    <mergeCell ref="C741:C746"/>
    <mergeCell ref="D741:D746"/>
    <mergeCell ref="F741:F746"/>
    <mergeCell ref="H741:H746"/>
    <mergeCell ref="J735:J740"/>
    <mergeCell ref="I741:I746"/>
    <mergeCell ref="J741:J746"/>
    <mergeCell ref="M735:M740"/>
    <mergeCell ref="N735:N740"/>
    <mergeCell ref="B735:B740"/>
    <mergeCell ref="C735:C740"/>
    <mergeCell ref="D735:D740"/>
    <mergeCell ref="F735:F740"/>
    <mergeCell ref="H735:H740"/>
    <mergeCell ref="I735:I740"/>
    <mergeCell ref="K731:K732"/>
    <mergeCell ref="L731:L732"/>
    <mergeCell ref="K733:K734"/>
    <mergeCell ref="L733:L734"/>
    <mergeCell ref="K735:K736"/>
    <mergeCell ref="L735:L736"/>
    <mergeCell ref="K729:K730"/>
    <mergeCell ref="L729:L730"/>
    <mergeCell ref="M729:M734"/>
    <mergeCell ref="O723:O728"/>
    <mergeCell ref="K725:K726"/>
    <mergeCell ref="L725:L726"/>
    <mergeCell ref="K727:K728"/>
    <mergeCell ref="L727:L728"/>
    <mergeCell ref="N729:N734"/>
    <mergeCell ref="O729:O734"/>
    <mergeCell ref="B729:B734"/>
    <mergeCell ref="C729:C734"/>
    <mergeCell ref="D729:D734"/>
    <mergeCell ref="F729:F734"/>
    <mergeCell ref="H729:H734"/>
    <mergeCell ref="J723:J728"/>
    <mergeCell ref="I729:I734"/>
    <mergeCell ref="J729:J734"/>
    <mergeCell ref="M723:M728"/>
    <mergeCell ref="N723:N728"/>
    <mergeCell ref="B723:B728"/>
    <mergeCell ref="C723:C728"/>
    <mergeCell ref="D723:D728"/>
    <mergeCell ref="F723:F728"/>
    <mergeCell ref="H723:H728"/>
    <mergeCell ref="I723:I728"/>
    <mergeCell ref="K719:K720"/>
    <mergeCell ref="L719:L720"/>
    <mergeCell ref="K721:K722"/>
    <mergeCell ref="L721:L722"/>
    <mergeCell ref="K723:K724"/>
    <mergeCell ref="L723:L724"/>
    <mergeCell ref="K717:K718"/>
    <mergeCell ref="L717:L718"/>
    <mergeCell ref="M717:M722"/>
    <mergeCell ref="O711:O716"/>
    <mergeCell ref="K713:K714"/>
    <mergeCell ref="L713:L714"/>
    <mergeCell ref="K715:K716"/>
    <mergeCell ref="L715:L716"/>
    <mergeCell ref="N717:N722"/>
    <mergeCell ref="O717:O722"/>
    <mergeCell ref="B717:B722"/>
    <mergeCell ref="C717:C722"/>
    <mergeCell ref="D717:D722"/>
    <mergeCell ref="F717:F722"/>
    <mergeCell ref="H717:H722"/>
    <mergeCell ref="J711:J716"/>
    <mergeCell ref="I717:I722"/>
    <mergeCell ref="J717:J722"/>
    <mergeCell ref="M711:M716"/>
    <mergeCell ref="N711:N716"/>
    <mergeCell ref="B711:B716"/>
    <mergeCell ref="C711:C716"/>
    <mergeCell ref="D711:D716"/>
    <mergeCell ref="F711:F716"/>
    <mergeCell ref="H711:H716"/>
    <mergeCell ref="I711:I716"/>
    <mergeCell ref="K707:K708"/>
    <mergeCell ref="L707:L708"/>
    <mergeCell ref="K709:K710"/>
    <mergeCell ref="L709:L710"/>
    <mergeCell ref="K711:K712"/>
    <mergeCell ref="L711:L712"/>
    <mergeCell ref="K705:K706"/>
    <mergeCell ref="L705:L706"/>
    <mergeCell ref="M705:M710"/>
    <mergeCell ref="O699:O704"/>
    <mergeCell ref="K701:K702"/>
    <mergeCell ref="L701:L702"/>
    <mergeCell ref="K703:K704"/>
    <mergeCell ref="L703:L704"/>
    <mergeCell ref="N705:N710"/>
    <mergeCell ref="O705:O710"/>
    <mergeCell ref="B705:B710"/>
    <mergeCell ref="C705:C710"/>
    <mergeCell ref="D705:D710"/>
    <mergeCell ref="F705:F710"/>
    <mergeCell ref="H705:H710"/>
    <mergeCell ref="J699:J704"/>
    <mergeCell ref="I705:I710"/>
    <mergeCell ref="J705:J710"/>
    <mergeCell ref="M699:M704"/>
    <mergeCell ref="N699:N704"/>
    <mergeCell ref="B699:B704"/>
    <mergeCell ref="C699:C704"/>
    <mergeCell ref="D699:D704"/>
    <mergeCell ref="F699:F704"/>
    <mergeCell ref="H699:H704"/>
    <mergeCell ref="I699:I704"/>
    <mergeCell ref="K695:K696"/>
    <mergeCell ref="L695:L696"/>
    <mergeCell ref="K697:K698"/>
    <mergeCell ref="L697:L698"/>
    <mergeCell ref="K699:K700"/>
    <mergeCell ref="L699:L700"/>
    <mergeCell ref="K693:K694"/>
    <mergeCell ref="L693:L694"/>
    <mergeCell ref="M693:M698"/>
    <mergeCell ref="O687:O692"/>
    <mergeCell ref="K689:K690"/>
    <mergeCell ref="L689:L690"/>
    <mergeCell ref="K691:K692"/>
    <mergeCell ref="L691:L692"/>
    <mergeCell ref="N693:N698"/>
    <mergeCell ref="O693:O698"/>
    <mergeCell ref="B693:B698"/>
    <mergeCell ref="C693:C698"/>
    <mergeCell ref="D693:D698"/>
    <mergeCell ref="F693:F698"/>
    <mergeCell ref="H693:H698"/>
    <mergeCell ref="J687:J692"/>
    <mergeCell ref="I693:I698"/>
    <mergeCell ref="J693:J698"/>
    <mergeCell ref="M687:M692"/>
    <mergeCell ref="N687:N692"/>
    <mergeCell ref="B687:B692"/>
    <mergeCell ref="C687:C692"/>
    <mergeCell ref="D687:D692"/>
    <mergeCell ref="F687:F692"/>
    <mergeCell ref="H687:H692"/>
    <mergeCell ref="I687:I692"/>
    <mergeCell ref="K683:K684"/>
    <mergeCell ref="L683:L684"/>
    <mergeCell ref="K685:K686"/>
    <mergeCell ref="L685:L686"/>
    <mergeCell ref="K687:K688"/>
    <mergeCell ref="L687:L688"/>
    <mergeCell ref="K681:K682"/>
    <mergeCell ref="L681:L682"/>
    <mergeCell ref="M681:M686"/>
    <mergeCell ref="O675:O680"/>
    <mergeCell ref="K677:K678"/>
    <mergeCell ref="L677:L678"/>
    <mergeCell ref="K679:K680"/>
    <mergeCell ref="L679:L680"/>
    <mergeCell ref="N681:N686"/>
    <mergeCell ref="O681:O686"/>
    <mergeCell ref="B681:B686"/>
    <mergeCell ref="C681:C686"/>
    <mergeCell ref="D681:D686"/>
    <mergeCell ref="F681:F686"/>
    <mergeCell ref="H681:H686"/>
    <mergeCell ref="J675:J680"/>
    <mergeCell ref="I681:I686"/>
    <mergeCell ref="J681:J686"/>
    <mergeCell ref="M675:M680"/>
    <mergeCell ref="N675:N680"/>
    <mergeCell ref="B675:B680"/>
    <mergeCell ref="C675:C680"/>
    <mergeCell ref="D675:D680"/>
    <mergeCell ref="F675:F680"/>
    <mergeCell ref="H675:H680"/>
    <mergeCell ref="I675:I680"/>
    <mergeCell ref="K671:K672"/>
    <mergeCell ref="L671:L672"/>
    <mergeCell ref="K673:K674"/>
    <mergeCell ref="L673:L674"/>
    <mergeCell ref="K675:K676"/>
    <mergeCell ref="L675:L676"/>
    <mergeCell ref="K669:K670"/>
    <mergeCell ref="L669:L670"/>
    <mergeCell ref="M669:M674"/>
    <mergeCell ref="O663:O668"/>
    <mergeCell ref="K665:K666"/>
    <mergeCell ref="L665:L666"/>
    <mergeCell ref="K667:K668"/>
    <mergeCell ref="L667:L668"/>
    <mergeCell ref="N669:N674"/>
    <mergeCell ref="O669:O674"/>
    <mergeCell ref="B669:B674"/>
    <mergeCell ref="C669:C674"/>
    <mergeCell ref="D669:D674"/>
    <mergeCell ref="F669:F674"/>
    <mergeCell ref="H669:H674"/>
    <mergeCell ref="J663:J668"/>
    <mergeCell ref="I669:I674"/>
    <mergeCell ref="J669:J674"/>
    <mergeCell ref="M663:M668"/>
    <mergeCell ref="N663:N668"/>
    <mergeCell ref="B663:B668"/>
    <mergeCell ref="C663:C668"/>
    <mergeCell ref="D663:D668"/>
    <mergeCell ref="F663:F668"/>
    <mergeCell ref="H663:H668"/>
    <mergeCell ref="I663:I668"/>
    <mergeCell ref="K659:K660"/>
    <mergeCell ref="L659:L660"/>
    <mergeCell ref="K661:K662"/>
    <mergeCell ref="L661:L662"/>
    <mergeCell ref="K663:K664"/>
    <mergeCell ref="L663:L664"/>
    <mergeCell ref="K657:K658"/>
    <mergeCell ref="L657:L658"/>
    <mergeCell ref="M657:M662"/>
    <mergeCell ref="O651:O656"/>
    <mergeCell ref="K653:K654"/>
    <mergeCell ref="L653:L654"/>
    <mergeCell ref="K655:K656"/>
    <mergeCell ref="L655:L656"/>
    <mergeCell ref="N657:N662"/>
    <mergeCell ref="O657:O662"/>
    <mergeCell ref="B657:B662"/>
    <mergeCell ref="C657:C662"/>
    <mergeCell ref="D657:D662"/>
    <mergeCell ref="F657:F662"/>
    <mergeCell ref="H657:H662"/>
    <mergeCell ref="J651:J656"/>
    <mergeCell ref="I657:I662"/>
    <mergeCell ref="J657:J662"/>
    <mergeCell ref="M651:M656"/>
    <mergeCell ref="N651:N656"/>
    <mergeCell ref="B651:B656"/>
    <mergeCell ref="C651:C656"/>
    <mergeCell ref="D651:D656"/>
    <mergeCell ref="F651:F656"/>
    <mergeCell ref="H651:H656"/>
    <mergeCell ref="I651:I656"/>
    <mergeCell ref="K647:K648"/>
    <mergeCell ref="L647:L648"/>
    <mergeCell ref="K649:K650"/>
    <mergeCell ref="L649:L650"/>
    <mergeCell ref="K651:K652"/>
    <mergeCell ref="L651:L652"/>
    <mergeCell ref="K645:K646"/>
    <mergeCell ref="L645:L646"/>
    <mergeCell ref="M645:M650"/>
    <mergeCell ref="O639:O644"/>
    <mergeCell ref="K641:K642"/>
    <mergeCell ref="L641:L642"/>
    <mergeCell ref="K643:K644"/>
    <mergeCell ref="L643:L644"/>
    <mergeCell ref="N645:N650"/>
    <mergeCell ref="O645:O650"/>
    <mergeCell ref="B645:B650"/>
    <mergeCell ref="C645:C650"/>
    <mergeCell ref="D645:D650"/>
    <mergeCell ref="F645:F650"/>
    <mergeCell ref="H645:H650"/>
    <mergeCell ref="J639:J644"/>
    <mergeCell ref="I645:I650"/>
    <mergeCell ref="J645:J650"/>
    <mergeCell ref="M639:M644"/>
    <mergeCell ref="N639:N644"/>
    <mergeCell ref="B639:B644"/>
    <mergeCell ref="C639:C644"/>
    <mergeCell ref="D639:D644"/>
    <mergeCell ref="F639:F644"/>
    <mergeCell ref="H639:H644"/>
    <mergeCell ref="I639:I644"/>
    <mergeCell ref="K635:K636"/>
    <mergeCell ref="L635:L636"/>
    <mergeCell ref="K637:K638"/>
    <mergeCell ref="L637:L638"/>
    <mergeCell ref="K639:K640"/>
    <mergeCell ref="L639:L640"/>
    <mergeCell ref="K633:K634"/>
    <mergeCell ref="L633:L634"/>
    <mergeCell ref="M633:M638"/>
    <mergeCell ref="O627:O632"/>
    <mergeCell ref="K629:K630"/>
    <mergeCell ref="L629:L630"/>
    <mergeCell ref="K631:K632"/>
    <mergeCell ref="L631:L632"/>
    <mergeCell ref="N633:N638"/>
    <mergeCell ref="O633:O638"/>
    <mergeCell ref="B633:B638"/>
    <mergeCell ref="C633:C638"/>
    <mergeCell ref="D633:D638"/>
    <mergeCell ref="F633:F638"/>
    <mergeCell ref="H633:H638"/>
    <mergeCell ref="J627:J632"/>
    <mergeCell ref="I633:I638"/>
    <mergeCell ref="J633:J638"/>
    <mergeCell ref="M627:M632"/>
    <mergeCell ref="N627:N632"/>
    <mergeCell ref="B627:B632"/>
    <mergeCell ref="C627:C632"/>
    <mergeCell ref="D627:D632"/>
    <mergeCell ref="F627:F632"/>
    <mergeCell ref="H627:H632"/>
    <mergeCell ref="I627:I632"/>
    <mergeCell ref="K623:K624"/>
    <mergeCell ref="L623:L624"/>
    <mergeCell ref="K625:K626"/>
    <mergeCell ref="L625:L626"/>
    <mergeCell ref="K627:K628"/>
    <mergeCell ref="L627:L628"/>
    <mergeCell ref="K621:K622"/>
    <mergeCell ref="L621:L622"/>
    <mergeCell ref="M621:M626"/>
    <mergeCell ref="O615:O620"/>
    <mergeCell ref="K617:K618"/>
    <mergeCell ref="L617:L618"/>
    <mergeCell ref="K619:K620"/>
    <mergeCell ref="L619:L620"/>
    <mergeCell ref="N621:N626"/>
    <mergeCell ref="O621:O626"/>
    <mergeCell ref="B621:B626"/>
    <mergeCell ref="C621:C626"/>
    <mergeCell ref="D621:D626"/>
    <mergeCell ref="F621:F626"/>
    <mergeCell ref="H621:H626"/>
    <mergeCell ref="J615:J620"/>
    <mergeCell ref="I621:I626"/>
    <mergeCell ref="J621:J626"/>
    <mergeCell ref="M615:M620"/>
    <mergeCell ref="N615:N620"/>
    <mergeCell ref="B615:B620"/>
    <mergeCell ref="C615:C620"/>
    <mergeCell ref="D615:D620"/>
    <mergeCell ref="F615:F620"/>
    <mergeCell ref="H615:H620"/>
    <mergeCell ref="I615:I620"/>
    <mergeCell ref="K611:K612"/>
    <mergeCell ref="L611:L612"/>
    <mergeCell ref="K613:K614"/>
    <mergeCell ref="L613:L614"/>
    <mergeCell ref="K615:K616"/>
    <mergeCell ref="L615:L616"/>
    <mergeCell ref="K609:K610"/>
    <mergeCell ref="L609:L610"/>
    <mergeCell ref="M609:M614"/>
    <mergeCell ref="O603:O608"/>
    <mergeCell ref="K605:K606"/>
    <mergeCell ref="L605:L606"/>
    <mergeCell ref="K607:K608"/>
    <mergeCell ref="L607:L608"/>
    <mergeCell ref="N609:N614"/>
    <mergeCell ref="O609:O614"/>
    <mergeCell ref="B609:B614"/>
    <mergeCell ref="C609:C614"/>
    <mergeCell ref="D609:D614"/>
    <mergeCell ref="F609:F614"/>
    <mergeCell ref="H609:H614"/>
    <mergeCell ref="J603:J608"/>
    <mergeCell ref="I609:I614"/>
    <mergeCell ref="J609:J614"/>
    <mergeCell ref="M603:M608"/>
    <mergeCell ref="N603:N608"/>
    <mergeCell ref="B603:B608"/>
    <mergeCell ref="C603:C608"/>
    <mergeCell ref="D603:D608"/>
    <mergeCell ref="F603:F608"/>
    <mergeCell ref="H603:H608"/>
    <mergeCell ref="I603:I608"/>
    <mergeCell ref="K599:K600"/>
    <mergeCell ref="L599:L600"/>
    <mergeCell ref="K601:K602"/>
    <mergeCell ref="L601:L602"/>
    <mergeCell ref="K603:K604"/>
    <mergeCell ref="L603:L604"/>
    <mergeCell ref="K597:K598"/>
    <mergeCell ref="L597:L598"/>
    <mergeCell ref="M597:M602"/>
    <mergeCell ref="O591:O596"/>
    <mergeCell ref="K593:K594"/>
    <mergeCell ref="L593:L594"/>
    <mergeCell ref="K595:K596"/>
    <mergeCell ref="L595:L596"/>
    <mergeCell ref="N597:N602"/>
    <mergeCell ref="O597:O602"/>
    <mergeCell ref="B597:B602"/>
    <mergeCell ref="C597:C602"/>
    <mergeCell ref="D597:D602"/>
    <mergeCell ref="F597:F602"/>
    <mergeCell ref="H597:H602"/>
    <mergeCell ref="J591:J596"/>
    <mergeCell ref="I597:I602"/>
    <mergeCell ref="J597:J602"/>
    <mergeCell ref="M591:M596"/>
    <mergeCell ref="N591:N596"/>
    <mergeCell ref="B591:B596"/>
    <mergeCell ref="C591:C596"/>
    <mergeCell ref="D591:D596"/>
    <mergeCell ref="F591:F596"/>
    <mergeCell ref="H591:H596"/>
    <mergeCell ref="I591:I596"/>
    <mergeCell ref="K587:K588"/>
    <mergeCell ref="L587:L588"/>
    <mergeCell ref="K589:K590"/>
    <mergeCell ref="L589:L590"/>
    <mergeCell ref="K591:K592"/>
    <mergeCell ref="L591:L592"/>
    <mergeCell ref="K585:K586"/>
    <mergeCell ref="L585:L586"/>
    <mergeCell ref="M585:M590"/>
    <mergeCell ref="O579:O584"/>
    <mergeCell ref="K581:K582"/>
    <mergeCell ref="L581:L582"/>
    <mergeCell ref="K583:K584"/>
    <mergeCell ref="L583:L584"/>
    <mergeCell ref="N585:N590"/>
    <mergeCell ref="O585:O590"/>
    <mergeCell ref="B585:B590"/>
    <mergeCell ref="C585:C590"/>
    <mergeCell ref="D585:D590"/>
    <mergeCell ref="F585:F590"/>
    <mergeCell ref="H585:H590"/>
    <mergeCell ref="J579:J584"/>
    <mergeCell ref="I585:I590"/>
    <mergeCell ref="J585:J590"/>
    <mergeCell ref="M579:M584"/>
    <mergeCell ref="N579:N584"/>
    <mergeCell ref="B579:B584"/>
    <mergeCell ref="C579:C584"/>
    <mergeCell ref="D579:D584"/>
    <mergeCell ref="F579:F584"/>
    <mergeCell ref="H579:H584"/>
    <mergeCell ref="I579:I584"/>
    <mergeCell ref="K575:K576"/>
    <mergeCell ref="L575:L576"/>
    <mergeCell ref="K577:K578"/>
    <mergeCell ref="L577:L578"/>
    <mergeCell ref="K579:K580"/>
    <mergeCell ref="L579:L580"/>
    <mergeCell ref="K573:K574"/>
    <mergeCell ref="L573:L574"/>
    <mergeCell ref="M573:M578"/>
    <mergeCell ref="O567:O572"/>
    <mergeCell ref="K569:K570"/>
    <mergeCell ref="L569:L570"/>
    <mergeCell ref="K571:K572"/>
    <mergeCell ref="L571:L572"/>
    <mergeCell ref="N573:N578"/>
    <mergeCell ref="O573:O578"/>
    <mergeCell ref="B573:B578"/>
    <mergeCell ref="C573:C578"/>
    <mergeCell ref="D573:D578"/>
    <mergeCell ref="F573:F578"/>
    <mergeCell ref="H573:H578"/>
    <mergeCell ref="J567:J572"/>
    <mergeCell ref="I573:I578"/>
    <mergeCell ref="J573:J578"/>
    <mergeCell ref="M567:M572"/>
    <mergeCell ref="N567:N572"/>
    <mergeCell ref="B567:B572"/>
    <mergeCell ref="C567:C572"/>
    <mergeCell ref="D567:D572"/>
    <mergeCell ref="F567:F572"/>
    <mergeCell ref="H567:H572"/>
    <mergeCell ref="I567:I572"/>
    <mergeCell ref="K563:K564"/>
    <mergeCell ref="L563:L564"/>
    <mergeCell ref="K565:K566"/>
    <mergeCell ref="L565:L566"/>
    <mergeCell ref="K567:K568"/>
    <mergeCell ref="L567:L568"/>
    <mergeCell ref="K561:K562"/>
    <mergeCell ref="L561:L562"/>
    <mergeCell ref="M561:M566"/>
    <mergeCell ref="O555:O560"/>
    <mergeCell ref="K557:K558"/>
    <mergeCell ref="L557:L558"/>
    <mergeCell ref="K559:K560"/>
    <mergeCell ref="L559:L560"/>
    <mergeCell ref="N561:N566"/>
    <mergeCell ref="O561:O566"/>
    <mergeCell ref="B561:B566"/>
    <mergeCell ref="C561:C566"/>
    <mergeCell ref="D561:D566"/>
    <mergeCell ref="F561:F566"/>
    <mergeCell ref="H561:H566"/>
    <mergeCell ref="J555:J560"/>
    <mergeCell ref="I561:I566"/>
    <mergeCell ref="J561:J566"/>
    <mergeCell ref="M555:M560"/>
    <mergeCell ref="N555:N560"/>
    <mergeCell ref="B555:B560"/>
    <mergeCell ref="C555:C560"/>
    <mergeCell ref="D555:D560"/>
    <mergeCell ref="F555:F560"/>
    <mergeCell ref="H555:H560"/>
    <mergeCell ref="I555:I560"/>
    <mergeCell ref="K551:K552"/>
    <mergeCell ref="L551:L552"/>
    <mergeCell ref="K553:K554"/>
    <mergeCell ref="L553:L554"/>
    <mergeCell ref="K555:K556"/>
    <mergeCell ref="L555:L556"/>
    <mergeCell ref="K549:K550"/>
    <mergeCell ref="L549:L550"/>
    <mergeCell ref="M549:M554"/>
    <mergeCell ref="O543:O548"/>
    <mergeCell ref="K545:K546"/>
    <mergeCell ref="L545:L546"/>
    <mergeCell ref="K547:K548"/>
    <mergeCell ref="L547:L548"/>
    <mergeCell ref="N549:N554"/>
    <mergeCell ref="O549:O554"/>
    <mergeCell ref="B549:B554"/>
    <mergeCell ref="C549:C554"/>
    <mergeCell ref="D549:D554"/>
    <mergeCell ref="F549:F554"/>
    <mergeCell ref="H549:H554"/>
    <mergeCell ref="J543:J548"/>
    <mergeCell ref="I549:I554"/>
    <mergeCell ref="J549:J554"/>
    <mergeCell ref="M543:M548"/>
    <mergeCell ref="N543:N548"/>
    <mergeCell ref="B543:B548"/>
    <mergeCell ref="C543:C548"/>
    <mergeCell ref="D543:D548"/>
    <mergeCell ref="F543:F548"/>
    <mergeCell ref="H543:H548"/>
    <mergeCell ref="I543:I548"/>
    <mergeCell ref="K539:K540"/>
    <mergeCell ref="L539:L540"/>
    <mergeCell ref="K541:K542"/>
    <mergeCell ref="L541:L542"/>
    <mergeCell ref="K543:K544"/>
    <mergeCell ref="L543:L544"/>
    <mergeCell ref="K537:K538"/>
    <mergeCell ref="L537:L538"/>
    <mergeCell ref="M537:M542"/>
    <mergeCell ref="O531:O536"/>
    <mergeCell ref="K533:K534"/>
    <mergeCell ref="L533:L534"/>
    <mergeCell ref="K535:K536"/>
    <mergeCell ref="L535:L536"/>
    <mergeCell ref="N537:N542"/>
    <mergeCell ref="O537:O542"/>
    <mergeCell ref="B537:B542"/>
    <mergeCell ref="C537:C542"/>
    <mergeCell ref="D537:D542"/>
    <mergeCell ref="F537:F542"/>
    <mergeCell ref="H537:H542"/>
    <mergeCell ref="J531:J536"/>
    <mergeCell ref="I537:I542"/>
    <mergeCell ref="J537:J542"/>
    <mergeCell ref="M531:M536"/>
    <mergeCell ref="N531:N536"/>
    <mergeCell ref="B531:B536"/>
    <mergeCell ref="C531:C536"/>
    <mergeCell ref="D531:D536"/>
    <mergeCell ref="F531:F536"/>
    <mergeCell ref="H531:H536"/>
    <mergeCell ref="I531:I536"/>
    <mergeCell ref="K527:K528"/>
    <mergeCell ref="L527:L528"/>
    <mergeCell ref="K529:K530"/>
    <mergeCell ref="L529:L530"/>
    <mergeCell ref="K531:K532"/>
    <mergeCell ref="L531:L532"/>
    <mergeCell ref="K525:K526"/>
    <mergeCell ref="L525:L526"/>
    <mergeCell ref="M525:M530"/>
    <mergeCell ref="O519:O524"/>
    <mergeCell ref="K521:K522"/>
    <mergeCell ref="L521:L522"/>
    <mergeCell ref="K523:K524"/>
    <mergeCell ref="L523:L524"/>
    <mergeCell ref="N525:N530"/>
    <mergeCell ref="O525:O530"/>
    <mergeCell ref="B525:B530"/>
    <mergeCell ref="C525:C530"/>
    <mergeCell ref="D525:D530"/>
    <mergeCell ref="F525:F530"/>
    <mergeCell ref="H525:H530"/>
    <mergeCell ref="J519:J524"/>
    <mergeCell ref="I525:I530"/>
    <mergeCell ref="J525:J530"/>
    <mergeCell ref="M519:M524"/>
    <mergeCell ref="N519:N524"/>
    <mergeCell ref="B519:B524"/>
    <mergeCell ref="C519:C524"/>
    <mergeCell ref="D519:D524"/>
    <mergeCell ref="F519:F524"/>
    <mergeCell ref="H519:H524"/>
    <mergeCell ref="I519:I524"/>
    <mergeCell ref="K515:K516"/>
    <mergeCell ref="L515:L516"/>
    <mergeCell ref="K517:K518"/>
    <mergeCell ref="L517:L518"/>
    <mergeCell ref="K519:K520"/>
    <mergeCell ref="L519:L520"/>
    <mergeCell ref="K513:K514"/>
    <mergeCell ref="L513:L514"/>
    <mergeCell ref="M513:M518"/>
    <mergeCell ref="O507:O512"/>
    <mergeCell ref="K509:K510"/>
    <mergeCell ref="L509:L510"/>
    <mergeCell ref="K511:K512"/>
    <mergeCell ref="L511:L512"/>
    <mergeCell ref="N513:N518"/>
    <mergeCell ref="O513:O518"/>
    <mergeCell ref="B513:B518"/>
    <mergeCell ref="C513:C518"/>
    <mergeCell ref="D513:D518"/>
    <mergeCell ref="F513:F518"/>
    <mergeCell ref="H513:H518"/>
    <mergeCell ref="J507:J512"/>
    <mergeCell ref="I513:I518"/>
    <mergeCell ref="J513:J518"/>
    <mergeCell ref="M507:M512"/>
    <mergeCell ref="N507:N512"/>
    <mergeCell ref="B507:B512"/>
    <mergeCell ref="C507:C512"/>
    <mergeCell ref="D507:D512"/>
    <mergeCell ref="F507:F512"/>
    <mergeCell ref="H507:H512"/>
    <mergeCell ref="I507:I512"/>
    <mergeCell ref="K503:K504"/>
    <mergeCell ref="L503:L504"/>
    <mergeCell ref="K505:K506"/>
    <mergeCell ref="L505:L506"/>
    <mergeCell ref="K507:K508"/>
    <mergeCell ref="L507:L508"/>
    <mergeCell ref="K501:K502"/>
    <mergeCell ref="L501:L502"/>
    <mergeCell ref="M501:M506"/>
    <mergeCell ref="O495:O500"/>
    <mergeCell ref="K497:K498"/>
    <mergeCell ref="L497:L498"/>
    <mergeCell ref="K499:K500"/>
    <mergeCell ref="L499:L500"/>
    <mergeCell ref="N501:N506"/>
    <mergeCell ref="O501:O506"/>
    <mergeCell ref="B501:B506"/>
    <mergeCell ref="C501:C506"/>
    <mergeCell ref="D501:D506"/>
    <mergeCell ref="F501:F506"/>
    <mergeCell ref="H501:H506"/>
    <mergeCell ref="J495:J500"/>
    <mergeCell ref="I501:I506"/>
    <mergeCell ref="J501:J506"/>
    <mergeCell ref="M495:M500"/>
    <mergeCell ref="N495:N500"/>
    <mergeCell ref="B495:B500"/>
    <mergeCell ref="C495:C500"/>
    <mergeCell ref="D495:D500"/>
    <mergeCell ref="F495:F500"/>
    <mergeCell ref="H495:H500"/>
    <mergeCell ref="I495:I500"/>
    <mergeCell ref="K491:K492"/>
    <mergeCell ref="L491:L492"/>
    <mergeCell ref="K493:K494"/>
    <mergeCell ref="L493:L494"/>
    <mergeCell ref="K495:K496"/>
    <mergeCell ref="L495:L496"/>
    <mergeCell ref="K489:K490"/>
    <mergeCell ref="L489:L490"/>
    <mergeCell ref="M489:M494"/>
    <mergeCell ref="O483:O488"/>
    <mergeCell ref="K485:K486"/>
    <mergeCell ref="L485:L486"/>
    <mergeCell ref="K487:K488"/>
    <mergeCell ref="L487:L488"/>
    <mergeCell ref="N489:N494"/>
    <mergeCell ref="O489:O494"/>
    <mergeCell ref="B489:B494"/>
    <mergeCell ref="C489:C494"/>
    <mergeCell ref="D489:D494"/>
    <mergeCell ref="F489:F494"/>
    <mergeCell ref="H489:H494"/>
    <mergeCell ref="J483:J488"/>
    <mergeCell ref="I489:I494"/>
    <mergeCell ref="J489:J494"/>
    <mergeCell ref="M483:M488"/>
    <mergeCell ref="N483:N488"/>
    <mergeCell ref="B483:B488"/>
    <mergeCell ref="C483:C488"/>
    <mergeCell ref="D483:D488"/>
    <mergeCell ref="F483:F488"/>
    <mergeCell ref="H483:H488"/>
    <mergeCell ref="I483:I488"/>
    <mergeCell ref="K479:K480"/>
    <mergeCell ref="L479:L480"/>
    <mergeCell ref="K481:K482"/>
    <mergeCell ref="L481:L482"/>
    <mergeCell ref="K483:K484"/>
    <mergeCell ref="L483:L484"/>
    <mergeCell ref="K477:K478"/>
    <mergeCell ref="L477:L478"/>
    <mergeCell ref="M477:M482"/>
    <mergeCell ref="O471:O476"/>
    <mergeCell ref="K473:K474"/>
    <mergeCell ref="L473:L474"/>
    <mergeCell ref="K475:K476"/>
    <mergeCell ref="L475:L476"/>
    <mergeCell ref="N477:N482"/>
    <mergeCell ref="O477:O482"/>
    <mergeCell ref="B477:B482"/>
    <mergeCell ref="C477:C482"/>
    <mergeCell ref="D477:D482"/>
    <mergeCell ref="F477:F482"/>
    <mergeCell ref="H477:H482"/>
    <mergeCell ref="J471:J476"/>
    <mergeCell ref="I477:I482"/>
    <mergeCell ref="J477:J482"/>
    <mergeCell ref="M471:M476"/>
    <mergeCell ref="N471:N476"/>
    <mergeCell ref="B471:B476"/>
    <mergeCell ref="C471:C476"/>
    <mergeCell ref="D471:D476"/>
    <mergeCell ref="F471:F476"/>
    <mergeCell ref="H471:H476"/>
    <mergeCell ref="I471:I476"/>
    <mergeCell ref="K467:K468"/>
    <mergeCell ref="L467:L468"/>
    <mergeCell ref="K469:K470"/>
    <mergeCell ref="L469:L470"/>
    <mergeCell ref="K471:K472"/>
    <mergeCell ref="L471:L472"/>
    <mergeCell ref="K465:K466"/>
    <mergeCell ref="L465:L466"/>
    <mergeCell ref="M465:M470"/>
    <mergeCell ref="O459:O464"/>
    <mergeCell ref="K461:K462"/>
    <mergeCell ref="L461:L462"/>
    <mergeCell ref="K463:K464"/>
    <mergeCell ref="L463:L464"/>
    <mergeCell ref="N465:N470"/>
    <mergeCell ref="O465:O470"/>
    <mergeCell ref="B465:B470"/>
    <mergeCell ref="C465:C470"/>
    <mergeCell ref="D465:D470"/>
    <mergeCell ref="F465:F470"/>
    <mergeCell ref="H465:H470"/>
    <mergeCell ref="J459:J464"/>
    <mergeCell ref="I465:I470"/>
    <mergeCell ref="J465:J470"/>
    <mergeCell ref="M459:M464"/>
    <mergeCell ref="N459:N464"/>
    <mergeCell ref="B459:B464"/>
    <mergeCell ref="C459:C464"/>
    <mergeCell ref="D459:D464"/>
    <mergeCell ref="F459:F464"/>
    <mergeCell ref="H459:H464"/>
    <mergeCell ref="I459:I464"/>
    <mergeCell ref="K455:K456"/>
    <mergeCell ref="L455:L456"/>
    <mergeCell ref="K457:K458"/>
    <mergeCell ref="L457:L458"/>
    <mergeCell ref="K459:K460"/>
    <mergeCell ref="L459:L460"/>
    <mergeCell ref="K453:K454"/>
    <mergeCell ref="L453:L454"/>
    <mergeCell ref="M453:M458"/>
    <mergeCell ref="O447:O452"/>
    <mergeCell ref="K449:K450"/>
    <mergeCell ref="L449:L450"/>
    <mergeCell ref="K451:K452"/>
    <mergeCell ref="L451:L452"/>
    <mergeCell ref="N453:N458"/>
    <mergeCell ref="O453:O458"/>
    <mergeCell ref="B453:B458"/>
    <mergeCell ref="C453:C458"/>
    <mergeCell ref="D453:D458"/>
    <mergeCell ref="F453:F458"/>
    <mergeCell ref="H453:H458"/>
    <mergeCell ref="J447:J452"/>
    <mergeCell ref="I453:I458"/>
    <mergeCell ref="J453:J458"/>
    <mergeCell ref="M447:M452"/>
    <mergeCell ref="N447:N452"/>
    <mergeCell ref="B447:B452"/>
    <mergeCell ref="C447:C452"/>
    <mergeCell ref="D447:D452"/>
    <mergeCell ref="F447:F452"/>
    <mergeCell ref="H447:H452"/>
    <mergeCell ref="I447:I452"/>
    <mergeCell ref="K443:K444"/>
    <mergeCell ref="L443:L444"/>
    <mergeCell ref="K445:K446"/>
    <mergeCell ref="L445:L446"/>
    <mergeCell ref="K447:K448"/>
    <mergeCell ref="L447:L448"/>
    <mergeCell ref="K441:K442"/>
    <mergeCell ref="L441:L442"/>
    <mergeCell ref="M441:M446"/>
    <mergeCell ref="O435:O440"/>
    <mergeCell ref="K437:K438"/>
    <mergeCell ref="L437:L438"/>
    <mergeCell ref="K439:K440"/>
    <mergeCell ref="L439:L440"/>
    <mergeCell ref="N441:N446"/>
    <mergeCell ref="O441:O446"/>
    <mergeCell ref="B441:B446"/>
    <mergeCell ref="C441:C446"/>
    <mergeCell ref="D441:D446"/>
    <mergeCell ref="F441:F446"/>
    <mergeCell ref="H441:H446"/>
    <mergeCell ref="J435:J440"/>
    <mergeCell ref="I441:I446"/>
    <mergeCell ref="J441:J446"/>
    <mergeCell ref="M435:M440"/>
    <mergeCell ref="N435:N440"/>
    <mergeCell ref="B435:B440"/>
    <mergeCell ref="C435:C440"/>
    <mergeCell ref="D435:D440"/>
    <mergeCell ref="F435:F440"/>
    <mergeCell ref="H435:H440"/>
    <mergeCell ref="I435:I440"/>
    <mergeCell ref="K431:K432"/>
    <mergeCell ref="L431:L432"/>
    <mergeCell ref="K433:K434"/>
    <mergeCell ref="L433:L434"/>
    <mergeCell ref="K435:K436"/>
    <mergeCell ref="L435:L436"/>
    <mergeCell ref="K429:K430"/>
    <mergeCell ref="L429:L430"/>
    <mergeCell ref="M429:M434"/>
    <mergeCell ref="O423:O428"/>
    <mergeCell ref="K425:K426"/>
    <mergeCell ref="L425:L426"/>
    <mergeCell ref="K427:K428"/>
    <mergeCell ref="L427:L428"/>
    <mergeCell ref="N429:N434"/>
    <mergeCell ref="O429:O434"/>
    <mergeCell ref="B429:B434"/>
    <mergeCell ref="C429:C434"/>
    <mergeCell ref="D429:D434"/>
    <mergeCell ref="F429:F434"/>
    <mergeCell ref="H429:H434"/>
    <mergeCell ref="J423:J428"/>
    <mergeCell ref="I429:I434"/>
    <mergeCell ref="J429:J434"/>
    <mergeCell ref="M423:M428"/>
    <mergeCell ref="N423:N428"/>
    <mergeCell ref="B423:B428"/>
    <mergeCell ref="C423:C428"/>
    <mergeCell ref="D423:D428"/>
    <mergeCell ref="F423:F428"/>
    <mergeCell ref="H423:H428"/>
    <mergeCell ref="I423:I428"/>
    <mergeCell ref="K419:K420"/>
    <mergeCell ref="L419:L420"/>
    <mergeCell ref="K421:K422"/>
    <mergeCell ref="L421:L422"/>
    <mergeCell ref="K423:K424"/>
    <mergeCell ref="L423:L424"/>
    <mergeCell ref="K417:K418"/>
    <mergeCell ref="L417:L418"/>
    <mergeCell ref="M417:M422"/>
    <mergeCell ref="O411:O416"/>
    <mergeCell ref="K413:K414"/>
    <mergeCell ref="L413:L414"/>
    <mergeCell ref="K415:K416"/>
    <mergeCell ref="L415:L416"/>
    <mergeCell ref="N417:N422"/>
    <mergeCell ref="O417:O422"/>
    <mergeCell ref="B417:B422"/>
    <mergeCell ref="C417:C422"/>
    <mergeCell ref="D417:D422"/>
    <mergeCell ref="F417:F422"/>
    <mergeCell ref="H417:H422"/>
    <mergeCell ref="J411:J416"/>
    <mergeCell ref="I417:I422"/>
    <mergeCell ref="J417:J422"/>
    <mergeCell ref="M411:M416"/>
    <mergeCell ref="N411:N416"/>
    <mergeCell ref="B411:B416"/>
    <mergeCell ref="C411:C416"/>
    <mergeCell ref="D411:D416"/>
    <mergeCell ref="F411:F416"/>
    <mergeCell ref="H411:H416"/>
    <mergeCell ref="I411:I416"/>
    <mergeCell ref="K407:K408"/>
    <mergeCell ref="L407:L408"/>
    <mergeCell ref="K409:K410"/>
    <mergeCell ref="L409:L410"/>
    <mergeCell ref="K411:K412"/>
    <mergeCell ref="L411:L412"/>
    <mergeCell ref="K405:K406"/>
    <mergeCell ref="L405:L406"/>
    <mergeCell ref="M405:M410"/>
    <mergeCell ref="O399:O404"/>
    <mergeCell ref="K401:K402"/>
    <mergeCell ref="L401:L402"/>
    <mergeCell ref="K403:K404"/>
    <mergeCell ref="L403:L404"/>
    <mergeCell ref="N405:N410"/>
    <mergeCell ref="O405:O410"/>
    <mergeCell ref="B405:B410"/>
    <mergeCell ref="C405:C410"/>
    <mergeCell ref="D405:D410"/>
    <mergeCell ref="F405:F410"/>
    <mergeCell ref="H405:H410"/>
    <mergeCell ref="J399:J404"/>
    <mergeCell ref="I405:I410"/>
    <mergeCell ref="J405:J410"/>
    <mergeCell ref="M399:M404"/>
    <mergeCell ref="N399:N404"/>
    <mergeCell ref="B399:B404"/>
    <mergeCell ref="C399:C404"/>
    <mergeCell ref="D399:D404"/>
    <mergeCell ref="F399:F404"/>
    <mergeCell ref="H399:H404"/>
    <mergeCell ref="I399:I404"/>
    <mergeCell ref="K395:K396"/>
    <mergeCell ref="L395:L396"/>
    <mergeCell ref="K397:K398"/>
    <mergeCell ref="L397:L398"/>
    <mergeCell ref="K399:K400"/>
    <mergeCell ref="L399:L400"/>
    <mergeCell ref="K393:K394"/>
    <mergeCell ref="L393:L394"/>
    <mergeCell ref="M393:M398"/>
    <mergeCell ref="O387:O392"/>
    <mergeCell ref="K389:K390"/>
    <mergeCell ref="L389:L390"/>
    <mergeCell ref="K391:K392"/>
    <mergeCell ref="L391:L392"/>
    <mergeCell ref="N393:N398"/>
    <mergeCell ref="O393:O398"/>
    <mergeCell ref="B393:B398"/>
    <mergeCell ref="C393:C398"/>
    <mergeCell ref="D393:D398"/>
    <mergeCell ref="F393:F398"/>
    <mergeCell ref="H393:H398"/>
    <mergeCell ref="J387:J392"/>
    <mergeCell ref="I393:I398"/>
    <mergeCell ref="J393:J398"/>
    <mergeCell ref="M387:M392"/>
    <mergeCell ref="N387:N392"/>
    <mergeCell ref="B387:B392"/>
    <mergeCell ref="C387:C392"/>
    <mergeCell ref="D387:D392"/>
    <mergeCell ref="F387:F392"/>
    <mergeCell ref="H387:H392"/>
    <mergeCell ref="I387:I392"/>
    <mergeCell ref="K383:K384"/>
    <mergeCell ref="L383:L384"/>
    <mergeCell ref="K385:K386"/>
    <mergeCell ref="L385:L386"/>
    <mergeCell ref="K387:K388"/>
    <mergeCell ref="L387:L388"/>
    <mergeCell ref="K381:K382"/>
    <mergeCell ref="L381:L382"/>
    <mergeCell ref="M381:M386"/>
    <mergeCell ref="O375:O380"/>
    <mergeCell ref="K377:K378"/>
    <mergeCell ref="L377:L378"/>
    <mergeCell ref="K379:K380"/>
    <mergeCell ref="L379:L380"/>
    <mergeCell ref="N381:N386"/>
    <mergeCell ref="O381:O386"/>
    <mergeCell ref="B381:B386"/>
    <mergeCell ref="C381:C386"/>
    <mergeCell ref="D381:D386"/>
    <mergeCell ref="F381:F386"/>
    <mergeCell ref="H381:H386"/>
    <mergeCell ref="J375:J380"/>
    <mergeCell ref="I381:I386"/>
    <mergeCell ref="J381:J386"/>
    <mergeCell ref="M375:M380"/>
    <mergeCell ref="N375:N380"/>
    <mergeCell ref="B375:B380"/>
    <mergeCell ref="C375:C380"/>
    <mergeCell ref="D375:D380"/>
    <mergeCell ref="F375:F380"/>
    <mergeCell ref="H375:H380"/>
    <mergeCell ref="I375:I380"/>
    <mergeCell ref="K371:K372"/>
    <mergeCell ref="L371:L372"/>
    <mergeCell ref="K373:K374"/>
    <mergeCell ref="L373:L374"/>
    <mergeCell ref="K375:K376"/>
    <mergeCell ref="L375:L376"/>
    <mergeCell ref="K369:K370"/>
    <mergeCell ref="L369:L370"/>
    <mergeCell ref="M369:M374"/>
    <mergeCell ref="O363:O368"/>
    <mergeCell ref="K365:K366"/>
    <mergeCell ref="L365:L366"/>
    <mergeCell ref="K367:K368"/>
    <mergeCell ref="L367:L368"/>
    <mergeCell ref="N369:N374"/>
    <mergeCell ref="O369:O374"/>
    <mergeCell ref="B369:B374"/>
    <mergeCell ref="C369:C374"/>
    <mergeCell ref="D369:D374"/>
    <mergeCell ref="F369:F374"/>
    <mergeCell ref="H369:H374"/>
    <mergeCell ref="J363:J368"/>
    <mergeCell ref="I369:I374"/>
    <mergeCell ref="J369:J374"/>
    <mergeCell ref="M363:M368"/>
    <mergeCell ref="N363:N368"/>
    <mergeCell ref="B363:B368"/>
    <mergeCell ref="C363:C368"/>
    <mergeCell ref="D363:D368"/>
    <mergeCell ref="F363:F368"/>
    <mergeCell ref="H363:H368"/>
    <mergeCell ref="I363:I368"/>
    <mergeCell ref="K359:K360"/>
    <mergeCell ref="L359:L360"/>
    <mergeCell ref="K361:K362"/>
    <mergeCell ref="L361:L362"/>
    <mergeCell ref="K363:K364"/>
    <mergeCell ref="L363:L364"/>
    <mergeCell ref="K357:K358"/>
    <mergeCell ref="L357:L358"/>
    <mergeCell ref="M357:M362"/>
    <mergeCell ref="O351:O356"/>
    <mergeCell ref="K353:K354"/>
    <mergeCell ref="L353:L354"/>
    <mergeCell ref="K355:K356"/>
    <mergeCell ref="L355:L356"/>
    <mergeCell ref="N357:N362"/>
    <mergeCell ref="O357:O362"/>
    <mergeCell ref="B357:B362"/>
    <mergeCell ref="C357:C362"/>
    <mergeCell ref="D357:D362"/>
    <mergeCell ref="F357:F362"/>
    <mergeCell ref="H357:H362"/>
    <mergeCell ref="J351:J356"/>
    <mergeCell ref="I357:I362"/>
    <mergeCell ref="J357:J362"/>
    <mergeCell ref="M351:M356"/>
    <mergeCell ref="N351:N356"/>
    <mergeCell ref="B351:B356"/>
    <mergeCell ref="C351:C356"/>
    <mergeCell ref="D351:D356"/>
    <mergeCell ref="F351:F356"/>
    <mergeCell ref="H351:H356"/>
    <mergeCell ref="I351:I356"/>
    <mergeCell ref="K347:K348"/>
    <mergeCell ref="L347:L348"/>
    <mergeCell ref="K349:K350"/>
    <mergeCell ref="L349:L350"/>
    <mergeCell ref="K351:K352"/>
    <mergeCell ref="L351:L352"/>
    <mergeCell ref="K345:K346"/>
    <mergeCell ref="L345:L346"/>
    <mergeCell ref="M345:M350"/>
    <mergeCell ref="O339:O344"/>
    <mergeCell ref="K341:K342"/>
    <mergeCell ref="L341:L342"/>
    <mergeCell ref="K343:K344"/>
    <mergeCell ref="L343:L344"/>
    <mergeCell ref="N345:N350"/>
    <mergeCell ref="O345:O350"/>
    <mergeCell ref="B345:B350"/>
    <mergeCell ref="C345:C350"/>
    <mergeCell ref="D345:D350"/>
    <mergeCell ref="F345:F350"/>
    <mergeCell ref="H345:H350"/>
    <mergeCell ref="J339:J344"/>
    <mergeCell ref="I345:I350"/>
    <mergeCell ref="J345:J350"/>
    <mergeCell ref="M339:M344"/>
    <mergeCell ref="N339:N344"/>
    <mergeCell ref="B339:B344"/>
    <mergeCell ref="C339:C344"/>
    <mergeCell ref="D339:D344"/>
    <mergeCell ref="F339:F344"/>
    <mergeCell ref="H339:H344"/>
    <mergeCell ref="I339:I344"/>
    <mergeCell ref="K335:K336"/>
    <mergeCell ref="L335:L336"/>
    <mergeCell ref="K337:K338"/>
    <mergeCell ref="L337:L338"/>
    <mergeCell ref="K339:K340"/>
    <mergeCell ref="L339:L340"/>
    <mergeCell ref="K333:K334"/>
    <mergeCell ref="L333:L334"/>
    <mergeCell ref="M333:M338"/>
    <mergeCell ref="O327:O332"/>
    <mergeCell ref="K329:K330"/>
    <mergeCell ref="L329:L330"/>
    <mergeCell ref="K331:K332"/>
    <mergeCell ref="L331:L332"/>
    <mergeCell ref="N333:N338"/>
    <mergeCell ref="O333:O338"/>
    <mergeCell ref="B333:B338"/>
    <mergeCell ref="C333:C338"/>
    <mergeCell ref="D333:D338"/>
    <mergeCell ref="F333:F338"/>
    <mergeCell ref="H333:H338"/>
    <mergeCell ref="J327:J332"/>
    <mergeCell ref="I333:I338"/>
    <mergeCell ref="J333:J338"/>
    <mergeCell ref="M327:M332"/>
    <mergeCell ref="N327:N332"/>
    <mergeCell ref="B327:B332"/>
    <mergeCell ref="C327:C332"/>
    <mergeCell ref="D327:D332"/>
    <mergeCell ref="F327:F332"/>
    <mergeCell ref="H327:H332"/>
    <mergeCell ref="I327:I332"/>
    <mergeCell ref="K323:K324"/>
    <mergeCell ref="L323:L324"/>
    <mergeCell ref="K325:K326"/>
    <mergeCell ref="L325:L326"/>
    <mergeCell ref="K327:K328"/>
    <mergeCell ref="L327:L328"/>
    <mergeCell ref="K321:K322"/>
    <mergeCell ref="L321:L322"/>
    <mergeCell ref="M321:M326"/>
    <mergeCell ref="O315:O320"/>
    <mergeCell ref="K317:K318"/>
    <mergeCell ref="L317:L318"/>
    <mergeCell ref="K319:K320"/>
    <mergeCell ref="L319:L320"/>
    <mergeCell ref="N321:N326"/>
    <mergeCell ref="O321:O326"/>
    <mergeCell ref="B321:B326"/>
    <mergeCell ref="C321:C326"/>
    <mergeCell ref="D321:D326"/>
    <mergeCell ref="F321:F326"/>
    <mergeCell ref="H321:H326"/>
    <mergeCell ref="J315:J320"/>
    <mergeCell ref="I321:I326"/>
    <mergeCell ref="J321:J326"/>
    <mergeCell ref="M315:M320"/>
    <mergeCell ref="N315:N320"/>
    <mergeCell ref="B315:B320"/>
    <mergeCell ref="C315:C320"/>
    <mergeCell ref="D315:D320"/>
    <mergeCell ref="F315:F320"/>
    <mergeCell ref="H315:H320"/>
    <mergeCell ref="I315:I320"/>
    <mergeCell ref="K311:K312"/>
    <mergeCell ref="L311:L312"/>
    <mergeCell ref="K313:K314"/>
    <mergeCell ref="L313:L314"/>
    <mergeCell ref="K315:K316"/>
    <mergeCell ref="L315:L316"/>
    <mergeCell ref="K309:K310"/>
    <mergeCell ref="L309:L310"/>
    <mergeCell ref="M309:M314"/>
    <mergeCell ref="O303:O308"/>
    <mergeCell ref="K305:K306"/>
    <mergeCell ref="L305:L306"/>
    <mergeCell ref="K307:K308"/>
    <mergeCell ref="L307:L308"/>
    <mergeCell ref="N309:N314"/>
    <mergeCell ref="O309:O314"/>
    <mergeCell ref="B309:B314"/>
    <mergeCell ref="C309:C314"/>
    <mergeCell ref="D309:D314"/>
    <mergeCell ref="F309:F314"/>
    <mergeCell ref="H309:H314"/>
    <mergeCell ref="J303:J308"/>
    <mergeCell ref="I309:I314"/>
    <mergeCell ref="J309:J314"/>
    <mergeCell ref="M303:M308"/>
    <mergeCell ref="N303:N308"/>
    <mergeCell ref="B303:B308"/>
    <mergeCell ref="C303:C308"/>
    <mergeCell ref="D303:D308"/>
    <mergeCell ref="F303:F308"/>
    <mergeCell ref="H303:H308"/>
    <mergeCell ref="I303:I308"/>
    <mergeCell ref="K299:K300"/>
    <mergeCell ref="L299:L300"/>
    <mergeCell ref="K301:K302"/>
    <mergeCell ref="L301:L302"/>
    <mergeCell ref="K303:K304"/>
    <mergeCell ref="L303:L304"/>
    <mergeCell ref="K297:K298"/>
    <mergeCell ref="L297:L298"/>
    <mergeCell ref="M297:M302"/>
    <mergeCell ref="O291:O296"/>
    <mergeCell ref="K293:K294"/>
    <mergeCell ref="L293:L294"/>
    <mergeCell ref="K295:K296"/>
    <mergeCell ref="L295:L296"/>
    <mergeCell ref="N297:N302"/>
    <mergeCell ref="O297:O302"/>
    <mergeCell ref="B297:B302"/>
    <mergeCell ref="C297:C302"/>
    <mergeCell ref="D297:D302"/>
    <mergeCell ref="F297:F302"/>
    <mergeCell ref="H297:H302"/>
    <mergeCell ref="J291:J296"/>
    <mergeCell ref="I297:I302"/>
    <mergeCell ref="J297:J302"/>
    <mergeCell ref="M291:M296"/>
    <mergeCell ref="N291:N296"/>
    <mergeCell ref="B291:B296"/>
    <mergeCell ref="C291:C296"/>
    <mergeCell ref="D291:D296"/>
    <mergeCell ref="F291:F296"/>
    <mergeCell ref="H291:H296"/>
    <mergeCell ref="I291:I296"/>
    <mergeCell ref="K287:K288"/>
    <mergeCell ref="L287:L288"/>
    <mergeCell ref="K289:K290"/>
    <mergeCell ref="L289:L290"/>
    <mergeCell ref="K291:K292"/>
    <mergeCell ref="L291:L292"/>
    <mergeCell ref="K285:K286"/>
    <mergeCell ref="L285:L286"/>
    <mergeCell ref="M285:M290"/>
    <mergeCell ref="O279:O284"/>
    <mergeCell ref="K281:K282"/>
    <mergeCell ref="L281:L282"/>
    <mergeCell ref="K283:K284"/>
    <mergeCell ref="L283:L284"/>
    <mergeCell ref="N285:N290"/>
    <mergeCell ref="O285:O290"/>
    <mergeCell ref="B285:B290"/>
    <mergeCell ref="C285:C290"/>
    <mergeCell ref="D285:D290"/>
    <mergeCell ref="F285:F290"/>
    <mergeCell ref="H285:H290"/>
    <mergeCell ref="J279:J284"/>
    <mergeCell ref="I285:I290"/>
    <mergeCell ref="J285:J290"/>
    <mergeCell ref="M279:M284"/>
    <mergeCell ref="N279:N284"/>
    <mergeCell ref="B279:B284"/>
    <mergeCell ref="C279:C284"/>
    <mergeCell ref="D279:D284"/>
    <mergeCell ref="F279:F284"/>
    <mergeCell ref="H279:H284"/>
    <mergeCell ref="I279:I284"/>
    <mergeCell ref="K275:K276"/>
    <mergeCell ref="L275:L276"/>
    <mergeCell ref="K277:K278"/>
    <mergeCell ref="L277:L278"/>
    <mergeCell ref="K279:K280"/>
    <mergeCell ref="L279:L280"/>
    <mergeCell ref="K273:K274"/>
    <mergeCell ref="L273:L274"/>
    <mergeCell ref="M273:M278"/>
    <mergeCell ref="O267:O272"/>
    <mergeCell ref="K269:K270"/>
    <mergeCell ref="L269:L270"/>
    <mergeCell ref="K271:K272"/>
    <mergeCell ref="L271:L272"/>
    <mergeCell ref="N273:N278"/>
    <mergeCell ref="O273:O278"/>
    <mergeCell ref="B273:B278"/>
    <mergeCell ref="C273:C278"/>
    <mergeCell ref="D273:D278"/>
    <mergeCell ref="F273:F278"/>
    <mergeCell ref="H273:H278"/>
    <mergeCell ref="J267:J272"/>
    <mergeCell ref="I273:I278"/>
    <mergeCell ref="J273:J278"/>
    <mergeCell ref="M267:M272"/>
    <mergeCell ref="N267:N272"/>
    <mergeCell ref="B267:B272"/>
    <mergeCell ref="C267:C272"/>
    <mergeCell ref="D267:D272"/>
    <mergeCell ref="F267:F272"/>
    <mergeCell ref="H267:H272"/>
    <mergeCell ref="I267:I272"/>
    <mergeCell ref="K263:K264"/>
    <mergeCell ref="L263:L264"/>
    <mergeCell ref="K265:K266"/>
    <mergeCell ref="L265:L266"/>
    <mergeCell ref="K267:K268"/>
    <mergeCell ref="L267:L268"/>
    <mergeCell ref="K261:K262"/>
    <mergeCell ref="L261:L262"/>
    <mergeCell ref="M261:M266"/>
    <mergeCell ref="O255:O260"/>
    <mergeCell ref="K257:K258"/>
    <mergeCell ref="L257:L258"/>
    <mergeCell ref="K259:K260"/>
    <mergeCell ref="L259:L260"/>
    <mergeCell ref="N261:N266"/>
    <mergeCell ref="O261:O266"/>
    <mergeCell ref="B261:B266"/>
    <mergeCell ref="C261:C266"/>
    <mergeCell ref="D261:D266"/>
    <mergeCell ref="F261:F266"/>
    <mergeCell ref="H261:H266"/>
    <mergeCell ref="J255:J260"/>
    <mergeCell ref="I261:I266"/>
    <mergeCell ref="J261:J266"/>
    <mergeCell ref="M255:M260"/>
    <mergeCell ref="N255:N260"/>
    <mergeCell ref="B255:B260"/>
    <mergeCell ref="C255:C260"/>
    <mergeCell ref="D255:D260"/>
    <mergeCell ref="F255:F260"/>
    <mergeCell ref="H255:H260"/>
    <mergeCell ref="I255:I260"/>
    <mergeCell ref="K251:K252"/>
    <mergeCell ref="L251:L252"/>
    <mergeCell ref="K253:K254"/>
    <mergeCell ref="L253:L254"/>
    <mergeCell ref="K255:K256"/>
    <mergeCell ref="L255:L256"/>
    <mergeCell ref="K249:K250"/>
    <mergeCell ref="L249:L250"/>
    <mergeCell ref="M249:M254"/>
    <mergeCell ref="O243:O248"/>
    <mergeCell ref="K245:K246"/>
    <mergeCell ref="L245:L246"/>
    <mergeCell ref="K247:K248"/>
    <mergeCell ref="L247:L248"/>
    <mergeCell ref="N249:N254"/>
    <mergeCell ref="O249:O254"/>
    <mergeCell ref="B249:B254"/>
    <mergeCell ref="C249:C254"/>
    <mergeCell ref="D249:D254"/>
    <mergeCell ref="F249:F254"/>
    <mergeCell ref="H249:H254"/>
    <mergeCell ref="J243:J248"/>
    <mergeCell ref="I249:I254"/>
    <mergeCell ref="J249:J254"/>
    <mergeCell ref="M243:M248"/>
    <mergeCell ref="N243:N248"/>
    <mergeCell ref="B243:B248"/>
    <mergeCell ref="C243:C248"/>
    <mergeCell ref="D243:D248"/>
    <mergeCell ref="F243:F248"/>
    <mergeCell ref="H243:H248"/>
    <mergeCell ref="I243:I248"/>
    <mergeCell ref="K239:K240"/>
    <mergeCell ref="L239:L240"/>
    <mergeCell ref="K241:K242"/>
    <mergeCell ref="L241:L242"/>
    <mergeCell ref="K243:K244"/>
    <mergeCell ref="L243:L244"/>
    <mergeCell ref="K237:K238"/>
    <mergeCell ref="L237:L238"/>
    <mergeCell ref="M237:M242"/>
    <mergeCell ref="O231:O236"/>
    <mergeCell ref="K233:K234"/>
    <mergeCell ref="L233:L234"/>
    <mergeCell ref="K235:K236"/>
    <mergeCell ref="L235:L236"/>
    <mergeCell ref="N237:N242"/>
    <mergeCell ref="O237:O242"/>
    <mergeCell ref="B237:B242"/>
    <mergeCell ref="C237:C242"/>
    <mergeCell ref="D237:D242"/>
    <mergeCell ref="F237:F242"/>
    <mergeCell ref="H237:H242"/>
    <mergeCell ref="J231:J236"/>
    <mergeCell ref="I237:I242"/>
    <mergeCell ref="J237:J242"/>
    <mergeCell ref="M231:M236"/>
    <mergeCell ref="N231:N236"/>
    <mergeCell ref="B231:B236"/>
    <mergeCell ref="C231:C236"/>
    <mergeCell ref="D231:D236"/>
    <mergeCell ref="F231:F236"/>
    <mergeCell ref="H231:H236"/>
    <mergeCell ref="I231:I236"/>
    <mergeCell ref="K227:K228"/>
    <mergeCell ref="L227:L228"/>
    <mergeCell ref="K229:K230"/>
    <mergeCell ref="L229:L230"/>
    <mergeCell ref="K231:K232"/>
    <mergeCell ref="L231:L232"/>
    <mergeCell ref="K225:K226"/>
    <mergeCell ref="L225:L226"/>
    <mergeCell ref="M225:M230"/>
    <mergeCell ref="O219:O224"/>
    <mergeCell ref="K221:K222"/>
    <mergeCell ref="L221:L222"/>
    <mergeCell ref="K223:K224"/>
    <mergeCell ref="L223:L224"/>
    <mergeCell ref="N225:N230"/>
    <mergeCell ref="O225:O230"/>
    <mergeCell ref="B225:B230"/>
    <mergeCell ref="C225:C230"/>
    <mergeCell ref="D225:D230"/>
    <mergeCell ref="F225:F230"/>
    <mergeCell ref="H225:H230"/>
    <mergeCell ref="J219:J224"/>
    <mergeCell ref="I225:I230"/>
    <mergeCell ref="J225:J230"/>
    <mergeCell ref="M219:M224"/>
    <mergeCell ref="N219:N224"/>
    <mergeCell ref="B219:B224"/>
    <mergeCell ref="C219:C224"/>
    <mergeCell ref="D219:D224"/>
    <mergeCell ref="F219:F224"/>
    <mergeCell ref="H219:H224"/>
    <mergeCell ref="I219:I224"/>
    <mergeCell ref="K215:K216"/>
    <mergeCell ref="L215:L216"/>
    <mergeCell ref="K217:K218"/>
    <mergeCell ref="L217:L218"/>
    <mergeCell ref="K219:K220"/>
    <mergeCell ref="L219:L220"/>
    <mergeCell ref="K213:K214"/>
    <mergeCell ref="L213:L214"/>
    <mergeCell ref="M213:M218"/>
    <mergeCell ref="O207:O212"/>
    <mergeCell ref="K209:K210"/>
    <mergeCell ref="L209:L210"/>
    <mergeCell ref="K211:K212"/>
    <mergeCell ref="L211:L212"/>
    <mergeCell ref="N213:N218"/>
    <mergeCell ref="O213:O218"/>
    <mergeCell ref="B213:B218"/>
    <mergeCell ref="C213:C218"/>
    <mergeCell ref="D213:D218"/>
    <mergeCell ref="F213:F218"/>
    <mergeCell ref="H213:H218"/>
    <mergeCell ref="J207:J212"/>
    <mergeCell ref="I213:I218"/>
    <mergeCell ref="J213:J218"/>
    <mergeCell ref="M207:M212"/>
    <mergeCell ref="N207:N212"/>
    <mergeCell ref="B207:B212"/>
    <mergeCell ref="C207:C212"/>
    <mergeCell ref="D207:D212"/>
    <mergeCell ref="F207:F212"/>
    <mergeCell ref="H207:H212"/>
    <mergeCell ref="I207:I212"/>
    <mergeCell ref="K203:K204"/>
    <mergeCell ref="L203:L204"/>
    <mergeCell ref="K205:K206"/>
    <mergeCell ref="L205:L206"/>
    <mergeCell ref="K207:K208"/>
    <mergeCell ref="L207:L208"/>
    <mergeCell ref="K201:K202"/>
    <mergeCell ref="L201:L202"/>
    <mergeCell ref="M201:M206"/>
    <mergeCell ref="O195:O200"/>
    <mergeCell ref="K197:K198"/>
    <mergeCell ref="L197:L198"/>
    <mergeCell ref="K199:K200"/>
    <mergeCell ref="L199:L200"/>
    <mergeCell ref="N201:N206"/>
    <mergeCell ref="O201:O206"/>
    <mergeCell ref="B201:B206"/>
    <mergeCell ref="C201:C206"/>
    <mergeCell ref="D201:D206"/>
    <mergeCell ref="F201:F206"/>
    <mergeCell ref="H201:H206"/>
    <mergeCell ref="J195:J200"/>
    <mergeCell ref="I201:I206"/>
    <mergeCell ref="J201:J206"/>
    <mergeCell ref="M195:M200"/>
    <mergeCell ref="N195:N200"/>
    <mergeCell ref="B195:B200"/>
    <mergeCell ref="C195:C200"/>
    <mergeCell ref="D195:D200"/>
    <mergeCell ref="F195:F200"/>
    <mergeCell ref="H195:H200"/>
    <mergeCell ref="I195:I200"/>
    <mergeCell ref="K191:K192"/>
    <mergeCell ref="L191:L192"/>
    <mergeCell ref="K193:K194"/>
    <mergeCell ref="L193:L194"/>
    <mergeCell ref="K195:K196"/>
    <mergeCell ref="L195:L196"/>
    <mergeCell ref="K189:K190"/>
    <mergeCell ref="L189:L190"/>
    <mergeCell ref="M189:M194"/>
    <mergeCell ref="O183:O188"/>
    <mergeCell ref="K185:K186"/>
    <mergeCell ref="L185:L186"/>
    <mergeCell ref="K187:K188"/>
    <mergeCell ref="L187:L188"/>
    <mergeCell ref="N189:N194"/>
    <mergeCell ref="O189:O194"/>
    <mergeCell ref="B189:B194"/>
    <mergeCell ref="C189:C194"/>
    <mergeCell ref="D189:D194"/>
    <mergeCell ref="F189:F194"/>
    <mergeCell ref="H189:H194"/>
    <mergeCell ref="J183:J188"/>
    <mergeCell ref="I189:I194"/>
    <mergeCell ref="J189:J194"/>
    <mergeCell ref="M183:M188"/>
    <mergeCell ref="N183:N188"/>
    <mergeCell ref="B183:B188"/>
    <mergeCell ref="C183:C188"/>
    <mergeCell ref="D183:D188"/>
    <mergeCell ref="F183:F188"/>
    <mergeCell ref="H183:H188"/>
    <mergeCell ref="I183:I188"/>
    <mergeCell ref="K179:K180"/>
    <mergeCell ref="L179:L180"/>
    <mergeCell ref="K181:K182"/>
    <mergeCell ref="L181:L182"/>
    <mergeCell ref="K183:K184"/>
    <mergeCell ref="L183:L184"/>
    <mergeCell ref="K177:K178"/>
    <mergeCell ref="L177:L178"/>
    <mergeCell ref="M177:M182"/>
    <mergeCell ref="O171:O176"/>
    <mergeCell ref="K173:K174"/>
    <mergeCell ref="L173:L174"/>
    <mergeCell ref="K175:K176"/>
    <mergeCell ref="L175:L176"/>
    <mergeCell ref="N177:N182"/>
    <mergeCell ref="O177:O182"/>
    <mergeCell ref="B177:B182"/>
    <mergeCell ref="C177:C182"/>
    <mergeCell ref="D177:D182"/>
    <mergeCell ref="F177:F182"/>
    <mergeCell ref="H177:H182"/>
    <mergeCell ref="J171:J176"/>
    <mergeCell ref="I177:I182"/>
    <mergeCell ref="J177:J182"/>
    <mergeCell ref="M171:M176"/>
    <mergeCell ref="N171:N176"/>
    <mergeCell ref="B171:B176"/>
    <mergeCell ref="C171:C176"/>
    <mergeCell ref="D171:D176"/>
    <mergeCell ref="F171:F176"/>
    <mergeCell ref="H171:H176"/>
    <mergeCell ref="I171:I176"/>
    <mergeCell ref="K167:K168"/>
    <mergeCell ref="L167:L168"/>
    <mergeCell ref="K169:K170"/>
    <mergeCell ref="L169:L170"/>
    <mergeCell ref="K171:K172"/>
    <mergeCell ref="L171:L172"/>
    <mergeCell ref="K165:K166"/>
    <mergeCell ref="L165:L166"/>
    <mergeCell ref="M165:M170"/>
    <mergeCell ref="O159:O164"/>
    <mergeCell ref="K161:K162"/>
    <mergeCell ref="L161:L162"/>
    <mergeCell ref="K163:K164"/>
    <mergeCell ref="L163:L164"/>
    <mergeCell ref="N165:N170"/>
    <mergeCell ref="O165:O170"/>
    <mergeCell ref="B165:B170"/>
    <mergeCell ref="C165:C170"/>
    <mergeCell ref="D165:D170"/>
    <mergeCell ref="F165:F170"/>
    <mergeCell ref="H165:H170"/>
    <mergeCell ref="J159:J164"/>
    <mergeCell ref="I165:I170"/>
    <mergeCell ref="J165:J170"/>
    <mergeCell ref="M159:M164"/>
    <mergeCell ref="N159:N164"/>
    <mergeCell ref="B159:B164"/>
    <mergeCell ref="C159:C164"/>
    <mergeCell ref="D159:D164"/>
    <mergeCell ref="F159:F164"/>
    <mergeCell ref="H159:H164"/>
    <mergeCell ref="I159:I164"/>
    <mergeCell ref="K155:K156"/>
    <mergeCell ref="L155:L156"/>
    <mergeCell ref="K157:K158"/>
    <mergeCell ref="L157:L158"/>
    <mergeCell ref="K159:K160"/>
    <mergeCell ref="L159:L160"/>
    <mergeCell ref="K153:K154"/>
    <mergeCell ref="L153:L154"/>
    <mergeCell ref="M153:M158"/>
    <mergeCell ref="O147:O152"/>
    <mergeCell ref="K149:K150"/>
    <mergeCell ref="L149:L150"/>
    <mergeCell ref="K151:K152"/>
    <mergeCell ref="L151:L152"/>
    <mergeCell ref="N153:N158"/>
    <mergeCell ref="O153:O158"/>
    <mergeCell ref="B153:B158"/>
    <mergeCell ref="C153:C158"/>
    <mergeCell ref="D153:D158"/>
    <mergeCell ref="F153:F158"/>
    <mergeCell ref="H153:H158"/>
    <mergeCell ref="J147:J152"/>
    <mergeCell ref="I153:I158"/>
    <mergeCell ref="J153:J158"/>
    <mergeCell ref="M147:M152"/>
    <mergeCell ref="N147:N152"/>
    <mergeCell ref="B147:B152"/>
    <mergeCell ref="C147:C152"/>
    <mergeCell ref="D147:D152"/>
    <mergeCell ref="F147:F152"/>
    <mergeCell ref="H147:H152"/>
    <mergeCell ref="I147:I152"/>
    <mergeCell ref="K143:K144"/>
    <mergeCell ref="L143:L144"/>
    <mergeCell ref="K145:K146"/>
    <mergeCell ref="L145:L146"/>
    <mergeCell ref="K147:K148"/>
    <mergeCell ref="L147:L148"/>
    <mergeCell ref="K141:K142"/>
    <mergeCell ref="L141:L142"/>
    <mergeCell ref="M141:M146"/>
    <mergeCell ref="O135:O140"/>
    <mergeCell ref="K137:K138"/>
    <mergeCell ref="L137:L138"/>
    <mergeCell ref="K139:K140"/>
    <mergeCell ref="L139:L140"/>
    <mergeCell ref="N141:N146"/>
    <mergeCell ref="O141:O146"/>
    <mergeCell ref="B141:B146"/>
    <mergeCell ref="C141:C146"/>
    <mergeCell ref="D141:D146"/>
    <mergeCell ref="F141:F146"/>
    <mergeCell ref="H141:H146"/>
    <mergeCell ref="J135:J140"/>
    <mergeCell ref="I141:I146"/>
    <mergeCell ref="J141:J146"/>
    <mergeCell ref="M135:M140"/>
    <mergeCell ref="N135:N140"/>
    <mergeCell ref="B135:B140"/>
    <mergeCell ref="C135:C140"/>
    <mergeCell ref="D135:D140"/>
    <mergeCell ref="F135:F140"/>
    <mergeCell ref="H135:H140"/>
    <mergeCell ref="I135:I140"/>
    <mergeCell ref="K131:K132"/>
    <mergeCell ref="L131:L132"/>
    <mergeCell ref="K133:K134"/>
    <mergeCell ref="L133:L134"/>
    <mergeCell ref="K135:K136"/>
    <mergeCell ref="L135:L136"/>
    <mergeCell ref="K129:K130"/>
    <mergeCell ref="L129:L130"/>
    <mergeCell ref="M129:M134"/>
    <mergeCell ref="O123:O128"/>
    <mergeCell ref="K125:K126"/>
    <mergeCell ref="L125:L126"/>
    <mergeCell ref="K127:K128"/>
    <mergeCell ref="L127:L128"/>
    <mergeCell ref="N129:N134"/>
    <mergeCell ref="O129:O134"/>
    <mergeCell ref="B129:B134"/>
    <mergeCell ref="C129:C134"/>
    <mergeCell ref="D129:D134"/>
    <mergeCell ref="F129:F134"/>
    <mergeCell ref="H129:H134"/>
    <mergeCell ref="J123:J128"/>
    <mergeCell ref="I129:I134"/>
    <mergeCell ref="J129:J134"/>
    <mergeCell ref="M123:M128"/>
    <mergeCell ref="N123:N128"/>
    <mergeCell ref="B123:B128"/>
    <mergeCell ref="C123:C128"/>
    <mergeCell ref="D123:D128"/>
    <mergeCell ref="F123:F128"/>
    <mergeCell ref="H123:H128"/>
    <mergeCell ref="I123:I128"/>
    <mergeCell ref="K119:K120"/>
    <mergeCell ref="L119:L120"/>
    <mergeCell ref="K121:K122"/>
    <mergeCell ref="L121:L122"/>
    <mergeCell ref="K123:K124"/>
    <mergeCell ref="L123:L124"/>
    <mergeCell ref="K117:K118"/>
    <mergeCell ref="L117:L118"/>
    <mergeCell ref="M117:M122"/>
    <mergeCell ref="O111:O116"/>
    <mergeCell ref="K113:K114"/>
    <mergeCell ref="L113:L114"/>
    <mergeCell ref="K115:K116"/>
    <mergeCell ref="L115:L116"/>
    <mergeCell ref="N117:N122"/>
    <mergeCell ref="O117:O122"/>
    <mergeCell ref="B117:B122"/>
    <mergeCell ref="C117:C122"/>
    <mergeCell ref="D117:D122"/>
    <mergeCell ref="F117:F122"/>
    <mergeCell ref="H117:H122"/>
    <mergeCell ref="J111:J116"/>
    <mergeCell ref="I117:I122"/>
    <mergeCell ref="J117:J122"/>
    <mergeCell ref="M111:M116"/>
    <mergeCell ref="N111:N116"/>
    <mergeCell ref="B111:B116"/>
    <mergeCell ref="C111:C116"/>
    <mergeCell ref="D111:D116"/>
    <mergeCell ref="F111:F116"/>
    <mergeCell ref="H111:H116"/>
    <mergeCell ref="I111:I116"/>
    <mergeCell ref="K107:K108"/>
    <mergeCell ref="L107:L108"/>
    <mergeCell ref="K109:K110"/>
    <mergeCell ref="L109:L110"/>
    <mergeCell ref="K111:K112"/>
    <mergeCell ref="L111:L112"/>
    <mergeCell ref="K105:K106"/>
    <mergeCell ref="L105:L106"/>
    <mergeCell ref="M105:M110"/>
    <mergeCell ref="O99:O104"/>
    <mergeCell ref="K101:K102"/>
    <mergeCell ref="L101:L102"/>
    <mergeCell ref="K103:K104"/>
    <mergeCell ref="L103:L104"/>
    <mergeCell ref="N105:N110"/>
    <mergeCell ref="O105:O110"/>
    <mergeCell ref="B105:B110"/>
    <mergeCell ref="C105:C110"/>
    <mergeCell ref="D105:D110"/>
    <mergeCell ref="F105:F110"/>
    <mergeCell ref="H105:H110"/>
    <mergeCell ref="J99:J104"/>
    <mergeCell ref="I105:I110"/>
    <mergeCell ref="J105:J110"/>
    <mergeCell ref="M99:M104"/>
    <mergeCell ref="N99:N104"/>
    <mergeCell ref="B99:B104"/>
    <mergeCell ref="C99:C104"/>
    <mergeCell ref="D99:D104"/>
    <mergeCell ref="F99:F104"/>
    <mergeCell ref="H99:H104"/>
    <mergeCell ref="I99:I104"/>
    <mergeCell ref="K95:K96"/>
    <mergeCell ref="L95:L96"/>
    <mergeCell ref="K97:K98"/>
    <mergeCell ref="L97:L98"/>
    <mergeCell ref="K99:K100"/>
    <mergeCell ref="L99:L100"/>
    <mergeCell ref="K93:K94"/>
    <mergeCell ref="L93:L94"/>
    <mergeCell ref="M93:M98"/>
    <mergeCell ref="O87:O92"/>
    <mergeCell ref="K89:K90"/>
    <mergeCell ref="L89:L90"/>
    <mergeCell ref="K91:K92"/>
    <mergeCell ref="L91:L92"/>
    <mergeCell ref="N93:N98"/>
    <mergeCell ref="O93:O98"/>
    <mergeCell ref="B93:B98"/>
    <mergeCell ref="C93:C98"/>
    <mergeCell ref="D93:D98"/>
    <mergeCell ref="F93:F98"/>
    <mergeCell ref="H93:H98"/>
    <mergeCell ref="J87:J92"/>
    <mergeCell ref="I93:I98"/>
    <mergeCell ref="J93:J98"/>
    <mergeCell ref="M87:M92"/>
    <mergeCell ref="N87:N92"/>
    <mergeCell ref="B87:B92"/>
    <mergeCell ref="C87:C92"/>
    <mergeCell ref="D87:D92"/>
    <mergeCell ref="F87:F92"/>
    <mergeCell ref="H87:H92"/>
    <mergeCell ref="I87:I92"/>
    <mergeCell ref="K83:K84"/>
    <mergeCell ref="L83:L84"/>
    <mergeCell ref="K85:K86"/>
    <mergeCell ref="L85:L86"/>
    <mergeCell ref="K87:K88"/>
    <mergeCell ref="L87:L88"/>
    <mergeCell ref="K81:K82"/>
    <mergeCell ref="L81:L82"/>
    <mergeCell ref="M81:M86"/>
    <mergeCell ref="O75:O80"/>
    <mergeCell ref="K77:K78"/>
    <mergeCell ref="L77:L78"/>
    <mergeCell ref="K79:K80"/>
    <mergeCell ref="L79:L80"/>
    <mergeCell ref="N81:N86"/>
    <mergeCell ref="O81:O86"/>
    <mergeCell ref="B81:B86"/>
    <mergeCell ref="C81:C86"/>
    <mergeCell ref="D81:D86"/>
    <mergeCell ref="F81:F86"/>
    <mergeCell ref="H81:H86"/>
    <mergeCell ref="J75:J80"/>
    <mergeCell ref="I81:I86"/>
    <mergeCell ref="J81:J86"/>
    <mergeCell ref="M75:M80"/>
    <mergeCell ref="N75:N80"/>
    <mergeCell ref="B75:B80"/>
    <mergeCell ref="C75:C80"/>
    <mergeCell ref="D75:D80"/>
    <mergeCell ref="F75:F80"/>
    <mergeCell ref="H75:H80"/>
    <mergeCell ref="I75:I80"/>
    <mergeCell ref="K71:K72"/>
    <mergeCell ref="L71:L72"/>
    <mergeCell ref="K73:K74"/>
    <mergeCell ref="L73:L74"/>
    <mergeCell ref="K75:K76"/>
    <mergeCell ref="L75:L76"/>
    <mergeCell ref="K69:K70"/>
    <mergeCell ref="L69:L70"/>
    <mergeCell ref="M69:M74"/>
    <mergeCell ref="O63:O68"/>
    <mergeCell ref="K65:K66"/>
    <mergeCell ref="L65:L66"/>
    <mergeCell ref="K67:K68"/>
    <mergeCell ref="L67:L68"/>
    <mergeCell ref="N69:N74"/>
    <mergeCell ref="O69:O74"/>
    <mergeCell ref="B69:B74"/>
    <mergeCell ref="C69:C74"/>
    <mergeCell ref="D69:D74"/>
    <mergeCell ref="F69:F74"/>
    <mergeCell ref="H69:H74"/>
    <mergeCell ref="J63:J68"/>
    <mergeCell ref="I69:I74"/>
    <mergeCell ref="J69:J74"/>
    <mergeCell ref="M63:M68"/>
    <mergeCell ref="N63:N68"/>
    <mergeCell ref="B63:B68"/>
    <mergeCell ref="C63:C68"/>
    <mergeCell ref="D63:D68"/>
    <mergeCell ref="F63:F68"/>
    <mergeCell ref="H63:H68"/>
    <mergeCell ref="I63:I68"/>
    <mergeCell ref="K59:K60"/>
    <mergeCell ref="L59:L60"/>
    <mergeCell ref="K61:K62"/>
    <mergeCell ref="L61:L62"/>
    <mergeCell ref="K63:K64"/>
    <mergeCell ref="L63:L64"/>
    <mergeCell ref="K57:K58"/>
    <mergeCell ref="L57:L58"/>
    <mergeCell ref="M57:M62"/>
    <mergeCell ref="O51:O56"/>
    <mergeCell ref="K53:K54"/>
    <mergeCell ref="L53:L54"/>
    <mergeCell ref="K55:K56"/>
    <mergeCell ref="L55:L56"/>
    <mergeCell ref="N57:N62"/>
    <mergeCell ref="O57:O62"/>
    <mergeCell ref="B57:B62"/>
    <mergeCell ref="C57:C62"/>
    <mergeCell ref="D57:D62"/>
    <mergeCell ref="F57:F62"/>
    <mergeCell ref="H57:H62"/>
    <mergeCell ref="J51:J56"/>
    <mergeCell ref="I57:I62"/>
    <mergeCell ref="J57:J62"/>
    <mergeCell ref="M51:M56"/>
    <mergeCell ref="N51:N56"/>
    <mergeCell ref="B51:B56"/>
    <mergeCell ref="C51:C56"/>
    <mergeCell ref="D51:D56"/>
    <mergeCell ref="F51:F56"/>
    <mergeCell ref="H51:H56"/>
    <mergeCell ref="I51:I56"/>
    <mergeCell ref="K47:K48"/>
    <mergeCell ref="L47:L48"/>
    <mergeCell ref="K49:K50"/>
    <mergeCell ref="L49:L50"/>
    <mergeCell ref="K51:K52"/>
    <mergeCell ref="L51:L52"/>
    <mergeCell ref="K45:K46"/>
    <mergeCell ref="L45:L46"/>
    <mergeCell ref="M45:M50"/>
    <mergeCell ref="O39:O44"/>
    <mergeCell ref="K41:K42"/>
    <mergeCell ref="L41:L42"/>
    <mergeCell ref="K43:K44"/>
    <mergeCell ref="L43:L44"/>
    <mergeCell ref="N45:N50"/>
    <mergeCell ref="O45:O50"/>
    <mergeCell ref="B45:B50"/>
    <mergeCell ref="C45:C50"/>
    <mergeCell ref="D45:D50"/>
    <mergeCell ref="F45:F50"/>
    <mergeCell ref="H45:H50"/>
    <mergeCell ref="J39:J44"/>
    <mergeCell ref="I45:I50"/>
    <mergeCell ref="J45:J50"/>
    <mergeCell ref="M39:M44"/>
    <mergeCell ref="N39:N44"/>
    <mergeCell ref="B39:B44"/>
    <mergeCell ref="C39:C44"/>
    <mergeCell ref="D39:D44"/>
    <mergeCell ref="F39:F44"/>
    <mergeCell ref="H39:H44"/>
    <mergeCell ref="I39:I44"/>
    <mergeCell ref="K35:K36"/>
    <mergeCell ref="L35:L36"/>
    <mergeCell ref="K37:K38"/>
    <mergeCell ref="L37:L38"/>
    <mergeCell ref="K39:K40"/>
    <mergeCell ref="L39:L40"/>
    <mergeCell ref="K33:K34"/>
    <mergeCell ref="L33:L34"/>
    <mergeCell ref="M33:M38"/>
    <mergeCell ref="O27:O32"/>
    <mergeCell ref="K29:K30"/>
    <mergeCell ref="L29:L30"/>
    <mergeCell ref="K31:K32"/>
    <mergeCell ref="L31:L32"/>
    <mergeCell ref="N33:N38"/>
    <mergeCell ref="O33:O38"/>
    <mergeCell ref="B33:B38"/>
    <mergeCell ref="C33:C38"/>
    <mergeCell ref="D33:D38"/>
    <mergeCell ref="F33:F38"/>
    <mergeCell ref="H33:H38"/>
    <mergeCell ref="J27:J32"/>
    <mergeCell ref="I33:I38"/>
    <mergeCell ref="J33:J38"/>
    <mergeCell ref="M27:M32"/>
    <mergeCell ref="N27:N32"/>
    <mergeCell ref="B27:B32"/>
    <mergeCell ref="C27:C32"/>
    <mergeCell ref="D27:D32"/>
    <mergeCell ref="F27:F32"/>
    <mergeCell ref="H27:H32"/>
    <mergeCell ref="I27:I32"/>
    <mergeCell ref="K23:K24"/>
    <mergeCell ref="L23:L24"/>
    <mergeCell ref="K25:K26"/>
    <mergeCell ref="L25:L26"/>
    <mergeCell ref="K27:K28"/>
    <mergeCell ref="L27:L28"/>
    <mergeCell ref="K21:K22"/>
    <mergeCell ref="L21:L22"/>
    <mergeCell ref="M21:M26"/>
    <mergeCell ref="O15:O20"/>
    <mergeCell ref="K17:K18"/>
    <mergeCell ref="L17:L18"/>
    <mergeCell ref="K19:K20"/>
    <mergeCell ref="L19:L20"/>
    <mergeCell ref="N21:N26"/>
    <mergeCell ref="O21:O26"/>
    <mergeCell ref="B21:B26"/>
    <mergeCell ref="C21:C26"/>
    <mergeCell ref="D21:D26"/>
    <mergeCell ref="F21:F26"/>
    <mergeCell ref="H21:H26"/>
    <mergeCell ref="J15:J20"/>
    <mergeCell ref="I21:I26"/>
    <mergeCell ref="J21:J26"/>
    <mergeCell ref="M15:M20"/>
    <mergeCell ref="N15:N20"/>
    <mergeCell ref="B15:B20"/>
    <mergeCell ref="C15:C20"/>
    <mergeCell ref="D15:D20"/>
    <mergeCell ref="F15:F20"/>
    <mergeCell ref="H15:H20"/>
    <mergeCell ref="I15:I20"/>
    <mergeCell ref="K11:K12"/>
    <mergeCell ref="L11:L12"/>
    <mergeCell ref="K13:K14"/>
    <mergeCell ref="L13:L14"/>
    <mergeCell ref="K15:K16"/>
    <mergeCell ref="L15:L16"/>
    <mergeCell ref="K9:K10"/>
    <mergeCell ref="L9:L10"/>
    <mergeCell ref="M9:M14"/>
    <mergeCell ref="O3:O8"/>
    <mergeCell ref="K5:K6"/>
    <mergeCell ref="L5:L6"/>
    <mergeCell ref="K7:K8"/>
    <mergeCell ref="L7:L8"/>
    <mergeCell ref="N9:N14"/>
    <mergeCell ref="O9:O14"/>
    <mergeCell ref="B9:B14"/>
    <mergeCell ref="C9:C14"/>
    <mergeCell ref="D9:D14"/>
    <mergeCell ref="F9:F14"/>
    <mergeCell ref="H9:H14"/>
    <mergeCell ref="J3:J8"/>
    <mergeCell ref="I9:I14"/>
    <mergeCell ref="J9:J14"/>
    <mergeCell ref="K3:K4"/>
    <mergeCell ref="L3:L4"/>
    <mergeCell ref="M3:M8"/>
    <mergeCell ref="N3:N8"/>
    <mergeCell ref="B3:B8"/>
    <mergeCell ref="C3:C8"/>
    <mergeCell ref="D3:D8"/>
    <mergeCell ref="F3:F8"/>
    <mergeCell ref="H3:H8"/>
    <mergeCell ref="I3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s="45" t="s">
        <v>183</v>
      </c>
    </row>
    <row r="2" spans="1:14" ht="12.75">
      <c r="A2" t="s">
        <v>168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</row>
    <row r="3" spans="1:14" ht="12.75">
      <c r="A3">
        <v>465133</v>
      </c>
      <c r="B3">
        <v>461030</v>
      </c>
      <c r="C3">
        <f>$A3+25</f>
        <v>465158</v>
      </c>
      <c r="D3">
        <f>$B3</f>
        <v>461030</v>
      </c>
      <c r="E3">
        <v>5</v>
      </c>
      <c r="F3">
        <f>$A3+75</f>
        <v>465208</v>
      </c>
      <c r="G3">
        <f>$B3</f>
        <v>461030</v>
      </c>
      <c r="H3">
        <v>0</v>
      </c>
      <c r="I3">
        <f>$A3+125</f>
        <v>465258</v>
      </c>
      <c r="J3">
        <f>$B3</f>
        <v>461030</v>
      </c>
      <c r="K3">
        <v>16</v>
      </c>
      <c r="L3">
        <f>$A3+175</f>
        <v>465308</v>
      </c>
      <c r="M3">
        <f>$B3</f>
        <v>461030</v>
      </c>
      <c r="N3">
        <v>23</v>
      </c>
    </row>
    <row r="4" spans="1:14" ht="12.75">
      <c r="A4">
        <v>465409</v>
      </c>
      <c r="B4">
        <v>461861</v>
      </c>
      <c r="C4">
        <f aca="true" t="shared" si="0" ref="C4:C52">$A4+25</f>
        <v>465434</v>
      </c>
      <c r="D4">
        <f aca="true" t="shared" si="1" ref="D4:D52">$B4</f>
        <v>461861</v>
      </c>
      <c r="E4">
        <v>27</v>
      </c>
      <c r="F4">
        <f aca="true" t="shared" si="2" ref="F4:F52">$A4+75</f>
        <v>465484</v>
      </c>
      <c r="G4">
        <f aca="true" t="shared" si="3" ref="G4:G52">$B4</f>
        <v>461861</v>
      </c>
      <c r="H4">
        <v>51</v>
      </c>
      <c r="I4">
        <f aca="true" t="shared" si="4" ref="I4:I52">$A4+125</f>
        <v>465534</v>
      </c>
      <c r="J4">
        <f aca="true" t="shared" si="5" ref="J4:J52">$B4</f>
        <v>461861</v>
      </c>
      <c r="K4">
        <v>29</v>
      </c>
      <c r="L4">
        <f aca="true" t="shared" si="6" ref="L4:L52">$A4+175</f>
        <v>465584</v>
      </c>
      <c r="M4">
        <f aca="true" t="shared" si="7" ref="M4:M52">$B4</f>
        <v>461861</v>
      </c>
      <c r="N4">
        <v>33</v>
      </c>
    </row>
    <row r="5" spans="1:14" ht="12.75">
      <c r="A5">
        <v>465477</v>
      </c>
      <c r="B5">
        <v>461687</v>
      </c>
      <c r="C5">
        <f t="shared" si="0"/>
        <v>465502</v>
      </c>
      <c r="D5">
        <f t="shared" si="1"/>
        <v>461687</v>
      </c>
      <c r="E5">
        <v>8</v>
      </c>
      <c r="F5">
        <f t="shared" si="2"/>
        <v>465552</v>
      </c>
      <c r="G5">
        <f t="shared" si="3"/>
        <v>461687</v>
      </c>
      <c r="H5">
        <v>7</v>
      </c>
      <c r="I5">
        <f t="shared" si="4"/>
        <v>465602</v>
      </c>
      <c r="J5">
        <f t="shared" si="5"/>
        <v>461687</v>
      </c>
      <c r="K5">
        <v>6</v>
      </c>
      <c r="L5">
        <f t="shared" si="6"/>
        <v>465652</v>
      </c>
      <c r="M5">
        <f t="shared" si="7"/>
        <v>461687</v>
      </c>
      <c r="N5">
        <v>2</v>
      </c>
    </row>
    <row r="6" spans="1:14" ht="12.75">
      <c r="A6">
        <v>465121</v>
      </c>
      <c r="B6">
        <v>460897</v>
      </c>
      <c r="C6">
        <f t="shared" si="0"/>
        <v>465146</v>
      </c>
      <c r="D6">
        <f t="shared" si="1"/>
        <v>460897</v>
      </c>
      <c r="E6">
        <v>7</v>
      </c>
      <c r="F6">
        <f t="shared" si="2"/>
        <v>465196</v>
      </c>
      <c r="G6">
        <f t="shared" si="3"/>
        <v>460897</v>
      </c>
      <c r="H6">
        <v>24</v>
      </c>
      <c r="I6">
        <f t="shared" si="4"/>
        <v>465246</v>
      </c>
      <c r="J6">
        <f t="shared" si="5"/>
        <v>460897</v>
      </c>
      <c r="K6">
        <v>0</v>
      </c>
      <c r="L6">
        <f t="shared" si="6"/>
        <v>465296</v>
      </c>
      <c r="M6">
        <f t="shared" si="7"/>
        <v>460897</v>
      </c>
      <c r="N6">
        <v>0</v>
      </c>
    </row>
    <row r="7" spans="1:14" ht="12.75">
      <c r="A7">
        <v>465937</v>
      </c>
      <c r="B7">
        <v>460406</v>
      </c>
      <c r="C7">
        <f t="shared" si="0"/>
        <v>465962</v>
      </c>
      <c r="D7">
        <f t="shared" si="1"/>
        <v>460406</v>
      </c>
      <c r="E7">
        <v>6</v>
      </c>
      <c r="F7">
        <f t="shared" si="2"/>
        <v>466012</v>
      </c>
      <c r="G7">
        <f t="shared" si="3"/>
        <v>460406</v>
      </c>
      <c r="H7">
        <v>2</v>
      </c>
      <c r="I7">
        <f t="shared" si="4"/>
        <v>466062</v>
      </c>
      <c r="J7">
        <f t="shared" si="5"/>
        <v>460406</v>
      </c>
      <c r="K7">
        <v>2</v>
      </c>
      <c r="L7">
        <f t="shared" si="6"/>
        <v>466112</v>
      </c>
      <c r="M7">
        <f t="shared" si="7"/>
        <v>460406</v>
      </c>
      <c r="N7">
        <v>0</v>
      </c>
    </row>
    <row r="8" spans="1:14" ht="12.75">
      <c r="A8">
        <v>465128</v>
      </c>
      <c r="B8">
        <v>461677</v>
      </c>
      <c r="C8">
        <f t="shared" si="0"/>
        <v>465153</v>
      </c>
      <c r="D8">
        <f t="shared" si="1"/>
        <v>461677</v>
      </c>
      <c r="E8">
        <v>11</v>
      </c>
      <c r="F8">
        <f t="shared" si="2"/>
        <v>465203</v>
      </c>
      <c r="G8">
        <f t="shared" si="3"/>
        <v>461677</v>
      </c>
      <c r="H8">
        <v>15</v>
      </c>
      <c r="I8">
        <f t="shared" si="4"/>
        <v>465253</v>
      </c>
      <c r="J8">
        <f t="shared" si="5"/>
        <v>461677</v>
      </c>
      <c r="K8">
        <v>26</v>
      </c>
      <c r="L8">
        <f t="shared" si="6"/>
        <v>465303</v>
      </c>
      <c r="M8">
        <f t="shared" si="7"/>
        <v>461677</v>
      </c>
      <c r="N8">
        <v>36</v>
      </c>
    </row>
    <row r="9" spans="1:14" ht="12.75">
      <c r="A9">
        <v>465496</v>
      </c>
      <c r="B9">
        <v>460704</v>
      </c>
      <c r="C9">
        <f t="shared" si="0"/>
        <v>465521</v>
      </c>
      <c r="D9">
        <f t="shared" si="1"/>
        <v>460704</v>
      </c>
      <c r="E9">
        <v>0</v>
      </c>
      <c r="F9">
        <f t="shared" si="2"/>
        <v>465571</v>
      </c>
      <c r="G9">
        <f t="shared" si="3"/>
        <v>460704</v>
      </c>
      <c r="H9">
        <v>0</v>
      </c>
      <c r="I9">
        <f t="shared" si="4"/>
        <v>465621</v>
      </c>
      <c r="J9">
        <f t="shared" si="5"/>
        <v>460704</v>
      </c>
      <c r="K9">
        <v>0</v>
      </c>
      <c r="L9">
        <f t="shared" si="6"/>
        <v>465671</v>
      </c>
      <c r="M9">
        <f t="shared" si="7"/>
        <v>460704</v>
      </c>
      <c r="N9">
        <v>1</v>
      </c>
    </row>
    <row r="10" spans="1:14" ht="12.75">
      <c r="A10">
        <v>465754</v>
      </c>
      <c r="B10">
        <v>461083</v>
      </c>
      <c r="C10">
        <f t="shared" si="0"/>
        <v>465779</v>
      </c>
      <c r="D10">
        <f t="shared" si="1"/>
        <v>461083</v>
      </c>
      <c r="E10">
        <v>7</v>
      </c>
      <c r="F10">
        <f t="shared" si="2"/>
        <v>465829</v>
      </c>
      <c r="G10">
        <f t="shared" si="3"/>
        <v>461083</v>
      </c>
      <c r="H10">
        <v>10</v>
      </c>
      <c r="I10">
        <f t="shared" si="4"/>
        <v>465879</v>
      </c>
      <c r="J10">
        <f t="shared" si="5"/>
        <v>461083</v>
      </c>
      <c r="K10">
        <v>10</v>
      </c>
      <c r="L10">
        <f t="shared" si="6"/>
        <v>465929</v>
      </c>
      <c r="M10">
        <f t="shared" si="7"/>
        <v>461083</v>
      </c>
      <c r="N10">
        <v>13</v>
      </c>
    </row>
    <row r="11" spans="1:14" ht="12.75">
      <c r="A11">
        <v>465652</v>
      </c>
      <c r="B11">
        <v>461143</v>
      </c>
      <c r="C11">
        <f t="shared" si="0"/>
        <v>465677</v>
      </c>
      <c r="D11">
        <f t="shared" si="1"/>
        <v>461143</v>
      </c>
      <c r="E11">
        <v>3</v>
      </c>
      <c r="F11">
        <f t="shared" si="2"/>
        <v>465727</v>
      </c>
      <c r="G11">
        <f t="shared" si="3"/>
        <v>461143</v>
      </c>
      <c r="H11">
        <v>3</v>
      </c>
      <c r="I11">
        <f t="shared" si="4"/>
        <v>465777</v>
      </c>
      <c r="J11">
        <f t="shared" si="5"/>
        <v>461143</v>
      </c>
      <c r="K11">
        <v>7</v>
      </c>
      <c r="L11">
        <f t="shared" si="6"/>
        <v>465827</v>
      </c>
      <c r="M11">
        <f t="shared" si="7"/>
        <v>461143</v>
      </c>
      <c r="N11">
        <v>4</v>
      </c>
    </row>
    <row r="12" spans="1:14" ht="12.75">
      <c r="A12">
        <v>465662</v>
      </c>
      <c r="B12">
        <v>460222</v>
      </c>
      <c r="C12">
        <f t="shared" si="0"/>
        <v>465687</v>
      </c>
      <c r="D12">
        <f t="shared" si="1"/>
        <v>460222</v>
      </c>
      <c r="E12">
        <v>0</v>
      </c>
      <c r="F12">
        <f t="shared" si="2"/>
        <v>465737</v>
      </c>
      <c r="G12">
        <f t="shared" si="3"/>
        <v>460222</v>
      </c>
      <c r="H12">
        <v>0</v>
      </c>
      <c r="I12">
        <f t="shared" si="4"/>
        <v>465787</v>
      </c>
      <c r="J12">
        <f t="shared" si="5"/>
        <v>460222</v>
      </c>
      <c r="K12">
        <v>0</v>
      </c>
      <c r="L12">
        <f t="shared" si="6"/>
        <v>465837</v>
      </c>
      <c r="M12">
        <f t="shared" si="7"/>
        <v>460222</v>
      </c>
      <c r="N12">
        <v>0</v>
      </c>
    </row>
    <row r="13" spans="1:14" ht="12.75">
      <c r="A13">
        <v>465416</v>
      </c>
      <c r="B13">
        <v>460325</v>
      </c>
      <c r="C13">
        <f t="shared" si="0"/>
        <v>465441</v>
      </c>
      <c r="D13">
        <f t="shared" si="1"/>
        <v>460325</v>
      </c>
      <c r="E13">
        <v>0</v>
      </c>
      <c r="F13">
        <f t="shared" si="2"/>
        <v>465491</v>
      </c>
      <c r="G13">
        <f t="shared" si="3"/>
        <v>460325</v>
      </c>
      <c r="H13">
        <v>0</v>
      </c>
      <c r="I13">
        <f t="shared" si="4"/>
        <v>465541</v>
      </c>
      <c r="J13">
        <f t="shared" si="5"/>
        <v>460325</v>
      </c>
      <c r="K13">
        <v>0</v>
      </c>
      <c r="L13">
        <f t="shared" si="6"/>
        <v>465591</v>
      </c>
      <c r="M13">
        <f t="shared" si="7"/>
        <v>460325</v>
      </c>
      <c r="N13">
        <v>0</v>
      </c>
    </row>
    <row r="14" spans="1:14" ht="12.75">
      <c r="A14">
        <v>465319</v>
      </c>
      <c r="B14">
        <v>461038</v>
      </c>
      <c r="C14">
        <f t="shared" si="0"/>
        <v>465344</v>
      </c>
      <c r="D14">
        <f t="shared" si="1"/>
        <v>461038</v>
      </c>
      <c r="E14">
        <v>2</v>
      </c>
      <c r="F14">
        <f t="shared" si="2"/>
        <v>465394</v>
      </c>
      <c r="G14">
        <f t="shared" si="3"/>
        <v>461038</v>
      </c>
      <c r="H14">
        <v>0</v>
      </c>
      <c r="I14">
        <f t="shared" si="4"/>
        <v>465444</v>
      </c>
      <c r="J14">
        <f t="shared" si="5"/>
        <v>461038</v>
      </c>
      <c r="K14">
        <v>14</v>
      </c>
      <c r="L14">
        <f t="shared" si="6"/>
        <v>465494</v>
      </c>
      <c r="M14">
        <f t="shared" si="7"/>
        <v>461038</v>
      </c>
      <c r="N14">
        <v>8</v>
      </c>
    </row>
    <row r="15" spans="1:14" ht="12.75">
      <c r="A15">
        <v>465762</v>
      </c>
      <c r="B15">
        <v>460287</v>
      </c>
      <c r="C15">
        <f t="shared" si="0"/>
        <v>465787</v>
      </c>
      <c r="D15">
        <f t="shared" si="1"/>
        <v>460287</v>
      </c>
      <c r="E15">
        <v>0</v>
      </c>
      <c r="F15">
        <f t="shared" si="2"/>
        <v>465837</v>
      </c>
      <c r="G15">
        <f t="shared" si="3"/>
        <v>460287</v>
      </c>
      <c r="H15">
        <v>0</v>
      </c>
      <c r="I15">
        <f t="shared" si="4"/>
        <v>465887</v>
      </c>
      <c r="J15">
        <f t="shared" si="5"/>
        <v>460287</v>
      </c>
      <c r="K15">
        <v>1</v>
      </c>
      <c r="L15">
        <f t="shared" si="6"/>
        <v>465937</v>
      </c>
      <c r="M15">
        <f t="shared" si="7"/>
        <v>460287</v>
      </c>
      <c r="N15">
        <v>0</v>
      </c>
    </row>
    <row r="16" spans="1:14" ht="12.75">
      <c r="A16">
        <v>464976</v>
      </c>
      <c r="B16">
        <v>461181</v>
      </c>
      <c r="C16">
        <f t="shared" si="0"/>
        <v>465001</v>
      </c>
      <c r="D16">
        <f t="shared" si="1"/>
        <v>461181</v>
      </c>
      <c r="E16">
        <v>0</v>
      </c>
      <c r="F16">
        <f t="shared" si="2"/>
        <v>465051</v>
      </c>
      <c r="G16">
        <f t="shared" si="3"/>
        <v>461181</v>
      </c>
      <c r="H16">
        <v>0</v>
      </c>
      <c r="I16">
        <f t="shared" si="4"/>
        <v>465101</v>
      </c>
      <c r="J16">
        <f t="shared" si="5"/>
        <v>461181</v>
      </c>
      <c r="K16">
        <v>0</v>
      </c>
      <c r="L16">
        <f t="shared" si="6"/>
        <v>465151</v>
      </c>
      <c r="M16">
        <f t="shared" si="7"/>
        <v>461181</v>
      </c>
      <c r="N16">
        <v>4</v>
      </c>
    </row>
    <row r="17" spans="1:14" ht="12.75">
      <c r="A17">
        <v>465197</v>
      </c>
      <c r="B17">
        <v>460928</v>
      </c>
      <c r="C17">
        <f t="shared" si="0"/>
        <v>465222</v>
      </c>
      <c r="D17">
        <f t="shared" si="1"/>
        <v>460928</v>
      </c>
      <c r="E17">
        <v>71</v>
      </c>
      <c r="F17">
        <f t="shared" si="2"/>
        <v>465272</v>
      </c>
      <c r="G17">
        <f t="shared" si="3"/>
        <v>460928</v>
      </c>
      <c r="H17">
        <v>36</v>
      </c>
      <c r="I17">
        <f t="shared" si="4"/>
        <v>465322</v>
      </c>
      <c r="J17">
        <f t="shared" si="5"/>
        <v>460928</v>
      </c>
      <c r="K17">
        <v>8</v>
      </c>
      <c r="L17">
        <f t="shared" si="6"/>
        <v>465372</v>
      </c>
      <c r="M17">
        <f t="shared" si="7"/>
        <v>460928</v>
      </c>
      <c r="N17">
        <v>0</v>
      </c>
    </row>
    <row r="18" spans="1:14" ht="12.75">
      <c r="A18">
        <v>465083</v>
      </c>
      <c r="B18">
        <v>461581</v>
      </c>
      <c r="C18">
        <f t="shared" si="0"/>
        <v>465108</v>
      </c>
      <c r="D18">
        <f t="shared" si="1"/>
        <v>461581</v>
      </c>
      <c r="E18">
        <v>0</v>
      </c>
      <c r="F18">
        <f t="shared" si="2"/>
        <v>465158</v>
      </c>
      <c r="G18">
        <f t="shared" si="3"/>
        <v>461581</v>
      </c>
      <c r="H18">
        <v>6</v>
      </c>
      <c r="I18">
        <f t="shared" si="4"/>
        <v>465208</v>
      </c>
      <c r="J18">
        <f t="shared" si="5"/>
        <v>461581</v>
      </c>
      <c r="K18">
        <v>10</v>
      </c>
      <c r="L18">
        <f t="shared" si="6"/>
        <v>465258</v>
      </c>
      <c r="M18">
        <f t="shared" si="7"/>
        <v>461581</v>
      </c>
      <c r="N18">
        <v>13</v>
      </c>
    </row>
    <row r="19" spans="1:14" ht="12.75">
      <c r="A19">
        <v>464774</v>
      </c>
      <c r="B19">
        <v>461472</v>
      </c>
      <c r="C19">
        <f t="shared" si="0"/>
        <v>464799</v>
      </c>
      <c r="D19">
        <f t="shared" si="1"/>
        <v>461472</v>
      </c>
      <c r="E19">
        <v>2</v>
      </c>
      <c r="F19">
        <f t="shared" si="2"/>
        <v>464849</v>
      </c>
      <c r="G19">
        <f t="shared" si="3"/>
        <v>461472</v>
      </c>
      <c r="H19">
        <v>8</v>
      </c>
      <c r="I19">
        <f t="shared" si="4"/>
        <v>464899</v>
      </c>
      <c r="J19">
        <f t="shared" si="5"/>
        <v>461472</v>
      </c>
      <c r="K19">
        <v>6</v>
      </c>
      <c r="L19">
        <f t="shared" si="6"/>
        <v>464949</v>
      </c>
      <c r="M19">
        <f t="shared" si="7"/>
        <v>461472</v>
      </c>
      <c r="N19">
        <v>1</v>
      </c>
    </row>
    <row r="20" spans="1:14" ht="12.75">
      <c r="A20">
        <v>464910</v>
      </c>
      <c r="B20">
        <v>460862</v>
      </c>
      <c r="C20">
        <f t="shared" si="0"/>
        <v>464935</v>
      </c>
      <c r="D20">
        <f t="shared" si="1"/>
        <v>460862</v>
      </c>
      <c r="E20">
        <v>0</v>
      </c>
      <c r="F20">
        <f t="shared" si="2"/>
        <v>464985</v>
      </c>
      <c r="G20">
        <f t="shared" si="3"/>
        <v>460862</v>
      </c>
      <c r="H20">
        <v>0</v>
      </c>
      <c r="I20">
        <f t="shared" si="4"/>
        <v>465035</v>
      </c>
      <c r="J20">
        <f t="shared" si="5"/>
        <v>460862</v>
      </c>
      <c r="K20">
        <v>0</v>
      </c>
      <c r="L20">
        <f t="shared" si="6"/>
        <v>465085</v>
      </c>
      <c r="M20">
        <f t="shared" si="7"/>
        <v>460862</v>
      </c>
      <c r="N20">
        <v>0</v>
      </c>
    </row>
    <row r="21" spans="1:14" ht="12.75">
      <c r="A21">
        <v>465193</v>
      </c>
      <c r="B21">
        <v>461701</v>
      </c>
      <c r="C21">
        <f t="shared" si="0"/>
        <v>465218</v>
      </c>
      <c r="D21">
        <f t="shared" si="1"/>
        <v>461701</v>
      </c>
      <c r="E21">
        <v>6</v>
      </c>
      <c r="F21">
        <f t="shared" si="2"/>
        <v>465268</v>
      </c>
      <c r="G21">
        <f t="shared" si="3"/>
        <v>461701</v>
      </c>
      <c r="H21">
        <v>24</v>
      </c>
      <c r="I21">
        <f t="shared" si="4"/>
        <v>465318</v>
      </c>
      <c r="J21">
        <f t="shared" si="5"/>
        <v>461701</v>
      </c>
      <c r="K21">
        <v>24</v>
      </c>
      <c r="L21">
        <f t="shared" si="6"/>
        <v>465368</v>
      </c>
      <c r="M21">
        <f t="shared" si="7"/>
        <v>461701</v>
      </c>
      <c r="N21">
        <v>16</v>
      </c>
    </row>
    <row r="22" spans="1:14" ht="12.75">
      <c r="A22">
        <v>465494</v>
      </c>
      <c r="B22">
        <v>460572</v>
      </c>
      <c r="C22">
        <f t="shared" si="0"/>
        <v>465519</v>
      </c>
      <c r="D22">
        <f t="shared" si="1"/>
        <v>460572</v>
      </c>
      <c r="E22">
        <v>0</v>
      </c>
      <c r="F22">
        <f t="shared" si="2"/>
        <v>465569</v>
      </c>
      <c r="G22">
        <f t="shared" si="3"/>
        <v>460572</v>
      </c>
      <c r="H22">
        <v>0</v>
      </c>
      <c r="I22">
        <f t="shared" si="4"/>
        <v>465619</v>
      </c>
      <c r="J22">
        <f t="shared" si="5"/>
        <v>460572</v>
      </c>
      <c r="K22">
        <v>0</v>
      </c>
      <c r="L22">
        <f t="shared" si="6"/>
        <v>465669</v>
      </c>
      <c r="M22">
        <f t="shared" si="7"/>
        <v>460572</v>
      </c>
      <c r="N22">
        <v>4</v>
      </c>
    </row>
    <row r="23" spans="1:14" ht="12.75">
      <c r="A23">
        <v>464893</v>
      </c>
      <c r="B23">
        <v>461141</v>
      </c>
      <c r="C23">
        <f t="shared" si="0"/>
        <v>464918</v>
      </c>
      <c r="D23">
        <f t="shared" si="1"/>
        <v>461141</v>
      </c>
      <c r="E23">
        <v>0</v>
      </c>
      <c r="F23">
        <f t="shared" si="2"/>
        <v>464968</v>
      </c>
      <c r="G23">
        <f t="shared" si="3"/>
        <v>461141</v>
      </c>
      <c r="H23">
        <v>0</v>
      </c>
      <c r="I23">
        <f t="shared" si="4"/>
        <v>465018</v>
      </c>
      <c r="J23">
        <f t="shared" si="5"/>
        <v>461141</v>
      </c>
      <c r="K23">
        <v>0</v>
      </c>
      <c r="L23">
        <f t="shared" si="6"/>
        <v>465068</v>
      </c>
      <c r="M23">
        <f t="shared" si="7"/>
        <v>461141</v>
      </c>
      <c r="N23">
        <v>0</v>
      </c>
    </row>
    <row r="24" spans="1:15" ht="12.75">
      <c r="A24">
        <v>466503</v>
      </c>
      <c r="B24">
        <v>460680</v>
      </c>
      <c r="C24">
        <f t="shared" si="0"/>
        <v>466528</v>
      </c>
      <c r="D24">
        <f t="shared" si="1"/>
        <v>460680</v>
      </c>
      <c r="E24">
        <v>0</v>
      </c>
      <c r="F24">
        <f t="shared" si="2"/>
        <v>466578</v>
      </c>
      <c r="G24">
        <f t="shared" si="3"/>
        <v>460680</v>
      </c>
      <c r="H24">
        <v>0</v>
      </c>
      <c r="I24">
        <f t="shared" si="4"/>
        <v>466628</v>
      </c>
      <c r="J24">
        <f t="shared" si="5"/>
        <v>460680</v>
      </c>
      <c r="L24">
        <f t="shared" si="6"/>
        <v>466678</v>
      </c>
      <c r="M24">
        <f t="shared" si="7"/>
        <v>460680</v>
      </c>
      <c r="O24" t="s">
        <v>182</v>
      </c>
    </row>
    <row r="25" spans="1:15" ht="12.75">
      <c r="A25">
        <v>466377</v>
      </c>
      <c r="B25">
        <v>460503</v>
      </c>
      <c r="C25">
        <f t="shared" si="0"/>
        <v>466402</v>
      </c>
      <c r="D25">
        <f t="shared" si="1"/>
        <v>460503</v>
      </c>
      <c r="E25">
        <v>0</v>
      </c>
      <c r="F25">
        <f t="shared" si="2"/>
        <v>466452</v>
      </c>
      <c r="G25">
        <f t="shared" si="3"/>
        <v>460503</v>
      </c>
      <c r="H25">
        <v>0</v>
      </c>
      <c r="I25">
        <f t="shared" si="4"/>
        <v>466502</v>
      </c>
      <c r="J25">
        <f t="shared" si="5"/>
        <v>460503</v>
      </c>
      <c r="K25">
        <v>0</v>
      </c>
      <c r="L25">
        <f t="shared" si="6"/>
        <v>466552</v>
      </c>
      <c r="M25">
        <f t="shared" si="7"/>
        <v>460503</v>
      </c>
      <c r="O25" t="s">
        <v>182</v>
      </c>
    </row>
    <row r="26" spans="1:14" ht="12.75">
      <c r="A26">
        <v>465586</v>
      </c>
      <c r="B26">
        <v>461596</v>
      </c>
      <c r="C26">
        <f t="shared" si="0"/>
        <v>465611</v>
      </c>
      <c r="D26">
        <f t="shared" si="1"/>
        <v>461596</v>
      </c>
      <c r="E26">
        <v>0</v>
      </c>
      <c r="F26">
        <f t="shared" si="2"/>
        <v>465661</v>
      </c>
      <c r="G26">
        <f t="shared" si="3"/>
        <v>461596</v>
      </c>
      <c r="H26">
        <v>0</v>
      </c>
      <c r="I26">
        <f t="shared" si="4"/>
        <v>465711</v>
      </c>
      <c r="J26">
        <f t="shared" si="5"/>
        <v>461596</v>
      </c>
      <c r="K26">
        <v>1</v>
      </c>
      <c r="L26">
        <f t="shared" si="6"/>
        <v>465761</v>
      </c>
      <c r="M26">
        <f t="shared" si="7"/>
        <v>461596</v>
      </c>
      <c r="N26">
        <v>6</v>
      </c>
    </row>
    <row r="27" spans="1:14" ht="12.75">
      <c r="A27">
        <v>465863</v>
      </c>
      <c r="B27">
        <v>461107</v>
      </c>
      <c r="C27">
        <f t="shared" si="0"/>
        <v>465888</v>
      </c>
      <c r="D27">
        <f t="shared" si="1"/>
        <v>461107</v>
      </c>
      <c r="E27">
        <v>6</v>
      </c>
      <c r="F27">
        <f t="shared" si="2"/>
        <v>465938</v>
      </c>
      <c r="G27">
        <f t="shared" si="3"/>
        <v>461107</v>
      </c>
      <c r="H27">
        <v>12</v>
      </c>
      <c r="I27">
        <f t="shared" si="4"/>
        <v>465988</v>
      </c>
      <c r="J27">
        <f t="shared" si="5"/>
        <v>461107</v>
      </c>
      <c r="K27">
        <v>21</v>
      </c>
      <c r="L27">
        <f t="shared" si="6"/>
        <v>466038</v>
      </c>
      <c r="M27">
        <f t="shared" si="7"/>
        <v>461107</v>
      </c>
      <c r="N27">
        <v>2</v>
      </c>
    </row>
    <row r="28" spans="1:14" ht="12.75">
      <c r="A28">
        <v>464906</v>
      </c>
      <c r="B28">
        <v>460847</v>
      </c>
      <c r="C28">
        <f t="shared" si="0"/>
        <v>464931</v>
      </c>
      <c r="D28">
        <f t="shared" si="1"/>
        <v>460847</v>
      </c>
      <c r="E28">
        <v>0</v>
      </c>
      <c r="F28">
        <f t="shared" si="2"/>
        <v>464981</v>
      </c>
      <c r="G28">
        <f t="shared" si="3"/>
        <v>460847</v>
      </c>
      <c r="H28">
        <v>0</v>
      </c>
      <c r="I28">
        <f t="shared" si="4"/>
        <v>465031</v>
      </c>
      <c r="J28">
        <f t="shared" si="5"/>
        <v>460847</v>
      </c>
      <c r="K28">
        <v>0</v>
      </c>
      <c r="L28">
        <f t="shared" si="6"/>
        <v>465081</v>
      </c>
      <c r="M28">
        <f t="shared" si="7"/>
        <v>460847</v>
      </c>
      <c r="N28">
        <v>0</v>
      </c>
    </row>
    <row r="29" spans="1:14" ht="12.75">
      <c r="A29">
        <v>465754</v>
      </c>
      <c r="B29">
        <v>461533</v>
      </c>
      <c r="C29">
        <f t="shared" si="0"/>
        <v>465779</v>
      </c>
      <c r="D29">
        <f t="shared" si="1"/>
        <v>461533</v>
      </c>
      <c r="E29">
        <v>30</v>
      </c>
      <c r="F29">
        <f t="shared" si="2"/>
        <v>465829</v>
      </c>
      <c r="G29">
        <f t="shared" si="3"/>
        <v>461533</v>
      </c>
      <c r="H29">
        <v>34</v>
      </c>
      <c r="I29">
        <f t="shared" si="4"/>
        <v>465879</v>
      </c>
      <c r="J29">
        <f t="shared" si="5"/>
        <v>461533</v>
      </c>
      <c r="K29">
        <v>3</v>
      </c>
      <c r="L29">
        <f t="shared" si="6"/>
        <v>465929</v>
      </c>
      <c r="M29">
        <f t="shared" si="7"/>
        <v>461533</v>
      </c>
      <c r="N29">
        <v>11</v>
      </c>
    </row>
    <row r="30" spans="1:14" ht="12.75">
      <c r="A30">
        <v>465549</v>
      </c>
      <c r="B30">
        <v>461562</v>
      </c>
      <c r="C30">
        <f t="shared" si="0"/>
        <v>465574</v>
      </c>
      <c r="D30">
        <f t="shared" si="1"/>
        <v>461562</v>
      </c>
      <c r="E30">
        <v>0</v>
      </c>
      <c r="F30">
        <f t="shared" si="2"/>
        <v>465624</v>
      </c>
      <c r="G30">
        <f t="shared" si="3"/>
        <v>461562</v>
      </c>
      <c r="H30">
        <v>0</v>
      </c>
      <c r="I30">
        <f t="shared" si="4"/>
        <v>465674</v>
      </c>
      <c r="J30">
        <f t="shared" si="5"/>
        <v>461562</v>
      </c>
      <c r="K30">
        <v>2</v>
      </c>
      <c r="L30">
        <f t="shared" si="6"/>
        <v>465724</v>
      </c>
      <c r="M30">
        <f t="shared" si="7"/>
        <v>461562</v>
      </c>
      <c r="N30">
        <v>6</v>
      </c>
    </row>
    <row r="31" spans="1:14" ht="12.75">
      <c r="A31">
        <v>465647</v>
      </c>
      <c r="B31">
        <v>461721</v>
      </c>
      <c r="C31">
        <f t="shared" si="0"/>
        <v>465672</v>
      </c>
      <c r="D31">
        <f t="shared" si="1"/>
        <v>461721</v>
      </c>
      <c r="E31">
        <v>0</v>
      </c>
      <c r="F31">
        <f t="shared" si="2"/>
        <v>465722</v>
      </c>
      <c r="G31">
        <f t="shared" si="3"/>
        <v>461721</v>
      </c>
      <c r="H31">
        <v>0</v>
      </c>
      <c r="I31">
        <f t="shared" si="4"/>
        <v>465772</v>
      </c>
      <c r="J31">
        <f t="shared" si="5"/>
        <v>461721</v>
      </c>
      <c r="K31">
        <v>31</v>
      </c>
      <c r="L31">
        <f t="shared" si="6"/>
        <v>465822</v>
      </c>
      <c r="M31">
        <f t="shared" si="7"/>
        <v>461721</v>
      </c>
      <c r="N31">
        <v>4</v>
      </c>
    </row>
    <row r="32" spans="1:14" ht="12.75">
      <c r="A32">
        <v>465750</v>
      </c>
      <c r="B32">
        <v>461694</v>
      </c>
      <c r="C32">
        <f t="shared" si="0"/>
        <v>465775</v>
      </c>
      <c r="D32">
        <f t="shared" si="1"/>
        <v>461694</v>
      </c>
      <c r="E32">
        <v>0</v>
      </c>
      <c r="F32">
        <f t="shared" si="2"/>
        <v>465825</v>
      </c>
      <c r="G32">
        <f t="shared" si="3"/>
        <v>461694</v>
      </c>
      <c r="H32">
        <v>0</v>
      </c>
      <c r="I32">
        <f t="shared" si="4"/>
        <v>465875</v>
      </c>
      <c r="J32">
        <f t="shared" si="5"/>
        <v>461694</v>
      </c>
      <c r="K32">
        <v>1</v>
      </c>
      <c r="L32">
        <f t="shared" si="6"/>
        <v>465925</v>
      </c>
      <c r="M32">
        <f t="shared" si="7"/>
        <v>461694</v>
      </c>
      <c r="N32">
        <v>4</v>
      </c>
    </row>
    <row r="33" spans="1:14" ht="12.75">
      <c r="A33">
        <v>465768</v>
      </c>
      <c r="B33">
        <v>461256</v>
      </c>
      <c r="C33">
        <f t="shared" si="0"/>
        <v>465793</v>
      </c>
      <c r="D33">
        <f t="shared" si="1"/>
        <v>461256</v>
      </c>
      <c r="E33">
        <v>8</v>
      </c>
      <c r="F33">
        <f t="shared" si="2"/>
        <v>465843</v>
      </c>
      <c r="G33">
        <f t="shared" si="3"/>
        <v>461256</v>
      </c>
      <c r="H33">
        <v>1</v>
      </c>
      <c r="I33">
        <f t="shared" si="4"/>
        <v>465893</v>
      </c>
      <c r="J33">
        <f t="shared" si="5"/>
        <v>461256</v>
      </c>
      <c r="K33">
        <v>3</v>
      </c>
      <c r="L33">
        <f t="shared" si="6"/>
        <v>465943</v>
      </c>
      <c r="M33">
        <f t="shared" si="7"/>
        <v>461256</v>
      </c>
      <c r="N33">
        <v>4</v>
      </c>
    </row>
    <row r="34" spans="1:14" ht="12.75">
      <c r="A34">
        <v>465525</v>
      </c>
      <c r="B34">
        <v>460669</v>
      </c>
      <c r="C34">
        <f t="shared" si="0"/>
        <v>465550</v>
      </c>
      <c r="D34">
        <f t="shared" si="1"/>
        <v>460669</v>
      </c>
      <c r="E34">
        <v>0</v>
      </c>
      <c r="F34">
        <f t="shared" si="2"/>
        <v>465600</v>
      </c>
      <c r="G34">
        <f t="shared" si="3"/>
        <v>460669</v>
      </c>
      <c r="H34">
        <v>0</v>
      </c>
      <c r="I34">
        <f t="shared" si="4"/>
        <v>465650</v>
      </c>
      <c r="J34">
        <f t="shared" si="5"/>
        <v>460669</v>
      </c>
      <c r="K34">
        <v>1</v>
      </c>
      <c r="L34">
        <f t="shared" si="6"/>
        <v>465700</v>
      </c>
      <c r="M34">
        <f t="shared" si="7"/>
        <v>460669</v>
      </c>
      <c r="N34">
        <v>0</v>
      </c>
    </row>
    <row r="35" spans="1:14" ht="12.75">
      <c r="A35">
        <v>465608</v>
      </c>
      <c r="B35">
        <v>461848</v>
      </c>
      <c r="C35">
        <f t="shared" si="0"/>
        <v>465633</v>
      </c>
      <c r="D35">
        <f t="shared" si="1"/>
        <v>461848</v>
      </c>
      <c r="E35">
        <v>7</v>
      </c>
      <c r="F35">
        <f t="shared" si="2"/>
        <v>465683</v>
      </c>
      <c r="G35">
        <f t="shared" si="3"/>
        <v>461848</v>
      </c>
      <c r="H35">
        <v>4</v>
      </c>
      <c r="I35">
        <f t="shared" si="4"/>
        <v>465733</v>
      </c>
      <c r="J35">
        <f t="shared" si="5"/>
        <v>461848</v>
      </c>
      <c r="K35">
        <v>4</v>
      </c>
      <c r="L35">
        <f t="shared" si="6"/>
        <v>465783</v>
      </c>
      <c r="M35">
        <f t="shared" si="7"/>
        <v>461848</v>
      </c>
      <c r="N35">
        <v>0</v>
      </c>
    </row>
    <row r="36" spans="1:14" ht="12.75">
      <c r="A36">
        <v>465808</v>
      </c>
      <c r="B36">
        <v>460924</v>
      </c>
      <c r="C36">
        <f t="shared" si="0"/>
        <v>465833</v>
      </c>
      <c r="D36">
        <f t="shared" si="1"/>
        <v>460924</v>
      </c>
      <c r="E36">
        <v>0</v>
      </c>
      <c r="F36">
        <f t="shared" si="2"/>
        <v>465883</v>
      </c>
      <c r="G36">
        <f t="shared" si="3"/>
        <v>460924</v>
      </c>
      <c r="H36">
        <v>1</v>
      </c>
      <c r="I36">
        <f t="shared" si="4"/>
        <v>465933</v>
      </c>
      <c r="J36">
        <f t="shared" si="5"/>
        <v>460924</v>
      </c>
      <c r="K36">
        <v>2</v>
      </c>
      <c r="L36">
        <f t="shared" si="6"/>
        <v>465983</v>
      </c>
      <c r="M36">
        <f t="shared" si="7"/>
        <v>460924</v>
      </c>
      <c r="N36">
        <v>3</v>
      </c>
    </row>
    <row r="37" spans="1:14" ht="12.75">
      <c r="A37">
        <v>464887</v>
      </c>
      <c r="B37">
        <v>461245</v>
      </c>
      <c r="C37">
        <f t="shared" si="0"/>
        <v>464912</v>
      </c>
      <c r="D37">
        <f t="shared" si="1"/>
        <v>461245</v>
      </c>
      <c r="E37">
        <v>0</v>
      </c>
      <c r="F37">
        <f t="shared" si="2"/>
        <v>464962</v>
      </c>
      <c r="G37">
        <f t="shared" si="3"/>
        <v>461245</v>
      </c>
      <c r="H37">
        <v>6</v>
      </c>
      <c r="I37">
        <f t="shared" si="4"/>
        <v>465012</v>
      </c>
      <c r="J37">
        <f t="shared" si="5"/>
        <v>461245</v>
      </c>
      <c r="K37">
        <v>0</v>
      </c>
      <c r="L37">
        <f t="shared" si="6"/>
        <v>465062</v>
      </c>
      <c r="M37">
        <f t="shared" si="7"/>
        <v>461245</v>
      </c>
      <c r="N37">
        <v>5</v>
      </c>
    </row>
    <row r="38" spans="1:14" ht="12.75">
      <c r="A38">
        <v>466164</v>
      </c>
      <c r="B38">
        <v>460915</v>
      </c>
      <c r="C38">
        <f t="shared" si="0"/>
        <v>466189</v>
      </c>
      <c r="D38">
        <f t="shared" si="1"/>
        <v>460915</v>
      </c>
      <c r="E38">
        <v>2</v>
      </c>
      <c r="F38">
        <f t="shared" si="2"/>
        <v>466239</v>
      </c>
      <c r="G38">
        <f t="shared" si="3"/>
        <v>460915</v>
      </c>
      <c r="H38">
        <v>0</v>
      </c>
      <c r="I38">
        <f t="shared" si="4"/>
        <v>466289</v>
      </c>
      <c r="J38">
        <f t="shared" si="5"/>
        <v>460915</v>
      </c>
      <c r="K38">
        <v>0</v>
      </c>
      <c r="L38">
        <f t="shared" si="6"/>
        <v>466339</v>
      </c>
      <c r="M38">
        <f t="shared" si="7"/>
        <v>460915</v>
      </c>
      <c r="N38">
        <v>0</v>
      </c>
    </row>
    <row r="39" spans="1:14" ht="12.75">
      <c r="A39">
        <v>465583</v>
      </c>
      <c r="B39">
        <v>461904</v>
      </c>
      <c r="C39">
        <f t="shared" si="0"/>
        <v>465608</v>
      </c>
      <c r="D39">
        <f t="shared" si="1"/>
        <v>461904</v>
      </c>
      <c r="E39">
        <v>7</v>
      </c>
      <c r="F39">
        <f t="shared" si="2"/>
        <v>465658</v>
      </c>
      <c r="G39">
        <f t="shared" si="3"/>
        <v>461904</v>
      </c>
      <c r="H39">
        <v>15</v>
      </c>
      <c r="I39">
        <f t="shared" si="4"/>
        <v>465708</v>
      </c>
      <c r="J39">
        <f t="shared" si="5"/>
        <v>461904</v>
      </c>
      <c r="K39">
        <v>2</v>
      </c>
      <c r="L39">
        <f t="shared" si="6"/>
        <v>465758</v>
      </c>
      <c r="M39">
        <f t="shared" si="7"/>
        <v>461904</v>
      </c>
      <c r="N39">
        <v>0</v>
      </c>
    </row>
    <row r="40" spans="1:14" ht="12.75">
      <c r="A40">
        <v>465520</v>
      </c>
      <c r="B40">
        <v>461351</v>
      </c>
      <c r="C40">
        <f t="shared" si="0"/>
        <v>465545</v>
      </c>
      <c r="D40">
        <f t="shared" si="1"/>
        <v>461351</v>
      </c>
      <c r="E40">
        <v>14</v>
      </c>
      <c r="F40">
        <f t="shared" si="2"/>
        <v>465595</v>
      </c>
      <c r="G40">
        <f t="shared" si="3"/>
        <v>461351</v>
      </c>
      <c r="H40">
        <v>15</v>
      </c>
      <c r="I40">
        <f t="shared" si="4"/>
        <v>465645</v>
      </c>
      <c r="J40">
        <f t="shared" si="5"/>
        <v>461351</v>
      </c>
      <c r="K40">
        <v>35</v>
      </c>
      <c r="L40">
        <f t="shared" si="6"/>
        <v>465695</v>
      </c>
      <c r="M40">
        <f t="shared" si="7"/>
        <v>461351</v>
      </c>
      <c r="N40">
        <v>3</v>
      </c>
    </row>
    <row r="41" spans="1:14" ht="12.75">
      <c r="A41">
        <v>465899</v>
      </c>
      <c r="B41">
        <v>460482</v>
      </c>
      <c r="C41">
        <f t="shared" si="0"/>
        <v>465924</v>
      </c>
      <c r="D41">
        <f t="shared" si="1"/>
        <v>460482</v>
      </c>
      <c r="E41">
        <v>0</v>
      </c>
      <c r="F41">
        <f t="shared" si="2"/>
        <v>465974</v>
      </c>
      <c r="G41">
        <f t="shared" si="3"/>
        <v>460482</v>
      </c>
      <c r="H41">
        <v>0</v>
      </c>
      <c r="I41">
        <f t="shared" si="4"/>
        <v>466024</v>
      </c>
      <c r="J41">
        <f t="shared" si="5"/>
        <v>460482</v>
      </c>
      <c r="K41">
        <v>0</v>
      </c>
      <c r="L41">
        <f t="shared" si="6"/>
        <v>466074</v>
      </c>
      <c r="M41">
        <f t="shared" si="7"/>
        <v>460482</v>
      </c>
      <c r="N41">
        <v>0</v>
      </c>
    </row>
    <row r="42" spans="1:14" ht="12.75">
      <c r="A42">
        <v>465425</v>
      </c>
      <c r="B42">
        <v>461840</v>
      </c>
      <c r="C42">
        <f t="shared" si="0"/>
        <v>465450</v>
      </c>
      <c r="D42">
        <f t="shared" si="1"/>
        <v>461840</v>
      </c>
      <c r="E42">
        <v>6</v>
      </c>
      <c r="F42">
        <f t="shared" si="2"/>
        <v>465500</v>
      </c>
      <c r="G42">
        <f t="shared" si="3"/>
        <v>461840</v>
      </c>
      <c r="H42">
        <v>27</v>
      </c>
      <c r="I42">
        <f t="shared" si="4"/>
        <v>465550</v>
      </c>
      <c r="J42">
        <f t="shared" si="5"/>
        <v>461840</v>
      </c>
      <c r="K42">
        <v>36</v>
      </c>
      <c r="L42">
        <f t="shared" si="6"/>
        <v>465600</v>
      </c>
      <c r="M42">
        <f t="shared" si="7"/>
        <v>461840</v>
      </c>
      <c r="N42">
        <v>27</v>
      </c>
    </row>
    <row r="43" spans="1:14" ht="12.75">
      <c r="A43">
        <v>465282</v>
      </c>
      <c r="B43">
        <v>461775</v>
      </c>
      <c r="C43">
        <f t="shared" si="0"/>
        <v>465307</v>
      </c>
      <c r="D43">
        <f t="shared" si="1"/>
        <v>461775</v>
      </c>
      <c r="E43">
        <v>0</v>
      </c>
      <c r="F43">
        <f t="shared" si="2"/>
        <v>465357</v>
      </c>
      <c r="G43">
        <f t="shared" si="3"/>
        <v>461775</v>
      </c>
      <c r="H43">
        <v>6</v>
      </c>
      <c r="I43">
        <f t="shared" si="4"/>
        <v>465407</v>
      </c>
      <c r="J43">
        <f t="shared" si="5"/>
        <v>461775</v>
      </c>
      <c r="K43">
        <v>0</v>
      </c>
      <c r="L43">
        <f t="shared" si="6"/>
        <v>465457</v>
      </c>
      <c r="M43">
        <f t="shared" si="7"/>
        <v>461775</v>
      </c>
      <c r="N43">
        <v>0</v>
      </c>
    </row>
    <row r="44" spans="1:14" ht="12.75">
      <c r="A44">
        <v>465193</v>
      </c>
      <c r="B44">
        <v>461212</v>
      </c>
      <c r="C44">
        <f t="shared" si="0"/>
        <v>465218</v>
      </c>
      <c r="D44">
        <f t="shared" si="1"/>
        <v>461212</v>
      </c>
      <c r="E44">
        <v>0</v>
      </c>
      <c r="F44">
        <f t="shared" si="2"/>
        <v>465268</v>
      </c>
      <c r="G44">
        <f t="shared" si="3"/>
        <v>461212</v>
      </c>
      <c r="H44">
        <v>17</v>
      </c>
      <c r="I44">
        <f t="shared" si="4"/>
        <v>465318</v>
      </c>
      <c r="J44">
        <f t="shared" si="5"/>
        <v>461212</v>
      </c>
      <c r="K44">
        <v>17</v>
      </c>
      <c r="L44">
        <f t="shared" si="6"/>
        <v>465368</v>
      </c>
      <c r="M44">
        <f t="shared" si="7"/>
        <v>461212</v>
      </c>
      <c r="N44">
        <v>35</v>
      </c>
    </row>
    <row r="45" spans="1:14" ht="12.75">
      <c r="A45">
        <v>465079</v>
      </c>
      <c r="B45">
        <v>460639</v>
      </c>
      <c r="C45">
        <f t="shared" si="0"/>
        <v>465104</v>
      </c>
      <c r="D45">
        <f t="shared" si="1"/>
        <v>460639</v>
      </c>
      <c r="E45">
        <v>0</v>
      </c>
      <c r="F45">
        <f t="shared" si="2"/>
        <v>465154</v>
      </c>
      <c r="G45">
        <f t="shared" si="3"/>
        <v>460639</v>
      </c>
      <c r="H45">
        <v>0</v>
      </c>
      <c r="I45">
        <f t="shared" si="4"/>
        <v>465204</v>
      </c>
      <c r="J45">
        <f t="shared" si="5"/>
        <v>460639</v>
      </c>
      <c r="K45">
        <v>0</v>
      </c>
      <c r="L45">
        <f t="shared" si="6"/>
        <v>465254</v>
      </c>
      <c r="M45">
        <f t="shared" si="7"/>
        <v>460639</v>
      </c>
      <c r="N45">
        <v>4</v>
      </c>
    </row>
    <row r="46" spans="1:14" ht="12.75">
      <c r="A46">
        <v>465197</v>
      </c>
      <c r="B46">
        <v>461103</v>
      </c>
      <c r="C46">
        <f t="shared" si="0"/>
        <v>465222</v>
      </c>
      <c r="D46">
        <f t="shared" si="1"/>
        <v>461103</v>
      </c>
      <c r="E46">
        <v>4</v>
      </c>
      <c r="F46">
        <f t="shared" si="2"/>
        <v>465272</v>
      </c>
      <c r="G46">
        <f t="shared" si="3"/>
        <v>461103</v>
      </c>
      <c r="H46">
        <v>1</v>
      </c>
      <c r="I46">
        <f t="shared" si="4"/>
        <v>465322</v>
      </c>
      <c r="J46">
        <f t="shared" si="5"/>
        <v>461103</v>
      </c>
      <c r="K46">
        <v>9</v>
      </c>
      <c r="L46">
        <f t="shared" si="6"/>
        <v>465372</v>
      </c>
      <c r="M46">
        <f t="shared" si="7"/>
        <v>461103</v>
      </c>
      <c r="N46">
        <v>24</v>
      </c>
    </row>
    <row r="47" spans="1:14" ht="12.75">
      <c r="A47">
        <v>465994</v>
      </c>
      <c r="B47">
        <v>459951</v>
      </c>
      <c r="C47">
        <f t="shared" si="0"/>
        <v>466019</v>
      </c>
      <c r="D47">
        <f t="shared" si="1"/>
        <v>459951</v>
      </c>
      <c r="E47">
        <v>0</v>
      </c>
      <c r="F47">
        <f t="shared" si="2"/>
        <v>466069</v>
      </c>
      <c r="G47">
        <f t="shared" si="3"/>
        <v>459951</v>
      </c>
      <c r="H47">
        <v>0</v>
      </c>
      <c r="I47">
        <f t="shared" si="4"/>
        <v>466119</v>
      </c>
      <c r="J47">
        <f t="shared" si="5"/>
        <v>459951</v>
      </c>
      <c r="K47">
        <v>0</v>
      </c>
      <c r="L47">
        <f t="shared" si="6"/>
        <v>466169</v>
      </c>
      <c r="M47">
        <f t="shared" si="7"/>
        <v>459951</v>
      </c>
      <c r="N47">
        <v>0</v>
      </c>
    </row>
    <row r="48" spans="1:14" ht="12.75">
      <c r="A48">
        <v>465325</v>
      </c>
      <c r="B48">
        <v>460799</v>
      </c>
      <c r="C48">
        <f t="shared" si="0"/>
        <v>465350</v>
      </c>
      <c r="D48">
        <f t="shared" si="1"/>
        <v>460799</v>
      </c>
      <c r="E48">
        <v>0</v>
      </c>
      <c r="F48">
        <f t="shared" si="2"/>
        <v>465400</v>
      </c>
      <c r="G48">
        <f t="shared" si="3"/>
        <v>460799</v>
      </c>
      <c r="H48">
        <v>10</v>
      </c>
      <c r="I48">
        <f t="shared" si="4"/>
        <v>465450</v>
      </c>
      <c r="J48">
        <f t="shared" si="5"/>
        <v>460799</v>
      </c>
      <c r="K48">
        <v>1</v>
      </c>
      <c r="L48">
        <f t="shared" si="6"/>
        <v>465500</v>
      </c>
      <c r="M48">
        <f t="shared" si="7"/>
        <v>460799</v>
      </c>
      <c r="N48">
        <v>0</v>
      </c>
    </row>
    <row r="49" spans="1:14" ht="12.75">
      <c r="A49">
        <v>466039</v>
      </c>
      <c r="B49">
        <v>460607</v>
      </c>
      <c r="C49">
        <f t="shared" si="0"/>
        <v>466064</v>
      </c>
      <c r="D49">
        <f t="shared" si="1"/>
        <v>460607</v>
      </c>
      <c r="E49">
        <v>0</v>
      </c>
      <c r="F49">
        <f t="shared" si="2"/>
        <v>466114</v>
      </c>
      <c r="G49">
        <f t="shared" si="3"/>
        <v>460607</v>
      </c>
      <c r="H49">
        <v>0</v>
      </c>
      <c r="I49">
        <f t="shared" si="4"/>
        <v>466164</v>
      </c>
      <c r="J49">
        <f t="shared" si="5"/>
        <v>460607</v>
      </c>
      <c r="K49">
        <v>0</v>
      </c>
      <c r="L49">
        <f t="shared" si="6"/>
        <v>466214</v>
      </c>
      <c r="M49">
        <f t="shared" si="7"/>
        <v>460607</v>
      </c>
      <c r="N49">
        <v>0</v>
      </c>
    </row>
    <row r="50" spans="1:14" ht="12.75">
      <c r="A50">
        <v>465326</v>
      </c>
      <c r="B50">
        <v>461803</v>
      </c>
      <c r="C50">
        <f t="shared" si="0"/>
        <v>465351</v>
      </c>
      <c r="D50">
        <f t="shared" si="1"/>
        <v>461803</v>
      </c>
      <c r="E50">
        <v>0</v>
      </c>
      <c r="F50">
        <f t="shared" si="2"/>
        <v>465401</v>
      </c>
      <c r="G50">
        <f t="shared" si="3"/>
        <v>461803</v>
      </c>
      <c r="H50">
        <v>0</v>
      </c>
      <c r="I50">
        <f t="shared" si="4"/>
        <v>465451</v>
      </c>
      <c r="J50">
        <f t="shared" si="5"/>
        <v>461803</v>
      </c>
      <c r="K50">
        <v>5</v>
      </c>
      <c r="L50">
        <f t="shared" si="6"/>
        <v>465501</v>
      </c>
      <c r="M50">
        <f t="shared" si="7"/>
        <v>461803</v>
      </c>
      <c r="N50">
        <v>21</v>
      </c>
    </row>
    <row r="51" spans="1:14" ht="12.75">
      <c r="A51">
        <v>465181</v>
      </c>
      <c r="B51">
        <v>461378</v>
      </c>
      <c r="C51">
        <f t="shared" si="0"/>
        <v>465206</v>
      </c>
      <c r="D51">
        <f t="shared" si="1"/>
        <v>461378</v>
      </c>
      <c r="E51">
        <v>0</v>
      </c>
      <c r="F51">
        <f t="shared" si="2"/>
        <v>465256</v>
      </c>
      <c r="G51">
        <f t="shared" si="3"/>
        <v>461378</v>
      </c>
      <c r="H51">
        <v>0</v>
      </c>
      <c r="I51">
        <f t="shared" si="4"/>
        <v>465306</v>
      </c>
      <c r="J51">
        <f t="shared" si="5"/>
        <v>461378</v>
      </c>
      <c r="K51">
        <v>6</v>
      </c>
      <c r="L51">
        <f t="shared" si="6"/>
        <v>465356</v>
      </c>
      <c r="M51">
        <f t="shared" si="7"/>
        <v>461378</v>
      </c>
      <c r="N51">
        <v>3</v>
      </c>
    </row>
    <row r="52" spans="1:14" ht="12.75">
      <c r="A52">
        <v>464823</v>
      </c>
      <c r="B52">
        <v>461501</v>
      </c>
      <c r="C52">
        <f t="shared" si="0"/>
        <v>464848</v>
      </c>
      <c r="D52">
        <f t="shared" si="1"/>
        <v>461501</v>
      </c>
      <c r="E52">
        <v>11</v>
      </c>
      <c r="F52">
        <f t="shared" si="2"/>
        <v>464898</v>
      </c>
      <c r="G52">
        <f t="shared" si="3"/>
        <v>461501</v>
      </c>
      <c r="H52">
        <v>15</v>
      </c>
      <c r="I52">
        <f t="shared" si="4"/>
        <v>464948</v>
      </c>
      <c r="J52">
        <f t="shared" si="5"/>
        <v>461501</v>
      </c>
      <c r="K52">
        <v>10</v>
      </c>
      <c r="L52">
        <f t="shared" si="6"/>
        <v>464998</v>
      </c>
      <c r="M52">
        <f t="shared" si="7"/>
        <v>461501</v>
      </c>
      <c r="N5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140625" style="5" customWidth="1"/>
    <col min="13" max="13" width="9.140625" style="5" customWidth="1"/>
    <col min="21" max="21" width="9.140625" style="5" customWidth="1"/>
    <col min="25" max="25" width="9.140625" style="5" customWidth="1"/>
  </cols>
  <sheetData>
    <row r="1" ht="12.75">
      <c r="A1" s="45" t="s">
        <v>211</v>
      </c>
    </row>
    <row r="2" spans="1:25" ht="12.75">
      <c r="A2" s="46" t="s">
        <v>185</v>
      </c>
      <c r="B2" s="46" t="s">
        <v>186</v>
      </c>
      <c r="C2" s="46" t="s">
        <v>187</v>
      </c>
      <c r="D2" s="50" t="s">
        <v>188</v>
      </c>
      <c r="E2" s="46" t="s">
        <v>189</v>
      </c>
      <c r="F2" s="46" t="s">
        <v>190</v>
      </c>
      <c r="G2" s="46" t="s">
        <v>191</v>
      </c>
      <c r="H2" s="46" t="s">
        <v>192</v>
      </c>
      <c r="I2" s="46" t="s">
        <v>193</v>
      </c>
      <c r="J2" s="46" t="s">
        <v>194</v>
      </c>
      <c r="K2" s="46" t="s">
        <v>195</v>
      </c>
      <c r="L2" s="46" t="s">
        <v>196</v>
      </c>
      <c r="M2" s="51" t="s">
        <v>197</v>
      </c>
      <c r="N2" s="47" t="s">
        <v>198</v>
      </c>
      <c r="O2" s="46" t="s">
        <v>199</v>
      </c>
      <c r="P2" s="46" t="s">
        <v>200</v>
      </c>
      <c r="Q2" s="46" t="s">
        <v>201</v>
      </c>
      <c r="R2" s="46" t="s">
        <v>202</v>
      </c>
      <c r="S2" s="46" t="s">
        <v>203</v>
      </c>
      <c r="T2" s="46" t="s">
        <v>204</v>
      </c>
      <c r="U2" s="52" t="s">
        <v>205</v>
      </c>
      <c r="V2" s="46" t="s">
        <v>206</v>
      </c>
      <c r="W2" s="46" t="s">
        <v>207</v>
      </c>
      <c r="X2" s="46" t="s">
        <v>208</v>
      </c>
      <c r="Y2" s="51" t="s">
        <v>209</v>
      </c>
    </row>
    <row r="3" spans="1:25" ht="12.75">
      <c r="A3" s="46">
        <v>312</v>
      </c>
      <c r="B3" s="46">
        <v>65276</v>
      </c>
      <c r="C3" s="46">
        <v>60988</v>
      </c>
      <c r="D3" s="50">
        <v>1</v>
      </c>
      <c r="E3" s="46">
        <v>108</v>
      </c>
      <c r="F3" s="46">
        <v>54</v>
      </c>
      <c r="G3" s="46">
        <v>39</v>
      </c>
      <c r="H3" s="46">
        <v>35.5</v>
      </c>
      <c r="I3" s="46">
        <v>40</v>
      </c>
      <c r="J3" s="46">
        <v>47</v>
      </c>
      <c r="K3" s="46">
        <v>38.5</v>
      </c>
      <c r="L3" s="46">
        <v>38</v>
      </c>
      <c r="M3" s="51">
        <f aca="true" t="shared" si="0" ref="M3:M66">AVERAGE(F3:L3)</f>
        <v>41.714285714285715</v>
      </c>
      <c r="N3" s="47">
        <v>11</v>
      </c>
      <c r="O3" s="48">
        <v>18.2</v>
      </c>
      <c r="P3" s="48">
        <v>28.2</v>
      </c>
      <c r="Q3" s="48">
        <v>16.8</v>
      </c>
      <c r="R3" s="48">
        <v>24.9</v>
      </c>
      <c r="S3" s="48">
        <v>12.6</v>
      </c>
      <c r="T3" s="48">
        <v>17.1</v>
      </c>
      <c r="U3" s="51">
        <f aca="true" t="shared" si="1" ref="U3:U66">AVERAGE(O3:T3)</f>
        <v>19.63333333333333</v>
      </c>
      <c r="V3" s="49">
        <v>18</v>
      </c>
      <c r="W3" s="49">
        <v>18</v>
      </c>
      <c r="X3" s="48">
        <v>13</v>
      </c>
      <c r="Y3" s="51">
        <f aca="true" t="shared" si="2" ref="Y3:Y66">AVERAGE(V3:X3)</f>
        <v>16.333333333333332</v>
      </c>
    </row>
    <row r="4" spans="1:25" ht="12.75">
      <c r="A4" s="46">
        <v>338</v>
      </c>
      <c r="B4" s="46">
        <v>65241</v>
      </c>
      <c r="C4" s="46">
        <v>60944</v>
      </c>
      <c r="D4" s="50">
        <v>1</v>
      </c>
      <c r="E4" s="46">
        <v>280</v>
      </c>
      <c r="F4" s="46">
        <v>84.5</v>
      </c>
      <c r="G4" s="46">
        <v>56</v>
      </c>
      <c r="H4" s="46">
        <v>58</v>
      </c>
      <c r="I4" s="46">
        <v>41.5</v>
      </c>
      <c r="J4" s="46">
        <v>56</v>
      </c>
      <c r="K4" s="46">
        <v>49</v>
      </c>
      <c r="L4" s="46">
        <v>37</v>
      </c>
      <c r="M4" s="51">
        <f t="shared" si="0"/>
        <v>54.57142857142857</v>
      </c>
      <c r="N4" s="47">
        <v>66</v>
      </c>
      <c r="O4" s="46">
        <v>13.7</v>
      </c>
      <c r="P4" s="46">
        <v>24.4</v>
      </c>
      <c r="Q4" s="46">
        <v>16.8</v>
      </c>
      <c r="R4" s="46">
        <v>24.1</v>
      </c>
      <c r="S4" s="46">
        <v>19.7</v>
      </c>
      <c r="T4" s="46">
        <v>22.3</v>
      </c>
      <c r="U4" s="51">
        <f t="shared" si="1"/>
        <v>20.166666666666668</v>
      </c>
      <c r="V4" s="46">
        <v>8</v>
      </c>
      <c r="W4" s="46">
        <v>11</v>
      </c>
      <c r="X4" s="46">
        <v>8</v>
      </c>
      <c r="Y4" s="51">
        <f t="shared" si="2"/>
        <v>9</v>
      </c>
    </row>
    <row r="5" spans="1:25" ht="12.75">
      <c r="A5" s="46">
        <v>339</v>
      </c>
      <c r="B5" s="46">
        <v>65254</v>
      </c>
      <c r="C5" s="46">
        <v>60937</v>
      </c>
      <c r="D5" s="50">
        <v>1</v>
      </c>
      <c r="E5" s="46">
        <v>160</v>
      </c>
      <c r="F5" s="46">
        <v>48.5</v>
      </c>
      <c r="G5" s="46">
        <v>44</v>
      </c>
      <c r="H5" s="46">
        <v>41</v>
      </c>
      <c r="I5" s="46">
        <v>38.5</v>
      </c>
      <c r="J5" s="46">
        <v>25</v>
      </c>
      <c r="K5" s="46">
        <v>37.5</v>
      </c>
      <c r="L5" s="46">
        <v>26.5</v>
      </c>
      <c r="M5" s="51">
        <f t="shared" si="0"/>
        <v>37.285714285714285</v>
      </c>
      <c r="N5" s="47">
        <v>33</v>
      </c>
      <c r="O5" s="46">
        <v>16.5</v>
      </c>
      <c r="P5" s="46">
        <v>14.7</v>
      </c>
      <c r="Q5" s="46">
        <v>9.4</v>
      </c>
      <c r="R5" s="46">
        <v>13</v>
      </c>
      <c r="S5" s="46">
        <v>12.1</v>
      </c>
      <c r="T5" s="46">
        <v>9.4</v>
      </c>
      <c r="U5" s="51">
        <f t="shared" si="1"/>
        <v>12.516666666666667</v>
      </c>
      <c r="V5" s="46">
        <v>15</v>
      </c>
      <c r="W5" s="46">
        <v>20</v>
      </c>
      <c r="X5" s="46">
        <v>20</v>
      </c>
      <c r="Y5" s="51">
        <f t="shared" si="2"/>
        <v>18.333333333333332</v>
      </c>
    </row>
    <row r="6" spans="1:25" ht="12.75">
      <c r="A6" s="46">
        <v>1001</v>
      </c>
      <c r="B6" s="46">
        <v>65244</v>
      </c>
      <c r="C6" s="46">
        <v>60952</v>
      </c>
      <c r="D6" s="50">
        <v>1</v>
      </c>
      <c r="E6" s="46">
        <v>341</v>
      </c>
      <c r="F6" s="46">
        <v>80.5</v>
      </c>
      <c r="G6" s="46">
        <v>73</v>
      </c>
      <c r="H6" s="46">
        <v>73</v>
      </c>
      <c r="I6" s="46">
        <v>54</v>
      </c>
      <c r="J6" s="46">
        <v>45</v>
      </c>
      <c r="K6" s="46">
        <v>52</v>
      </c>
      <c r="L6" s="46">
        <v>73</v>
      </c>
      <c r="M6" s="51">
        <f t="shared" si="0"/>
        <v>64.35714285714286</v>
      </c>
      <c r="N6" s="47">
        <v>89</v>
      </c>
      <c r="O6" s="46">
        <v>21.9</v>
      </c>
      <c r="P6" s="46">
        <v>19.3</v>
      </c>
      <c r="Q6" s="46">
        <v>25.9</v>
      </c>
      <c r="R6" s="46">
        <v>20.5</v>
      </c>
      <c r="S6" s="46">
        <v>19</v>
      </c>
      <c r="T6" s="46">
        <v>23.1</v>
      </c>
      <c r="U6" s="51">
        <f t="shared" si="1"/>
        <v>21.616666666666664</v>
      </c>
      <c r="V6" s="46">
        <v>13</v>
      </c>
      <c r="W6" s="46">
        <v>18</v>
      </c>
      <c r="X6" s="46">
        <v>8</v>
      </c>
      <c r="Y6" s="51">
        <f t="shared" si="2"/>
        <v>13</v>
      </c>
    </row>
    <row r="7" spans="1:25" ht="12.75">
      <c r="A7" s="46">
        <v>1002</v>
      </c>
      <c r="B7" s="46">
        <v>65254</v>
      </c>
      <c r="C7" s="46">
        <v>60964</v>
      </c>
      <c r="D7" s="50">
        <v>1</v>
      </c>
      <c r="E7" s="46">
        <v>292</v>
      </c>
      <c r="F7" s="46">
        <v>68.5</v>
      </c>
      <c r="G7" s="46">
        <v>45</v>
      </c>
      <c r="H7" s="46">
        <v>67</v>
      </c>
      <c r="I7" s="46">
        <v>54</v>
      </c>
      <c r="J7" s="46">
        <v>52</v>
      </c>
      <c r="K7" s="46">
        <v>60</v>
      </c>
      <c r="L7" s="46">
        <v>45</v>
      </c>
      <c r="M7" s="51">
        <f t="shared" si="0"/>
        <v>55.92857142857143</v>
      </c>
      <c r="N7" s="47">
        <v>51</v>
      </c>
      <c r="O7" s="46">
        <v>19.4</v>
      </c>
      <c r="P7" s="46">
        <v>24.9</v>
      </c>
      <c r="Q7" s="46">
        <v>21.8</v>
      </c>
      <c r="R7" s="46">
        <v>14.9</v>
      </c>
      <c r="S7" s="46">
        <v>23.9</v>
      </c>
      <c r="T7" s="46">
        <v>14.9</v>
      </c>
      <c r="U7" s="51">
        <f t="shared" si="1"/>
        <v>19.96666666666667</v>
      </c>
      <c r="V7" s="46">
        <v>13</v>
      </c>
      <c r="W7" s="46">
        <v>16</v>
      </c>
      <c r="X7" s="46">
        <v>18</v>
      </c>
      <c r="Y7" s="51">
        <f t="shared" si="2"/>
        <v>15.666666666666666</v>
      </c>
    </row>
    <row r="8" spans="1:25" ht="12.75">
      <c r="A8" s="46">
        <v>1004</v>
      </c>
      <c r="B8" s="46">
        <v>65589</v>
      </c>
      <c r="C8" s="46">
        <v>61844</v>
      </c>
      <c r="D8" s="50">
        <v>1</v>
      </c>
      <c r="E8" s="46">
        <v>238</v>
      </c>
      <c r="F8" s="46">
        <v>37</v>
      </c>
      <c r="G8" s="46">
        <v>30</v>
      </c>
      <c r="H8" s="46">
        <v>24</v>
      </c>
      <c r="I8" s="46">
        <v>31.5</v>
      </c>
      <c r="J8" s="46">
        <v>23</v>
      </c>
      <c r="K8" s="46">
        <v>35</v>
      </c>
      <c r="L8" s="46">
        <v>31</v>
      </c>
      <c r="M8" s="51">
        <f t="shared" si="0"/>
        <v>30.214285714285715</v>
      </c>
      <c r="N8" s="47">
        <v>61</v>
      </c>
      <c r="O8" s="46">
        <v>8.4</v>
      </c>
      <c r="P8" s="46">
        <v>12.4</v>
      </c>
      <c r="Q8" s="46">
        <v>8.7</v>
      </c>
      <c r="R8" s="46">
        <v>8.7</v>
      </c>
      <c r="S8" s="46">
        <v>9.9</v>
      </c>
      <c r="T8" s="46">
        <v>13.9</v>
      </c>
      <c r="U8" s="51">
        <f t="shared" si="1"/>
        <v>10.333333333333334</v>
      </c>
      <c r="V8" s="46">
        <v>24</v>
      </c>
      <c r="W8" s="46">
        <v>35</v>
      </c>
      <c r="X8" s="46">
        <v>40</v>
      </c>
      <c r="Y8" s="51">
        <f t="shared" si="2"/>
        <v>33</v>
      </c>
    </row>
    <row r="9" spans="1:25" ht="12.75">
      <c r="A9" s="46">
        <v>1005</v>
      </c>
      <c r="B9" s="46">
        <v>65382</v>
      </c>
      <c r="C9" s="46">
        <v>61851</v>
      </c>
      <c r="D9" s="50">
        <v>1</v>
      </c>
      <c r="E9" s="46">
        <v>65</v>
      </c>
      <c r="F9" s="46">
        <v>28.5</v>
      </c>
      <c r="G9" s="46">
        <v>29</v>
      </c>
      <c r="H9" s="46">
        <v>29</v>
      </c>
      <c r="I9" s="46">
        <v>24.2</v>
      </c>
      <c r="J9" s="46">
        <v>26.5</v>
      </c>
      <c r="K9" s="46">
        <v>23</v>
      </c>
      <c r="L9" s="46">
        <v>23.75</v>
      </c>
      <c r="M9" s="51">
        <f t="shared" si="0"/>
        <v>26.27857142857143</v>
      </c>
      <c r="N9" s="47">
        <v>14</v>
      </c>
      <c r="O9" s="46">
        <v>15.1</v>
      </c>
      <c r="P9" s="46">
        <v>13.7</v>
      </c>
      <c r="Q9" s="46">
        <v>11.8</v>
      </c>
      <c r="R9" s="46">
        <v>12.4</v>
      </c>
      <c r="S9" s="46">
        <v>15.6</v>
      </c>
      <c r="T9" s="46">
        <v>12.4</v>
      </c>
      <c r="U9" s="51">
        <f t="shared" si="1"/>
        <v>13.5</v>
      </c>
      <c r="V9" s="46">
        <v>18</v>
      </c>
      <c r="W9" s="46">
        <v>28</v>
      </c>
      <c r="X9" s="46">
        <v>24</v>
      </c>
      <c r="Y9" s="51">
        <f t="shared" si="2"/>
        <v>23.333333333333332</v>
      </c>
    </row>
    <row r="10" spans="1:25" ht="12.75">
      <c r="A10" s="46">
        <v>1006</v>
      </c>
      <c r="B10" s="46">
        <v>65530</v>
      </c>
      <c r="C10" s="46">
        <v>61846</v>
      </c>
      <c r="D10" s="50">
        <v>1</v>
      </c>
      <c r="E10" s="46">
        <v>64</v>
      </c>
      <c r="F10" s="46">
        <v>30</v>
      </c>
      <c r="G10" s="46">
        <v>23.5</v>
      </c>
      <c r="H10" s="46">
        <v>19.5</v>
      </c>
      <c r="I10" s="46">
        <v>18</v>
      </c>
      <c r="J10" s="46">
        <v>11.5</v>
      </c>
      <c r="K10" s="46">
        <v>15.5</v>
      </c>
      <c r="L10" s="46">
        <v>14</v>
      </c>
      <c r="M10" s="51">
        <f t="shared" si="0"/>
        <v>18.857142857142858</v>
      </c>
      <c r="N10" s="47">
        <v>8</v>
      </c>
      <c r="O10" s="46">
        <v>17.3</v>
      </c>
      <c r="P10" s="46">
        <v>19.9</v>
      </c>
      <c r="Q10" s="46">
        <v>16.2</v>
      </c>
      <c r="R10" s="46">
        <v>16.9</v>
      </c>
      <c r="S10" s="46">
        <v>12.2</v>
      </c>
      <c r="T10" s="46">
        <v>20.4</v>
      </c>
      <c r="U10" s="51">
        <f t="shared" si="1"/>
        <v>17.150000000000002</v>
      </c>
      <c r="V10" s="46">
        <v>20</v>
      </c>
      <c r="W10" s="46">
        <v>18</v>
      </c>
      <c r="X10" s="46">
        <v>11</v>
      </c>
      <c r="Y10" s="51">
        <f t="shared" si="2"/>
        <v>16.333333333333332</v>
      </c>
    </row>
    <row r="11" spans="1:25" ht="12.75">
      <c r="A11" s="46">
        <v>1007</v>
      </c>
      <c r="B11" s="46">
        <v>65206</v>
      </c>
      <c r="C11" s="46">
        <v>60929</v>
      </c>
      <c r="D11" s="50">
        <v>1</v>
      </c>
      <c r="E11" s="46">
        <v>300</v>
      </c>
      <c r="F11" s="46">
        <v>127.5</v>
      </c>
      <c r="G11" s="46">
        <v>24.8</v>
      </c>
      <c r="H11" s="46">
        <v>33.2</v>
      </c>
      <c r="I11" s="46">
        <v>25.7</v>
      </c>
      <c r="J11" s="46">
        <v>19</v>
      </c>
      <c r="K11" s="46">
        <v>16.2</v>
      </c>
      <c r="L11" s="46">
        <v>20.8</v>
      </c>
      <c r="M11" s="51">
        <f t="shared" si="0"/>
        <v>38.17142857142857</v>
      </c>
      <c r="N11" s="47">
        <v>123</v>
      </c>
      <c r="O11" s="46">
        <v>24.8</v>
      </c>
      <c r="P11" s="46">
        <v>33.2</v>
      </c>
      <c r="Q11" s="46">
        <v>25.7</v>
      </c>
      <c r="R11" s="46">
        <v>19</v>
      </c>
      <c r="S11" s="46">
        <v>16.2</v>
      </c>
      <c r="T11" s="46">
        <v>20.8</v>
      </c>
      <c r="U11" s="51">
        <f t="shared" si="1"/>
        <v>23.283333333333335</v>
      </c>
      <c r="V11" s="46">
        <v>22</v>
      </c>
      <c r="W11" s="46">
        <v>7</v>
      </c>
      <c r="X11" s="46">
        <v>10</v>
      </c>
      <c r="Y11" s="51">
        <f t="shared" si="2"/>
        <v>13</v>
      </c>
    </row>
    <row r="12" spans="1:25" ht="12.75">
      <c r="A12" s="46">
        <v>1008</v>
      </c>
      <c r="B12" s="46">
        <v>65207</v>
      </c>
      <c r="C12" s="46">
        <v>60920</v>
      </c>
      <c r="D12" s="50">
        <v>1</v>
      </c>
      <c r="E12" s="46">
        <v>85</v>
      </c>
      <c r="F12" s="46">
        <v>137.5</v>
      </c>
      <c r="G12" s="46">
        <v>105.5</v>
      </c>
      <c r="H12" s="46">
        <v>114</v>
      </c>
      <c r="I12" s="46">
        <v>98</v>
      </c>
      <c r="J12" s="46">
        <v>115</v>
      </c>
      <c r="K12" s="46">
        <v>117</v>
      </c>
      <c r="L12" s="46">
        <v>94</v>
      </c>
      <c r="M12" s="51">
        <f t="shared" si="0"/>
        <v>111.57142857142857</v>
      </c>
      <c r="N12" s="47">
        <v>82</v>
      </c>
      <c r="O12" s="46">
        <v>37.4</v>
      </c>
      <c r="P12" s="46">
        <v>26.9</v>
      </c>
      <c r="Q12" s="46">
        <v>34.8</v>
      </c>
      <c r="R12" s="46">
        <v>27.9</v>
      </c>
      <c r="S12" s="46">
        <v>23.5</v>
      </c>
      <c r="T12" s="46">
        <v>31.3</v>
      </c>
      <c r="U12" s="51">
        <f t="shared" si="1"/>
        <v>30.3</v>
      </c>
      <c r="V12" s="46">
        <v>6</v>
      </c>
      <c r="W12" s="46">
        <v>11</v>
      </c>
      <c r="X12" s="46">
        <v>11</v>
      </c>
      <c r="Y12" s="51">
        <f t="shared" si="2"/>
        <v>9.333333333333334</v>
      </c>
    </row>
    <row r="13" spans="1:25" ht="12.75">
      <c r="A13" s="46">
        <v>1009</v>
      </c>
      <c r="B13" s="46">
        <v>65210</v>
      </c>
      <c r="C13" s="46">
        <v>60920</v>
      </c>
      <c r="D13" s="50">
        <v>1</v>
      </c>
      <c r="E13" s="46">
        <v>193</v>
      </c>
      <c r="F13" s="46">
        <v>306.5</v>
      </c>
      <c r="G13" s="46">
        <v>82</v>
      </c>
      <c r="H13" s="46">
        <v>114</v>
      </c>
      <c r="I13" s="46">
        <v>116.5</v>
      </c>
      <c r="J13" s="46">
        <v>95.5</v>
      </c>
      <c r="K13" s="46">
        <v>121</v>
      </c>
      <c r="L13" s="46">
        <v>116</v>
      </c>
      <c r="M13" s="51">
        <f t="shared" si="0"/>
        <v>135.92857142857142</v>
      </c>
      <c r="N13" s="47">
        <v>69</v>
      </c>
      <c r="O13" s="46">
        <v>28.8</v>
      </c>
      <c r="P13" s="46">
        <v>38.7</v>
      </c>
      <c r="Q13" s="46">
        <v>23.4</v>
      </c>
      <c r="R13" s="46">
        <v>32.7</v>
      </c>
      <c r="S13" s="46">
        <v>26</v>
      </c>
      <c r="T13" s="46">
        <v>21.3</v>
      </c>
      <c r="U13" s="51">
        <f t="shared" si="1"/>
        <v>28.483333333333338</v>
      </c>
      <c r="V13" s="46">
        <v>7</v>
      </c>
      <c r="W13" s="46">
        <v>14</v>
      </c>
      <c r="X13" s="46">
        <v>13</v>
      </c>
      <c r="Y13" s="51">
        <f t="shared" si="2"/>
        <v>11.333333333333334</v>
      </c>
    </row>
    <row r="14" spans="1:25" ht="12.75">
      <c r="A14" s="46">
        <v>1010</v>
      </c>
      <c r="B14" s="46">
        <v>65203</v>
      </c>
      <c r="C14" s="46">
        <v>60921</v>
      </c>
      <c r="D14" s="50">
        <v>1</v>
      </c>
      <c r="E14" s="46">
        <v>268</v>
      </c>
      <c r="F14" s="46">
        <v>34</v>
      </c>
      <c r="G14" s="46">
        <v>22</v>
      </c>
      <c r="H14" s="46">
        <v>26</v>
      </c>
      <c r="I14" s="46">
        <v>28.5</v>
      </c>
      <c r="J14" s="46">
        <v>16.5</v>
      </c>
      <c r="K14" s="46">
        <v>24</v>
      </c>
      <c r="L14" s="46">
        <v>18.5</v>
      </c>
      <c r="M14" s="51">
        <f t="shared" si="0"/>
        <v>24.214285714285715</v>
      </c>
      <c r="N14" s="47">
        <v>83</v>
      </c>
      <c r="O14" s="46">
        <v>20.9</v>
      </c>
      <c r="P14" s="46">
        <v>27.1</v>
      </c>
      <c r="Q14" s="46">
        <v>17.7</v>
      </c>
      <c r="R14" s="46">
        <v>22.1</v>
      </c>
      <c r="S14" s="46">
        <v>18.6</v>
      </c>
      <c r="T14" s="46">
        <v>20.5</v>
      </c>
      <c r="U14" s="51">
        <f t="shared" si="1"/>
        <v>21.150000000000002</v>
      </c>
      <c r="V14" s="46">
        <v>18</v>
      </c>
      <c r="W14" s="46">
        <v>10</v>
      </c>
      <c r="X14" s="46">
        <v>8</v>
      </c>
      <c r="Y14" s="51">
        <f t="shared" si="2"/>
        <v>12</v>
      </c>
    </row>
    <row r="15" spans="1:25" ht="12.75">
      <c r="A15" s="46">
        <v>1011</v>
      </c>
      <c r="B15" s="46">
        <v>65200</v>
      </c>
      <c r="C15" s="46">
        <v>60905</v>
      </c>
      <c r="D15" s="50">
        <v>1</v>
      </c>
      <c r="E15" s="46">
        <v>180</v>
      </c>
      <c r="F15" s="46">
        <v>69</v>
      </c>
      <c r="G15" s="46">
        <v>63</v>
      </c>
      <c r="H15" s="46">
        <v>66</v>
      </c>
      <c r="I15" s="46">
        <v>57.5</v>
      </c>
      <c r="J15" s="46">
        <v>46.5</v>
      </c>
      <c r="K15" s="46">
        <v>52</v>
      </c>
      <c r="L15" s="46">
        <v>55</v>
      </c>
      <c r="M15" s="51">
        <f t="shared" si="0"/>
        <v>58.42857142857143</v>
      </c>
      <c r="N15" s="47">
        <v>23</v>
      </c>
      <c r="O15" s="46">
        <v>18.6</v>
      </c>
      <c r="P15" s="46">
        <v>33.3</v>
      </c>
      <c r="Q15" s="46">
        <v>18.4</v>
      </c>
      <c r="R15" s="46">
        <v>27.5</v>
      </c>
      <c r="S15" s="46">
        <v>27.6</v>
      </c>
      <c r="T15" s="46">
        <v>16.8</v>
      </c>
      <c r="U15" s="51">
        <f t="shared" si="1"/>
        <v>23.700000000000003</v>
      </c>
      <c r="V15" s="46">
        <v>8</v>
      </c>
      <c r="W15" s="46">
        <v>15</v>
      </c>
      <c r="X15" s="46">
        <v>8</v>
      </c>
      <c r="Y15" s="51">
        <f t="shared" si="2"/>
        <v>10.333333333333334</v>
      </c>
    </row>
    <row r="16" spans="1:25" ht="12.75">
      <c r="A16" s="46">
        <v>1012</v>
      </c>
      <c r="B16" s="46">
        <v>65193</v>
      </c>
      <c r="C16" s="46">
        <v>60920</v>
      </c>
      <c r="D16" s="50">
        <v>1</v>
      </c>
      <c r="E16" s="46">
        <v>92</v>
      </c>
      <c r="F16" s="46">
        <v>68</v>
      </c>
      <c r="G16" s="46">
        <v>56</v>
      </c>
      <c r="H16" s="46">
        <v>62</v>
      </c>
      <c r="I16" s="46">
        <v>62</v>
      </c>
      <c r="J16" s="46">
        <v>50</v>
      </c>
      <c r="K16" s="46">
        <v>64.5</v>
      </c>
      <c r="L16" s="46">
        <v>61</v>
      </c>
      <c r="M16" s="51">
        <f t="shared" si="0"/>
        <v>60.5</v>
      </c>
      <c r="N16" s="47">
        <v>9</v>
      </c>
      <c r="O16" s="46">
        <v>17.5</v>
      </c>
      <c r="P16" s="46">
        <v>26</v>
      </c>
      <c r="Q16" s="46">
        <v>18.9</v>
      </c>
      <c r="R16" s="46">
        <v>25.8</v>
      </c>
      <c r="S16" s="46">
        <v>16.2</v>
      </c>
      <c r="T16" s="46">
        <v>15.9</v>
      </c>
      <c r="U16" s="51">
        <f t="shared" si="1"/>
        <v>20.05</v>
      </c>
      <c r="V16" s="46">
        <v>14</v>
      </c>
      <c r="W16" s="46">
        <v>12</v>
      </c>
      <c r="X16" s="46">
        <v>10</v>
      </c>
      <c r="Y16" s="51">
        <f t="shared" si="2"/>
        <v>12</v>
      </c>
    </row>
    <row r="17" spans="1:25" ht="12.75">
      <c r="A17" s="46">
        <v>1013</v>
      </c>
      <c r="B17" s="46">
        <v>65179</v>
      </c>
      <c r="C17" s="46">
        <v>60923</v>
      </c>
      <c r="D17" s="50">
        <v>1</v>
      </c>
      <c r="E17" s="46">
        <v>96.5</v>
      </c>
      <c r="F17" s="46">
        <v>96</v>
      </c>
      <c r="G17" s="46">
        <v>83</v>
      </c>
      <c r="H17" s="46">
        <v>70</v>
      </c>
      <c r="I17" s="46">
        <v>63</v>
      </c>
      <c r="J17" s="46">
        <v>59</v>
      </c>
      <c r="K17" s="46">
        <v>38.5</v>
      </c>
      <c r="L17" s="46">
        <v>58</v>
      </c>
      <c r="M17" s="51">
        <f t="shared" si="0"/>
        <v>66.78571428571429</v>
      </c>
      <c r="N17" s="47">
        <v>26</v>
      </c>
      <c r="O17" s="46">
        <v>23.7</v>
      </c>
      <c r="P17" s="46">
        <v>24.8</v>
      </c>
      <c r="Q17" s="46">
        <v>21.4</v>
      </c>
      <c r="R17" s="46">
        <v>22.4</v>
      </c>
      <c r="S17" s="46">
        <v>19.6</v>
      </c>
      <c r="T17" s="46">
        <v>22.4</v>
      </c>
      <c r="U17" s="51">
        <f t="shared" si="1"/>
        <v>22.383333333333336</v>
      </c>
      <c r="V17" s="46">
        <v>10</v>
      </c>
      <c r="W17" s="46">
        <v>20</v>
      </c>
      <c r="X17" s="46">
        <v>14</v>
      </c>
      <c r="Y17" s="51">
        <f t="shared" si="2"/>
        <v>14.666666666666666</v>
      </c>
    </row>
    <row r="18" spans="1:25" ht="12.75">
      <c r="A18" s="46">
        <v>1014</v>
      </c>
      <c r="B18" s="46">
        <v>65185</v>
      </c>
      <c r="C18" s="46">
        <v>60932</v>
      </c>
      <c r="D18" s="50">
        <v>1</v>
      </c>
      <c r="E18" s="46">
        <v>137</v>
      </c>
      <c r="F18" s="46">
        <v>58.5</v>
      </c>
      <c r="G18" s="46">
        <v>39.5</v>
      </c>
      <c r="H18" s="46">
        <v>29.5</v>
      </c>
      <c r="I18" s="46">
        <v>44.5</v>
      </c>
      <c r="J18" s="46">
        <v>54</v>
      </c>
      <c r="K18" s="46">
        <v>30</v>
      </c>
      <c r="L18" s="46">
        <v>27.5</v>
      </c>
      <c r="M18" s="51">
        <f t="shared" si="0"/>
        <v>40.5</v>
      </c>
      <c r="N18" s="47">
        <v>19</v>
      </c>
      <c r="O18" s="46">
        <v>23.5</v>
      </c>
      <c r="P18" s="46">
        <v>23.8</v>
      </c>
      <c r="Q18" s="46">
        <v>26.5</v>
      </c>
      <c r="R18" s="46">
        <v>20.4</v>
      </c>
      <c r="S18" s="46">
        <v>17.4</v>
      </c>
      <c r="T18" s="46">
        <v>21.4</v>
      </c>
      <c r="U18" s="51">
        <f t="shared" si="1"/>
        <v>22.166666666666668</v>
      </c>
      <c r="V18" s="46">
        <v>15</v>
      </c>
      <c r="W18" s="46">
        <v>12</v>
      </c>
      <c r="X18" s="46">
        <v>12</v>
      </c>
      <c r="Y18" s="51">
        <f t="shared" si="2"/>
        <v>13</v>
      </c>
    </row>
    <row r="19" spans="1:25" ht="12.75">
      <c r="A19" s="46">
        <v>1015</v>
      </c>
      <c r="B19" s="46">
        <v>65184</v>
      </c>
      <c r="C19" s="46">
        <v>60929</v>
      </c>
      <c r="D19" s="50">
        <v>1</v>
      </c>
      <c r="E19" s="46">
        <v>530</v>
      </c>
      <c r="F19" s="46">
        <v>112</v>
      </c>
      <c r="G19" s="46">
        <v>82</v>
      </c>
      <c r="H19" s="46">
        <v>54</v>
      </c>
      <c r="I19" s="46">
        <v>109</v>
      </c>
      <c r="J19" s="46">
        <v>69</v>
      </c>
      <c r="K19" s="46">
        <v>52</v>
      </c>
      <c r="L19" s="46">
        <v>73</v>
      </c>
      <c r="M19" s="51">
        <f t="shared" si="0"/>
        <v>78.71428571428571</v>
      </c>
      <c r="N19" s="47">
        <v>315</v>
      </c>
      <c r="O19" s="46">
        <v>19.4</v>
      </c>
      <c r="P19" s="46">
        <v>21.4</v>
      </c>
      <c r="Q19" s="46">
        <v>21.9</v>
      </c>
      <c r="R19" s="46">
        <v>17.4</v>
      </c>
      <c r="S19" s="46">
        <v>17</v>
      </c>
      <c r="T19" s="46">
        <v>22.8</v>
      </c>
      <c r="U19" s="51">
        <f t="shared" si="1"/>
        <v>19.98333333333333</v>
      </c>
      <c r="V19" s="46">
        <v>13</v>
      </c>
      <c r="W19" s="46">
        <v>10</v>
      </c>
      <c r="X19" s="46">
        <v>16</v>
      </c>
      <c r="Y19" s="51">
        <f t="shared" si="2"/>
        <v>13</v>
      </c>
    </row>
    <row r="20" spans="1:25" ht="12.75">
      <c r="A20" s="46">
        <v>1016</v>
      </c>
      <c r="B20" s="46">
        <v>65185</v>
      </c>
      <c r="C20" s="46">
        <v>60892</v>
      </c>
      <c r="D20" s="50">
        <v>1</v>
      </c>
      <c r="E20" s="46">
        <v>238</v>
      </c>
      <c r="F20" s="46">
        <v>94</v>
      </c>
      <c r="G20" s="46">
        <v>71.5</v>
      </c>
      <c r="H20" s="46">
        <v>73</v>
      </c>
      <c r="I20" s="46">
        <v>92</v>
      </c>
      <c r="J20" s="46">
        <v>84.5</v>
      </c>
      <c r="K20" s="46">
        <v>69.5</v>
      </c>
      <c r="L20" s="46">
        <v>62.5</v>
      </c>
      <c r="M20" s="51">
        <f t="shared" si="0"/>
        <v>78.14285714285714</v>
      </c>
      <c r="N20" s="47">
        <v>32</v>
      </c>
      <c r="O20" s="46">
        <v>24.1</v>
      </c>
      <c r="P20" s="46">
        <v>26</v>
      </c>
      <c r="Q20" s="46">
        <v>22.6</v>
      </c>
      <c r="R20" s="46">
        <v>30.5</v>
      </c>
      <c r="S20" s="46">
        <v>20</v>
      </c>
      <c r="T20" s="46">
        <v>21</v>
      </c>
      <c r="U20" s="51">
        <f t="shared" si="1"/>
        <v>24.03333333333333</v>
      </c>
      <c r="V20" s="46">
        <v>6</v>
      </c>
      <c r="W20" s="46">
        <v>8</v>
      </c>
      <c r="X20" s="46">
        <v>10</v>
      </c>
      <c r="Y20" s="51">
        <f t="shared" si="2"/>
        <v>8</v>
      </c>
    </row>
    <row r="21" spans="1:25" ht="12.75">
      <c r="A21" s="46">
        <v>1017</v>
      </c>
      <c r="B21" s="46">
        <v>65185</v>
      </c>
      <c r="C21" s="46">
        <v>60892</v>
      </c>
      <c r="D21" s="50">
        <v>1</v>
      </c>
      <c r="E21" s="46">
        <v>94</v>
      </c>
      <c r="F21" s="46">
        <v>78.5</v>
      </c>
      <c r="G21" s="46">
        <v>66.5</v>
      </c>
      <c r="H21" s="46">
        <v>60</v>
      </c>
      <c r="I21" s="46">
        <v>70</v>
      </c>
      <c r="J21" s="46">
        <v>57</v>
      </c>
      <c r="K21" s="46">
        <v>49</v>
      </c>
      <c r="L21" s="46">
        <v>63</v>
      </c>
      <c r="M21" s="51">
        <f t="shared" si="0"/>
        <v>63.42857142857143</v>
      </c>
      <c r="N21" s="47">
        <v>8</v>
      </c>
      <c r="O21" s="46">
        <v>18.8</v>
      </c>
      <c r="P21" s="46">
        <v>24</v>
      </c>
      <c r="Q21" s="46">
        <v>30.8</v>
      </c>
      <c r="R21" s="46">
        <v>17.9</v>
      </c>
      <c r="S21" s="46">
        <v>25.6</v>
      </c>
      <c r="T21" s="46">
        <v>34.7</v>
      </c>
      <c r="U21" s="51">
        <f t="shared" si="1"/>
        <v>25.3</v>
      </c>
      <c r="V21" s="46">
        <v>7</v>
      </c>
      <c r="W21" s="46">
        <v>12</v>
      </c>
      <c r="X21" s="46">
        <v>10</v>
      </c>
      <c r="Y21" s="51">
        <f t="shared" si="2"/>
        <v>9.666666666666666</v>
      </c>
    </row>
    <row r="22" spans="1:25" ht="12.75">
      <c r="A22" s="46">
        <v>1018</v>
      </c>
      <c r="B22" s="46">
        <v>65228</v>
      </c>
      <c r="C22" s="46">
        <v>60916</v>
      </c>
      <c r="D22" s="50">
        <v>1</v>
      </c>
      <c r="E22" s="46">
        <v>121</v>
      </c>
      <c r="F22" s="46">
        <v>46</v>
      </c>
      <c r="G22" s="46">
        <v>43.5</v>
      </c>
      <c r="H22" s="46">
        <v>44</v>
      </c>
      <c r="I22" s="46">
        <v>41</v>
      </c>
      <c r="J22" s="46">
        <v>39</v>
      </c>
      <c r="K22" s="46">
        <v>33</v>
      </c>
      <c r="L22" s="46">
        <v>36</v>
      </c>
      <c r="M22" s="51">
        <f t="shared" si="0"/>
        <v>40.357142857142854</v>
      </c>
      <c r="N22" s="47">
        <v>9</v>
      </c>
      <c r="O22" s="46">
        <v>19.3</v>
      </c>
      <c r="P22" s="46">
        <v>12.6</v>
      </c>
      <c r="Q22" s="46">
        <v>18.1</v>
      </c>
      <c r="R22" s="46">
        <v>17.6</v>
      </c>
      <c r="S22" s="46">
        <v>16.9</v>
      </c>
      <c r="T22" s="46">
        <v>14.1</v>
      </c>
      <c r="U22" s="51">
        <f t="shared" si="1"/>
        <v>16.433333333333334</v>
      </c>
      <c r="V22" s="46">
        <v>25</v>
      </c>
      <c r="W22" s="46">
        <v>7</v>
      </c>
      <c r="X22" s="46">
        <v>22</v>
      </c>
      <c r="Y22" s="51">
        <f t="shared" si="2"/>
        <v>18</v>
      </c>
    </row>
    <row r="23" spans="1:25" ht="12.75">
      <c r="A23" s="46">
        <v>1019</v>
      </c>
      <c r="B23" s="46">
        <v>65224</v>
      </c>
      <c r="C23" s="46">
        <v>60913</v>
      </c>
      <c r="D23" s="50">
        <v>1</v>
      </c>
      <c r="E23" s="46">
        <v>203</v>
      </c>
      <c r="F23" s="46">
        <v>92.6</v>
      </c>
      <c r="G23" s="46">
        <v>55.5</v>
      </c>
      <c r="H23" s="46">
        <v>59</v>
      </c>
      <c r="I23" s="46">
        <v>52.5</v>
      </c>
      <c r="J23" s="46">
        <v>57</v>
      </c>
      <c r="K23" s="46">
        <v>75</v>
      </c>
      <c r="L23" s="46">
        <v>60.5</v>
      </c>
      <c r="M23" s="51">
        <f t="shared" si="0"/>
        <v>64.58571428571429</v>
      </c>
      <c r="N23" s="47">
        <v>64</v>
      </c>
      <c r="O23" s="46">
        <v>20.4</v>
      </c>
      <c r="P23" s="46">
        <v>15.9</v>
      </c>
      <c r="Q23" s="46">
        <v>17.7</v>
      </c>
      <c r="R23" s="46">
        <v>21.9</v>
      </c>
      <c r="S23" s="46">
        <v>18.4</v>
      </c>
      <c r="T23" s="46">
        <v>15.9</v>
      </c>
      <c r="U23" s="51">
        <f t="shared" si="1"/>
        <v>18.36666666666667</v>
      </c>
      <c r="V23" s="46">
        <v>20</v>
      </c>
      <c r="W23" s="46">
        <v>18</v>
      </c>
      <c r="X23" s="46">
        <v>6</v>
      </c>
      <c r="Y23" s="51">
        <f t="shared" si="2"/>
        <v>14.666666666666666</v>
      </c>
    </row>
    <row r="24" spans="1:25" ht="12.75">
      <c r="A24" s="46">
        <v>1020</v>
      </c>
      <c r="B24" s="46">
        <v>65205</v>
      </c>
      <c r="C24" s="46">
        <v>60927</v>
      </c>
      <c r="D24" s="50">
        <v>1</v>
      </c>
      <c r="E24" s="46">
        <v>205</v>
      </c>
      <c r="F24" s="46">
        <v>63</v>
      </c>
      <c r="G24" s="46">
        <v>55.5</v>
      </c>
      <c r="H24" s="46">
        <v>46.5</v>
      </c>
      <c r="I24" s="46">
        <v>45</v>
      </c>
      <c r="J24" s="46">
        <v>39</v>
      </c>
      <c r="K24" s="46">
        <v>42</v>
      </c>
      <c r="L24" s="46">
        <v>41</v>
      </c>
      <c r="M24" s="51">
        <f t="shared" si="0"/>
        <v>47.42857142857143</v>
      </c>
      <c r="N24" s="47">
        <v>4</v>
      </c>
      <c r="O24" s="46">
        <v>24.1</v>
      </c>
      <c r="P24" s="46">
        <v>18.6</v>
      </c>
      <c r="Q24" s="46">
        <v>26.1</v>
      </c>
      <c r="R24" s="46">
        <v>17.7</v>
      </c>
      <c r="S24" s="46">
        <v>24</v>
      </c>
      <c r="T24" s="46">
        <v>26</v>
      </c>
      <c r="U24" s="51">
        <f t="shared" si="1"/>
        <v>22.75</v>
      </c>
      <c r="V24" s="46">
        <v>9</v>
      </c>
      <c r="W24" s="46">
        <v>12</v>
      </c>
      <c r="X24" s="46">
        <v>8</v>
      </c>
      <c r="Y24" s="51">
        <f t="shared" si="2"/>
        <v>9.666666666666666</v>
      </c>
    </row>
    <row r="25" spans="1:25" ht="12.75">
      <c r="A25" s="46">
        <v>1021</v>
      </c>
      <c r="B25" s="46">
        <v>65217</v>
      </c>
      <c r="C25" s="46">
        <v>60943</v>
      </c>
      <c r="D25" s="50">
        <v>1</v>
      </c>
      <c r="E25" s="46">
        <v>107</v>
      </c>
      <c r="F25" s="46">
        <v>44</v>
      </c>
      <c r="G25" s="46">
        <v>42.5</v>
      </c>
      <c r="H25" s="46">
        <v>40</v>
      </c>
      <c r="I25" s="46">
        <v>40</v>
      </c>
      <c r="J25" s="46">
        <v>41</v>
      </c>
      <c r="K25" s="46">
        <v>33</v>
      </c>
      <c r="L25" s="46">
        <v>37</v>
      </c>
      <c r="M25" s="51">
        <f t="shared" si="0"/>
        <v>39.642857142857146</v>
      </c>
      <c r="N25" s="47">
        <v>27</v>
      </c>
      <c r="O25" s="46">
        <v>14.7</v>
      </c>
      <c r="P25" s="46">
        <v>19.9</v>
      </c>
      <c r="Q25" s="46">
        <v>18</v>
      </c>
      <c r="R25" s="46">
        <v>19.7</v>
      </c>
      <c r="S25" s="46">
        <v>20.9</v>
      </c>
      <c r="T25" s="46">
        <v>17.1</v>
      </c>
      <c r="U25" s="51">
        <f t="shared" si="1"/>
        <v>18.38333333333333</v>
      </c>
      <c r="V25" s="46">
        <v>14</v>
      </c>
      <c r="W25" s="46">
        <v>20</v>
      </c>
      <c r="X25" s="46">
        <v>20</v>
      </c>
      <c r="Y25" s="51">
        <f t="shared" si="2"/>
        <v>18</v>
      </c>
    </row>
    <row r="26" spans="1:25" ht="12.75">
      <c r="A26" s="46">
        <v>1022</v>
      </c>
      <c r="B26" s="46">
        <v>65225</v>
      </c>
      <c r="C26" s="46">
        <v>60954</v>
      </c>
      <c r="D26" s="50">
        <v>1</v>
      </c>
      <c r="E26" s="46">
        <v>96.5</v>
      </c>
      <c r="F26" s="46">
        <v>69</v>
      </c>
      <c r="G26" s="46">
        <v>62.5</v>
      </c>
      <c r="H26" s="46">
        <v>49.5</v>
      </c>
      <c r="I26" s="46">
        <v>53.5</v>
      </c>
      <c r="J26" s="46">
        <v>48</v>
      </c>
      <c r="K26" s="46">
        <v>40</v>
      </c>
      <c r="L26" s="46">
        <v>27</v>
      </c>
      <c r="M26" s="51">
        <f t="shared" si="0"/>
        <v>49.92857142857143</v>
      </c>
      <c r="N26" s="47">
        <v>13</v>
      </c>
      <c r="O26" s="46">
        <v>11.7</v>
      </c>
      <c r="P26" s="46">
        <v>20.1</v>
      </c>
      <c r="Q26" s="46">
        <v>10.8</v>
      </c>
      <c r="R26" s="46">
        <v>19</v>
      </c>
      <c r="S26" s="46">
        <v>13.4</v>
      </c>
      <c r="T26" s="46">
        <v>21.5</v>
      </c>
      <c r="U26" s="51">
        <f t="shared" si="1"/>
        <v>16.083333333333332</v>
      </c>
      <c r="V26" s="46">
        <v>16</v>
      </c>
      <c r="W26" s="46">
        <v>14</v>
      </c>
      <c r="X26" s="46">
        <v>16</v>
      </c>
      <c r="Y26" s="51">
        <f t="shared" si="2"/>
        <v>15.333333333333334</v>
      </c>
    </row>
    <row r="27" spans="1:25" ht="12.75">
      <c r="A27" s="46">
        <v>1023</v>
      </c>
      <c r="B27" s="46">
        <v>65243</v>
      </c>
      <c r="C27" s="46">
        <v>60957</v>
      </c>
      <c r="D27" s="50">
        <v>1</v>
      </c>
      <c r="E27" s="46">
        <v>121.5</v>
      </c>
      <c r="F27" s="46">
        <v>67</v>
      </c>
      <c r="G27" s="46">
        <v>33</v>
      </c>
      <c r="H27" s="46">
        <v>37.5</v>
      </c>
      <c r="I27" s="46">
        <v>23.5</v>
      </c>
      <c r="J27" s="46">
        <v>38.5</v>
      </c>
      <c r="K27" s="46">
        <v>38</v>
      </c>
      <c r="L27" s="46">
        <v>26</v>
      </c>
      <c r="M27" s="51">
        <f t="shared" si="0"/>
        <v>37.642857142857146</v>
      </c>
      <c r="N27" s="47">
        <v>13</v>
      </c>
      <c r="O27" s="46">
        <v>26.2</v>
      </c>
      <c r="P27" s="46">
        <v>20.9</v>
      </c>
      <c r="Q27" s="46">
        <v>19.9</v>
      </c>
      <c r="R27" s="46">
        <v>23.3</v>
      </c>
      <c r="S27" s="46">
        <v>19.9</v>
      </c>
      <c r="T27" s="46">
        <v>22.2</v>
      </c>
      <c r="U27" s="51">
        <f t="shared" si="1"/>
        <v>22.066666666666663</v>
      </c>
      <c r="V27" s="46">
        <v>10</v>
      </c>
      <c r="W27" s="46">
        <v>12</v>
      </c>
      <c r="X27" s="46">
        <v>11</v>
      </c>
      <c r="Y27" s="51">
        <f t="shared" si="2"/>
        <v>11</v>
      </c>
    </row>
    <row r="28" spans="1:25" ht="12.75">
      <c r="A28" s="46">
        <v>1024</v>
      </c>
      <c r="B28" s="46">
        <v>65282</v>
      </c>
      <c r="C28" s="46">
        <v>60986</v>
      </c>
      <c r="D28" s="50">
        <v>1</v>
      </c>
      <c r="E28" s="46">
        <v>123</v>
      </c>
      <c r="F28" s="46">
        <v>43</v>
      </c>
      <c r="G28" s="46">
        <v>39.5</v>
      </c>
      <c r="H28" s="46">
        <v>30.5</v>
      </c>
      <c r="I28" s="46">
        <v>38</v>
      </c>
      <c r="J28" s="46">
        <v>40.5</v>
      </c>
      <c r="K28" s="46">
        <v>37</v>
      </c>
      <c r="L28" s="46">
        <v>38</v>
      </c>
      <c r="M28" s="51">
        <f t="shared" si="0"/>
        <v>38.07142857142857</v>
      </c>
      <c r="N28" s="47">
        <v>8</v>
      </c>
      <c r="O28" s="46">
        <v>15.8</v>
      </c>
      <c r="P28" s="46">
        <v>12.4</v>
      </c>
      <c r="Q28" s="46">
        <v>22.3</v>
      </c>
      <c r="R28" s="46">
        <v>27.8</v>
      </c>
      <c r="S28" s="46">
        <v>35</v>
      </c>
      <c r="T28" s="46">
        <v>30.9</v>
      </c>
      <c r="U28" s="51">
        <f t="shared" si="1"/>
        <v>24.03333333333333</v>
      </c>
      <c r="V28" s="46">
        <v>8</v>
      </c>
      <c r="W28" s="46">
        <v>14</v>
      </c>
      <c r="X28" s="46">
        <v>18</v>
      </c>
      <c r="Y28" s="51">
        <f t="shared" si="2"/>
        <v>13.333333333333334</v>
      </c>
    </row>
    <row r="29" spans="1:25" ht="12.75">
      <c r="A29" s="46">
        <v>1025</v>
      </c>
      <c r="B29" s="46">
        <v>65273</v>
      </c>
      <c r="C29" s="46">
        <v>60993</v>
      </c>
      <c r="D29" s="50">
        <v>1</v>
      </c>
      <c r="E29" s="46">
        <v>95</v>
      </c>
      <c r="F29" s="46">
        <v>62</v>
      </c>
      <c r="G29" s="46">
        <v>60</v>
      </c>
      <c r="H29" s="46">
        <v>54</v>
      </c>
      <c r="I29" s="46">
        <v>44</v>
      </c>
      <c r="J29" s="46">
        <v>50</v>
      </c>
      <c r="K29" s="46">
        <v>53</v>
      </c>
      <c r="L29" s="46">
        <v>56.5</v>
      </c>
      <c r="M29" s="51">
        <f t="shared" si="0"/>
        <v>54.214285714285715</v>
      </c>
      <c r="N29" s="47">
        <v>28</v>
      </c>
      <c r="O29" s="46">
        <v>18.6</v>
      </c>
      <c r="P29" s="46">
        <v>20.1</v>
      </c>
      <c r="Q29" s="46">
        <v>19.7</v>
      </c>
      <c r="R29" s="46">
        <v>13.3</v>
      </c>
      <c r="S29" s="46">
        <v>13.9</v>
      </c>
      <c r="T29" s="46">
        <v>15</v>
      </c>
      <c r="U29" s="51">
        <f t="shared" si="1"/>
        <v>16.76666666666667</v>
      </c>
      <c r="V29" s="46">
        <v>14</v>
      </c>
      <c r="W29" s="46">
        <v>22</v>
      </c>
      <c r="X29" s="46">
        <v>27.5</v>
      </c>
      <c r="Y29" s="51">
        <f t="shared" si="2"/>
        <v>21.166666666666668</v>
      </c>
    </row>
    <row r="30" spans="1:25" ht="12.75">
      <c r="A30" s="46">
        <v>1026</v>
      </c>
      <c r="B30" s="46">
        <v>65326</v>
      </c>
      <c r="C30" s="46">
        <v>61035</v>
      </c>
      <c r="D30" s="50">
        <v>1</v>
      </c>
      <c r="E30" s="46">
        <v>177</v>
      </c>
      <c r="F30" s="46">
        <v>49.5</v>
      </c>
      <c r="G30" s="46">
        <v>40.5</v>
      </c>
      <c r="H30" s="46">
        <v>42.5</v>
      </c>
      <c r="I30" s="46">
        <v>43</v>
      </c>
      <c r="J30" s="46">
        <v>24</v>
      </c>
      <c r="K30" s="46">
        <v>15</v>
      </c>
      <c r="L30" s="46">
        <v>42.25</v>
      </c>
      <c r="M30" s="51">
        <f t="shared" si="0"/>
        <v>36.67857142857143</v>
      </c>
      <c r="N30" s="47">
        <v>12</v>
      </c>
      <c r="O30" s="46">
        <v>18.3</v>
      </c>
      <c r="P30" s="46">
        <v>29.6</v>
      </c>
      <c r="Q30" s="46">
        <v>18.4</v>
      </c>
      <c r="R30" s="46">
        <v>31.8</v>
      </c>
      <c r="S30" s="46">
        <v>19.8</v>
      </c>
      <c r="T30" s="46">
        <v>25</v>
      </c>
      <c r="U30" s="51">
        <f t="shared" si="1"/>
        <v>23.816666666666666</v>
      </c>
      <c r="V30" s="46">
        <v>11</v>
      </c>
      <c r="W30" s="46">
        <v>14</v>
      </c>
      <c r="X30" s="46">
        <v>16</v>
      </c>
      <c r="Y30" s="51">
        <f t="shared" si="2"/>
        <v>13.666666666666666</v>
      </c>
    </row>
    <row r="31" spans="1:25" ht="12.75">
      <c r="A31" s="46">
        <v>1027</v>
      </c>
      <c r="B31" s="46">
        <v>64962</v>
      </c>
      <c r="C31" s="46">
        <v>61242</v>
      </c>
      <c r="D31" s="50">
        <v>1</v>
      </c>
      <c r="E31" s="46">
        <v>215</v>
      </c>
      <c r="F31" s="46">
        <v>54</v>
      </c>
      <c r="G31" s="46">
        <v>37</v>
      </c>
      <c r="H31" s="46">
        <v>36</v>
      </c>
      <c r="I31" s="46">
        <v>35</v>
      </c>
      <c r="J31" s="46">
        <v>48</v>
      </c>
      <c r="K31" s="46">
        <v>36.5</v>
      </c>
      <c r="L31" s="46">
        <v>21.5</v>
      </c>
      <c r="M31" s="51">
        <f t="shared" si="0"/>
        <v>38.285714285714285</v>
      </c>
      <c r="N31" s="47">
        <v>56</v>
      </c>
      <c r="O31" s="46">
        <v>23.8</v>
      </c>
      <c r="P31" s="46">
        <v>14.9</v>
      </c>
      <c r="Q31" s="46">
        <v>20.5</v>
      </c>
      <c r="R31" s="46">
        <v>15.8</v>
      </c>
      <c r="S31" s="46">
        <v>13.3</v>
      </c>
      <c r="T31" s="46">
        <v>20.4</v>
      </c>
      <c r="U31" s="51">
        <f t="shared" si="1"/>
        <v>18.116666666666664</v>
      </c>
      <c r="V31" s="46">
        <v>8</v>
      </c>
      <c r="W31" s="46">
        <v>14</v>
      </c>
      <c r="X31" s="46">
        <v>22</v>
      </c>
      <c r="Y31" s="51">
        <f t="shared" si="2"/>
        <v>14.666666666666666</v>
      </c>
    </row>
    <row r="32" spans="1:25" ht="12.75">
      <c r="A32" s="46">
        <v>1028</v>
      </c>
      <c r="B32" s="46">
        <v>65048</v>
      </c>
      <c r="C32" s="46">
        <v>61252</v>
      </c>
      <c r="D32" s="50">
        <v>1</v>
      </c>
      <c r="E32" s="46">
        <v>19</v>
      </c>
      <c r="F32" s="46">
        <v>36</v>
      </c>
      <c r="G32" s="46">
        <v>29</v>
      </c>
      <c r="H32" s="46">
        <v>26</v>
      </c>
      <c r="I32" s="46">
        <v>28</v>
      </c>
      <c r="J32" s="46">
        <v>32</v>
      </c>
      <c r="K32" s="46">
        <v>29</v>
      </c>
      <c r="L32" s="46">
        <v>27</v>
      </c>
      <c r="M32" s="51">
        <f t="shared" si="0"/>
        <v>29.571428571428573</v>
      </c>
      <c r="N32" s="47">
        <v>1</v>
      </c>
      <c r="O32" s="46">
        <v>24.1</v>
      </c>
      <c r="P32" s="46">
        <v>20.8</v>
      </c>
      <c r="Q32" s="46">
        <v>16.3</v>
      </c>
      <c r="R32" s="46">
        <v>21.4</v>
      </c>
      <c r="S32" s="46">
        <v>13.7</v>
      </c>
      <c r="T32" s="46">
        <v>13.6</v>
      </c>
      <c r="U32" s="51">
        <f t="shared" si="1"/>
        <v>18.316666666666666</v>
      </c>
      <c r="V32" s="46">
        <v>15</v>
      </c>
      <c r="W32" s="46">
        <v>15</v>
      </c>
      <c r="X32" s="46">
        <v>15</v>
      </c>
      <c r="Y32" s="51">
        <f t="shared" si="2"/>
        <v>15</v>
      </c>
    </row>
    <row r="33" spans="1:25" ht="12.75">
      <c r="A33" s="46">
        <v>1029</v>
      </c>
      <c r="B33" s="46">
        <v>65084</v>
      </c>
      <c r="C33" s="46">
        <v>61254</v>
      </c>
      <c r="D33" s="50">
        <v>1</v>
      </c>
      <c r="E33" s="46">
        <v>140</v>
      </c>
      <c r="F33" s="46">
        <v>60</v>
      </c>
      <c r="G33" s="46">
        <v>50</v>
      </c>
      <c r="H33" s="46">
        <v>52</v>
      </c>
      <c r="I33" s="46">
        <v>46</v>
      </c>
      <c r="J33" s="46">
        <v>37</v>
      </c>
      <c r="K33" s="46">
        <v>23</v>
      </c>
      <c r="L33" s="46">
        <v>40</v>
      </c>
      <c r="M33" s="51">
        <f t="shared" si="0"/>
        <v>44</v>
      </c>
      <c r="N33" s="47">
        <v>27</v>
      </c>
      <c r="O33" s="46">
        <v>16.8</v>
      </c>
      <c r="P33" s="46">
        <v>25.7</v>
      </c>
      <c r="Q33" s="46">
        <v>18.1</v>
      </c>
      <c r="R33" s="46">
        <v>25.4</v>
      </c>
      <c r="S33" s="46">
        <v>17.1</v>
      </c>
      <c r="T33" s="46">
        <v>16.8</v>
      </c>
      <c r="U33" s="51">
        <f t="shared" si="1"/>
        <v>19.98333333333333</v>
      </c>
      <c r="V33" s="46">
        <v>22</v>
      </c>
      <c r="W33" s="46">
        <v>12</v>
      </c>
      <c r="X33" s="46">
        <v>12.5</v>
      </c>
      <c r="Y33" s="51">
        <f t="shared" si="2"/>
        <v>15.5</v>
      </c>
    </row>
    <row r="34" spans="1:25" ht="12.75">
      <c r="A34" s="46">
        <v>1030</v>
      </c>
      <c r="B34" s="46">
        <v>65243</v>
      </c>
      <c r="C34" s="46">
        <v>61321</v>
      </c>
      <c r="D34" s="50">
        <v>1</v>
      </c>
      <c r="E34" s="46">
        <v>119</v>
      </c>
      <c r="F34" s="46">
        <v>32</v>
      </c>
      <c r="G34" s="46">
        <v>28</v>
      </c>
      <c r="H34" s="46">
        <v>25</v>
      </c>
      <c r="I34" s="46">
        <v>22</v>
      </c>
      <c r="J34" s="46">
        <v>25</v>
      </c>
      <c r="K34" s="46">
        <v>28</v>
      </c>
      <c r="L34" s="46">
        <v>10</v>
      </c>
      <c r="M34" s="51">
        <f t="shared" si="0"/>
        <v>24.285714285714285</v>
      </c>
      <c r="N34" s="47">
        <v>20</v>
      </c>
      <c r="O34" s="46">
        <v>22.6</v>
      </c>
      <c r="P34" s="46">
        <v>21.1</v>
      </c>
      <c r="Q34" s="46">
        <v>25.3</v>
      </c>
      <c r="R34" s="46">
        <v>16.6</v>
      </c>
      <c r="S34" s="46">
        <v>31.3</v>
      </c>
      <c r="T34" s="46">
        <v>26.4</v>
      </c>
      <c r="U34" s="51">
        <f t="shared" si="1"/>
        <v>23.88333333333333</v>
      </c>
      <c r="V34" s="46">
        <v>8</v>
      </c>
      <c r="W34" s="46">
        <v>16</v>
      </c>
      <c r="X34" s="46">
        <v>14</v>
      </c>
      <c r="Y34" s="51">
        <f t="shared" si="2"/>
        <v>12.666666666666666</v>
      </c>
    </row>
    <row r="35" spans="1:25" ht="12.75">
      <c r="A35" s="46">
        <v>147</v>
      </c>
      <c r="B35" s="46">
        <v>65562</v>
      </c>
      <c r="C35" s="46">
        <v>61379</v>
      </c>
      <c r="D35" s="50">
        <v>0</v>
      </c>
      <c r="E35" s="46">
        <v>197</v>
      </c>
      <c r="F35" s="46">
        <v>34.5</v>
      </c>
      <c r="G35" s="46">
        <v>34</v>
      </c>
      <c r="H35" s="46">
        <v>31</v>
      </c>
      <c r="I35" s="46">
        <v>30.5</v>
      </c>
      <c r="J35" s="46">
        <v>24</v>
      </c>
      <c r="K35" s="46">
        <v>25</v>
      </c>
      <c r="L35" s="46">
        <v>29.5</v>
      </c>
      <c r="M35" s="51">
        <f t="shared" si="0"/>
        <v>29.785714285714285</v>
      </c>
      <c r="N35" s="47">
        <v>60</v>
      </c>
      <c r="O35" s="46">
        <v>11.8</v>
      </c>
      <c r="P35" s="46">
        <v>17.2</v>
      </c>
      <c r="Q35" s="46">
        <v>14.1</v>
      </c>
      <c r="R35" s="46">
        <v>14.7</v>
      </c>
      <c r="S35" s="46">
        <v>15.6</v>
      </c>
      <c r="T35" s="46">
        <v>12.9</v>
      </c>
      <c r="U35" s="51">
        <f t="shared" si="1"/>
        <v>14.383333333333333</v>
      </c>
      <c r="V35" s="46">
        <v>9</v>
      </c>
      <c r="W35" s="46">
        <v>11</v>
      </c>
      <c r="X35" s="46">
        <v>14</v>
      </c>
      <c r="Y35" s="51">
        <f t="shared" si="2"/>
        <v>11.333333333333334</v>
      </c>
    </row>
    <row r="36" spans="1:25" ht="12.75">
      <c r="A36" s="46">
        <v>311</v>
      </c>
      <c r="B36" s="46">
        <v>65209</v>
      </c>
      <c r="C36" s="46">
        <v>60983</v>
      </c>
      <c r="D36" s="50">
        <v>0</v>
      </c>
      <c r="E36" s="46">
        <v>57</v>
      </c>
      <c r="F36" s="46">
        <v>65.5</v>
      </c>
      <c r="G36" s="46">
        <v>47.5</v>
      </c>
      <c r="H36" s="46">
        <v>44</v>
      </c>
      <c r="I36" s="46">
        <v>44</v>
      </c>
      <c r="J36" s="46">
        <v>46.5</v>
      </c>
      <c r="K36" s="46">
        <v>45.5</v>
      </c>
      <c r="L36" s="46">
        <v>49.5</v>
      </c>
      <c r="M36" s="51">
        <f t="shared" si="0"/>
        <v>48.92857142857143</v>
      </c>
      <c r="N36" s="47">
        <v>2</v>
      </c>
      <c r="O36" s="46">
        <v>13</v>
      </c>
      <c r="P36" s="46">
        <v>11.2</v>
      </c>
      <c r="Q36" s="46">
        <v>15.9</v>
      </c>
      <c r="R36" s="46">
        <v>14.7</v>
      </c>
      <c r="S36" s="46">
        <v>17.2</v>
      </c>
      <c r="T36" s="46">
        <v>13.1</v>
      </c>
      <c r="U36" s="51">
        <f t="shared" si="1"/>
        <v>14.183333333333332</v>
      </c>
      <c r="V36" s="46">
        <v>20</v>
      </c>
      <c r="W36" s="46">
        <v>27.5</v>
      </c>
      <c r="X36" s="46">
        <v>8</v>
      </c>
      <c r="Y36" s="51">
        <f t="shared" si="2"/>
        <v>18.5</v>
      </c>
    </row>
    <row r="37" spans="1:25" ht="12.75">
      <c r="A37" s="46">
        <v>241</v>
      </c>
      <c r="B37" s="46">
        <v>65302</v>
      </c>
      <c r="C37" s="46">
        <v>61107</v>
      </c>
      <c r="D37" s="50">
        <v>0</v>
      </c>
      <c r="E37" s="46">
        <v>63</v>
      </c>
      <c r="F37" s="46">
        <v>36</v>
      </c>
      <c r="G37" s="46">
        <v>32</v>
      </c>
      <c r="H37" s="46">
        <v>32</v>
      </c>
      <c r="I37" s="46">
        <v>11</v>
      </c>
      <c r="J37" s="46">
        <v>9.5</v>
      </c>
      <c r="K37" s="46">
        <v>9</v>
      </c>
      <c r="L37" s="46">
        <v>16.5</v>
      </c>
      <c r="M37" s="51">
        <f t="shared" si="0"/>
        <v>20.857142857142858</v>
      </c>
      <c r="N37" s="47">
        <v>6</v>
      </c>
      <c r="O37" s="46">
        <v>5.2</v>
      </c>
      <c r="P37" s="46">
        <v>12.3</v>
      </c>
      <c r="Q37" s="46">
        <v>13.9</v>
      </c>
      <c r="R37" s="46">
        <v>8.7</v>
      </c>
      <c r="S37" s="46">
        <v>11.1</v>
      </c>
      <c r="T37" s="46">
        <v>9.4</v>
      </c>
      <c r="U37" s="51">
        <f t="shared" si="1"/>
        <v>10.1</v>
      </c>
      <c r="V37" s="46">
        <v>22.5</v>
      </c>
      <c r="W37" s="46">
        <v>40</v>
      </c>
      <c r="X37" s="46">
        <v>20</v>
      </c>
      <c r="Y37" s="51">
        <f t="shared" si="2"/>
        <v>27.5</v>
      </c>
    </row>
    <row r="38" spans="1:25" ht="12.75">
      <c r="A38" s="46">
        <v>285</v>
      </c>
      <c r="B38" s="46">
        <v>65266</v>
      </c>
      <c r="C38" s="46">
        <v>61031</v>
      </c>
      <c r="D38" s="50">
        <v>0</v>
      </c>
      <c r="E38" s="46">
        <v>100</v>
      </c>
      <c r="F38" s="46">
        <v>28.5</v>
      </c>
      <c r="G38" s="46">
        <v>27</v>
      </c>
      <c r="H38" s="46">
        <v>25</v>
      </c>
      <c r="I38" s="46">
        <v>14</v>
      </c>
      <c r="J38" s="46">
        <v>23</v>
      </c>
      <c r="K38" s="46">
        <v>21.5</v>
      </c>
      <c r="L38" s="46">
        <v>10</v>
      </c>
      <c r="M38" s="51">
        <f t="shared" si="0"/>
        <v>21.285714285714285</v>
      </c>
      <c r="N38" s="47">
        <v>9</v>
      </c>
      <c r="O38" s="46">
        <v>10.3</v>
      </c>
      <c r="P38" s="46">
        <v>14.9</v>
      </c>
      <c r="Q38" s="46">
        <v>13.8</v>
      </c>
      <c r="R38" s="46">
        <v>15.3</v>
      </c>
      <c r="S38" s="46">
        <v>15.3</v>
      </c>
      <c r="T38" s="46">
        <v>12.7</v>
      </c>
      <c r="U38" s="51">
        <f t="shared" si="1"/>
        <v>13.716666666666667</v>
      </c>
      <c r="V38" s="46">
        <v>14</v>
      </c>
      <c r="W38" s="46">
        <v>28</v>
      </c>
      <c r="X38" s="46">
        <v>70</v>
      </c>
      <c r="Y38" s="51">
        <f t="shared" si="2"/>
        <v>37.333333333333336</v>
      </c>
    </row>
    <row r="39" spans="1:25" ht="12.75">
      <c r="A39" s="46">
        <v>310</v>
      </c>
      <c r="B39" s="46">
        <v>65199</v>
      </c>
      <c r="C39" s="46">
        <v>60977</v>
      </c>
      <c r="D39" s="50">
        <v>0</v>
      </c>
      <c r="E39" s="46">
        <v>53</v>
      </c>
      <c r="F39" s="46">
        <v>50</v>
      </c>
      <c r="G39" s="46">
        <v>48.5</v>
      </c>
      <c r="H39" s="46">
        <v>41</v>
      </c>
      <c r="I39" s="46">
        <v>47.5</v>
      </c>
      <c r="J39" s="46">
        <v>35</v>
      </c>
      <c r="K39" s="46">
        <v>32</v>
      </c>
      <c r="L39" s="46">
        <v>28.5</v>
      </c>
      <c r="M39" s="51">
        <f t="shared" si="0"/>
        <v>40.357142857142854</v>
      </c>
      <c r="N39" s="47">
        <v>3</v>
      </c>
      <c r="O39" s="46">
        <v>12.2</v>
      </c>
      <c r="P39" s="46">
        <v>14.9</v>
      </c>
      <c r="Q39" s="46">
        <v>12.1</v>
      </c>
      <c r="R39" s="46">
        <v>13.7</v>
      </c>
      <c r="S39" s="46">
        <v>15</v>
      </c>
      <c r="T39" s="46">
        <v>9.9</v>
      </c>
      <c r="U39" s="51">
        <f t="shared" si="1"/>
        <v>12.966666666666669</v>
      </c>
      <c r="V39" s="46">
        <v>24</v>
      </c>
      <c r="W39" s="46">
        <v>20</v>
      </c>
      <c r="X39" s="46">
        <v>20</v>
      </c>
      <c r="Y39" s="51">
        <f t="shared" si="2"/>
        <v>21.333333333333332</v>
      </c>
    </row>
    <row r="40" spans="1:25" ht="12.75">
      <c r="A40" s="46">
        <v>337</v>
      </c>
      <c r="B40" s="46">
        <v>65191</v>
      </c>
      <c r="C40" s="46">
        <v>60928</v>
      </c>
      <c r="D40" s="50">
        <v>0</v>
      </c>
      <c r="E40" s="46">
        <v>461</v>
      </c>
      <c r="F40" s="46">
        <v>130</v>
      </c>
      <c r="G40" s="46">
        <v>78.5</v>
      </c>
      <c r="H40" s="46">
        <v>99</v>
      </c>
      <c r="I40" s="46">
        <v>85.5</v>
      </c>
      <c r="J40" s="46">
        <v>81</v>
      </c>
      <c r="K40" s="46">
        <v>80</v>
      </c>
      <c r="L40" s="46">
        <v>64</v>
      </c>
      <c r="M40" s="51">
        <f t="shared" si="0"/>
        <v>88.28571428571429</v>
      </c>
      <c r="N40" s="47">
        <v>182</v>
      </c>
      <c r="O40" s="46">
        <v>23.2</v>
      </c>
      <c r="P40" s="46">
        <v>19.8</v>
      </c>
      <c r="Q40" s="46">
        <v>17</v>
      </c>
      <c r="R40" s="46">
        <v>23.7</v>
      </c>
      <c r="S40" s="46">
        <v>24.3</v>
      </c>
      <c r="T40" s="46">
        <v>25.5</v>
      </c>
      <c r="U40" s="51">
        <f t="shared" si="1"/>
        <v>22.25</v>
      </c>
      <c r="V40" s="46">
        <v>9</v>
      </c>
      <c r="W40" s="46">
        <v>9</v>
      </c>
      <c r="X40" s="46">
        <v>12</v>
      </c>
      <c r="Y40" s="51">
        <f t="shared" si="2"/>
        <v>10</v>
      </c>
    </row>
    <row r="41" spans="1:25" ht="12.75">
      <c r="A41" s="46">
        <v>262</v>
      </c>
      <c r="B41" s="46">
        <v>65358</v>
      </c>
      <c r="C41" s="46">
        <v>61078</v>
      </c>
      <c r="D41" s="50">
        <v>0</v>
      </c>
      <c r="E41" s="46">
        <v>14</v>
      </c>
      <c r="F41" s="46">
        <v>15</v>
      </c>
      <c r="G41" s="46">
        <v>13</v>
      </c>
      <c r="H41" s="46">
        <v>13</v>
      </c>
      <c r="I41" s="46">
        <v>13.5</v>
      </c>
      <c r="J41" s="46">
        <v>10.5</v>
      </c>
      <c r="K41" s="46">
        <v>14</v>
      </c>
      <c r="L41" s="46">
        <v>9</v>
      </c>
      <c r="M41" s="51">
        <f t="shared" si="0"/>
        <v>12.571428571428571</v>
      </c>
      <c r="N41" s="47">
        <v>3</v>
      </c>
      <c r="O41" s="46">
        <v>10.6</v>
      </c>
      <c r="P41" s="46">
        <v>8.9</v>
      </c>
      <c r="Q41" s="46">
        <v>8.1</v>
      </c>
      <c r="R41" s="46">
        <v>9.1</v>
      </c>
      <c r="S41" s="46">
        <v>7.6</v>
      </c>
      <c r="T41" s="46">
        <v>6.3</v>
      </c>
      <c r="U41" s="51">
        <f t="shared" si="1"/>
        <v>8.433333333333334</v>
      </c>
      <c r="V41" s="46">
        <v>55</v>
      </c>
      <c r="W41" s="46">
        <v>20</v>
      </c>
      <c r="X41" s="46">
        <v>50</v>
      </c>
      <c r="Y41" s="51">
        <f t="shared" si="2"/>
        <v>41.666666666666664</v>
      </c>
    </row>
    <row r="42" spans="1:25" ht="12.75">
      <c r="A42" s="46">
        <v>222</v>
      </c>
      <c r="B42" s="46">
        <v>65290</v>
      </c>
      <c r="C42" s="46">
        <v>61160</v>
      </c>
      <c r="D42" s="50">
        <v>0</v>
      </c>
      <c r="E42" s="46">
        <v>156</v>
      </c>
      <c r="F42" s="46">
        <v>39.5</v>
      </c>
      <c r="G42" s="46">
        <v>27.5</v>
      </c>
      <c r="H42" s="46">
        <v>27</v>
      </c>
      <c r="I42" s="46">
        <v>36.5</v>
      </c>
      <c r="J42" s="46">
        <v>21</v>
      </c>
      <c r="K42" s="46">
        <v>26</v>
      </c>
      <c r="L42" s="46">
        <v>28.5</v>
      </c>
      <c r="M42" s="51">
        <f t="shared" si="0"/>
        <v>29.428571428571427</v>
      </c>
      <c r="N42" s="47">
        <v>10</v>
      </c>
      <c r="O42" s="46">
        <v>18.5</v>
      </c>
      <c r="P42" s="46">
        <v>11.7</v>
      </c>
      <c r="Q42" s="46">
        <v>14.2</v>
      </c>
      <c r="R42" s="46">
        <v>15.3</v>
      </c>
      <c r="S42" s="46">
        <v>16.6</v>
      </c>
      <c r="T42" s="46">
        <v>13.4</v>
      </c>
      <c r="U42" s="51">
        <f t="shared" si="1"/>
        <v>14.950000000000003</v>
      </c>
      <c r="V42" s="46">
        <v>20</v>
      </c>
      <c r="W42" s="46">
        <v>12</v>
      </c>
      <c r="X42" s="46">
        <v>30</v>
      </c>
      <c r="Y42" s="51">
        <f t="shared" si="2"/>
        <v>20.666666666666668</v>
      </c>
    </row>
    <row r="43" spans="1:25" ht="12.75">
      <c r="A43" s="46">
        <v>237</v>
      </c>
      <c r="B43" s="46">
        <v>65112</v>
      </c>
      <c r="C43" s="46">
        <v>61119</v>
      </c>
      <c r="D43" s="50">
        <v>0</v>
      </c>
      <c r="E43" s="46">
        <v>100</v>
      </c>
      <c r="F43" s="46">
        <v>10</v>
      </c>
      <c r="G43" s="46">
        <v>10</v>
      </c>
      <c r="H43" s="46">
        <v>9</v>
      </c>
      <c r="I43" s="46">
        <v>8</v>
      </c>
      <c r="J43" s="46">
        <v>7</v>
      </c>
      <c r="K43" s="46">
        <v>7.5</v>
      </c>
      <c r="L43" s="46">
        <v>8</v>
      </c>
      <c r="M43" s="51">
        <f t="shared" si="0"/>
        <v>8.5</v>
      </c>
      <c r="N43" s="47">
        <v>46</v>
      </c>
      <c r="O43" s="46">
        <v>13.9</v>
      </c>
      <c r="P43" s="46">
        <v>10</v>
      </c>
      <c r="Q43" s="46">
        <v>11.6</v>
      </c>
      <c r="R43" s="46">
        <v>11.5</v>
      </c>
      <c r="S43" s="46">
        <v>15.7</v>
      </c>
      <c r="T43" s="46">
        <v>11.7</v>
      </c>
      <c r="U43" s="51">
        <f t="shared" si="1"/>
        <v>12.4</v>
      </c>
      <c r="V43" s="46">
        <v>17.5</v>
      </c>
      <c r="W43" s="46">
        <v>14</v>
      </c>
      <c r="X43" s="46">
        <v>32</v>
      </c>
      <c r="Y43" s="51">
        <f t="shared" si="2"/>
        <v>21.166666666666668</v>
      </c>
    </row>
    <row r="44" spans="1:25" ht="12.75">
      <c r="A44" s="46">
        <v>30</v>
      </c>
      <c r="B44" s="46">
        <v>65391</v>
      </c>
      <c r="C44" s="46">
        <v>61737</v>
      </c>
      <c r="D44" s="50">
        <v>0</v>
      </c>
      <c r="E44" s="46">
        <v>34</v>
      </c>
      <c r="F44" s="46">
        <v>30</v>
      </c>
      <c r="G44" s="46">
        <v>23.5</v>
      </c>
      <c r="H44" s="46">
        <v>18</v>
      </c>
      <c r="I44" s="46">
        <v>14</v>
      </c>
      <c r="J44" s="46">
        <v>29</v>
      </c>
      <c r="K44" s="46">
        <v>30</v>
      </c>
      <c r="L44" s="46"/>
      <c r="M44" s="51">
        <f t="shared" si="0"/>
        <v>24.083333333333332</v>
      </c>
      <c r="N44" s="47">
        <v>5</v>
      </c>
      <c r="O44" s="46">
        <v>13.3</v>
      </c>
      <c r="P44" s="46">
        <v>9.3</v>
      </c>
      <c r="Q44" s="46">
        <v>10.5</v>
      </c>
      <c r="R44" s="46">
        <v>13.4</v>
      </c>
      <c r="S44" s="46">
        <v>12.1</v>
      </c>
      <c r="T44" s="46">
        <v>11.7</v>
      </c>
      <c r="U44" s="51">
        <f t="shared" si="1"/>
        <v>11.716666666666667</v>
      </c>
      <c r="V44" s="46">
        <v>34</v>
      </c>
      <c r="W44" s="46">
        <v>50</v>
      </c>
      <c r="X44" s="46">
        <v>40</v>
      </c>
      <c r="Y44" s="51">
        <f t="shared" si="2"/>
        <v>41.333333333333336</v>
      </c>
    </row>
    <row r="45" spans="1:25" ht="12.75">
      <c r="A45" s="46">
        <v>60</v>
      </c>
      <c r="B45" s="46">
        <v>65349</v>
      </c>
      <c r="C45" s="46">
        <v>61634</v>
      </c>
      <c r="D45" s="50">
        <v>0</v>
      </c>
      <c r="E45" s="46">
        <v>120</v>
      </c>
      <c r="F45" s="46">
        <v>61</v>
      </c>
      <c r="G45" s="46">
        <v>46</v>
      </c>
      <c r="H45" s="46">
        <v>47.5</v>
      </c>
      <c r="I45" s="46">
        <v>32</v>
      </c>
      <c r="J45" s="46">
        <v>21</v>
      </c>
      <c r="K45" s="46">
        <v>39.25</v>
      </c>
      <c r="L45" s="46">
        <v>23.5</v>
      </c>
      <c r="M45" s="51">
        <f t="shared" si="0"/>
        <v>38.607142857142854</v>
      </c>
      <c r="N45" s="47">
        <v>7</v>
      </c>
      <c r="O45" s="46">
        <v>21.9</v>
      </c>
      <c r="P45" s="46">
        <v>20.5</v>
      </c>
      <c r="Q45" s="46">
        <v>17.7</v>
      </c>
      <c r="R45" s="46">
        <v>14</v>
      </c>
      <c r="S45" s="46">
        <v>17.9</v>
      </c>
      <c r="T45" s="46">
        <v>18.5</v>
      </c>
      <c r="U45" s="51">
        <f t="shared" si="1"/>
        <v>18.416666666666668</v>
      </c>
      <c r="V45" s="46">
        <v>16</v>
      </c>
      <c r="W45" s="46">
        <v>10</v>
      </c>
      <c r="X45" s="46">
        <v>15</v>
      </c>
      <c r="Y45" s="51">
        <f t="shared" si="2"/>
        <v>13.666666666666666</v>
      </c>
    </row>
    <row r="46" spans="1:25" ht="12.75">
      <c r="A46" s="46">
        <v>91</v>
      </c>
      <c r="B46" s="46">
        <v>65257</v>
      </c>
      <c r="C46" s="46">
        <v>61499</v>
      </c>
      <c r="D46" s="50">
        <v>0</v>
      </c>
      <c r="E46" s="46">
        <v>62</v>
      </c>
      <c r="F46" s="46">
        <v>27</v>
      </c>
      <c r="G46" s="46">
        <v>19.5</v>
      </c>
      <c r="H46" s="46">
        <v>16.5</v>
      </c>
      <c r="I46" s="46">
        <v>17</v>
      </c>
      <c r="J46" s="46">
        <v>25</v>
      </c>
      <c r="K46" s="46">
        <v>27</v>
      </c>
      <c r="L46" s="46"/>
      <c r="M46" s="51">
        <f t="shared" si="0"/>
        <v>22</v>
      </c>
      <c r="N46" s="47">
        <v>5</v>
      </c>
      <c r="O46" s="46">
        <v>16.2</v>
      </c>
      <c r="P46" s="46">
        <v>8.7</v>
      </c>
      <c r="Q46" s="46">
        <v>7.5</v>
      </c>
      <c r="R46" s="46">
        <v>7.6</v>
      </c>
      <c r="S46" s="46">
        <v>7.2</v>
      </c>
      <c r="T46" s="46">
        <v>11.8</v>
      </c>
      <c r="U46" s="51">
        <f t="shared" si="1"/>
        <v>9.833333333333334</v>
      </c>
      <c r="V46" s="46">
        <v>30</v>
      </c>
      <c r="W46" s="46">
        <v>47</v>
      </c>
      <c r="X46" s="46">
        <v>50</v>
      </c>
      <c r="Y46" s="51">
        <f t="shared" si="2"/>
        <v>42.333333333333336</v>
      </c>
    </row>
    <row r="47" spans="1:25" ht="12.75">
      <c r="A47" s="46">
        <v>84</v>
      </c>
      <c r="B47" s="46">
        <v>64891</v>
      </c>
      <c r="C47" s="46">
        <v>61535</v>
      </c>
      <c r="D47" s="50">
        <v>0</v>
      </c>
      <c r="E47" s="46">
        <v>102</v>
      </c>
      <c r="F47" s="46">
        <v>35.5</v>
      </c>
      <c r="G47" s="46">
        <v>35</v>
      </c>
      <c r="H47" s="46">
        <v>22</v>
      </c>
      <c r="I47" s="46">
        <v>31</v>
      </c>
      <c r="J47" s="46">
        <v>25</v>
      </c>
      <c r="K47" s="46">
        <v>24.5</v>
      </c>
      <c r="L47" s="46">
        <v>19</v>
      </c>
      <c r="M47" s="51">
        <f t="shared" si="0"/>
        <v>27.428571428571427</v>
      </c>
      <c r="N47" s="47">
        <v>8</v>
      </c>
      <c r="O47" s="46">
        <v>13.7</v>
      </c>
      <c r="P47" s="46">
        <v>13.4</v>
      </c>
      <c r="Q47" s="46">
        <v>18.3</v>
      </c>
      <c r="R47" s="46">
        <v>16.7</v>
      </c>
      <c r="S47" s="46">
        <v>14.9</v>
      </c>
      <c r="T47" s="46">
        <v>8.4</v>
      </c>
      <c r="U47" s="51">
        <f t="shared" si="1"/>
        <v>14.233333333333336</v>
      </c>
      <c r="V47" s="46">
        <v>14</v>
      </c>
      <c r="W47" s="46">
        <v>18</v>
      </c>
      <c r="X47" s="46">
        <v>22.5</v>
      </c>
      <c r="Y47" s="51">
        <f t="shared" si="2"/>
        <v>18.166666666666668</v>
      </c>
    </row>
    <row r="48" spans="1:25" ht="12.75">
      <c r="A48" s="46">
        <v>0</v>
      </c>
      <c r="B48" s="46">
        <v>65556</v>
      </c>
      <c r="C48" s="46">
        <v>61907</v>
      </c>
      <c r="D48" s="50">
        <v>0</v>
      </c>
      <c r="E48" s="46">
        <v>65</v>
      </c>
      <c r="F48" s="46">
        <v>37</v>
      </c>
      <c r="G48" s="46">
        <v>26.5</v>
      </c>
      <c r="H48" s="46">
        <v>15.5</v>
      </c>
      <c r="I48" s="46">
        <v>13.5</v>
      </c>
      <c r="J48" s="46">
        <v>28</v>
      </c>
      <c r="K48" s="46">
        <v>19.5</v>
      </c>
      <c r="L48" s="46">
        <v>15</v>
      </c>
      <c r="M48" s="51">
        <f t="shared" si="0"/>
        <v>22.142857142857142</v>
      </c>
      <c r="N48" s="47">
        <v>6</v>
      </c>
      <c r="O48" s="46">
        <v>12.4</v>
      </c>
      <c r="P48" s="46">
        <v>14</v>
      </c>
      <c r="Q48" s="46">
        <v>12.4</v>
      </c>
      <c r="R48" s="46">
        <v>14.1</v>
      </c>
      <c r="S48" s="46">
        <v>14.4</v>
      </c>
      <c r="T48" s="46">
        <v>16.9</v>
      </c>
      <c r="U48" s="51">
        <f t="shared" si="1"/>
        <v>14.033333333333331</v>
      </c>
      <c r="V48" s="46">
        <v>22</v>
      </c>
      <c r="W48" s="46">
        <v>18</v>
      </c>
      <c r="X48" s="46">
        <v>18</v>
      </c>
      <c r="Y48" s="51">
        <f t="shared" si="2"/>
        <v>19.333333333333332</v>
      </c>
    </row>
    <row r="49" spans="1:25" ht="12.75">
      <c r="A49" s="46">
        <v>2</v>
      </c>
      <c r="B49" s="46">
        <v>65503</v>
      </c>
      <c r="C49" s="46">
        <v>61897</v>
      </c>
      <c r="D49" s="50">
        <v>0</v>
      </c>
      <c r="E49" s="46">
        <v>116</v>
      </c>
      <c r="F49" s="46">
        <v>32</v>
      </c>
      <c r="G49" s="46">
        <v>25.5</v>
      </c>
      <c r="H49" s="46">
        <v>26</v>
      </c>
      <c r="I49" s="46">
        <v>25.5</v>
      </c>
      <c r="J49" s="46">
        <v>27</v>
      </c>
      <c r="K49" s="46">
        <v>26</v>
      </c>
      <c r="L49" s="46">
        <v>20.5</v>
      </c>
      <c r="M49" s="51">
        <f t="shared" si="0"/>
        <v>26.071428571428573</v>
      </c>
      <c r="N49" s="47">
        <v>18</v>
      </c>
      <c r="O49" s="46">
        <v>12.5</v>
      </c>
      <c r="P49" s="46">
        <v>12.3</v>
      </c>
      <c r="Q49" s="46">
        <v>10.8</v>
      </c>
      <c r="R49" s="46">
        <v>13.3</v>
      </c>
      <c r="S49" s="46">
        <v>19.5</v>
      </c>
      <c r="T49" s="46">
        <v>12.1</v>
      </c>
      <c r="U49" s="51">
        <f t="shared" si="1"/>
        <v>13.416666666666666</v>
      </c>
      <c r="V49" s="46">
        <v>25</v>
      </c>
      <c r="W49" s="46">
        <v>28</v>
      </c>
      <c r="X49" s="46">
        <v>28</v>
      </c>
      <c r="Y49" s="51">
        <f t="shared" si="2"/>
        <v>27</v>
      </c>
    </row>
    <row r="50" spans="1:25" ht="12.75">
      <c r="A50" s="46">
        <v>4</v>
      </c>
      <c r="B50" s="46">
        <v>65580</v>
      </c>
      <c r="C50" s="46">
        <v>61894</v>
      </c>
      <c r="D50" s="50">
        <v>0</v>
      </c>
      <c r="E50" s="46">
        <v>44.5</v>
      </c>
      <c r="F50" s="46">
        <v>18</v>
      </c>
      <c r="G50" s="46">
        <v>16</v>
      </c>
      <c r="H50" s="46">
        <v>14.5</v>
      </c>
      <c r="I50" s="46">
        <v>15.5</v>
      </c>
      <c r="J50" s="46">
        <v>15.5</v>
      </c>
      <c r="K50" s="46">
        <v>8</v>
      </c>
      <c r="L50" s="46">
        <v>12</v>
      </c>
      <c r="M50" s="51">
        <f t="shared" si="0"/>
        <v>14.214285714285714</v>
      </c>
      <c r="N50" s="47">
        <v>3</v>
      </c>
      <c r="O50" s="46">
        <v>15.9</v>
      </c>
      <c r="P50" s="46">
        <v>11.4</v>
      </c>
      <c r="Q50" s="46">
        <v>10.3</v>
      </c>
      <c r="R50" s="46">
        <v>10.2</v>
      </c>
      <c r="S50" s="46">
        <v>8.7</v>
      </c>
      <c r="T50" s="46">
        <v>10.8</v>
      </c>
      <c r="U50" s="51">
        <f t="shared" si="1"/>
        <v>11.216666666666667</v>
      </c>
      <c r="V50" s="46">
        <v>30</v>
      </c>
      <c r="W50" s="46">
        <v>34</v>
      </c>
      <c r="X50" s="46">
        <v>44</v>
      </c>
      <c r="Y50" s="51">
        <f t="shared" si="2"/>
        <v>36</v>
      </c>
    </row>
    <row r="51" spans="1:25" ht="12.75">
      <c r="A51" s="46">
        <v>23</v>
      </c>
      <c r="B51" s="46">
        <v>65687</v>
      </c>
      <c r="C51" s="46">
        <v>61796</v>
      </c>
      <c r="D51" s="50">
        <v>0</v>
      </c>
      <c r="E51" s="46">
        <v>122</v>
      </c>
      <c r="F51" s="46">
        <v>28.25</v>
      </c>
      <c r="G51" s="46">
        <v>21</v>
      </c>
      <c r="H51" s="46">
        <v>28</v>
      </c>
      <c r="I51" s="46">
        <v>19</v>
      </c>
      <c r="J51" s="46">
        <v>19.5</v>
      </c>
      <c r="K51" s="46">
        <v>11.5</v>
      </c>
      <c r="L51" s="46">
        <v>18</v>
      </c>
      <c r="M51" s="51">
        <f t="shared" si="0"/>
        <v>20.75</v>
      </c>
      <c r="N51" s="47">
        <v>15</v>
      </c>
      <c r="O51" s="46">
        <v>9.1</v>
      </c>
      <c r="P51" s="46">
        <v>12.9</v>
      </c>
      <c r="Q51" s="46">
        <v>9.3</v>
      </c>
      <c r="R51" s="46">
        <v>12.6</v>
      </c>
      <c r="S51" s="46">
        <v>12.2</v>
      </c>
      <c r="T51" s="46">
        <v>16.4</v>
      </c>
      <c r="U51" s="51">
        <f t="shared" si="1"/>
        <v>12.083333333333334</v>
      </c>
      <c r="V51" s="46">
        <v>36</v>
      </c>
      <c r="W51" s="46">
        <v>34</v>
      </c>
      <c r="X51" s="46">
        <v>37.5</v>
      </c>
      <c r="Y51" s="51">
        <f t="shared" si="2"/>
        <v>35.833333333333336</v>
      </c>
    </row>
    <row r="52" spans="1:25" ht="12.75">
      <c r="A52" s="46">
        <v>20</v>
      </c>
      <c r="B52" s="46">
        <v>65548</v>
      </c>
      <c r="C52" s="46">
        <v>61791</v>
      </c>
      <c r="D52" s="50">
        <v>0</v>
      </c>
      <c r="E52" s="46">
        <v>81</v>
      </c>
      <c r="F52" s="46">
        <v>35.25</v>
      </c>
      <c r="G52" s="46">
        <v>25.5</v>
      </c>
      <c r="H52" s="46">
        <v>24.5</v>
      </c>
      <c r="I52" s="46">
        <v>30.5</v>
      </c>
      <c r="J52" s="46">
        <v>27.75</v>
      </c>
      <c r="K52" s="46">
        <v>22</v>
      </c>
      <c r="L52" s="46">
        <v>25</v>
      </c>
      <c r="M52" s="51">
        <f t="shared" si="0"/>
        <v>27.214285714285715</v>
      </c>
      <c r="N52" s="47">
        <v>10</v>
      </c>
      <c r="O52" s="46">
        <v>12.4</v>
      </c>
      <c r="P52" s="46">
        <v>15.7</v>
      </c>
      <c r="Q52" s="46">
        <v>11.3</v>
      </c>
      <c r="R52" s="46">
        <v>15</v>
      </c>
      <c r="S52" s="46">
        <v>13.3</v>
      </c>
      <c r="T52" s="46">
        <v>9.1</v>
      </c>
      <c r="U52" s="51">
        <f t="shared" si="1"/>
        <v>12.799999999999999</v>
      </c>
      <c r="V52" s="46">
        <v>18</v>
      </c>
      <c r="W52" s="46">
        <v>22</v>
      </c>
      <c r="X52" s="46">
        <v>42</v>
      </c>
      <c r="Y52" s="51">
        <f t="shared" si="2"/>
        <v>27.333333333333332</v>
      </c>
    </row>
    <row r="53" spans="1:25" ht="12.75">
      <c r="A53" s="46">
        <v>8</v>
      </c>
      <c r="B53" s="46">
        <v>65419</v>
      </c>
      <c r="C53" s="46">
        <v>61837</v>
      </c>
      <c r="D53" s="50">
        <v>0</v>
      </c>
      <c r="E53" s="46">
        <v>66</v>
      </c>
      <c r="F53" s="46">
        <v>35</v>
      </c>
      <c r="G53" s="46">
        <v>23.5</v>
      </c>
      <c r="H53" s="46">
        <v>25.5</v>
      </c>
      <c r="I53" s="46">
        <v>20</v>
      </c>
      <c r="J53" s="46">
        <v>31.75</v>
      </c>
      <c r="K53" s="46">
        <v>14</v>
      </c>
      <c r="L53" s="46">
        <v>26</v>
      </c>
      <c r="M53" s="51">
        <f t="shared" si="0"/>
        <v>25.107142857142858</v>
      </c>
      <c r="N53" s="47">
        <v>16</v>
      </c>
      <c r="O53" s="46">
        <v>15.4</v>
      </c>
      <c r="P53" s="46">
        <v>16.8</v>
      </c>
      <c r="Q53" s="46">
        <v>13.2</v>
      </c>
      <c r="R53" s="46">
        <v>12.7</v>
      </c>
      <c r="S53" s="46">
        <v>13.3</v>
      </c>
      <c r="T53" s="46">
        <v>13.1</v>
      </c>
      <c r="U53" s="51">
        <f t="shared" si="1"/>
        <v>14.083333333333334</v>
      </c>
      <c r="V53" s="46">
        <v>20</v>
      </c>
      <c r="W53" s="46">
        <v>18</v>
      </c>
      <c r="X53" s="46">
        <v>20</v>
      </c>
      <c r="Y53" s="51">
        <f t="shared" si="2"/>
        <v>19.333333333333332</v>
      </c>
    </row>
    <row r="54" spans="1:25" ht="12.75">
      <c r="A54" s="46">
        <v>103</v>
      </c>
      <c r="B54" s="46">
        <v>65888</v>
      </c>
      <c r="C54" s="46">
        <v>61510</v>
      </c>
      <c r="D54" s="50">
        <v>0</v>
      </c>
      <c r="E54" s="46">
        <v>70</v>
      </c>
      <c r="F54" s="46">
        <v>18.5</v>
      </c>
      <c r="G54" s="46">
        <v>15.5</v>
      </c>
      <c r="H54" s="46">
        <v>14</v>
      </c>
      <c r="I54" s="46">
        <v>12</v>
      </c>
      <c r="J54" s="46">
        <v>11</v>
      </c>
      <c r="K54" s="46">
        <v>14.5</v>
      </c>
      <c r="L54" s="46">
        <v>15</v>
      </c>
      <c r="M54" s="51">
        <f t="shared" si="0"/>
        <v>14.357142857142858</v>
      </c>
      <c r="N54" s="47">
        <v>15</v>
      </c>
      <c r="O54" s="46">
        <v>11.3</v>
      </c>
      <c r="P54" s="46">
        <v>9</v>
      </c>
      <c r="Q54" s="46">
        <v>12</v>
      </c>
      <c r="R54" s="46">
        <v>12.5</v>
      </c>
      <c r="S54" s="46">
        <v>9.4</v>
      </c>
      <c r="T54" s="46">
        <v>10.1</v>
      </c>
      <c r="U54" s="51">
        <f t="shared" si="1"/>
        <v>10.716666666666667</v>
      </c>
      <c r="V54" s="46">
        <v>16</v>
      </c>
      <c r="W54" s="46">
        <v>27.5</v>
      </c>
      <c r="X54" s="46">
        <v>20</v>
      </c>
      <c r="Y54" s="51">
        <f t="shared" si="2"/>
        <v>21.166666666666668</v>
      </c>
    </row>
    <row r="55" spans="1:25" ht="12.75">
      <c r="A55" s="46">
        <v>134</v>
      </c>
      <c r="B55" s="46">
        <v>65644</v>
      </c>
      <c r="C55" s="46">
        <v>61432</v>
      </c>
      <c r="D55" s="50">
        <v>0</v>
      </c>
      <c r="E55" s="46">
        <v>45</v>
      </c>
      <c r="F55" s="46">
        <v>39.5</v>
      </c>
      <c r="G55" s="46">
        <v>27</v>
      </c>
      <c r="H55" s="46">
        <v>28</v>
      </c>
      <c r="I55" s="46">
        <v>29</v>
      </c>
      <c r="J55" s="46">
        <v>33</v>
      </c>
      <c r="K55" s="46">
        <v>26</v>
      </c>
      <c r="L55" s="46">
        <v>21</v>
      </c>
      <c r="M55" s="51">
        <f t="shared" si="0"/>
        <v>29.071428571428573</v>
      </c>
      <c r="N55" s="47">
        <v>8</v>
      </c>
      <c r="O55" s="46">
        <v>15.9</v>
      </c>
      <c r="P55" s="46">
        <v>17.9</v>
      </c>
      <c r="Q55" s="46">
        <v>17.7</v>
      </c>
      <c r="R55" s="46">
        <v>17</v>
      </c>
      <c r="S55" s="46">
        <v>16.4</v>
      </c>
      <c r="T55" s="46">
        <v>13.5</v>
      </c>
      <c r="U55" s="51">
        <f t="shared" si="1"/>
        <v>16.400000000000002</v>
      </c>
      <c r="V55" s="46">
        <v>10</v>
      </c>
      <c r="W55" s="46">
        <v>20</v>
      </c>
      <c r="X55" s="46">
        <v>14</v>
      </c>
      <c r="Y55" s="51">
        <f t="shared" si="2"/>
        <v>14.666666666666666</v>
      </c>
    </row>
    <row r="56" spans="1:25" ht="12.75">
      <c r="A56" s="46">
        <v>127</v>
      </c>
      <c r="B56" s="46">
        <v>65315</v>
      </c>
      <c r="C56" s="46">
        <v>61420</v>
      </c>
      <c r="D56" s="50">
        <v>0</v>
      </c>
      <c r="E56" s="46">
        <v>197</v>
      </c>
      <c r="F56" s="46">
        <v>36.5</v>
      </c>
      <c r="G56" s="46">
        <v>32</v>
      </c>
      <c r="H56" s="46">
        <v>32.5</v>
      </c>
      <c r="I56" s="46">
        <v>30.5</v>
      </c>
      <c r="J56" s="46">
        <v>26.5</v>
      </c>
      <c r="K56" s="46">
        <v>25</v>
      </c>
      <c r="L56" s="46">
        <v>29</v>
      </c>
      <c r="M56" s="51">
        <f t="shared" si="0"/>
        <v>30.285714285714285</v>
      </c>
      <c r="N56" s="47">
        <v>18</v>
      </c>
      <c r="O56" s="46">
        <v>22.1</v>
      </c>
      <c r="P56" s="46">
        <v>17.1</v>
      </c>
      <c r="Q56" s="46">
        <v>22.2</v>
      </c>
      <c r="R56" s="46">
        <v>25.8</v>
      </c>
      <c r="S56" s="46">
        <v>21.3</v>
      </c>
      <c r="T56" s="46">
        <v>19.9</v>
      </c>
      <c r="U56" s="51">
        <f t="shared" si="1"/>
        <v>21.400000000000002</v>
      </c>
      <c r="V56" s="46">
        <v>10</v>
      </c>
      <c r="W56" s="46">
        <v>14</v>
      </c>
      <c r="X56" s="46">
        <v>20</v>
      </c>
      <c r="Y56" s="51">
        <f t="shared" si="2"/>
        <v>14.666666666666666</v>
      </c>
    </row>
    <row r="57" spans="1:25" ht="12.75">
      <c r="A57" s="46">
        <v>182</v>
      </c>
      <c r="B57" s="46">
        <v>65264</v>
      </c>
      <c r="C57" s="46">
        <v>61267</v>
      </c>
      <c r="D57" s="50">
        <v>0</v>
      </c>
      <c r="E57" s="46">
        <v>205</v>
      </c>
      <c r="F57" s="46">
        <v>59</v>
      </c>
      <c r="G57" s="46">
        <v>54.5</v>
      </c>
      <c r="H57" s="46">
        <v>34</v>
      </c>
      <c r="I57" s="46">
        <v>41</v>
      </c>
      <c r="J57" s="46">
        <v>36</v>
      </c>
      <c r="K57" s="46">
        <v>36</v>
      </c>
      <c r="L57" s="46">
        <v>35.5</v>
      </c>
      <c r="M57" s="51">
        <f t="shared" si="0"/>
        <v>42.285714285714285</v>
      </c>
      <c r="N57" s="47">
        <v>160</v>
      </c>
      <c r="O57" s="46">
        <v>11.4</v>
      </c>
      <c r="P57" s="46">
        <v>12</v>
      </c>
      <c r="Q57" s="46">
        <v>14.8</v>
      </c>
      <c r="R57" s="46">
        <v>13</v>
      </c>
      <c r="S57" s="46">
        <v>14.3</v>
      </c>
      <c r="T57" s="46">
        <v>17.6</v>
      </c>
      <c r="U57" s="51">
        <f t="shared" si="1"/>
        <v>13.85</v>
      </c>
      <c r="V57" s="46">
        <v>9</v>
      </c>
      <c r="W57" s="46">
        <v>18</v>
      </c>
      <c r="X57" s="46">
        <v>11</v>
      </c>
      <c r="Y57" s="51">
        <f t="shared" si="2"/>
        <v>12.666666666666666</v>
      </c>
    </row>
    <row r="58" spans="1:25" ht="12.75">
      <c r="A58" s="46">
        <v>210</v>
      </c>
      <c r="B58" s="46">
        <v>65556</v>
      </c>
      <c r="C58" s="46">
        <v>61202</v>
      </c>
      <c r="D58" s="50">
        <v>0</v>
      </c>
      <c r="E58" s="46">
        <v>90</v>
      </c>
      <c r="F58" s="46">
        <v>25.5</v>
      </c>
      <c r="G58" s="46">
        <v>15.5</v>
      </c>
      <c r="H58" s="46">
        <v>14</v>
      </c>
      <c r="I58" s="46">
        <v>19</v>
      </c>
      <c r="J58" s="46">
        <v>20</v>
      </c>
      <c r="K58" s="46">
        <v>13</v>
      </c>
      <c r="L58" s="46">
        <v>6</v>
      </c>
      <c r="M58" s="51">
        <f t="shared" si="0"/>
        <v>16.142857142857142</v>
      </c>
      <c r="N58" s="47">
        <v>4</v>
      </c>
      <c r="O58" s="46">
        <v>15.4</v>
      </c>
      <c r="P58" s="46">
        <v>13.1</v>
      </c>
      <c r="Q58" s="46">
        <v>9.8</v>
      </c>
      <c r="R58" s="46">
        <v>15.1</v>
      </c>
      <c r="S58" s="46">
        <v>15.4</v>
      </c>
      <c r="T58" s="46">
        <v>16.8</v>
      </c>
      <c r="U58" s="51">
        <f t="shared" si="1"/>
        <v>14.266666666666666</v>
      </c>
      <c r="V58" s="46">
        <v>12</v>
      </c>
      <c r="W58" s="46">
        <v>14</v>
      </c>
      <c r="X58" s="46">
        <v>22.5</v>
      </c>
      <c r="Y58" s="51">
        <f t="shared" si="2"/>
        <v>16.166666666666668</v>
      </c>
    </row>
    <row r="59" spans="1:25" ht="12.75">
      <c r="A59" s="46">
        <v>192</v>
      </c>
      <c r="B59" s="46">
        <v>65786</v>
      </c>
      <c r="C59" s="46">
        <v>61270</v>
      </c>
      <c r="D59" s="50">
        <v>0</v>
      </c>
      <c r="E59" s="46">
        <v>69</v>
      </c>
      <c r="F59" s="46">
        <v>32</v>
      </c>
      <c r="G59" s="46">
        <v>6.5</v>
      </c>
      <c r="H59" s="46">
        <v>32</v>
      </c>
      <c r="I59" s="46">
        <v>24.5</v>
      </c>
      <c r="J59" s="46">
        <v>8</v>
      </c>
      <c r="K59" s="46">
        <v>20</v>
      </c>
      <c r="L59" s="46">
        <v>18</v>
      </c>
      <c r="M59" s="51">
        <f t="shared" si="0"/>
        <v>20.142857142857142</v>
      </c>
      <c r="N59" s="47">
        <v>21</v>
      </c>
      <c r="O59" s="46">
        <v>13.3</v>
      </c>
      <c r="P59" s="46">
        <v>11.5</v>
      </c>
      <c r="Q59" s="46">
        <v>12.7</v>
      </c>
      <c r="R59" s="46">
        <v>18.9</v>
      </c>
      <c r="S59" s="46">
        <v>16.3</v>
      </c>
      <c r="T59" s="46">
        <v>25.6</v>
      </c>
      <c r="U59" s="51">
        <f t="shared" si="1"/>
        <v>16.383333333333336</v>
      </c>
      <c r="V59" s="46">
        <v>8</v>
      </c>
      <c r="W59" s="46">
        <v>8</v>
      </c>
      <c r="X59" s="46">
        <v>14</v>
      </c>
      <c r="Y59" s="51">
        <f t="shared" si="2"/>
        <v>10</v>
      </c>
    </row>
    <row r="60" spans="1:25" ht="12.75">
      <c r="A60" s="46">
        <v>188</v>
      </c>
      <c r="B60" s="46">
        <v>65592</v>
      </c>
      <c r="C60" s="46">
        <v>61288</v>
      </c>
      <c r="D60" s="50">
        <v>0</v>
      </c>
      <c r="E60" s="46">
        <v>230</v>
      </c>
      <c r="F60" s="46">
        <v>41.5</v>
      </c>
      <c r="G60" s="46">
        <v>32.5</v>
      </c>
      <c r="H60" s="46">
        <v>35</v>
      </c>
      <c r="I60" s="46">
        <v>35</v>
      </c>
      <c r="J60" s="46">
        <v>23.5</v>
      </c>
      <c r="K60" s="46">
        <v>26.5</v>
      </c>
      <c r="L60" s="46">
        <v>31.5</v>
      </c>
      <c r="M60" s="51">
        <f t="shared" si="0"/>
        <v>32.214285714285715</v>
      </c>
      <c r="N60" s="47">
        <v>110</v>
      </c>
      <c r="O60" s="46">
        <v>20.5</v>
      </c>
      <c r="P60" s="46">
        <v>21.7</v>
      </c>
      <c r="Q60" s="46">
        <v>24.5</v>
      </c>
      <c r="R60" s="46">
        <v>17.3</v>
      </c>
      <c r="S60" s="46">
        <v>18.2</v>
      </c>
      <c r="T60" s="46">
        <v>18.2</v>
      </c>
      <c r="U60" s="51">
        <f t="shared" si="1"/>
        <v>20.066666666666666</v>
      </c>
      <c r="V60" s="46">
        <v>20</v>
      </c>
      <c r="W60" s="46">
        <v>8</v>
      </c>
      <c r="X60" s="46">
        <v>12</v>
      </c>
      <c r="Y60" s="51">
        <f t="shared" si="2"/>
        <v>13.333333333333334</v>
      </c>
    </row>
    <row r="61" spans="1:25" ht="12.75">
      <c r="A61" s="46">
        <v>254</v>
      </c>
      <c r="B61" s="46">
        <v>65953</v>
      </c>
      <c r="C61" s="46">
        <v>61115</v>
      </c>
      <c r="D61" s="50">
        <v>0</v>
      </c>
      <c r="E61" s="46">
        <v>77.5</v>
      </c>
      <c r="F61" s="46">
        <v>55</v>
      </c>
      <c r="G61" s="46">
        <v>43</v>
      </c>
      <c r="H61" s="46">
        <v>35.5</v>
      </c>
      <c r="I61" s="46">
        <v>36.5</v>
      </c>
      <c r="J61" s="46">
        <v>31</v>
      </c>
      <c r="K61" s="46">
        <v>29</v>
      </c>
      <c r="L61" s="46">
        <v>25.5</v>
      </c>
      <c r="M61" s="51">
        <f t="shared" si="0"/>
        <v>36.5</v>
      </c>
      <c r="N61" s="47">
        <v>11</v>
      </c>
      <c r="O61" s="46">
        <v>17.5</v>
      </c>
      <c r="P61" s="46">
        <v>11</v>
      </c>
      <c r="Q61" s="46">
        <v>8.7</v>
      </c>
      <c r="R61" s="46">
        <v>8.9</v>
      </c>
      <c r="S61" s="46">
        <v>11.5</v>
      </c>
      <c r="T61" s="46">
        <v>16.4</v>
      </c>
      <c r="U61" s="51">
        <f t="shared" si="1"/>
        <v>12.333333333333334</v>
      </c>
      <c r="V61" s="46">
        <v>22.5</v>
      </c>
      <c r="W61" s="46">
        <v>15</v>
      </c>
      <c r="X61" s="46">
        <v>25</v>
      </c>
      <c r="Y61" s="51">
        <f t="shared" si="2"/>
        <v>20.833333333333332</v>
      </c>
    </row>
    <row r="62" spans="1:25" ht="12.75">
      <c r="A62" s="46">
        <v>318</v>
      </c>
      <c r="B62" s="46">
        <v>65991</v>
      </c>
      <c r="C62" s="46">
        <v>60202</v>
      </c>
      <c r="D62" s="50">
        <v>0</v>
      </c>
      <c r="E62" s="46">
        <v>76.5</v>
      </c>
      <c r="F62" s="46">
        <v>18</v>
      </c>
      <c r="G62" s="46">
        <v>16.5</v>
      </c>
      <c r="H62" s="46">
        <v>16.5</v>
      </c>
      <c r="I62" s="46">
        <v>19.5</v>
      </c>
      <c r="J62" s="46">
        <v>17.5</v>
      </c>
      <c r="K62" s="46">
        <v>11</v>
      </c>
      <c r="L62" s="46">
        <v>13</v>
      </c>
      <c r="M62" s="51">
        <f t="shared" si="0"/>
        <v>16</v>
      </c>
      <c r="N62" s="47">
        <v>21</v>
      </c>
      <c r="O62" s="46">
        <v>15.4</v>
      </c>
      <c r="P62" s="46">
        <v>10.7</v>
      </c>
      <c r="Q62" s="46">
        <v>9</v>
      </c>
      <c r="R62" s="46">
        <v>11.3</v>
      </c>
      <c r="S62" s="46">
        <v>20</v>
      </c>
      <c r="T62" s="46">
        <v>13.1</v>
      </c>
      <c r="U62" s="51">
        <f t="shared" si="1"/>
        <v>13.25</v>
      </c>
      <c r="V62" s="46">
        <v>27.5</v>
      </c>
      <c r="W62" s="46">
        <v>35</v>
      </c>
      <c r="X62" s="46">
        <v>20</v>
      </c>
      <c r="Y62" s="51">
        <f t="shared" si="2"/>
        <v>27.5</v>
      </c>
    </row>
    <row r="63" spans="1:25" ht="12.75">
      <c r="A63" s="46">
        <v>406</v>
      </c>
      <c r="B63" s="46">
        <v>65671</v>
      </c>
      <c r="C63" s="46">
        <v>60610</v>
      </c>
      <c r="D63" s="50">
        <v>0</v>
      </c>
      <c r="E63" s="46">
        <v>53.5</v>
      </c>
      <c r="F63" s="46">
        <v>27</v>
      </c>
      <c r="G63" s="46">
        <v>27</v>
      </c>
      <c r="H63" s="46">
        <v>20</v>
      </c>
      <c r="I63" s="46">
        <v>20</v>
      </c>
      <c r="J63" s="46">
        <v>20</v>
      </c>
      <c r="K63" s="46">
        <v>16</v>
      </c>
      <c r="L63" s="46">
        <v>9.5</v>
      </c>
      <c r="M63" s="51">
        <f t="shared" si="0"/>
        <v>19.928571428571427</v>
      </c>
      <c r="N63" s="47">
        <v>6</v>
      </c>
      <c r="O63" s="46">
        <v>11.1</v>
      </c>
      <c r="P63" s="46">
        <v>11.6</v>
      </c>
      <c r="Q63" s="46">
        <v>8.2</v>
      </c>
      <c r="R63" s="46">
        <v>17.1</v>
      </c>
      <c r="S63" s="46">
        <v>17.8</v>
      </c>
      <c r="T63" s="46">
        <v>10.9</v>
      </c>
      <c r="U63" s="51">
        <f t="shared" si="1"/>
        <v>12.783333333333333</v>
      </c>
      <c r="V63" s="46">
        <v>45</v>
      </c>
      <c r="W63" s="46">
        <v>14</v>
      </c>
      <c r="X63" s="46">
        <v>16</v>
      </c>
      <c r="Y63" s="51">
        <f t="shared" si="2"/>
        <v>25</v>
      </c>
    </row>
    <row r="64" spans="1:25" ht="12.75">
      <c r="A64" s="46">
        <v>114</v>
      </c>
      <c r="B64" s="46">
        <v>65473</v>
      </c>
      <c r="C64" s="46">
        <v>61455</v>
      </c>
      <c r="D64" s="50">
        <v>0</v>
      </c>
      <c r="E64" s="46">
        <v>134</v>
      </c>
      <c r="F64" s="46">
        <v>31</v>
      </c>
      <c r="G64" s="46">
        <v>35</v>
      </c>
      <c r="H64" s="46">
        <v>27.5</v>
      </c>
      <c r="I64" s="46">
        <v>28</v>
      </c>
      <c r="J64" s="46">
        <v>22</v>
      </c>
      <c r="K64" s="46">
        <v>20.5</v>
      </c>
      <c r="L64" s="46">
        <v>16</v>
      </c>
      <c r="M64" s="51">
        <f t="shared" si="0"/>
        <v>25.714285714285715</v>
      </c>
      <c r="N64" s="47">
        <v>23</v>
      </c>
      <c r="O64" s="46">
        <v>12.5</v>
      </c>
      <c r="P64" s="46">
        <v>14.3</v>
      </c>
      <c r="Q64" s="46">
        <v>8.9</v>
      </c>
      <c r="R64" s="46">
        <v>9.5</v>
      </c>
      <c r="S64" s="46">
        <v>12.1</v>
      </c>
      <c r="T64" s="46">
        <v>11</v>
      </c>
      <c r="U64" s="51">
        <f t="shared" si="1"/>
        <v>11.383333333333335</v>
      </c>
      <c r="V64" s="46">
        <v>22</v>
      </c>
      <c r="W64" s="46">
        <v>25</v>
      </c>
      <c r="X64" s="46">
        <v>25</v>
      </c>
      <c r="Y64" s="51">
        <f t="shared" si="2"/>
        <v>24</v>
      </c>
    </row>
    <row r="65" spans="1:25" ht="12.75">
      <c r="A65" s="46">
        <v>231</v>
      </c>
      <c r="B65" s="46">
        <v>65730</v>
      </c>
      <c r="C65" s="46">
        <v>61182</v>
      </c>
      <c r="D65" s="50">
        <v>0</v>
      </c>
      <c r="E65" s="46">
        <v>80</v>
      </c>
      <c r="F65" s="46">
        <v>21</v>
      </c>
      <c r="G65" s="46">
        <v>11</v>
      </c>
      <c r="H65" s="46">
        <v>8</v>
      </c>
      <c r="I65" s="46">
        <v>14</v>
      </c>
      <c r="J65" s="46">
        <v>13</v>
      </c>
      <c r="K65" s="46">
        <v>11</v>
      </c>
      <c r="L65" s="46">
        <v>9</v>
      </c>
      <c r="M65" s="51">
        <f t="shared" si="0"/>
        <v>12.428571428571429</v>
      </c>
      <c r="N65" s="47">
        <v>60</v>
      </c>
      <c r="O65" s="46">
        <v>14.1</v>
      </c>
      <c r="P65" s="46">
        <v>24.4</v>
      </c>
      <c r="Q65" s="46">
        <v>20.7</v>
      </c>
      <c r="R65" s="46">
        <v>14.7</v>
      </c>
      <c r="S65" s="46">
        <v>32.9</v>
      </c>
      <c r="T65" s="46">
        <v>11.6</v>
      </c>
      <c r="U65" s="51">
        <f t="shared" si="1"/>
        <v>19.733333333333334</v>
      </c>
      <c r="V65" s="46">
        <v>12</v>
      </c>
      <c r="W65" s="46">
        <v>12.5</v>
      </c>
      <c r="X65" s="46">
        <v>30</v>
      </c>
      <c r="Y65" s="51">
        <f t="shared" si="2"/>
        <v>18.166666666666668</v>
      </c>
    </row>
    <row r="66" spans="1:25" ht="12.75">
      <c r="A66" s="46">
        <v>351</v>
      </c>
      <c r="B66" s="46">
        <v>66184</v>
      </c>
      <c r="C66" s="46">
        <v>60910</v>
      </c>
      <c r="D66" s="50">
        <v>0</v>
      </c>
      <c r="E66" s="46">
        <v>102</v>
      </c>
      <c r="F66" s="46">
        <v>41</v>
      </c>
      <c r="G66" s="46">
        <v>38</v>
      </c>
      <c r="H66" s="46">
        <v>33</v>
      </c>
      <c r="I66" s="46">
        <v>27.5</v>
      </c>
      <c r="J66" s="46">
        <v>22</v>
      </c>
      <c r="K66" s="46">
        <v>28</v>
      </c>
      <c r="L66" s="46">
        <v>25.5</v>
      </c>
      <c r="M66" s="51">
        <f t="shared" si="0"/>
        <v>30.714285714285715</v>
      </c>
      <c r="N66" s="47">
        <v>85</v>
      </c>
      <c r="O66" s="46">
        <v>16.8</v>
      </c>
      <c r="P66" s="46">
        <v>20.3</v>
      </c>
      <c r="Q66" s="46">
        <v>13.8</v>
      </c>
      <c r="R66" s="46">
        <v>13.9</v>
      </c>
      <c r="S66" s="46">
        <v>21</v>
      </c>
      <c r="T66" s="46">
        <v>15.3</v>
      </c>
      <c r="U66" s="52">
        <f t="shared" si="1"/>
        <v>16.85</v>
      </c>
      <c r="V66" s="46">
        <v>10</v>
      </c>
      <c r="W66" s="46">
        <v>27.5</v>
      </c>
      <c r="X66" s="46">
        <v>17.5</v>
      </c>
      <c r="Y66" s="51">
        <f t="shared" si="2"/>
        <v>18.333333333333332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Crawford</dc:creator>
  <cp:keywords/>
  <dc:description/>
  <cp:lastModifiedBy>Peter Mayhew</cp:lastModifiedBy>
  <dcterms:created xsi:type="dcterms:W3CDTF">2008-08-25T00:59:06Z</dcterms:created>
  <dcterms:modified xsi:type="dcterms:W3CDTF">2015-12-17T11:23:32Z</dcterms:modified>
  <cp:category/>
  <cp:version/>
  <cp:contentType/>
  <cp:contentStatus/>
</cp:coreProperties>
</file>