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10" windowHeight="997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5">Sheet6!$A$1:$K$311</definedName>
  </definedNames>
  <calcPr calcId="145621"/>
</workbook>
</file>

<file path=xl/calcChain.xml><?xml version="1.0" encoding="utf-8"?>
<calcChain xmlns="http://schemas.openxmlformats.org/spreadsheetml/2006/main">
  <c r="B161" i="2" l="1"/>
  <c r="E159" i="2"/>
  <c r="B159" i="2"/>
  <c r="E158" i="2"/>
  <c r="B158" i="2"/>
  <c r="B125" i="2"/>
  <c r="E123" i="2"/>
  <c r="B123" i="2"/>
  <c r="E122" i="2"/>
  <c r="B122" i="2"/>
  <c r="C214" i="7" l="1"/>
  <c r="H212" i="7"/>
  <c r="G212" i="7"/>
  <c r="C212" i="7"/>
  <c r="B212" i="7"/>
  <c r="H211" i="7"/>
  <c r="G211" i="7"/>
  <c r="C211" i="7"/>
  <c r="B211" i="7"/>
  <c r="C171" i="7" l="1"/>
  <c r="H169" i="7"/>
  <c r="G169" i="7"/>
  <c r="C169" i="7"/>
  <c r="B169" i="7"/>
  <c r="H168" i="7"/>
  <c r="G168" i="7"/>
  <c r="C168" i="7"/>
  <c r="B168" i="7"/>
  <c r="C125" i="7" l="1"/>
  <c r="H123" i="7"/>
  <c r="G123" i="7"/>
  <c r="C123" i="7"/>
  <c r="B123" i="7"/>
  <c r="H122" i="7"/>
  <c r="G122" i="7"/>
  <c r="C122" i="7"/>
  <c r="B122" i="7"/>
  <c r="C83" i="7" l="1"/>
  <c r="H81" i="7"/>
  <c r="G81" i="7"/>
  <c r="C81" i="7"/>
  <c r="B81" i="7"/>
  <c r="H80" i="7"/>
  <c r="G80" i="7"/>
  <c r="C80" i="7"/>
  <c r="B80" i="7"/>
  <c r="D292" i="6" l="1"/>
  <c r="J290" i="6"/>
  <c r="I290" i="6"/>
  <c r="H290" i="6"/>
  <c r="D290" i="6"/>
  <c r="C290" i="6"/>
  <c r="B290" i="6"/>
  <c r="J289" i="6"/>
  <c r="I289" i="6"/>
  <c r="H289" i="6"/>
  <c r="D289" i="6"/>
  <c r="C289" i="6"/>
  <c r="B289" i="6"/>
  <c r="D276" i="6"/>
  <c r="J274" i="6"/>
  <c r="I274" i="6"/>
  <c r="H274" i="6"/>
  <c r="D274" i="6"/>
  <c r="C274" i="6"/>
  <c r="B274" i="6"/>
  <c r="J273" i="6"/>
  <c r="I273" i="6"/>
  <c r="H273" i="6"/>
  <c r="D273" i="6"/>
  <c r="C273" i="6"/>
  <c r="B273" i="6"/>
  <c r="D256" i="6"/>
  <c r="K254" i="6"/>
  <c r="J254" i="6"/>
  <c r="I254" i="6"/>
  <c r="D254" i="6"/>
  <c r="C254" i="6"/>
  <c r="B254" i="6"/>
  <c r="K253" i="6"/>
  <c r="J253" i="6"/>
  <c r="I253" i="6"/>
  <c r="D253" i="6"/>
  <c r="C253" i="6"/>
  <c r="B253" i="6"/>
  <c r="B239" i="6"/>
  <c r="H237" i="6"/>
  <c r="B237" i="6"/>
  <c r="H236" i="6"/>
  <c r="B236" i="6"/>
  <c r="D216" i="6" l="1"/>
  <c r="J214" i="6"/>
  <c r="I214" i="6"/>
  <c r="H214" i="6"/>
  <c r="D214" i="6"/>
  <c r="C214" i="6"/>
  <c r="B214" i="6"/>
  <c r="J213" i="6"/>
  <c r="I213" i="6"/>
  <c r="H213" i="6"/>
  <c r="D213" i="6"/>
  <c r="C213" i="6"/>
  <c r="B213" i="6"/>
  <c r="D199" i="6"/>
  <c r="J197" i="6"/>
  <c r="I197" i="6"/>
  <c r="H197" i="6"/>
  <c r="D197" i="6"/>
  <c r="C197" i="6"/>
  <c r="B197" i="6"/>
  <c r="J196" i="6"/>
  <c r="I196" i="6"/>
  <c r="H196" i="6"/>
  <c r="D196" i="6"/>
  <c r="C196" i="6"/>
  <c r="B196" i="6"/>
  <c r="C27" i="7"/>
  <c r="H25" i="7"/>
  <c r="C25" i="7"/>
  <c r="C24" i="7"/>
  <c r="I22" i="7"/>
  <c r="D22" i="7"/>
  <c r="I21" i="7"/>
  <c r="D21" i="7"/>
  <c r="I20" i="7"/>
  <c r="D20" i="7"/>
  <c r="I19" i="7"/>
  <c r="D19" i="7"/>
  <c r="I18" i="7"/>
  <c r="D18" i="7"/>
  <c r="I17" i="7"/>
  <c r="D17" i="7"/>
  <c r="I16" i="7"/>
  <c r="D16" i="7"/>
  <c r="I15" i="7"/>
  <c r="D15" i="7"/>
  <c r="I14" i="7"/>
  <c r="D14" i="7"/>
  <c r="I13" i="7"/>
  <c r="D13" i="7"/>
  <c r="I12" i="7"/>
  <c r="D12" i="7"/>
  <c r="I11" i="7"/>
  <c r="D11" i="7"/>
  <c r="I10" i="7"/>
  <c r="D10" i="7"/>
  <c r="I9" i="7"/>
  <c r="D9" i="7"/>
  <c r="I8" i="7"/>
  <c r="D8" i="7"/>
  <c r="I7" i="7"/>
  <c r="D7" i="7"/>
  <c r="I6" i="7"/>
  <c r="D6" i="7"/>
  <c r="D177" i="6"/>
  <c r="J175" i="6"/>
  <c r="I175" i="6"/>
  <c r="H175" i="6"/>
  <c r="D175" i="6"/>
  <c r="C175" i="6"/>
  <c r="B175" i="6"/>
  <c r="J174" i="6"/>
  <c r="I174" i="6"/>
  <c r="H174" i="6"/>
  <c r="D174" i="6"/>
  <c r="C174" i="6"/>
  <c r="B174" i="6"/>
  <c r="D158" i="6"/>
  <c r="J156" i="6"/>
  <c r="I156" i="6"/>
  <c r="H156" i="6"/>
  <c r="D156" i="6"/>
  <c r="C156" i="6"/>
  <c r="B156" i="6"/>
  <c r="J155" i="6"/>
  <c r="I155" i="6"/>
  <c r="H155" i="6"/>
  <c r="D155" i="6"/>
  <c r="C155" i="6"/>
  <c r="B155" i="6"/>
  <c r="D27" i="7" l="1"/>
  <c r="I25" i="7"/>
  <c r="D24" i="7"/>
  <c r="D25" i="7"/>
  <c r="B261" i="3"/>
  <c r="C129" i="1"/>
  <c r="C96" i="3" l="1"/>
  <c r="H94" i="3"/>
  <c r="G94" i="3"/>
  <c r="C94" i="3"/>
  <c r="B94" i="3"/>
  <c r="H93" i="3"/>
  <c r="G93" i="3"/>
  <c r="C93" i="3"/>
  <c r="B93" i="3"/>
  <c r="D223" i="2" l="1"/>
  <c r="I221" i="2"/>
  <c r="H221" i="2"/>
  <c r="D221" i="2"/>
  <c r="B221" i="2"/>
  <c r="I220" i="2"/>
  <c r="H220" i="2"/>
  <c r="D220" i="2"/>
  <c r="B220" i="2"/>
  <c r="D176" i="2"/>
  <c r="C176" i="2"/>
  <c r="E175" i="2"/>
  <c r="E174" i="2"/>
  <c r="E176" i="2" l="1"/>
  <c r="C100" i="6"/>
  <c r="B223" i="3" l="1"/>
  <c r="G223" i="3"/>
  <c r="B224" i="3"/>
  <c r="G224" i="3"/>
  <c r="B226" i="3"/>
  <c r="C171" i="3" l="1"/>
  <c r="H170" i="3"/>
  <c r="C170" i="3"/>
  <c r="H169" i="3"/>
  <c r="C169" i="3"/>
  <c r="I167" i="3"/>
  <c r="D167" i="3"/>
  <c r="I166" i="3"/>
  <c r="D166" i="3"/>
  <c r="I165" i="3"/>
  <c r="D165" i="3"/>
  <c r="I164" i="3"/>
  <c r="D164" i="3"/>
  <c r="I163" i="3"/>
  <c r="D163" i="3"/>
  <c r="I162" i="3"/>
  <c r="D162" i="3"/>
  <c r="I161" i="3"/>
  <c r="D161" i="3"/>
  <c r="I160" i="3"/>
  <c r="D160" i="3"/>
  <c r="I159" i="3"/>
  <c r="D159" i="3"/>
  <c r="I158" i="3"/>
  <c r="D158" i="3"/>
  <c r="I157" i="3"/>
  <c r="D157" i="3"/>
  <c r="I156" i="3"/>
  <c r="D156" i="3"/>
  <c r="I155" i="3"/>
  <c r="D155" i="3"/>
  <c r="I154" i="3"/>
  <c r="D154" i="3"/>
  <c r="I153" i="3"/>
  <c r="D153" i="3"/>
  <c r="I152" i="3"/>
  <c r="D152" i="3"/>
  <c r="I151" i="3"/>
  <c r="D151" i="3"/>
  <c r="I150" i="3"/>
  <c r="D150" i="3"/>
  <c r="I149" i="3"/>
  <c r="D149" i="3"/>
  <c r="I148" i="3"/>
  <c r="D148" i="3"/>
  <c r="I147" i="3"/>
  <c r="D147" i="3"/>
  <c r="I146" i="3"/>
  <c r="D146" i="3"/>
  <c r="I145" i="3"/>
  <c r="D145" i="3"/>
  <c r="I144" i="3"/>
  <c r="D144" i="3"/>
  <c r="I143" i="3"/>
  <c r="D143" i="3"/>
  <c r="I142" i="3"/>
  <c r="D142" i="3"/>
  <c r="I141" i="3"/>
  <c r="I170" i="3" s="1"/>
  <c r="D141" i="3"/>
  <c r="I140" i="3"/>
  <c r="D140" i="3"/>
  <c r="D170" i="3" l="1"/>
  <c r="D171" i="3"/>
  <c r="D169" i="3"/>
  <c r="I169" i="3"/>
  <c r="C165" i="1"/>
  <c r="H163" i="1"/>
  <c r="G163" i="1"/>
  <c r="C163" i="1"/>
  <c r="B163" i="1"/>
  <c r="H162" i="1"/>
  <c r="G162" i="1"/>
  <c r="C162" i="1"/>
  <c r="B162" i="1"/>
  <c r="I160" i="1"/>
  <c r="D160" i="1"/>
  <c r="I159" i="1"/>
  <c r="D159" i="1"/>
  <c r="I158" i="1"/>
  <c r="D158" i="1"/>
  <c r="I157" i="1"/>
  <c r="D157" i="1"/>
  <c r="I156" i="1"/>
  <c r="D156" i="1"/>
  <c r="I155" i="1"/>
  <c r="D155" i="1"/>
  <c r="I154" i="1"/>
  <c r="D154" i="1"/>
  <c r="I153" i="1"/>
  <c r="D153" i="1"/>
  <c r="I152" i="1"/>
  <c r="D152" i="1"/>
  <c r="I151" i="1"/>
  <c r="D151" i="1"/>
  <c r="I150" i="1"/>
  <c r="D150" i="1"/>
  <c r="I149" i="1"/>
  <c r="D149" i="1"/>
  <c r="I148" i="1"/>
  <c r="D148" i="1"/>
  <c r="I147" i="1"/>
  <c r="D147" i="1"/>
  <c r="I146" i="1"/>
  <c r="D146" i="1"/>
  <c r="I145" i="1"/>
  <c r="D145" i="1"/>
  <c r="I144" i="1"/>
  <c r="D144" i="1"/>
  <c r="I143" i="1"/>
  <c r="D143" i="1"/>
  <c r="I142" i="1"/>
  <c r="D142" i="1"/>
  <c r="I141" i="1"/>
  <c r="D141" i="1"/>
  <c r="I140" i="1"/>
  <c r="D140" i="1"/>
  <c r="I139" i="1"/>
  <c r="D139" i="1"/>
  <c r="D163" i="1" s="1"/>
  <c r="I138" i="1"/>
  <c r="I163" i="1" s="1"/>
  <c r="D138" i="1"/>
  <c r="D165" i="1" s="1"/>
  <c r="I162" i="1" l="1"/>
  <c r="D162" i="1"/>
  <c r="J41" i="3"/>
  <c r="J40" i="3"/>
  <c r="M24" i="5" l="1"/>
  <c r="L24" i="5"/>
  <c r="H24" i="5"/>
  <c r="G24" i="5"/>
  <c r="C24" i="5"/>
  <c r="B24" i="5"/>
  <c r="M23" i="5"/>
  <c r="L23" i="5"/>
  <c r="H23" i="5"/>
  <c r="G23" i="5"/>
  <c r="C23" i="5"/>
  <c r="B23" i="5"/>
  <c r="N21" i="5"/>
  <c r="I21" i="5"/>
  <c r="D21" i="5"/>
  <c r="N20" i="5"/>
  <c r="I20" i="5"/>
  <c r="D20" i="5"/>
  <c r="N19" i="5"/>
  <c r="I19" i="5"/>
  <c r="D19" i="5"/>
  <c r="N18" i="5"/>
  <c r="I18" i="5"/>
  <c r="D18" i="5"/>
  <c r="N17" i="5"/>
  <c r="I17" i="5"/>
  <c r="D17" i="5"/>
  <c r="N16" i="5"/>
  <c r="I16" i="5"/>
  <c r="D16" i="5"/>
  <c r="N15" i="5"/>
  <c r="I15" i="5"/>
  <c r="D15" i="5"/>
  <c r="N14" i="5"/>
  <c r="I14" i="5"/>
  <c r="D14" i="5"/>
  <c r="N13" i="5"/>
  <c r="I13" i="5"/>
  <c r="D13" i="5"/>
  <c r="N12" i="5"/>
  <c r="I12" i="5"/>
  <c r="D12" i="5"/>
  <c r="N11" i="5"/>
  <c r="I11" i="5"/>
  <c r="D11" i="5"/>
  <c r="N10" i="5"/>
  <c r="I10" i="5"/>
  <c r="D10" i="5"/>
  <c r="N9" i="5"/>
  <c r="I9" i="5"/>
  <c r="D9" i="5"/>
  <c r="N8" i="5"/>
  <c r="I8" i="5"/>
  <c r="D8" i="5"/>
  <c r="N7" i="5"/>
  <c r="I7" i="5"/>
  <c r="D7" i="5"/>
  <c r="D24" i="5" s="1"/>
  <c r="N6" i="5"/>
  <c r="I6" i="5"/>
  <c r="I23" i="5" s="1"/>
  <c r="D6" i="5"/>
  <c r="N5" i="5"/>
  <c r="N23" i="5" s="1"/>
  <c r="I5" i="5"/>
  <c r="I24" i="5" s="1"/>
  <c r="D5" i="5"/>
  <c r="D23" i="5" s="1"/>
  <c r="B128" i="6"/>
  <c r="E126" i="6"/>
  <c r="B126" i="6"/>
  <c r="E125" i="6"/>
  <c r="B125" i="6"/>
  <c r="J137" i="6"/>
  <c r="I137" i="6"/>
  <c r="K136" i="6"/>
  <c r="K135" i="6"/>
  <c r="J98" i="6"/>
  <c r="I98" i="6"/>
  <c r="C98" i="6"/>
  <c r="B98" i="6"/>
  <c r="J97" i="6"/>
  <c r="I97" i="6"/>
  <c r="C97" i="6"/>
  <c r="B97" i="6"/>
  <c r="K95" i="6"/>
  <c r="D95" i="6"/>
  <c r="K94" i="6"/>
  <c r="D94" i="6"/>
  <c r="K93" i="6"/>
  <c r="D93" i="6"/>
  <c r="K92" i="6"/>
  <c r="D92" i="6"/>
  <c r="K91" i="6"/>
  <c r="D91" i="6"/>
  <c r="K90" i="6"/>
  <c r="D90" i="6"/>
  <c r="K89" i="6"/>
  <c r="D89" i="6"/>
  <c r="K88" i="6"/>
  <c r="D88" i="6"/>
  <c r="K87" i="6"/>
  <c r="D87" i="6"/>
  <c r="K86" i="6"/>
  <c r="D86" i="6"/>
  <c r="K85" i="6"/>
  <c r="D85" i="6"/>
  <c r="K84" i="6"/>
  <c r="D84" i="6"/>
  <c r="K83" i="6"/>
  <c r="D83" i="6"/>
  <c r="K82" i="6"/>
  <c r="D82" i="6"/>
  <c r="K81" i="6"/>
  <c r="D81" i="6"/>
  <c r="K80" i="6"/>
  <c r="D80" i="6"/>
  <c r="K79" i="6"/>
  <c r="D79" i="6"/>
  <c r="C65" i="6"/>
  <c r="J63" i="6"/>
  <c r="I63" i="6"/>
  <c r="C63" i="6"/>
  <c r="B63" i="6"/>
  <c r="J62" i="6"/>
  <c r="I62" i="6"/>
  <c r="C62" i="6"/>
  <c r="B62" i="6"/>
  <c r="K60" i="6"/>
  <c r="D60" i="6"/>
  <c r="K59" i="6"/>
  <c r="D59" i="6"/>
  <c r="K58" i="6"/>
  <c r="D58" i="6"/>
  <c r="K57" i="6"/>
  <c r="D57" i="6"/>
  <c r="K56" i="6"/>
  <c r="D56" i="6"/>
  <c r="K55" i="6"/>
  <c r="D55" i="6"/>
  <c r="K54" i="6"/>
  <c r="D54" i="6"/>
  <c r="K53" i="6"/>
  <c r="D53" i="6"/>
  <c r="K52" i="6"/>
  <c r="D52" i="6"/>
  <c r="K51" i="6"/>
  <c r="D51" i="6"/>
  <c r="K50" i="6"/>
  <c r="D50" i="6"/>
  <c r="K49" i="6"/>
  <c r="D49" i="6"/>
  <c r="K48" i="6"/>
  <c r="D48" i="6"/>
  <c r="K47" i="6"/>
  <c r="D47" i="6"/>
  <c r="K46" i="6"/>
  <c r="D46" i="6"/>
  <c r="B27" i="6"/>
  <c r="E25" i="6"/>
  <c r="B25" i="6"/>
  <c r="E24" i="6"/>
  <c r="B24" i="6"/>
  <c r="C93" i="4"/>
  <c r="K63" i="6" l="1"/>
  <c r="D98" i="6"/>
  <c r="K97" i="6"/>
  <c r="K62" i="6"/>
  <c r="D97" i="6"/>
  <c r="D62" i="6"/>
  <c r="K98" i="6"/>
  <c r="K137" i="6"/>
  <c r="N24" i="5"/>
  <c r="D63" i="6"/>
  <c r="C32" i="3" l="1"/>
  <c r="C64" i="1"/>
  <c r="I16" i="1"/>
  <c r="I15" i="1"/>
  <c r="D19" i="1"/>
  <c r="D18" i="1"/>
  <c r="D15" i="1"/>
  <c r="C27" i="1"/>
  <c r="C90" i="4" l="1"/>
  <c r="D90" i="4"/>
  <c r="G90" i="4"/>
  <c r="H90" i="4"/>
  <c r="B90" i="4"/>
  <c r="C89" i="4"/>
  <c r="D89" i="4"/>
  <c r="G89" i="4"/>
  <c r="H89" i="4"/>
  <c r="B89" i="4"/>
  <c r="G259" i="3"/>
  <c r="B259" i="3"/>
  <c r="G258" i="3"/>
  <c r="B258" i="3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D93" i="4" s="1"/>
  <c r="I90" i="4" l="1"/>
  <c r="I89" i="4"/>
  <c r="D41" i="4"/>
  <c r="C43" i="4"/>
  <c r="B43" i="4"/>
  <c r="D42" i="4"/>
  <c r="D40" i="4"/>
  <c r="B25" i="4"/>
  <c r="H23" i="4"/>
  <c r="B23" i="4"/>
  <c r="H22" i="4"/>
  <c r="B22" i="4"/>
  <c r="B194" i="3"/>
  <c r="G192" i="3"/>
  <c r="B192" i="3"/>
  <c r="G191" i="3"/>
  <c r="B191" i="3"/>
  <c r="D43" i="4" l="1"/>
  <c r="D110" i="3"/>
  <c r="C112" i="3"/>
  <c r="B112" i="3"/>
  <c r="D111" i="3"/>
  <c r="D109" i="3"/>
  <c r="C30" i="3"/>
  <c r="G30" i="3"/>
  <c r="H30" i="3"/>
  <c r="B30" i="3"/>
  <c r="C29" i="3"/>
  <c r="G29" i="3"/>
  <c r="H29" i="3"/>
  <c r="B29" i="3"/>
  <c r="I27" i="3"/>
  <c r="D27" i="3"/>
  <c r="I26" i="3"/>
  <c r="D26" i="3"/>
  <c r="I25" i="3"/>
  <c r="D25" i="3"/>
  <c r="I24" i="3"/>
  <c r="D24" i="3"/>
  <c r="I23" i="3"/>
  <c r="D23" i="3"/>
  <c r="I22" i="3"/>
  <c r="D22" i="3"/>
  <c r="I21" i="3"/>
  <c r="D21" i="3"/>
  <c r="I20" i="3"/>
  <c r="D20" i="3"/>
  <c r="I19" i="3"/>
  <c r="D19" i="3"/>
  <c r="I18" i="3"/>
  <c r="D18" i="3"/>
  <c r="I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10" i="3"/>
  <c r="D10" i="3"/>
  <c r="I9" i="3"/>
  <c r="D9" i="3"/>
  <c r="I8" i="3"/>
  <c r="D8" i="3"/>
  <c r="I7" i="3"/>
  <c r="D7" i="3"/>
  <c r="I6" i="3"/>
  <c r="D6" i="3"/>
  <c r="B96" i="2"/>
  <c r="E94" i="2"/>
  <c r="B94" i="2"/>
  <c r="E93" i="2"/>
  <c r="B93" i="2"/>
  <c r="I57" i="2"/>
  <c r="L55" i="2"/>
  <c r="I55" i="2"/>
  <c r="L54" i="2"/>
  <c r="I54" i="2"/>
  <c r="B59" i="2"/>
  <c r="E57" i="2"/>
  <c r="B57" i="2"/>
  <c r="E56" i="2"/>
  <c r="B56" i="2"/>
  <c r="I25" i="2"/>
  <c r="L23" i="2"/>
  <c r="I23" i="2"/>
  <c r="L22" i="2"/>
  <c r="I22" i="2"/>
  <c r="B24" i="2"/>
  <c r="E22" i="2"/>
  <c r="B22" i="2"/>
  <c r="E21" i="2"/>
  <c r="B21" i="2"/>
  <c r="C178" i="1"/>
  <c r="B178" i="1"/>
  <c r="D177" i="1"/>
  <c r="D176" i="1"/>
  <c r="I137" i="1"/>
  <c r="D137" i="1"/>
  <c r="C127" i="1"/>
  <c r="G127" i="1"/>
  <c r="H127" i="1"/>
  <c r="B127" i="1"/>
  <c r="C126" i="1"/>
  <c r="G126" i="1"/>
  <c r="H126" i="1"/>
  <c r="B126" i="1"/>
  <c r="I124" i="1"/>
  <c r="D124" i="1"/>
  <c r="I123" i="1"/>
  <c r="D123" i="1"/>
  <c r="I122" i="1"/>
  <c r="D122" i="1"/>
  <c r="I121" i="1"/>
  <c r="D121" i="1"/>
  <c r="I120" i="1"/>
  <c r="D120" i="1"/>
  <c r="I119" i="1"/>
  <c r="D119" i="1"/>
  <c r="I118" i="1"/>
  <c r="D118" i="1"/>
  <c r="I117" i="1"/>
  <c r="D117" i="1"/>
  <c r="I116" i="1"/>
  <c r="D116" i="1"/>
  <c r="I115" i="1"/>
  <c r="D115" i="1"/>
  <c r="I114" i="1"/>
  <c r="D114" i="1"/>
  <c r="I113" i="1"/>
  <c r="D113" i="1"/>
  <c r="I112" i="1"/>
  <c r="D112" i="1"/>
  <c r="I111" i="1"/>
  <c r="D111" i="1"/>
  <c r="I110" i="1"/>
  <c r="D110" i="1"/>
  <c r="I109" i="1"/>
  <c r="D109" i="1"/>
  <c r="I108" i="1"/>
  <c r="D108" i="1"/>
  <c r="I107" i="1"/>
  <c r="D107" i="1"/>
  <c r="I106" i="1"/>
  <c r="I126" i="1" s="1"/>
  <c r="D106" i="1"/>
  <c r="D76" i="1"/>
  <c r="C76" i="1"/>
  <c r="B76" i="1"/>
  <c r="D75" i="1"/>
  <c r="D74" i="1"/>
  <c r="C62" i="1"/>
  <c r="G62" i="1"/>
  <c r="H62" i="1"/>
  <c r="B62" i="1"/>
  <c r="C61" i="1"/>
  <c r="G61" i="1"/>
  <c r="H61" i="1"/>
  <c r="B61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9" i="1"/>
  <c r="I61" i="1" s="1"/>
  <c r="D40" i="1"/>
  <c r="D41" i="1"/>
  <c r="D62" i="1" s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9" i="1"/>
  <c r="C25" i="1"/>
  <c r="G25" i="1"/>
  <c r="H25" i="1"/>
  <c r="B25" i="1"/>
  <c r="C24" i="1"/>
  <c r="G24" i="1"/>
  <c r="H24" i="1"/>
  <c r="B24" i="1"/>
  <c r="I6" i="1"/>
  <c r="I7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5" i="1"/>
  <c r="D6" i="1"/>
  <c r="D7" i="1"/>
  <c r="D8" i="1"/>
  <c r="D9" i="1"/>
  <c r="D10" i="1"/>
  <c r="D11" i="1"/>
  <c r="D12" i="1"/>
  <c r="D13" i="1"/>
  <c r="D14" i="1"/>
  <c r="D16" i="1"/>
  <c r="D17" i="1"/>
  <c r="D20" i="1"/>
  <c r="D21" i="1"/>
  <c r="D22" i="1"/>
  <c r="D5" i="1"/>
  <c r="D32" i="3" l="1"/>
  <c r="D127" i="1"/>
  <c r="D30" i="3"/>
  <c r="I30" i="3"/>
  <c r="I29" i="3"/>
  <c r="D29" i="3"/>
  <c r="I62" i="1"/>
  <c r="I127" i="1"/>
  <c r="D27" i="1"/>
  <c r="D61" i="1"/>
  <c r="D64" i="1"/>
  <c r="D126" i="1"/>
  <c r="D129" i="1"/>
  <c r="D112" i="3"/>
  <c r="D178" i="1"/>
  <c r="I24" i="1"/>
  <c r="D24" i="1"/>
  <c r="D25" i="1"/>
  <c r="I25" i="1"/>
  <c r="J42" i="3"/>
  <c r="H42" i="3"/>
  <c r="I24" i="7"/>
  <c r="I42" i="3"/>
  <c r="H24" i="7"/>
</calcChain>
</file>

<file path=xl/sharedStrings.xml><?xml version="1.0" encoding="utf-8"?>
<sst xmlns="http://schemas.openxmlformats.org/spreadsheetml/2006/main" count="664" uniqueCount="163">
  <si>
    <t>dome/+</t>
  </si>
  <si>
    <t>ttest</t>
  </si>
  <si>
    <t xml:space="preserve">lymph gland </t>
  </si>
  <si>
    <t>ratio</t>
  </si>
  <si>
    <t>ave</t>
  </si>
  <si>
    <t>std</t>
  </si>
  <si>
    <t>Tep/+</t>
  </si>
  <si>
    <r>
      <t xml:space="preserve">area </t>
    </r>
    <r>
      <rPr>
        <sz val="11"/>
        <color theme="1"/>
        <rFont val="Calibri"/>
        <family val="2"/>
      </rPr>
      <t>μm</t>
    </r>
    <r>
      <rPr>
        <vertAlign val="superscript"/>
        <sz val="11"/>
        <color theme="1"/>
        <rFont val="Calibri"/>
        <family val="2"/>
      </rPr>
      <t>2</t>
    </r>
  </si>
  <si>
    <t>Tep&gt;dl</t>
  </si>
  <si>
    <t>Odd-expressing cells</t>
  </si>
  <si>
    <r>
      <t>dome&gt;dl</t>
    </r>
    <r>
      <rPr>
        <vertAlign val="superscript"/>
        <sz val="11"/>
        <color theme="1"/>
        <rFont val="Calibri"/>
        <family val="2"/>
        <scheme val="minor"/>
      </rPr>
      <t>RNAI</t>
    </r>
  </si>
  <si>
    <t>lobes</t>
  </si>
  <si>
    <t>&lt; 5 lamellocytes</t>
  </si>
  <si>
    <t>&gt;5 lamellocytes</t>
  </si>
  <si>
    <t>P = 0.004</t>
  </si>
  <si>
    <r>
      <t>dome&gt;Dif</t>
    </r>
    <r>
      <rPr>
        <vertAlign val="superscript"/>
        <sz val="11"/>
        <color theme="1"/>
        <rFont val="Calibri"/>
        <family val="2"/>
        <scheme val="minor"/>
      </rPr>
      <t>RNAI</t>
    </r>
  </si>
  <si>
    <r>
      <t>Tep&gt;cact</t>
    </r>
    <r>
      <rPr>
        <vertAlign val="superscript"/>
        <sz val="11"/>
        <color theme="1"/>
        <rFont val="Calibri"/>
        <family val="2"/>
        <scheme val="minor"/>
      </rPr>
      <t>RNAi</t>
    </r>
  </si>
  <si>
    <r>
      <t>Tep&gt;cact</t>
    </r>
    <r>
      <rPr>
        <vertAlign val="superscript"/>
        <sz val="11"/>
        <color theme="1"/>
        <rFont val="Calibri"/>
        <family val="2"/>
        <scheme val="minor"/>
      </rPr>
      <t>RNAI</t>
    </r>
  </si>
  <si>
    <t>Total</t>
  </si>
  <si>
    <t>densitometric</t>
  </si>
  <si>
    <t>mean</t>
  </si>
  <si>
    <t>dome,+</t>
  </si>
  <si>
    <r>
      <t>Tep&gt;cact</t>
    </r>
    <r>
      <rPr>
        <vertAlign val="superscript"/>
        <sz val="10"/>
        <rFont val="Arial"/>
        <family val="2"/>
      </rPr>
      <t>RNAI</t>
    </r>
  </si>
  <si>
    <t>wt</t>
  </si>
  <si>
    <t>dl/+</t>
  </si>
  <si>
    <t>Antp/+</t>
  </si>
  <si>
    <t>Antp&gt;dl</t>
  </si>
  <si>
    <t>Eater/+</t>
  </si>
  <si>
    <t>Eater&gt;dlGOF</t>
  </si>
  <si>
    <t>cact/+</t>
  </si>
  <si>
    <t>cact/ush</t>
  </si>
  <si>
    <t>ush/+</t>
  </si>
  <si>
    <t>Total Cells</t>
  </si>
  <si>
    <t>crystal cells</t>
  </si>
  <si>
    <r>
      <t>cact</t>
    </r>
    <r>
      <rPr>
        <vertAlign val="superscript"/>
        <sz val="11"/>
        <color theme="1"/>
        <rFont val="Calibri"/>
        <family val="2"/>
        <scheme val="minor"/>
      </rPr>
      <t>RNAi</t>
    </r>
  </si>
  <si>
    <r>
      <t>cact</t>
    </r>
    <r>
      <rPr>
        <vertAlign val="superscript"/>
        <sz val="11"/>
        <color theme="1"/>
        <rFont val="Calibri"/>
        <family val="2"/>
        <scheme val="minor"/>
      </rPr>
      <t>RNAi</t>
    </r>
    <r>
      <rPr>
        <sz val="11"/>
        <color theme="1"/>
        <rFont val="Calibri"/>
        <family val="2"/>
        <scheme val="minor"/>
      </rPr>
      <t>, ush</t>
    </r>
    <r>
      <rPr>
        <vertAlign val="superscript"/>
        <sz val="11"/>
        <color theme="1"/>
        <rFont val="Calibri"/>
        <family val="2"/>
        <scheme val="minor"/>
      </rPr>
      <t xml:space="preserve"> GOF</t>
    </r>
  </si>
  <si>
    <t xml:space="preserve">tep/+ </t>
  </si>
  <si>
    <r>
      <t>tep&gt;lwr</t>
    </r>
    <r>
      <rPr>
        <vertAlign val="superscript"/>
        <sz val="11"/>
        <color theme="1"/>
        <rFont val="Calibri"/>
        <family val="2"/>
        <scheme val="minor"/>
      </rPr>
      <t>RNAi</t>
    </r>
  </si>
  <si>
    <t>lwr/+</t>
  </si>
  <si>
    <t>lwr/ush</t>
  </si>
  <si>
    <t>w1118</t>
  </si>
  <si>
    <r>
      <t>ush</t>
    </r>
    <r>
      <rPr>
        <vertAlign val="superscript"/>
        <sz val="10"/>
        <rFont val="Arial"/>
        <family val="2"/>
      </rPr>
      <t>vx22/r24</t>
    </r>
  </si>
  <si>
    <t>HP3 cells</t>
  </si>
  <si>
    <t>Fig 1.</t>
  </si>
  <si>
    <t>Dorsal controls the level of Ush expression (panels A,B,I)</t>
  </si>
  <si>
    <t>Fig 2</t>
  </si>
  <si>
    <t xml:space="preserve">Fig 2 </t>
  </si>
  <si>
    <t>Dorsal controls the level of Ush expression (panels E,F,I)</t>
  </si>
  <si>
    <t>Dorsal controls the level of Ush expression (panels G-I)</t>
  </si>
  <si>
    <t>Dorsal controls the level of Ush expression (panels J-L)</t>
  </si>
  <si>
    <t>Dorsal controls the level of Ush expression (panel M)</t>
  </si>
  <si>
    <r>
      <t xml:space="preserve">Dorsal controls the level of Ush expression (panels </t>
    </r>
    <r>
      <rPr>
        <sz val="12"/>
        <color theme="1"/>
        <rFont val="Calibri"/>
        <family val="2"/>
        <scheme val="minor"/>
      </rPr>
      <t>C,D,I</t>
    </r>
    <r>
      <rPr>
        <sz val="11"/>
        <color theme="1"/>
        <rFont val="Calibri"/>
        <family val="2"/>
        <scheme val="minor"/>
      </rPr>
      <t>)</t>
    </r>
  </si>
  <si>
    <t>Ush limits Dorsal-driven prohemocyte differentiation (panels A-C)</t>
  </si>
  <si>
    <t>Dorsal has no effect on Srp expression (panels A,B,G)</t>
  </si>
  <si>
    <t>Dorsal has no effect on Srp expression (panels C,D,G)</t>
  </si>
  <si>
    <t>Dorsal has no effect on Srp expression (panels E-G)</t>
  </si>
  <si>
    <t xml:space="preserve">Fig 6 </t>
  </si>
  <si>
    <t>Fig 6</t>
  </si>
  <si>
    <t>Fig 7</t>
  </si>
  <si>
    <r>
      <t>dome&gt;dl</t>
    </r>
    <r>
      <rPr>
        <vertAlign val="superscript"/>
        <sz val="11"/>
        <color theme="1"/>
        <rFont val="Calibri"/>
        <family val="2"/>
        <scheme val="minor"/>
      </rPr>
      <t>RNAi</t>
    </r>
  </si>
  <si>
    <t>Panel A</t>
  </si>
  <si>
    <t>Dome/+</t>
  </si>
  <si>
    <t>Dif2/+</t>
  </si>
  <si>
    <r>
      <t>dome&gt;cact</t>
    </r>
    <r>
      <rPr>
        <vertAlign val="superscript"/>
        <sz val="11"/>
        <color theme="1"/>
        <rFont val="Calibri"/>
        <family val="2"/>
        <scheme val="minor"/>
      </rPr>
      <t>RNAi</t>
    </r>
  </si>
  <si>
    <t>P = 0.0294</t>
  </si>
  <si>
    <t>P = 0.0182</t>
  </si>
  <si>
    <t>Chi-square</t>
  </si>
  <si>
    <t>p-value</t>
  </si>
  <si>
    <t>Yate's chi-square</t>
  </si>
  <si>
    <t>Yate's p-value</t>
  </si>
  <si>
    <t>degrees of freedom</t>
  </si>
  <si>
    <t>Lwr maintains Ush to block lamellocyte differentiation (panels A-C)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</si>
  <si>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</si>
  <si>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</si>
  <si>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</si>
  <si>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</si>
  <si>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</si>
  <si>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</si>
  <si>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</si>
  <si>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</si>
  <si>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</si>
  <si>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</si>
  <si>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</si>
  <si>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</si>
  <si>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</si>
  <si>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</si>
  <si>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</si>
  <si>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</si>
  <si>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Anova: H3P+ cells</t>
  </si>
  <si>
    <t>Anova: ratio of H3P+ to Dapi+ cells</t>
  </si>
  <si>
    <t>Dorsal regulates prohemocyte population size and differentiation (panels A-C)</t>
  </si>
  <si>
    <t>Dorsal regulates prohemocyte population size and differentiation (panels D-F)</t>
  </si>
  <si>
    <t>Dorsal regulates prohemocyte population size and differentiation (panels G-I)</t>
  </si>
  <si>
    <t>Dorsal regulates prohemocyte population size and differentiation (panels J-L)</t>
  </si>
  <si>
    <t>Dorsal regulates prohemocyte population size and differentiation (panels M-O)</t>
  </si>
  <si>
    <t>Dorsal regulates prohemocyte population size and differentiation (panels P-R)</t>
  </si>
  <si>
    <t>average</t>
  </si>
  <si>
    <t>t-test</t>
  </si>
  <si>
    <t>Ush limits Dorsal-driven prohemocyte differentiation (panels D-F)</t>
  </si>
  <si>
    <t>Tep-Gal4 X</t>
  </si>
  <si>
    <r>
      <t>ush</t>
    </r>
    <r>
      <rPr>
        <vertAlign val="superscript"/>
        <sz val="11"/>
        <color theme="1"/>
        <rFont val="Calibri"/>
        <family val="2"/>
        <scheme val="minor"/>
      </rPr>
      <t>GOF</t>
    </r>
    <r>
      <rPr>
        <sz val="11"/>
        <color theme="1"/>
        <rFont val="Calibri"/>
        <family val="2"/>
        <scheme val="minor"/>
      </rPr>
      <t>; cact</t>
    </r>
    <r>
      <rPr>
        <vertAlign val="superscript"/>
        <sz val="11"/>
        <color theme="1"/>
        <rFont val="Calibri"/>
        <family val="2"/>
        <scheme val="minor"/>
      </rPr>
      <t xml:space="preserve">RNAi </t>
    </r>
  </si>
  <si>
    <t>P= 0.0281</t>
  </si>
  <si>
    <t>dl/ush</t>
  </si>
  <si>
    <t>Ush limits Dorsal-driven prohemocyte differentiation (panels G-I)</t>
  </si>
  <si>
    <t>Ush limits Dorsal-driven prohemocyte differentiation (panels J-M)</t>
  </si>
  <si>
    <t>Averages</t>
  </si>
  <si>
    <t>T-test</t>
  </si>
  <si>
    <r>
      <t>Dome&gt;Dif</t>
    </r>
    <r>
      <rPr>
        <vertAlign val="superscript"/>
        <sz val="10"/>
        <color theme="1"/>
        <rFont val="Calibri"/>
        <family val="2"/>
        <scheme val="minor"/>
      </rPr>
      <t>RNAI</t>
    </r>
  </si>
  <si>
    <r>
      <t xml:space="preserve">area </t>
    </r>
    <r>
      <rPr>
        <sz val="10"/>
        <color theme="1"/>
        <rFont val="Calibri"/>
        <family val="2"/>
      </rPr>
      <t>μm</t>
    </r>
    <r>
      <rPr>
        <vertAlign val="superscript"/>
        <sz val="10"/>
        <color theme="1"/>
        <rFont val="Calibri"/>
        <family val="2"/>
      </rPr>
      <t>2</t>
    </r>
  </si>
  <si>
    <t>Fig 4</t>
  </si>
  <si>
    <r>
      <t>dome&gt;ush</t>
    </r>
    <r>
      <rPr>
        <vertAlign val="superscript"/>
        <sz val="11"/>
        <color theme="1"/>
        <rFont val="Calibri"/>
        <family val="2"/>
        <scheme val="minor"/>
      </rPr>
      <t>RNAi</t>
    </r>
  </si>
  <si>
    <t>P = 0.008</t>
  </si>
  <si>
    <t>Fig 3.  Ush functions in prohemocytes to promote multipotency and block differentiation (panels A-C)</t>
  </si>
  <si>
    <t>Fig 3.  Ush functions in prohemocytes to promote multipotency and block differentiation (panels D-F)</t>
  </si>
  <si>
    <t>Tep&gt;UshGOF</t>
  </si>
  <si>
    <t>Fig 5: Prohemocyte-specific knockdown of Dorsal promotes crystal cell differentiation (panels A-D)</t>
  </si>
  <si>
    <t xml:space="preserve">Fig 7 </t>
  </si>
  <si>
    <t>Fig 8</t>
  </si>
  <si>
    <t>S2 Fig Prohemocyte function of Toll pathway members Dorsal, Cact and Dif (panels A-C)</t>
  </si>
  <si>
    <t>S2 Fig Prohemocyte function of Toll pathway members Dorsal, Cact and Dif (panel D)</t>
  </si>
  <si>
    <t>S2 Fig Prohemocyte function of Toll pathway members Dorsal, Cact and Dif (panel E)</t>
  </si>
  <si>
    <t>S2 Fig Prohemocyte function of Toll pathway members Dorsal, Cact and Dif (panel J)</t>
  </si>
  <si>
    <t>#</t>
  </si>
  <si>
    <t>Ave</t>
  </si>
  <si>
    <t>Odd-exp. cells</t>
  </si>
  <si>
    <t>Odd-exp. Cells*</t>
  </si>
  <si>
    <t>*Odd-expressing cells</t>
  </si>
  <si>
    <t>S2 Fig Prohemocyte function of Toll pathway members Dorsal, Cact and Dif (panel K)</t>
  </si>
  <si>
    <t>AVE</t>
  </si>
  <si>
    <t>STD</t>
  </si>
  <si>
    <t>S2 Fig Prohemocyte function of Toll pathway members Dorsal, Cact and Dif (panel L)</t>
  </si>
  <si>
    <t>Std</t>
  </si>
  <si>
    <t>S2 Fig Prohemocyte function of Toll pathway members Dorsal, Cact and Dif (panel M)</t>
  </si>
  <si>
    <t>Odd-exp. Cells</t>
  </si>
  <si>
    <r>
      <t>S3 Fig Activity of the 7.5 kb</t>
    </r>
    <r>
      <rPr>
        <i/>
        <sz val="10"/>
        <rFont val="Arial"/>
        <family val="2"/>
      </rPr>
      <t xml:space="preserve"> ush CRM-lacZ</t>
    </r>
    <r>
      <rPr>
        <sz val="10"/>
        <rFont val="Arial"/>
        <family val="2"/>
      </rPr>
      <t xml:space="preserve"> transgene does not increase in</t>
    </r>
    <r>
      <rPr>
        <i/>
        <sz val="10"/>
        <rFont val="Arial"/>
        <family val="2"/>
      </rPr>
      <t xml:space="preserve"> dl</t>
    </r>
    <r>
      <rPr>
        <sz val="10"/>
        <rFont val="Arial"/>
        <family val="2"/>
      </rPr>
      <t xml:space="preserve"> heterozygotes</t>
    </r>
  </si>
  <si>
    <t>control (+)</t>
  </si>
  <si>
    <t>S4 Fig Ush antagoinizes Dorsal-driven prohemocyte loss (panel A)</t>
  </si>
  <si>
    <t>Tep&gt;Ush</t>
  </si>
  <si>
    <r>
      <t>Dome&gt;Dif</t>
    </r>
    <r>
      <rPr>
        <vertAlign val="superscript"/>
        <sz val="11"/>
        <color theme="1"/>
        <rFont val="Calibri"/>
        <family val="2"/>
        <scheme val="minor"/>
      </rPr>
      <t>RNAi</t>
    </r>
  </si>
  <si>
    <r>
      <t>cact</t>
    </r>
    <r>
      <rPr>
        <vertAlign val="superscript"/>
        <sz val="10"/>
        <color theme="1"/>
        <rFont val="Calibri"/>
        <family val="2"/>
        <scheme val="minor"/>
      </rPr>
      <t>RNAi</t>
    </r>
    <r>
      <rPr>
        <sz val="10"/>
        <color theme="1"/>
        <rFont val="Calibri"/>
        <family val="2"/>
        <scheme val="minor"/>
      </rPr>
      <t xml:space="preserve">,Ush </t>
    </r>
  </si>
  <si>
    <r>
      <t>cact</t>
    </r>
    <r>
      <rPr>
        <vertAlign val="superscript"/>
        <sz val="10"/>
        <color theme="1"/>
        <rFont val="Calibri"/>
        <family val="2"/>
        <scheme val="minor"/>
      </rPr>
      <t>RNAi</t>
    </r>
  </si>
  <si>
    <t>S4 Fig Ush antagoinizes Dorsal-driven prohemocyte loss (panel B)</t>
  </si>
  <si>
    <t>S4 Fig Ush antagoinizes Dorsal-driven prohemocyte loss (panel C)</t>
  </si>
  <si>
    <t>S2 Fig Prohemocyte function of Toll pathway members Dorsal, Cact and Dif (panels F-H)</t>
  </si>
  <si>
    <t>S2 Fig Prohemocyte function of Toll pathway members Dorsal, Cact and Dif (panel I)</t>
  </si>
  <si>
    <r>
      <t>dome&gt;Dif</t>
    </r>
    <r>
      <rPr>
        <vertAlign val="superscript"/>
        <sz val="10"/>
        <color theme="1"/>
        <rFont val="Calibri"/>
        <family val="2"/>
        <scheme val="minor"/>
      </rPr>
      <t>RNAi</t>
    </r>
  </si>
  <si>
    <t>Lwr maintains Ush to block lamellocyte differentiation (panels D-G)</t>
  </si>
  <si>
    <t>Ush and Lwr block proliferation in lymph glands from early third instar larvae (panels A-F)</t>
  </si>
  <si>
    <t>Ush and Lwr block proliferation in lymph glands from early third instar larvae (panels G-K)</t>
  </si>
  <si>
    <t>Dome&gt;+</t>
  </si>
  <si>
    <t># H3P+</t>
  </si>
  <si>
    <r>
      <t>Dome&gt;ush</t>
    </r>
    <r>
      <rPr>
        <vertAlign val="superscript"/>
        <sz val="11"/>
        <color theme="1"/>
        <rFont val="Calibri"/>
        <family val="2"/>
        <scheme val="minor"/>
      </rPr>
      <t>RNAi</t>
    </r>
  </si>
  <si>
    <t>cells</t>
  </si>
  <si>
    <t>T-Tests</t>
  </si>
  <si>
    <t xml:space="preserve">had no effect on proliferation in mid-third instar larvae (panels A-C).  </t>
  </si>
  <si>
    <r>
      <t>Dome&gt;Cact</t>
    </r>
    <r>
      <rPr>
        <vertAlign val="superscript"/>
        <sz val="11"/>
        <color theme="1"/>
        <rFont val="Calibri"/>
        <family val="2"/>
        <scheme val="minor"/>
      </rPr>
      <t>RNAi</t>
    </r>
  </si>
  <si>
    <t xml:space="preserve">had no effect on proliferation in mid-third instar larvae (panels D-F).  </t>
  </si>
  <si>
    <t xml:space="preserve">had no effect on proliferation in mid-third instar larvae (panels G-I).  </t>
  </si>
  <si>
    <r>
      <t>Tep&gt;dl</t>
    </r>
    <r>
      <rPr>
        <vertAlign val="superscript"/>
        <sz val="11"/>
        <color theme="1"/>
        <rFont val="Calibri"/>
        <family val="2"/>
        <scheme val="minor"/>
      </rPr>
      <t>GOF</t>
    </r>
  </si>
  <si>
    <t xml:space="preserve">had no effect on proliferation in mid-third instar larvae (panels J-L).  </t>
  </si>
  <si>
    <r>
      <t>Dome&gt;Dl</t>
    </r>
    <r>
      <rPr>
        <vertAlign val="superscript"/>
        <sz val="11"/>
        <color theme="1"/>
        <rFont val="Calibri"/>
        <family val="2"/>
        <scheme val="minor"/>
      </rPr>
      <t>RNAi</t>
    </r>
  </si>
  <si>
    <t>S5 Fig: Prohemocyte-specific knockdown of Dif does not promote crystal cell differentiation</t>
  </si>
  <si>
    <r>
      <t xml:space="preserve">S6 Fig.  Altering the expression of </t>
    </r>
    <r>
      <rPr>
        <i/>
        <sz val="11"/>
        <color theme="1"/>
        <rFont val="Arial"/>
        <family val="2"/>
      </rPr>
      <t>ush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cact</t>
    </r>
    <r>
      <rPr>
        <sz val="11"/>
        <color theme="1"/>
        <rFont val="Arial"/>
        <family val="2"/>
      </rPr>
      <t xml:space="preserve"> or </t>
    </r>
    <r>
      <rPr>
        <i/>
        <sz val="11"/>
        <color theme="1"/>
        <rFont val="Arial"/>
        <family val="2"/>
      </rPr>
      <t>dl</t>
    </r>
    <r>
      <rPr>
        <sz val="11"/>
        <color theme="1"/>
        <rFont val="Arial"/>
        <family val="2"/>
      </rPr>
      <t xml:space="preserve"> in prohemocytes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</si>
</sst>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00000"/>
    <numFmt numFmtId="167" formatCode="0.0000000000"/>
    <numFmt numFmtId="168" formatCode="0.00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" fontId="2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Fill="1" applyAlignment="1">
      <alignment horizontal="center"/>
    </xf>
    <xf numFmtId="0" fontId="0" fillId="0" borderId="0" xfId="0" applyFill="1"/>
    <xf numFmtId="165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166" fontId="2" fillId="0" borderId="0" xfId="0" applyNumberFormat="1" applyFont="1" applyFill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1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8" fillId="0" borderId="0" xfId="0" applyFont="1" applyFill="1"/>
    <xf numFmtId="164" fontId="0" fillId="0" borderId="0" xfId="0" applyNumberFormat="1" applyFont="1" applyAlignment="1">
      <alignment horizontal="center"/>
    </xf>
    <xf numFmtId="0" fontId="19" fillId="0" borderId="0" xfId="0" applyFont="1"/>
    <xf numFmtId="2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/>
    <xf numFmtId="0" fontId="23" fillId="0" borderId="0" xfId="0" applyFont="1"/>
    <xf numFmtId="0" fontId="0" fillId="0" borderId="0" xfId="0" applyFont="1" applyFill="1"/>
    <xf numFmtId="2" fontId="0" fillId="0" borderId="0" xfId="0" applyNumberFormat="1" applyFont="1" applyFill="1"/>
    <xf numFmtId="2" fontId="0" fillId="0" borderId="0" xfId="0" quotePrefix="1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0"/>
  <sheetViews>
    <sheetView tabSelected="1" view="pageLayout" zoomScale="110" zoomScaleNormal="80" zoomScalePageLayoutView="110" workbookViewId="0">
      <selection activeCell="G132" sqref="G132"/>
    </sheetView>
  </sheetViews>
  <sheetFormatPr defaultRowHeight="15" x14ac:dyDescent="0.25"/>
  <cols>
    <col min="1" max="1" width="9.7109375" customWidth="1"/>
    <col min="2" max="2" width="14.140625" customWidth="1"/>
    <col min="3" max="3" width="18.7109375" customWidth="1"/>
    <col min="4" max="4" width="13.7109375" customWidth="1"/>
    <col min="5" max="5" width="6.28515625" customWidth="1"/>
    <col min="6" max="7" width="15.7109375" customWidth="1"/>
    <col min="8" max="8" width="18.5703125" customWidth="1"/>
    <col min="9" max="9" width="15.7109375" customWidth="1"/>
  </cols>
  <sheetData>
    <row r="2" spans="1:10" x14ac:dyDescent="0.25">
      <c r="A2" t="s">
        <v>43</v>
      </c>
      <c r="B2" t="s">
        <v>90</v>
      </c>
    </row>
    <row r="3" spans="1:10" ht="17.25" x14ac:dyDescent="0.25">
      <c r="B3" s="1" t="s">
        <v>7</v>
      </c>
      <c r="C3" s="1" t="s">
        <v>7</v>
      </c>
      <c r="G3" s="1" t="s">
        <v>7</v>
      </c>
      <c r="H3" s="1" t="s">
        <v>7</v>
      </c>
    </row>
    <row r="4" spans="1:10" ht="17.25" x14ac:dyDescent="0.25">
      <c r="A4" s="1" t="s">
        <v>0</v>
      </c>
      <c r="B4" s="1" t="s">
        <v>2</v>
      </c>
      <c r="C4" s="1" t="s">
        <v>9</v>
      </c>
      <c r="D4" s="1" t="s">
        <v>3</v>
      </c>
      <c r="E4" s="1"/>
      <c r="F4" s="1" t="s">
        <v>10</v>
      </c>
      <c r="G4" s="1" t="s">
        <v>2</v>
      </c>
      <c r="H4" s="1" t="s">
        <v>9</v>
      </c>
      <c r="I4" s="1" t="s">
        <v>3</v>
      </c>
      <c r="J4" s="2"/>
    </row>
    <row r="5" spans="1:10" x14ac:dyDescent="0.25">
      <c r="A5" s="9">
        <v>1</v>
      </c>
      <c r="B5" s="3">
        <v>14982</v>
      </c>
      <c r="C5" s="3">
        <v>6354</v>
      </c>
      <c r="D5" s="14">
        <f>C5/B5</f>
        <v>0.42410893071686023</v>
      </c>
      <c r="E5" s="3"/>
      <c r="F5" s="9">
        <v>1</v>
      </c>
      <c r="G5" s="1">
        <v>16983</v>
      </c>
      <c r="H5" s="1">
        <v>7644</v>
      </c>
      <c r="I5" s="16">
        <f>H5/G5</f>
        <v>0.45009715597950894</v>
      </c>
      <c r="J5" s="2"/>
    </row>
    <row r="6" spans="1:10" x14ac:dyDescent="0.25">
      <c r="A6" s="9">
        <v>2</v>
      </c>
      <c r="B6" s="2">
        <v>9380</v>
      </c>
      <c r="C6" s="2">
        <v>3373</v>
      </c>
      <c r="D6" s="14">
        <f t="shared" ref="D6:D22" si="0">C6/B6</f>
        <v>0.35959488272921108</v>
      </c>
      <c r="E6" s="3"/>
      <c r="F6" s="9">
        <v>2</v>
      </c>
      <c r="G6" s="1">
        <v>12063</v>
      </c>
      <c r="H6" s="1">
        <v>5845</v>
      </c>
      <c r="I6" s="16">
        <f t="shared" ref="I6:I22" si="1">H6/G6</f>
        <v>0.48453950095332837</v>
      </c>
      <c r="J6" s="2"/>
    </row>
    <row r="7" spans="1:10" x14ac:dyDescent="0.25">
      <c r="A7" s="9">
        <v>3</v>
      </c>
      <c r="B7" s="3">
        <v>27855</v>
      </c>
      <c r="C7" s="3">
        <v>9166</v>
      </c>
      <c r="D7" s="14">
        <f t="shared" si="0"/>
        <v>0.3290612098366541</v>
      </c>
      <c r="E7" s="3"/>
      <c r="F7" s="9">
        <v>3</v>
      </c>
      <c r="G7" s="2">
        <v>13686</v>
      </c>
      <c r="H7" s="2">
        <v>8419</v>
      </c>
      <c r="I7" s="16">
        <f t="shared" ref="I7:I16" si="2">H7/G7</f>
        <v>0.6151541721467193</v>
      </c>
      <c r="J7" s="2"/>
    </row>
    <row r="8" spans="1:10" x14ac:dyDescent="0.25">
      <c r="A8" s="9">
        <v>4</v>
      </c>
      <c r="B8" s="3">
        <v>17308</v>
      </c>
      <c r="C8" s="1">
        <v>6778</v>
      </c>
      <c r="D8" s="14">
        <f t="shared" si="0"/>
        <v>0.39161081580771895</v>
      </c>
      <c r="E8" s="3"/>
      <c r="F8" s="9">
        <v>4</v>
      </c>
      <c r="G8" s="2">
        <v>12046</v>
      </c>
      <c r="H8" s="2">
        <v>7105</v>
      </c>
      <c r="I8" s="16">
        <f t="shared" si="2"/>
        <v>0.58982234766727548</v>
      </c>
      <c r="J8" s="2"/>
    </row>
    <row r="9" spans="1:10" x14ac:dyDescent="0.25">
      <c r="A9" s="9">
        <v>5</v>
      </c>
      <c r="B9" s="3">
        <v>10396</v>
      </c>
      <c r="C9" s="1">
        <v>3347</v>
      </c>
      <c r="D9" s="14">
        <f t="shared" si="0"/>
        <v>0.32195075028857251</v>
      </c>
      <c r="E9" s="3"/>
      <c r="F9" s="9">
        <v>5</v>
      </c>
      <c r="G9" s="2">
        <v>8478</v>
      </c>
      <c r="H9" s="2">
        <v>5644</v>
      </c>
      <c r="I9" s="16">
        <f t="shared" si="2"/>
        <v>0.665723047888653</v>
      </c>
      <c r="J9" s="2"/>
    </row>
    <row r="10" spans="1:10" x14ac:dyDescent="0.25">
      <c r="A10" s="9">
        <v>6</v>
      </c>
      <c r="B10" s="1">
        <v>12992</v>
      </c>
      <c r="C10" s="3">
        <v>4948</v>
      </c>
      <c r="D10" s="14">
        <f t="shared" si="0"/>
        <v>0.38084975369458129</v>
      </c>
      <c r="E10" s="3"/>
      <c r="F10" s="9">
        <v>6</v>
      </c>
      <c r="G10" s="2">
        <v>11729</v>
      </c>
      <c r="H10" s="2">
        <v>8039</v>
      </c>
      <c r="I10" s="16">
        <f t="shared" si="2"/>
        <v>0.68539517435416486</v>
      </c>
      <c r="J10" s="2"/>
    </row>
    <row r="11" spans="1:10" x14ac:dyDescent="0.25">
      <c r="A11" s="9">
        <v>7</v>
      </c>
      <c r="B11" s="1">
        <v>12706</v>
      </c>
      <c r="C11" s="1">
        <v>5840</v>
      </c>
      <c r="D11" s="14">
        <f t="shared" si="0"/>
        <v>0.4596253738391311</v>
      </c>
      <c r="E11" s="3"/>
      <c r="F11" s="9">
        <v>7</v>
      </c>
      <c r="G11" s="2">
        <v>10713</v>
      </c>
      <c r="H11" s="2">
        <v>8028</v>
      </c>
      <c r="I11" s="16">
        <f t="shared" si="2"/>
        <v>0.74936992439092687</v>
      </c>
      <c r="J11" s="2"/>
    </row>
    <row r="12" spans="1:10" x14ac:dyDescent="0.25">
      <c r="A12" s="10">
        <v>8</v>
      </c>
      <c r="B12" s="1">
        <v>14709</v>
      </c>
      <c r="C12" s="3">
        <v>8271</v>
      </c>
      <c r="D12" s="14">
        <f t="shared" si="0"/>
        <v>0.56230879053640626</v>
      </c>
      <c r="E12" s="3"/>
      <c r="F12" s="10">
        <v>8</v>
      </c>
      <c r="G12" s="1">
        <v>13748</v>
      </c>
      <c r="H12" s="2">
        <v>7027</v>
      </c>
      <c r="I12" s="16">
        <f t="shared" si="2"/>
        <v>0.51112889147512364</v>
      </c>
      <c r="J12" s="2"/>
    </row>
    <row r="13" spans="1:10" x14ac:dyDescent="0.25">
      <c r="A13" s="10">
        <v>9</v>
      </c>
      <c r="B13" s="10">
        <v>9199</v>
      </c>
      <c r="C13" s="1">
        <v>3479</v>
      </c>
      <c r="D13" s="14">
        <f t="shared" si="0"/>
        <v>0.37819328187846507</v>
      </c>
      <c r="E13" s="3"/>
      <c r="F13" s="10">
        <v>9</v>
      </c>
      <c r="G13" s="1">
        <v>18359</v>
      </c>
      <c r="H13" s="2">
        <v>10013</v>
      </c>
      <c r="I13" s="16">
        <f t="shared" si="2"/>
        <v>0.5454000762568767</v>
      </c>
      <c r="J13" s="2"/>
    </row>
    <row r="14" spans="1:10" x14ac:dyDescent="0.25">
      <c r="A14" s="10">
        <v>10</v>
      </c>
      <c r="B14" s="10">
        <v>19626</v>
      </c>
      <c r="C14" s="1">
        <v>5953</v>
      </c>
      <c r="D14" s="14">
        <f t="shared" si="0"/>
        <v>0.30332212371344136</v>
      </c>
      <c r="E14" s="3"/>
      <c r="F14" s="10">
        <v>10</v>
      </c>
      <c r="G14" s="1">
        <v>16066</v>
      </c>
      <c r="H14" s="2">
        <v>8204</v>
      </c>
      <c r="I14" s="16">
        <f t="shared" si="2"/>
        <v>0.51064359516992408</v>
      </c>
      <c r="J14" s="2"/>
    </row>
    <row r="15" spans="1:10" ht="14.45" x14ac:dyDescent="0.3">
      <c r="A15" s="10">
        <v>11</v>
      </c>
      <c r="B15" s="1">
        <v>18901</v>
      </c>
      <c r="C15" s="1">
        <v>4717</v>
      </c>
      <c r="D15" s="14">
        <f t="shared" si="0"/>
        <v>0.24956351515792816</v>
      </c>
      <c r="E15" s="3"/>
      <c r="F15" s="10">
        <v>11</v>
      </c>
      <c r="G15" s="1">
        <v>9254</v>
      </c>
      <c r="H15" s="2">
        <v>7706</v>
      </c>
      <c r="I15" s="16">
        <f t="shared" si="2"/>
        <v>0.83272098551977525</v>
      </c>
      <c r="J15" s="2"/>
    </row>
    <row r="16" spans="1:10" x14ac:dyDescent="0.25">
      <c r="A16" s="10">
        <v>12</v>
      </c>
      <c r="B16" s="1">
        <v>19117</v>
      </c>
      <c r="C16" s="1">
        <v>5487</v>
      </c>
      <c r="D16" s="14">
        <f t="shared" si="0"/>
        <v>0.28702202228383117</v>
      </c>
      <c r="E16" s="3"/>
      <c r="F16" s="10">
        <v>12</v>
      </c>
      <c r="G16" s="1">
        <v>7305</v>
      </c>
      <c r="H16" s="2">
        <v>5800</v>
      </c>
      <c r="I16" s="16">
        <f t="shared" si="2"/>
        <v>0.79397672826830934</v>
      </c>
      <c r="J16" s="2"/>
    </row>
    <row r="17" spans="1:12" x14ac:dyDescent="0.25">
      <c r="A17" s="10">
        <v>13</v>
      </c>
      <c r="B17" s="3">
        <v>13058</v>
      </c>
      <c r="C17" s="1">
        <v>5468</v>
      </c>
      <c r="D17" s="14">
        <f t="shared" si="0"/>
        <v>0.41874712819727372</v>
      </c>
      <c r="E17" s="1"/>
      <c r="F17" s="10">
        <v>13</v>
      </c>
      <c r="G17" s="1">
        <v>13839</v>
      </c>
      <c r="H17" s="1">
        <v>9229</v>
      </c>
      <c r="I17" s="16">
        <f t="shared" si="1"/>
        <v>0.66688344533564559</v>
      </c>
      <c r="J17" s="2"/>
    </row>
    <row r="18" spans="1:12" x14ac:dyDescent="0.25">
      <c r="A18" s="10">
        <v>14</v>
      </c>
      <c r="B18" s="1">
        <v>12153</v>
      </c>
      <c r="C18" s="1">
        <v>3431</v>
      </c>
      <c r="D18" s="14">
        <f t="shared" si="0"/>
        <v>0.28231712334403031</v>
      </c>
      <c r="E18" s="2"/>
      <c r="F18" s="10">
        <v>14</v>
      </c>
      <c r="G18" s="1">
        <v>14063</v>
      </c>
      <c r="H18" s="2">
        <v>9854</v>
      </c>
      <c r="I18" s="16">
        <f t="shared" si="1"/>
        <v>0.70070397496977888</v>
      </c>
      <c r="J18" s="2"/>
    </row>
    <row r="19" spans="1:12" x14ac:dyDescent="0.25">
      <c r="A19" s="10">
        <v>15</v>
      </c>
      <c r="B19" s="1">
        <v>4468</v>
      </c>
      <c r="C19" s="3">
        <v>2666</v>
      </c>
      <c r="D19" s="14">
        <f t="shared" si="0"/>
        <v>0.59668755595344669</v>
      </c>
      <c r="E19" s="2"/>
      <c r="F19" s="10">
        <v>15</v>
      </c>
      <c r="G19" s="1">
        <v>14098</v>
      </c>
      <c r="H19" s="2">
        <v>8190</v>
      </c>
      <c r="I19" s="16">
        <f t="shared" si="1"/>
        <v>0.5809334657398213</v>
      </c>
      <c r="J19" s="2"/>
    </row>
    <row r="20" spans="1:12" x14ac:dyDescent="0.25">
      <c r="A20" s="10">
        <v>16</v>
      </c>
      <c r="B20" s="3">
        <v>15219</v>
      </c>
      <c r="C20" s="3">
        <v>7052</v>
      </c>
      <c r="D20" s="14">
        <f t="shared" si="0"/>
        <v>0.46336815822327354</v>
      </c>
      <c r="E20" s="7"/>
      <c r="F20" s="10">
        <v>16</v>
      </c>
      <c r="G20" s="1">
        <v>11303</v>
      </c>
      <c r="H20" s="2">
        <v>4345</v>
      </c>
      <c r="I20" s="16">
        <f t="shared" si="1"/>
        <v>0.38441121826063879</v>
      </c>
      <c r="J20" s="2"/>
    </row>
    <row r="21" spans="1:12" x14ac:dyDescent="0.25">
      <c r="A21" s="10">
        <v>17</v>
      </c>
      <c r="B21" s="3">
        <v>18735</v>
      </c>
      <c r="C21" s="3">
        <v>8959</v>
      </c>
      <c r="D21" s="14">
        <f t="shared" si="0"/>
        <v>0.47819589004536961</v>
      </c>
      <c r="E21" s="5"/>
      <c r="F21" s="10">
        <v>17</v>
      </c>
      <c r="G21" s="1">
        <v>20478</v>
      </c>
      <c r="H21" s="2">
        <v>7758</v>
      </c>
      <c r="I21" s="16">
        <f t="shared" si="1"/>
        <v>0.37884559038968652</v>
      </c>
      <c r="J21" s="2"/>
    </row>
    <row r="22" spans="1:12" ht="14.45" x14ac:dyDescent="0.3">
      <c r="A22" s="10">
        <v>18</v>
      </c>
      <c r="B22" s="3">
        <v>13042</v>
      </c>
      <c r="C22" s="1">
        <v>6076</v>
      </c>
      <c r="D22" s="14">
        <f t="shared" si="0"/>
        <v>0.46587946633951849</v>
      </c>
      <c r="E22" s="5"/>
      <c r="F22" s="10">
        <v>18</v>
      </c>
      <c r="G22" s="3">
        <v>17287</v>
      </c>
      <c r="H22" s="3">
        <v>8177</v>
      </c>
      <c r="I22" s="16">
        <f t="shared" si="1"/>
        <v>0.47301440388731419</v>
      </c>
      <c r="J22" s="2"/>
    </row>
    <row r="23" spans="1:12" ht="14.45" x14ac:dyDescent="0.3">
      <c r="A23" s="10"/>
      <c r="D23" s="15"/>
      <c r="E23" s="3"/>
      <c r="F23" s="1"/>
      <c r="I23" s="15"/>
    </row>
    <row r="24" spans="1:12" ht="14.45" x14ac:dyDescent="0.3">
      <c r="A24" s="10" t="s">
        <v>4</v>
      </c>
      <c r="B24" s="6">
        <f>AVERAGE(B5:B22)</f>
        <v>14658.111111111111</v>
      </c>
      <c r="C24" s="6">
        <f t="shared" ref="C24:I24" si="3">AVERAGE(C5:C22)</f>
        <v>5631.3888888888887</v>
      </c>
      <c r="D24" s="12">
        <f t="shared" si="3"/>
        <v>0.39735593181031742</v>
      </c>
      <c r="E24" s="1"/>
      <c r="F24" s="1"/>
      <c r="G24" s="6">
        <f t="shared" si="3"/>
        <v>13416.555555555555</v>
      </c>
      <c r="H24" s="6">
        <f t="shared" si="3"/>
        <v>7612.6111111111113</v>
      </c>
      <c r="I24" s="12">
        <f t="shared" si="3"/>
        <v>0.58993131659185938</v>
      </c>
    </row>
    <row r="25" spans="1:12" ht="14.45" x14ac:dyDescent="0.3">
      <c r="A25" s="1" t="s">
        <v>5</v>
      </c>
      <c r="B25" s="6">
        <f>_xlfn.STDEV.P(B5:B22)</f>
        <v>5046.9206220657061</v>
      </c>
      <c r="C25" s="6">
        <f t="shared" ref="C25:I25" si="4">_xlfn.STDEV.P(C5:C22)</f>
        <v>1895.4787474669204</v>
      </c>
      <c r="D25" s="12">
        <f t="shared" si="4"/>
        <v>9.3131522450442553E-2</v>
      </c>
      <c r="E25" s="12"/>
      <c r="F25" s="12"/>
      <c r="G25" s="6">
        <f t="shared" si="4"/>
        <v>3396.5371944938638</v>
      </c>
      <c r="H25" s="6">
        <f t="shared" si="4"/>
        <v>1433.6986022518001</v>
      </c>
      <c r="I25" s="12">
        <f t="shared" si="4"/>
        <v>0.13025078758745107</v>
      </c>
      <c r="J25" s="2"/>
      <c r="K25" s="2"/>
      <c r="L25" s="2"/>
    </row>
    <row r="26" spans="1:12" ht="14.45" x14ac:dyDescent="0.3">
      <c r="A26" s="1"/>
      <c r="B26" s="10"/>
      <c r="G26" s="8"/>
      <c r="H26" s="1"/>
      <c r="I26" s="1"/>
      <c r="J26" s="1"/>
      <c r="K26" s="1"/>
      <c r="L26" s="2"/>
    </row>
    <row r="27" spans="1:12" ht="14.45" x14ac:dyDescent="0.3">
      <c r="A27" s="1" t="s">
        <v>1</v>
      </c>
      <c r="B27" s="1"/>
      <c r="C27" s="3">
        <f>_xlfn.T.TEST(C5:C22,H5:H22,1,3)</f>
        <v>8.3257531008912615E-4</v>
      </c>
      <c r="D27" s="32">
        <f>_xlfn.T.TEST(D5:D22,I5:I22,1,3)</f>
        <v>1.2293366266890971E-5</v>
      </c>
      <c r="E27" s="3"/>
      <c r="F27" s="3"/>
      <c r="G27" s="8"/>
      <c r="H27" s="1"/>
      <c r="I27" s="8"/>
      <c r="J27" s="7"/>
      <c r="K27" s="1"/>
      <c r="L27" s="2"/>
    </row>
    <row r="28" spans="1:12" ht="14.45" x14ac:dyDescent="0.3">
      <c r="B28" s="1"/>
      <c r="C28" s="3"/>
      <c r="D28" s="3"/>
      <c r="E28" s="3"/>
      <c r="F28" s="3"/>
      <c r="G28" s="3"/>
      <c r="H28" s="1"/>
      <c r="I28" s="3"/>
      <c r="J28" s="3"/>
      <c r="K28" s="1"/>
      <c r="L28" s="2"/>
    </row>
    <row r="29" spans="1:12" ht="14.45" x14ac:dyDescent="0.3">
      <c r="B29" s="6"/>
      <c r="C29" s="1"/>
      <c r="D29" s="1"/>
      <c r="E29" s="1"/>
      <c r="F29" s="1"/>
      <c r="G29" s="1"/>
      <c r="H29" s="1"/>
      <c r="I29" s="1"/>
      <c r="J29" s="1"/>
      <c r="K29" s="8"/>
      <c r="L29" s="2"/>
    </row>
    <row r="30" spans="1:12" ht="14.45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4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3" x14ac:dyDescent="0.25">
      <c r="A33" s="4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3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3" x14ac:dyDescent="0.25">
      <c r="J35" s="7"/>
      <c r="K35" s="7"/>
      <c r="L35" s="7"/>
    </row>
    <row r="36" spans="1:13" x14ac:dyDescent="0.25">
      <c r="A36" t="s">
        <v>43</v>
      </c>
      <c r="B36" t="s">
        <v>91</v>
      </c>
      <c r="G36" s="7"/>
      <c r="H36" s="11"/>
      <c r="I36" s="7"/>
      <c r="J36" s="7"/>
      <c r="K36" s="7"/>
      <c r="L36" s="7"/>
    </row>
    <row r="37" spans="1:13" ht="17.25" x14ac:dyDescent="0.25">
      <c r="B37" s="1" t="s">
        <v>7</v>
      </c>
      <c r="C37" s="1" t="s">
        <v>7</v>
      </c>
      <c r="G37" s="1" t="s">
        <v>7</v>
      </c>
      <c r="H37" s="1" t="s">
        <v>7</v>
      </c>
      <c r="J37" s="1"/>
      <c r="K37" s="1"/>
      <c r="L37" s="2"/>
      <c r="M37" s="1"/>
    </row>
    <row r="38" spans="1:13" x14ac:dyDescent="0.25">
      <c r="A38" s="1" t="s">
        <v>6</v>
      </c>
      <c r="B38" s="1" t="s">
        <v>2</v>
      </c>
      <c r="C38" s="1" t="s">
        <v>9</v>
      </c>
      <c r="D38" s="1" t="s">
        <v>3</v>
      </c>
      <c r="E38" s="1"/>
      <c r="F38" s="1" t="s">
        <v>8</v>
      </c>
      <c r="G38" s="1" t="s">
        <v>2</v>
      </c>
      <c r="H38" s="1" t="s">
        <v>9</v>
      </c>
      <c r="I38" s="1" t="s">
        <v>3</v>
      </c>
      <c r="J38" s="17"/>
      <c r="K38" s="2"/>
      <c r="L38" s="2"/>
      <c r="M38" s="2"/>
    </row>
    <row r="39" spans="1:13" x14ac:dyDescent="0.25">
      <c r="A39" s="9">
        <v>1</v>
      </c>
      <c r="B39" s="3">
        <v>4145</v>
      </c>
      <c r="C39" s="3">
        <v>2397</v>
      </c>
      <c r="D39" s="14">
        <f>C39/B39</f>
        <v>0.57828709288299152</v>
      </c>
      <c r="E39" s="3"/>
      <c r="F39" s="9">
        <v>1</v>
      </c>
      <c r="G39" s="1">
        <v>12438</v>
      </c>
      <c r="H39" s="1">
        <v>4826</v>
      </c>
      <c r="I39" s="12">
        <f>H39/G39</f>
        <v>0.38800450233156458</v>
      </c>
      <c r="J39" s="17"/>
      <c r="K39" s="2"/>
      <c r="L39" s="2"/>
      <c r="M39" s="2"/>
    </row>
    <row r="40" spans="1:13" x14ac:dyDescent="0.25">
      <c r="A40" s="9">
        <v>2</v>
      </c>
      <c r="B40" s="2">
        <v>4646</v>
      </c>
      <c r="C40" s="2">
        <v>2484</v>
      </c>
      <c r="D40" s="14">
        <f t="shared" ref="D40:D59" si="5">C40/B40</f>
        <v>0.53465346534653468</v>
      </c>
      <c r="E40" s="3"/>
      <c r="F40" s="9">
        <v>2</v>
      </c>
      <c r="G40" s="1">
        <v>12672</v>
      </c>
      <c r="H40" s="1">
        <v>5649</v>
      </c>
      <c r="I40" s="12">
        <f t="shared" ref="I40:I59" si="6">H40/G40</f>
        <v>0.44578598484848486</v>
      </c>
      <c r="J40" s="17"/>
      <c r="K40" s="2"/>
      <c r="L40" s="2"/>
      <c r="M40" s="2"/>
    </row>
    <row r="41" spans="1:13" x14ac:dyDescent="0.25">
      <c r="A41" s="9">
        <v>3</v>
      </c>
      <c r="B41" s="3">
        <v>9159</v>
      </c>
      <c r="C41" s="3">
        <v>6735</v>
      </c>
      <c r="D41" s="14">
        <f t="shared" si="5"/>
        <v>0.73534228627579434</v>
      </c>
      <c r="E41" s="3"/>
      <c r="F41" s="9">
        <v>3</v>
      </c>
      <c r="G41" s="2">
        <v>6676</v>
      </c>
      <c r="H41" s="2">
        <v>2250</v>
      </c>
      <c r="I41" s="12">
        <f t="shared" si="6"/>
        <v>0.33702816057519475</v>
      </c>
      <c r="J41" s="17"/>
      <c r="K41" s="2"/>
      <c r="L41" s="2"/>
      <c r="M41" s="2"/>
    </row>
    <row r="42" spans="1:13" x14ac:dyDescent="0.25">
      <c r="A42" s="9">
        <v>4</v>
      </c>
      <c r="B42" s="3">
        <v>8833</v>
      </c>
      <c r="C42" s="1">
        <v>6354</v>
      </c>
      <c r="D42" s="14">
        <f t="shared" si="5"/>
        <v>0.71934789992075177</v>
      </c>
      <c r="E42" s="3"/>
      <c r="F42" s="9">
        <v>4</v>
      </c>
      <c r="G42" s="2">
        <v>6244</v>
      </c>
      <c r="H42" s="2">
        <v>2413</v>
      </c>
      <c r="I42" s="12">
        <f t="shared" si="6"/>
        <v>0.3864509929532351</v>
      </c>
      <c r="J42" s="17"/>
      <c r="K42" s="2"/>
      <c r="L42" s="2"/>
      <c r="M42" s="2"/>
    </row>
    <row r="43" spans="1:13" x14ac:dyDescent="0.25">
      <c r="A43" s="9">
        <v>5</v>
      </c>
      <c r="B43" s="3">
        <v>9134</v>
      </c>
      <c r="C43" s="1">
        <v>5012</v>
      </c>
      <c r="D43" s="14">
        <f t="shared" si="5"/>
        <v>0.54871907160061306</v>
      </c>
      <c r="E43" s="3"/>
      <c r="F43" s="9">
        <v>5</v>
      </c>
      <c r="G43" s="2">
        <v>8529</v>
      </c>
      <c r="H43" s="2">
        <v>5104</v>
      </c>
      <c r="I43" s="12">
        <f t="shared" si="6"/>
        <v>0.59842888967053587</v>
      </c>
      <c r="J43" s="17"/>
      <c r="K43" s="2"/>
      <c r="L43" s="2"/>
      <c r="M43" s="2"/>
    </row>
    <row r="44" spans="1:13" x14ac:dyDescent="0.25">
      <c r="A44" s="9">
        <v>6</v>
      </c>
      <c r="B44" s="1">
        <v>12270</v>
      </c>
      <c r="C44" s="3">
        <v>4822</v>
      </c>
      <c r="D44" s="14">
        <f t="shared" si="5"/>
        <v>0.3929910350448248</v>
      </c>
      <c r="E44" s="3"/>
      <c r="F44" s="9">
        <v>6</v>
      </c>
      <c r="G44" s="2">
        <v>10114</v>
      </c>
      <c r="H44" s="2">
        <v>5944</v>
      </c>
      <c r="I44" s="12">
        <f t="shared" si="6"/>
        <v>0.58770021752026891</v>
      </c>
      <c r="J44" s="17"/>
      <c r="K44" s="2"/>
      <c r="L44" s="2"/>
      <c r="M44" s="5"/>
    </row>
    <row r="45" spans="1:13" x14ac:dyDescent="0.25">
      <c r="A45" s="9">
        <v>7</v>
      </c>
      <c r="B45" s="1">
        <v>9709</v>
      </c>
      <c r="C45" s="1">
        <v>5557</v>
      </c>
      <c r="D45" s="14">
        <f t="shared" si="5"/>
        <v>0.57235554640024722</v>
      </c>
      <c r="E45" s="3"/>
      <c r="F45" s="9">
        <v>7</v>
      </c>
      <c r="G45" s="2">
        <v>8747</v>
      </c>
      <c r="H45" s="2">
        <v>1797</v>
      </c>
      <c r="I45" s="12">
        <f t="shared" si="6"/>
        <v>0.20544186578255402</v>
      </c>
      <c r="J45" s="17"/>
      <c r="K45" s="2"/>
      <c r="L45" s="2"/>
      <c r="M45" s="5"/>
    </row>
    <row r="46" spans="1:13" x14ac:dyDescent="0.25">
      <c r="A46" s="10">
        <v>8</v>
      </c>
      <c r="B46" s="1">
        <v>8123</v>
      </c>
      <c r="C46" s="3">
        <v>3333</v>
      </c>
      <c r="D46" s="14">
        <f t="shared" si="5"/>
        <v>0.41031638557183309</v>
      </c>
      <c r="E46" s="3"/>
      <c r="F46" s="10">
        <v>8</v>
      </c>
      <c r="G46" s="2">
        <v>8274</v>
      </c>
      <c r="H46" s="2">
        <v>3624</v>
      </c>
      <c r="I46" s="12">
        <f t="shared" si="6"/>
        <v>0.43799854967367657</v>
      </c>
      <c r="J46" s="17"/>
      <c r="K46" s="2"/>
      <c r="L46" s="2"/>
      <c r="M46" s="2"/>
    </row>
    <row r="47" spans="1:13" x14ac:dyDescent="0.25">
      <c r="A47" s="10">
        <v>9</v>
      </c>
      <c r="B47" s="6">
        <v>2969</v>
      </c>
      <c r="C47" s="1">
        <v>2887</v>
      </c>
      <c r="D47" s="14">
        <f t="shared" si="5"/>
        <v>0.9723812731559448</v>
      </c>
      <c r="E47" s="3"/>
      <c r="F47" s="10">
        <v>9</v>
      </c>
      <c r="G47" s="1">
        <v>10127</v>
      </c>
      <c r="H47" s="1">
        <v>1766</v>
      </c>
      <c r="I47" s="12">
        <f t="shared" si="6"/>
        <v>0.17438530660610249</v>
      </c>
      <c r="J47" s="17"/>
      <c r="K47" s="2"/>
      <c r="L47" s="2"/>
      <c r="M47" s="5"/>
    </row>
    <row r="48" spans="1:13" x14ac:dyDescent="0.25">
      <c r="A48" s="10">
        <v>10</v>
      </c>
      <c r="B48" s="1">
        <v>3288</v>
      </c>
      <c r="C48" s="1">
        <v>2123</v>
      </c>
      <c r="D48" s="14">
        <f t="shared" si="5"/>
        <v>0.64568126520681268</v>
      </c>
      <c r="E48" s="3"/>
      <c r="F48" s="10">
        <v>10</v>
      </c>
      <c r="G48" s="2">
        <v>11055</v>
      </c>
      <c r="H48" s="2">
        <v>962</v>
      </c>
      <c r="I48" s="12">
        <f t="shared" si="6"/>
        <v>8.7019448213478068E-2</v>
      </c>
      <c r="J48" s="17"/>
      <c r="K48" s="2"/>
      <c r="L48" s="2"/>
      <c r="M48" s="7"/>
    </row>
    <row r="49" spans="1:13" x14ac:dyDescent="0.25">
      <c r="A49" s="10">
        <v>11</v>
      </c>
      <c r="B49" s="1">
        <v>7139</v>
      </c>
      <c r="C49" s="1">
        <v>4312</v>
      </c>
      <c r="D49" s="14">
        <f t="shared" si="5"/>
        <v>0.60400616332819723</v>
      </c>
      <c r="E49" s="3"/>
      <c r="F49" s="10">
        <v>11</v>
      </c>
      <c r="G49" s="1">
        <v>7635</v>
      </c>
      <c r="H49" s="2">
        <v>2799</v>
      </c>
      <c r="I49" s="12">
        <f t="shared" si="6"/>
        <v>0.36660117878192533</v>
      </c>
      <c r="J49" s="17"/>
      <c r="K49" s="2"/>
      <c r="L49" s="2"/>
      <c r="M49" s="7"/>
    </row>
    <row r="50" spans="1:13" x14ac:dyDescent="0.25">
      <c r="A50" s="10">
        <v>12</v>
      </c>
      <c r="B50" s="1">
        <v>6434</v>
      </c>
      <c r="C50" s="1">
        <v>2926</v>
      </c>
      <c r="D50" s="14">
        <f t="shared" si="5"/>
        <v>0.45477152626670814</v>
      </c>
      <c r="E50" s="3"/>
      <c r="F50" s="10">
        <v>12</v>
      </c>
      <c r="G50" s="1">
        <v>12577</v>
      </c>
      <c r="H50" s="2">
        <v>2687</v>
      </c>
      <c r="I50" s="12">
        <f t="shared" si="6"/>
        <v>0.21364395324799237</v>
      </c>
      <c r="J50" s="17"/>
      <c r="K50" s="2"/>
      <c r="L50" s="2"/>
      <c r="M50" s="7"/>
    </row>
    <row r="51" spans="1:13" x14ac:dyDescent="0.25">
      <c r="A51" s="10">
        <v>13</v>
      </c>
      <c r="B51" s="1">
        <v>6761</v>
      </c>
      <c r="C51" s="1">
        <v>5217</v>
      </c>
      <c r="D51" s="14">
        <f t="shared" si="5"/>
        <v>0.77163141547108416</v>
      </c>
      <c r="E51" s="3"/>
      <c r="F51" s="10">
        <v>13</v>
      </c>
      <c r="G51" s="1">
        <v>10238</v>
      </c>
      <c r="H51" s="2">
        <v>5880</v>
      </c>
      <c r="I51" s="12">
        <f t="shared" si="6"/>
        <v>0.57433092400859542</v>
      </c>
      <c r="J51" s="17"/>
      <c r="K51" s="2"/>
      <c r="L51" s="2"/>
      <c r="M51" s="5"/>
    </row>
    <row r="52" spans="1:13" x14ac:dyDescent="0.25">
      <c r="A52" s="10">
        <v>14</v>
      </c>
      <c r="B52" s="3">
        <v>12587</v>
      </c>
      <c r="C52" s="1">
        <v>6685</v>
      </c>
      <c r="D52" s="14">
        <f t="shared" si="5"/>
        <v>0.53110351950425039</v>
      </c>
      <c r="E52" s="3"/>
      <c r="F52" s="10">
        <v>14</v>
      </c>
      <c r="G52" s="1">
        <v>9191</v>
      </c>
      <c r="H52" s="1">
        <v>3069</v>
      </c>
      <c r="I52" s="12">
        <f t="shared" si="6"/>
        <v>0.33391361114133389</v>
      </c>
      <c r="J52" s="17"/>
      <c r="K52" s="2"/>
      <c r="L52" s="2"/>
      <c r="M52" s="7"/>
    </row>
    <row r="53" spans="1:13" x14ac:dyDescent="0.25">
      <c r="A53" s="10">
        <v>15</v>
      </c>
      <c r="B53" s="1">
        <v>6305</v>
      </c>
      <c r="C53" s="1">
        <v>3888</v>
      </c>
      <c r="D53" s="14">
        <f t="shared" si="5"/>
        <v>0.61665344964314039</v>
      </c>
      <c r="E53" s="3"/>
      <c r="F53" s="10">
        <v>15</v>
      </c>
      <c r="G53" s="1">
        <v>6444</v>
      </c>
      <c r="H53" s="1">
        <v>3005</v>
      </c>
      <c r="I53" s="12">
        <f t="shared" si="6"/>
        <v>0.46632526381129735</v>
      </c>
      <c r="J53" s="17"/>
      <c r="K53" s="2"/>
      <c r="L53" s="2"/>
      <c r="M53" s="7"/>
    </row>
    <row r="54" spans="1:13" x14ac:dyDescent="0.25">
      <c r="A54" s="10">
        <v>16</v>
      </c>
      <c r="B54" s="1">
        <v>5112</v>
      </c>
      <c r="C54" s="3">
        <v>3186</v>
      </c>
      <c r="D54" s="14">
        <f t="shared" si="5"/>
        <v>0.62323943661971826</v>
      </c>
      <c r="E54" s="3"/>
      <c r="F54" s="10">
        <v>16</v>
      </c>
      <c r="G54" s="1">
        <v>6790</v>
      </c>
      <c r="H54" s="2">
        <v>2279</v>
      </c>
      <c r="I54" s="12">
        <f t="shared" si="6"/>
        <v>0.33564064801178201</v>
      </c>
      <c r="J54" s="17"/>
      <c r="K54" s="2"/>
      <c r="L54" s="2"/>
      <c r="M54" s="2"/>
    </row>
    <row r="55" spans="1:13" x14ac:dyDescent="0.25">
      <c r="A55" s="10">
        <v>17</v>
      </c>
      <c r="B55" s="1">
        <v>8631</v>
      </c>
      <c r="C55" s="1">
        <v>5274</v>
      </c>
      <c r="D55" s="14">
        <f t="shared" si="5"/>
        <v>0.61105318039624612</v>
      </c>
      <c r="E55" s="3"/>
      <c r="F55" s="10">
        <v>17</v>
      </c>
      <c r="G55" s="1">
        <v>9768</v>
      </c>
      <c r="H55" s="2">
        <v>2456</v>
      </c>
      <c r="I55" s="12">
        <f t="shared" si="6"/>
        <v>0.25143325143325146</v>
      </c>
      <c r="J55" s="17"/>
      <c r="K55" s="2"/>
      <c r="L55" s="2"/>
      <c r="M55" s="7"/>
    </row>
    <row r="56" spans="1:13" x14ac:dyDescent="0.25">
      <c r="A56" s="10">
        <v>18</v>
      </c>
      <c r="B56" s="1">
        <v>9500</v>
      </c>
      <c r="C56" s="3">
        <v>6817</v>
      </c>
      <c r="D56" s="14">
        <f t="shared" si="5"/>
        <v>0.71757894736842109</v>
      </c>
      <c r="E56" s="3"/>
      <c r="F56" s="10">
        <v>18</v>
      </c>
      <c r="G56" s="1">
        <v>7989</v>
      </c>
      <c r="H56" s="2">
        <v>2520</v>
      </c>
      <c r="I56" s="12">
        <f t="shared" si="6"/>
        <v>0.31543372136687947</v>
      </c>
      <c r="J56" s="17"/>
      <c r="K56" s="2"/>
      <c r="L56" s="2"/>
      <c r="M56" s="7"/>
    </row>
    <row r="57" spans="1:13" x14ac:dyDescent="0.25">
      <c r="A57" s="10">
        <v>19</v>
      </c>
      <c r="B57" s="3">
        <v>7213</v>
      </c>
      <c r="C57" s="3">
        <v>4249</v>
      </c>
      <c r="D57" s="14">
        <f t="shared" si="5"/>
        <v>0.58907528074310278</v>
      </c>
      <c r="E57" s="3"/>
      <c r="F57" s="10">
        <v>19</v>
      </c>
      <c r="G57" s="1">
        <v>6356</v>
      </c>
      <c r="H57" s="2">
        <v>2436</v>
      </c>
      <c r="I57" s="12">
        <f t="shared" si="6"/>
        <v>0.38325991189427311</v>
      </c>
      <c r="J57" s="17"/>
      <c r="K57" s="5"/>
      <c r="L57" s="2"/>
      <c r="M57" s="7"/>
    </row>
    <row r="58" spans="1:13" x14ac:dyDescent="0.25">
      <c r="A58" s="10">
        <v>20</v>
      </c>
      <c r="B58" s="3">
        <v>6895</v>
      </c>
      <c r="C58" s="3">
        <v>3676</v>
      </c>
      <c r="D58" s="14">
        <f t="shared" si="5"/>
        <v>0.53313995649021029</v>
      </c>
      <c r="E58" s="3"/>
      <c r="F58" s="10">
        <v>20</v>
      </c>
      <c r="G58" s="3">
        <v>3850</v>
      </c>
      <c r="H58" s="3">
        <v>1845</v>
      </c>
      <c r="I58" s="12">
        <f t="shared" si="6"/>
        <v>0.47922077922077921</v>
      </c>
      <c r="J58" s="17"/>
      <c r="K58" s="2"/>
      <c r="L58" s="2"/>
      <c r="M58" s="2"/>
    </row>
    <row r="59" spans="1:13" x14ac:dyDescent="0.25">
      <c r="A59" s="10">
        <v>21</v>
      </c>
      <c r="B59" s="3">
        <v>5934</v>
      </c>
      <c r="C59" s="3">
        <v>3502</v>
      </c>
      <c r="D59" s="14">
        <f t="shared" si="5"/>
        <v>0.59015840916750928</v>
      </c>
      <c r="E59" s="3"/>
      <c r="F59" s="10">
        <v>21</v>
      </c>
      <c r="G59" s="1">
        <v>6456</v>
      </c>
      <c r="H59" s="2">
        <v>3104</v>
      </c>
      <c r="I59" s="12">
        <f t="shared" si="6"/>
        <v>0.48079306071871125</v>
      </c>
      <c r="J59" s="2"/>
      <c r="K59" s="2"/>
      <c r="L59" s="2"/>
      <c r="M59" s="2"/>
    </row>
    <row r="60" spans="1:13" x14ac:dyDescent="0.25">
      <c r="A60" s="1"/>
      <c r="B60" s="3"/>
      <c r="C60" s="3"/>
      <c r="D60" s="3"/>
      <c r="E60" s="3"/>
      <c r="F60" s="8"/>
      <c r="G60" s="1"/>
      <c r="H60" s="1"/>
      <c r="J60" s="7"/>
      <c r="K60" s="2"/>
      <c r="L60" s="2"/>
      <c r="M60" s="18"/>
    </row>
    <row r="61" spans="1:13" x14ac:dyDescent="0.25">
      <c r="A61" s="10" t="s">
        <v>4</v>
      </c>
      <c r="B61" s="6">
        <f>AVERAGE(B39:B59)</f>
        <v>7370.8095238095239</v>
      </c>
      <c r="C61" s="6">
        <f t="shared" ref="C61:I61" si="7">AVERAGE(C39:C59)</f>
        <v>4354.0952380952385</v>
      </c>
      <c r="D61" s="12">
        <f t="shared" si="7"/>
        <v>0.6072612669716636</v>
      </c>
      <c r="E61" s="1"/>
      <c r="F61" s="1"/>
      <c r="G61" s="6">
        <f t="shared" si="7"/>
        <v>8674.7619047619046</v>
      </c>
      <c r="H61" s="6">
        <f t="shared" si="7"/>
        <v>3162.6190476190477</v>
      </c>
      <c r="I61" s="12">
        <f t="shared" si="7"/>
        <v>0.37375429627675794</v>
      </c>
      <c r="J61" s="5"/>
      <c r="K61" s="2"/>
      <c r="L61" s="2"/>
      <c r="M61" s="2"/>
    </row>
    <row r="62" spans="1:13" x14ac:dyDescent="0.25">
      <c r="A62" s="1" t="s">
        <v>5</v>
      </c>
      <c r="B62" s="6">
        <f>_xlfn.STDEV.P(B39:B59)</f>
        <v>2540.5514515562431</v>
      </c>
      <c r="C62" s="6">
        <f t="shared" ref="C62:I62" si="8">_xlfn.STDEV.P(C39:C59)</f>
        <v>1466.7268030343037</v>
      </c>
      <c r="D62" s="12">
        <f t="shared" si="8"/>
        <v>0.12610261200064921</v>
      </c>
      <c r="E62" s="6"/>
      <c r="F62" s="6"/>
      <c r="G62" s="6">
        <f t="shared" si="8"/>
        <v>2318.3252556381526</v>
      </c>
      <c r="H62" s="6">
        <f t="shared" si="8"/>
        <v>1421.8801930706793</v>
      </c>
      <c r="I62" s="12">
        <f t="shared" si="8"/>
        <v>0.13383283650261033</v>
      </c>
      <c r="J62" s="2"/>
      <c r="K62" s="7"/>
      <c r="L62" s="2"/>
      <c r="M62" s="2"/>
    </row>
    <row r="63" spans="1:13" x14ac:dyDescent="0.25">
      <c r="A63" s="1"/>
      <c r="B63" s="8"/>
      <c r="C63" s="8"/>
      <c r="D63" s="8"/>
      <c r="E63" s="3"/>
      <c r="F63" s="3"/>
      <c r="G63" s="3"/>
      <c r="H63" s="1"/>
      <c r="I63" s="3"/>
      <c r="J63" s="5"/>
      <c r="K63" s="7"/>
      <c r="L63" s="2"/>
      <c r="M63" s="2"/>
    </row>
    <row r="64" spans="1:13" x14ac:dyDescent="0.25">
      <c r="A64" s="1" t="s">
        <v>1</v>
      </c>
      <c r="B64" s="2"/>
      <c r="C64" s="5">
        <f>_xlfn.T.TEST(C39:C59,H39:H59,1,3)</f>
        <v>6.3665151455923625E-3</v>
      </c>
      <c r="D64" s="5">
        <f>_xlfn.T.TEST(D39:D59,I39:I59,1,3)</f>
        <v>6.7510045324386741E-7</v>
      </c>
      <c r="E64" s="7"/>
      <c r="F64" s="7"/>
      <c r="G64" s="7"/>
      <c r="H64" s="7"/>
      <c r="I64" s="7"/>
      <c r="J64" s="7"/>
      <c r="K64" s="2"/>
      <c r="L64" s="2"/>
      <c r="M64" s="2"/>
    </row>
    <row r="65" spans="1:13" x14ac:dyDescent="0.25">
      <c r="A65" s="4"/>
      <c r="B65" s="13"/>
      <c r="C65" s="5"/>
      <c r="D65" s="7"/>
      <c r="E65" s="7"/>
      <c r="F65" s="7"/>
      <c r="G65" s="7"/>
      <c r="H65" s="7"/>
      <c r="I65" s="7"/>
      <c r="J65" s="7"/>
      <c r="K65" s="7"/>
      <c r="L65" s="7"/>
      <c r="M65" s="2"/>
    </row>
    <row r="66" spans="1:13" x14ac:dyDescent="0.25">
      <c r="A66" s="4"/>
      <c r="B66" s="13"/>
      <c r="C66" s="5"/>
      <c r="D66" s="7"/>
      <c r="E66" s="7"/>
      <c r="F66" s="7"/>
      <c r="G66" s="7"/>
      <c r="H66" s="11"/>
      <c r="I66" s="7"/>
      <c r="J66" s="7"/>
      <c r="K66" s="7"/>
      <c r="L66" s="7"/>
      <c r="M66" s="2"/>
    </row>
    <row r="67" spans="1:13" x14ac:dyDescent="0.25">
      <c r="B67" s="2"/>
      <c r="C67" s="7"/>
      <c r="D67" s="7"/>
      <c r="E67" s="7"/>
      <c r="F67" s="7"/>
      <c r="G67" s="7"/>
      <c r="H67" s="7"/>
      <c r="I67" s="7"/>
      <c r="J67" s="7"/>
      <c r="K67" s="7"/>
      <c r="L67" s="7"/>
      <c r="M67" s="2"/>
    </row>
    <row r="68" spans="1:13" x14ac:dyDescent="0.25">
      <c r="A68" s="1"/>
      <c r="B68" s="13"/>
      <c r="C68" s="7"/>
      <c r="D68" s="7"/>
      <c r="E68" s="7"/>
      <c r="F68" s="7"/>
      <c r="G68" s="7"/>
      <c r="H68" s="7"/>
      <c r="I68" s="7"/>
      <c r="J68" s="7"/>
      <c r="K68" s="7"/>
      <c r="L68" s="7"/>
      <c r="M68" s="2"/>
    </row>
    <row r="69" spans="1:13" x14ac:dyDescent="0.25">
      <c r="B69" s="2"/>
      <c r="C69" s="2"/>
      <c r="D69" s="2"/>
      <c r="E69" s="2"/>
      <c r="F69" s="7"/>
      <c r="G69" s="7"/>
      <c r="H69" s="7"/>
      <c r="I69" s="2"/>
      <c r="J69" s="2"/>
      <c r="K69" s="2"/>
      <c r="L69" s="7"/>
      <c r="M69" s="2"/>
    </row>
    <row r="70" spans="1:13" x14ac:dyDescent="0.25">
      <c r="A70" t="s">
        <v>43</v>
      </c>
      <c r="B70" t="s">
        <v>92</v>
      </c>
      <c r="G70" s="7"/>
      <c r="H70" s="11"/>
      <c r="I70" s="2"/>
      <c r="J70" s="2"/>
      <c r="K70" s="2"/>
      <c r="L70" s="2"/>
      <c r="M70" s="2"/>
    </row>
    <row r="71" spans="1:13" x14ac:dyDescent="0.25">
      <c r="A71" s="4"/>
      <c r="B71" s="13"/>
      <c r="C71" s="2"/>
      <c r="D71" s="2"/>
      <c r="E71" s="5"/>
      <c r="F71" s="5"/>
      <c r="G71" s="7"/>
      <c r="H71" s="19"/>
      <c r="I71" s="2"/>
      <c r="J71" s="2"/>
      <c r="K71" s="2"/>
      <c r="L71" s="2"/>
      <c r="M71" s="2"/>
    </row>
    <row r="72" spans="1:13" x14ac:dyDescent="0.25">
      <c r="B72" s="5" t="s">
        <v>11</v>
      </c>
      <c r="C72" s="5" t="s">
        <v>11</v>
      </c>
      <c r="D72" s="7" t="s">
        <v>18</v>
      </c>
      <c r="E72" s="7"/>
      <c r="F72" s="7"/>
      <c r="G72" s="7"/>
      <c r="H72" s="19"/>
      <c r="I72" s="2"/>
      <c r="J72" s="2"/>
      <c r="K72" s="2"/>
      <c r="L72" s="2"/>
      <c r="M72" s="2"/>
    </row>
    <row r="73" spans="1:13" x14ac:dyDescent="0.25">
      <c r="B73" t="s">
        <v>12</v>
      </c>
      <c r="C73" t="s">
        <v>13</v>
      </c>
      <c r="J73" s="17"/>
      <c r="K73" s="17"/>
      <c r="L73" s="17"/>
      <c r="M73" s="17"/>
    </row>
    <row r="74" spans="1:13" x14ac:dyDescent="0.25">
      <c r="A74" t="s">
        <v>6</v>
      </c>
      <c r="B74">
        <v>21</v>
      </c>
      <c r="C74">
        <v>3</v>
      </c>
      <c r="D74">
        <f>SUM(B74:C74)</f>
        <v>24</v>
      </c>
      <c r="J74" s="17"/>
      <c r="K74" s="17"/>
      <c r="L74" s="17"/>
      <c r="M74" s="17"/>
    </row>
    <row r="75" spans="1:13" x14ac:dyDescent="0.25">
      <c r="A75" t="s">
        <v>8</v>
      </c>
      <c r="B75">
        <v>8</v>
      </c>
      <c r="C75">
        <v>14</v>
      </c>
      <c r="D75">
        <f>SUM(B75:C75)</f>
        <v>22</v>
      </c>
      <c r="J75" s="17"/>
      <c r="K75" s="17"/>
      <c r="L75" s="17"/>
      <c r="M75" s="17"/>
    </row>
    <row r="76" spans="1:13" x14ac:dyDescent="0.25">
      <c r="A76" s="7" t="s">
        <v>18</v>
      </c>
      <c r="B76">
        <f>SUM(B74:B75)</f>
        <v>29</v>
      </c>
      <c r="C76">
        <f>SUM(C74:C75)</f>
        <v>17</v>
      </c>
      <c r="D76">
        <f>SUM(B76:C76)</f>
        <v>46</v>
      </c>
      <c r="J76" s="17"/>
      <c r="K76" s="17"/>
      <c r="L76" s="17"/>
      <c r="M76" s="17"/>
    </row>
    <row r="77" spans="1:13" x14ac:dyDescent="0.25">
      <c r="J77" s="17"/>
      <c r="K77" s="17"/>
      <c r="L77" s="17"/>
      <c r="M77" s="17"/>
    </row>
    <row r="78" spans="1:13" x14ac:dyDescent="0.25">
      <c r="B78" t="s">
        <v>14</v>
      </c>
      <c r="J78" s="17"/>
      <c r="K78" s="17"/>
      <c r="L78" s="17"/>
      <c r="M78" s="17"/>
    </row>
    <row r="79" spans="1:13" x14ac:dyDescent="0.25">
      <c r="J79" s="17"/>
      <c r="K79" s="17"/>
      <c r="L79" s="17"/>
      <c r="M79" s="17"/>
    </row>
    <row r="80" spans="1:13" x14ac:dyDescent="0.25">
      <c r="J80" s="17"/>
      <c r="K80" s="17"/>
      <c r="L80" s="17"/>
      <c r="M80" s="17"/>
    </row>
    <row r="81" spans="10:13" x14ac:dyDescent="0.25">
      <c r="J81" s="17"/>
      <c r="K81" s="17"/>
      <c r="L81" s="17"/>
      <c r="M81" s="17"/>
    </row>
    <row r="82" spans="10:13" x14ac:dyDescent="0.25">
      <c r="J82" s="17"/>
      <c r="K82" s="17"/>
      <c r="L82" s="17"/>
      <c r="M82" s="17"/>
    </row>
    <row r="83" spans="10:13" x14ac:dyDescent="0.25">
      <c r="J83" s="17"/>
      <c r="K83" s="17"/>
      <c r="L83" s="17"/>
      <c r="M83" s="17"/>
    </row>
    <row r="103" spans="1:9" x14ac:dyDescent="0.25">
      <c r="A103" t="s">
        <v>43</v>
      </c>
      <c r="B103" t="s">
        <v>93</v>
      </c>
    </row>
    <row r="104" spans="1:9" ht="17.25" x14ac:dyDescent="0.25">
      <c r="B104" s="1" t="s">
        <v>7</v>
      </c>
      <c r="C104" s="1" t="s">
        <v>7</v>
      </c>
      <c r="G104" s="1" t="s">
        <v>7</v>
      </c>
      <c r="H104" s="1" t="s">
        <v>7</v>
      </c>
    </row>
    <row r="105" spans="1:9" ht="17.25" x14ac:dyDescent="0.25">
      <c r="A105" s="1" t="s">
        <v>0</v>
      </c>
      <c r="B105" s="1" t="s">
        <v>2</v>
      </c>
      <c r="C105" s="1" t="s">
        <v>9</v>
      </c>
      <c r="D105" s="1" t="s">
        <v>3</v>
      </c>
      <c r="E105" s="1"/>
      <c r="F105" s="1" t="s">
        <v>15</v>
      </c>
      <c r="G105" s="1" t="s">
        <v>2</v>
      </c>
      <c r="H105" s="1" t="s">
        <v>9</v>
      </c>
      <c r="I105" s="1" t="s">
        <v>3</v>
      </c>
    </row>
    <row r="106" spans="1:9" x14ac:dyDescent="0.25">
      <c r="A106" s="9">
        <v>1</v>
      </c>
      <c r="B106" s="5">
        <v>7486</v>
      </c>
      <c r="C106" s="5">
        <v>4642</v>
      </c>
      <c r="D106" s="20">
        <f t="shared" ref="D106:D124" si="9">C106/B106</f>
        <v>0.62009083622762495</v>
      </c>
      <c r="E106" s="1"/>
      <c r="F106" s="9">
        <v>1</v>
      </c>
      <c r="G106" s="2">
        <v>6045</v>
      </c>
      <c r="H106" s="1">
        <v>3707</v>
      </c>
      <c r="I106" s="12">
        <f>H106/G106</f>
        <v>0.61323407775020677</v>
      </c>
    </row>
    <row r="107" spans="1:9" x14ac:dyDescent="0.25">
      <c r="A107" s="9">
        <v>2</v>
      </c>
      <c r="B107" s="2">
        <v>8782</v>
      </c>
      <c r="C107" s="2">
        <v>4775</v>
      </c>
      <c r="D107" s="20">
        <f t="shared" si="9"/>
        <v>0.54372580277841043</v>
      </c>
      <c r="E107" s="1"/>
      <c r="F107" s="9">
        <v>2</v>
      </c>
      <c r="G107" s="2">
        <v>4147</v>
      </c>
      <c r="H107" s="1">
        <v>1946</v>
      </c>
      <c r="I107" s="12">
        <f t="shared" ref="I107:I124" si="10">H107/G107</f>
        <v>0.46925488304798652</v>
      </c>
    </row>
    <row r="108" spans="1:9" x14ac:dyDescent="0.25">
      <c r="A108" s="9">
        <v>3</v>
      </c>
      <c r="B108" s="5">
        <v>5057</v>
      </c>
      <c r="C108" s="2">
        <v>2464</v>
      </c>
      <c r="D108" s="20">
        <f t="shared" si="9"/>
        <v>0.48724540241249753</v>
      </c>
      <c r="E108" s="1"/>
      <c r="F108" s="9">
        <v>3</v>
      </c>
      <c r="G108" s="2">
        <v>5332</v>
      </c>
      <c r="H108" s="1">
        <v>2640</v>
      </c>
      <c r="I108" s="12">
        <f t="shared" si="10"/>
        <v>0.49512378094523629</v>
      </c>
    </row>
    <row r="109" spans="1:9" x14ac:dyDescent="0.25">
      <c r="A109" s="9">
        <v>4</v>
      </c>
      <c r="B109" s="5">
        <v>12930</v>
      </c>
      <c r="C109" s="2">
        <v>7484</v>
      </c>
      <c r="D109" s="20">
        <f t="shared" si="9"/>
        <v>0.57880897138437737</v>
      </c>
      <c r="E109" s="1"/>
      <c r="F109" s="9">
        <v>4</v>
      </c>
      <c r="G109" s="2">
        <v>4567</v>
      </c>
      <c r="H109" s="1">
        <v>2334</v>
      </c>
      <c r="I109" s="12">
        <f t="shared" si="10"/>
        <v>0.51105758703744253</v>
      </c>
    </row>
    <row r="110" spans="1:9" x14ac:dyDescent="0.25">
      <c r="A110" s="9">
        <v>5</v>
      </c>
      <c r="B110" s="2">
        <v>5172</v>
      </c>
      <c r="C110" s="5">
        <v>2825</v>
      </c>
      <c r="D110" s="20">
        <f t="shared" si="9"/>
        <v>0.54621036349574636</v>
      </c>
      <c r="E110" s="1"/>
      <c r="F110" s="9">
        <v>5</v>
      </c>
      <c r="G110" s="2">
        <v>7122</v>
      </c>
      <c r="H110" s="1">
        <v>3306</v>
      </c>
      <c r="I110" s="12">
        <f t="shared" si="10"/>
        <v>0.46419545071609097</v>
      </c>
    </row>
    <row r="111" spans="1:9" x14ac:dyDescent="0.25">
      <c r="A111" s="9">
        <v>6</v>
      </c>
      <c r="B111" s="2">
        <v>7291</v>
      </c>
      <c r="C111" s="2">
        <v>4722</v>
      </c>
      <c r="D111" s="20">
        <f t="shared" si="9"/>
        <v>0.64764778494033737</v>
      </c>
      <c r="E111" s="1"/>
      <c r="F111" s="9">
        <v>6</v>
      </c>
      <c r="G111" s="2">
        <v>4386</v>
      </c>
      <c r="H111" s="1">
        <v>2158</v>
      </c>
      <c r="I111" s="12">
        <f t="shared" si="10"/>
        <v>0.49202006383948926</v>
      </c>
    </row>
    <row r="112" spans="1:9" x14ac:dyDescent="0.25">
      <c r="A112" s="9">
        <v>7</v>
      </c>
      <c r="B112" s="2">
        <v>18011</v>
      </c>
      <c r="C112" s="5">
        <v>4522</v>
      </c>
      <c r="D112" s="20">
        <f t="shared" si="9"/>
        <v>0.25106879129420911</v>
      </c>
      <c r="E112" s="1"/>
      <c r="F112" s="9">
        <v>7</v>
      </c>
      <c r="G112" s="2">
        <v>8397</v>
      </c>
      <c r="H112" s="1">
        <v>2920</v>
      </c>
      <c r="I112" s="12">
        <f t="shared" si="10"/>
        <v>0.3477432416339169</v>
      </c>
    </row>
    <row r="113" spans="1:9" x14ac:dyDescent="0.25">
      <c r="A113" s="10">
        <v>8</v>
      </c>
      <c r="B113" s="21">
        <v>20298</v>
      </c>
      <c r="C113" s="2">
        <v>5081</v>
      </c>
      <c r="D113" s="20">
        <f t="shared" si="9"/>
        <v>0.25032022859395014</v>
      </c>
      <c r="E113" s="1"/>
      <c r="F113" s="10">
        <v>8</v>
      </c>
      <c r="G113" s="2">
        <v>5778</v>
      </c>
      <c r="H113" s="1">
        <v>2918</v>
      </c>
      <c r="I113" s="12">
        <f t="shared" si="10"/>
        <v>0.50501903772931811</v>
      </c>
    </row>
    <row r="114" spans="1:9" x14ac:dyDescent="0.25">
      <c r="A114" s="10">
        <v>9</v>
      </c>
      <c r="B114" s="2">
        <v>7055</v>
      </c>
      <c r="C114" s="2">
        <v>3700</v>
      </c>
      <c r="D114" s="20">
        <f t="shared" si="9"/>
        <v>0.5244507441530829</v>
      </c>
      <c r="E114" s="1"/>
      <c r="F114" s="10">
        <v>9</v>
      </c>
      <c r="G114" s="2">
        <v>7845</v>
      </c>
      <c r="H114" s="1">
        <v>3055</v>
      </c>
      <c r="I114" s="12">
        <f t="shared" si="10"/>
        <v>0.38942001274697258</v>
      </c>
    </row>
    <row r="115" spans="1:9" x14ac:dyDescent="0.25">
      <c r="A115" s="10">
        <v>10</v>
      </c>
      <c r="B115" s="2">
        <v>6581</v>
      </c>
      <c r="C115" s="2">
        <v>2520</v>
      </c>
      <c r="D115" s="20">
        <f t="shared" si="9"/>
        <v>0.38292052879501598</v>
      </c>
      <c r="E115" s="1"/>
      <c r="F115" s="10">
        <v>10</v>
      </c>
      <c r="G115" s="2">
        <v>6596</v>
      </c>
      <c r="H115" s="1">
        <v>2173</v>
      </c>
      <c r="I115" s="12">
        <f t="shared" si="10"/>
        <v>0.32944208611279563</v>
      </c>
    </row>
    <row r="116" spans="1:9" x14ac:dyDescent="0.25">
      <c r="A116" s="10">
        <v>11</v>
      </c>
      <c r="B116" s="2">
        <v>6264</v>
      </c>
      <c r="C116" s="2">
        <v>3013</v>
      </c>
      <c r="D116" s="20">
        <f t="shared" si="9"/>
        <v>0.48100255427841637</v>
      </c>
      <c r="E116" s="1"/>
      <c r="F116" s="10">
        <v>11</v>
      </c>
      <c r="G116" s="2">
        <v>6002</v>
      </c>
      <c r="H116" s="1">
        <v>3245</v>
      </c>
      <c r="I116" s="12">
        <f t="shared" si="10"/>
        <v>0.5406531156281239</v>
      </c>
    </row>
    <row r="117" spans="1:9" x14ac:dyDescent="0.25">
      <c r="A117" s="10">
        <v>12</v>
      </c>
      <c r="B117" s="5">
        <v>4727</v>
      </c>
      <c r="C117" s="2">
        <v>2952</v>
      </c>
      <c r="D117" s="20">
        <f t="shared" si="9"/>
        <v>0.62449756716733662</v>
      </c>
      <c r="E117" s="1"/>
      <c r="F117" s="10">
        <v>12</v>
      </c>
      <c r="G117" s="2">
        <v>3140</v>
      </c>
      <c r="H117" s="1">
        <v>1817</v>
      </c>
      <c r="I117" s="12">
        <f t="shared" si="10"/>
        <v>0.57866242038216564</v>
      </c>
    </row>
    <row r="118" spans="1:9" x14ac:dyDescent="0.25">
      <c r="A118" s="10">
        <v>13</v>
      </c>
      <c r="B118" s="2">
        <v>2583</v>
      </c>
      <c r="C118" s="2">
        <v>1590</v>
      </c>
      <c r="D118" s="20">
        <f t="shared" si="9"/>
        <v>0.61556329849012781</v>
      </c>
      <c r="E118" s="1"/>
      <c r="F118" s="10">
        <v>13</v>
      </c>
      <c r="G118" s="2">
        <v>3547</v>
      </c>
      <c r="H118" s="1">
        <v>1599</v>
      </c>
      <c r="I118" s="12">
        <f t="shared" si="10"/>
        <v>0.45080349591203833</v>
      </c>
    </row>
    <row r="119" spans="1:9" x14ac:dyDescent="0.25">
      <c r="A119" s="10">
        <v>14</v>
      </c>
      <c r="B119" s="2">
        <v>2584</v>
      </c>
      <c r="C119" s="5">
        <v>1789</v>
      </c>
      <c r="D119" s="20">
        <f t="shared" si="9"/>
        <v>0.6923374613003096</v>
      </c>
      <c r="E119" s="1"/>
      <c r="F119" s="10">
        <v>14</v>
      </c>
      <c r="G119" s="2">
        <v>7015</v>
      </c>
      <c r="H119" s="1">
        <v>2322</v>
      </c>
      <c r="I119" s="12">
        <f t="shared" si="10"/>
        <v>0.33100498930862438</v>
      </c>
    </row>
    <row r="120" spans="1:9" x14ac:dyDescent="0.25">
      <c r="A120" s="10">
        <v>15</v>
      </c>
      <c r="B120" s="2">
        <v>7479</v>
      </c>
      <c r="C120" s="2">
        <v>2735</v>
      </c>
      <c r="D120" s="20">
        <f t="shared" si="9"/>
        <v>0.36569060034764006</v>
      </c>
      <c r="E120" s="1"/>
      <c r="F120" s="10">
        <v>15</v>
      </c>
      <c r="G120" s="2">
        <v>2617</v>
      </c>
      <c r="H120" s="1">
        <v>1632</v>
      </c>
      <c r="I120" s="12">
        <f t="shared" si="10"/>
        <v>0.62361482613679786</v>
      </c>
    </row>
    <row r="121" spans="1:9" x14ac:dyDescent="0.25">
      <c r="A121" s="10">
        <v>16</v>
      </c>
      <c r="B121" s="2">
        <v>9078</v>
      </c>
      <c r="C121" s="5">
        <v>4521</v>
      </c>
      <c r="D121" s="20">
        <f t="shared" si="9"/>
        <v>0.49801718440185061</v>
      </c>
      <c r="E121" s="1"/>
      <c r="F121" s="10">
        <v>16</v>
      </c>
      <c r="G121" s="2">
        <v>10019</v>
      </c>
      <c r="H121" s="1">
        <v>5187</v>
      </c>
      <c r="I121" s="12">
        <f t="shared" si="10"/>
        <v>0.51771633895598368</v>
      </c>
    </row>
    <row r="122" spans="1:9" x14ac:dyDescent="0.25">
      <c r="A122" s="10">
        <v>17</v>
      </c>
      <c r="B122" s="1">
        <v>8057</v>
      </c>
      <c r="C122" s="1">
        <v>4425</v>
      </c>
      <c r="D122" s="20">
        <f t="shared" si="9"/>
        <v>0.54921186545860745</v>
      </c>
      <c r="E122" s="1"/>
      <c r="F122" s="10">
        <v>17</v>
      </c>
      <c r="G122" s="2">
        <v>14446</v>
      </c>
      <c r="H122" s="1">
        <v>7956</v>
      </c>
      <c r="I122" s="12">
        <f t="shared" si="10"/>
        <v>0.55074068946421151</v>
      </c>
    </row>
    <row r="123" spans="1:9" x14ac:dyDescent="0.25">
      <c r="A123" s="10">
        <v>18</v>
      </c>
      <c r="B123" s="5">
        <v>8311</v>
      </c>
      <c r="C123" s="5">
        <v>4818</v>
      </c>
      <c r="D123" s="20">
        <f t="shared" si="9"/>
        <v>0.57971363253519437</v>
      </c>
      <c r="E123" s="1"/>
      <c r="F123" s="10">
        <v>18</v>
      </c>
      <c r="G123" s="2">
        <v>8378</v>
      </c>
      <c r="H123" s="1">
        <v>3967</v>
      </c>
      <c r="I123" s="12">
        <f t="shared" si="10"/>
        <v>0.47350202912389594</v>
      </c>
    </row>
    <row r="124" spans="1:9" x14ac:dyDescent="0.25">
      <c r="A124" s="10">
        <v>19</v>
      </c>
      <c r="B124" s="5">
        <v>7437</v>
      </c>
      <c r="C124" s="5">
        <v>2902</v>
      </c>
      <c r="D124" s="20">
        <f t="shared" si="9"/>
        <v>0.39021110662901709</v>
      </c>
      <c r="E124" s="1"/>
      <c r="F124" s="10">
        <v>19</v>
      </c>
      <c r="G124" s="2">
        <v>7813</v>
      </c>
      <c r="H124" s="1">
        <v>3430</v>
      </c>
      <c r="I124" s="12">
        <f t="shared" si="10"/>
        <v>0.43901190323819278</v>
      </c>
    </row>
    <row r="125" spans="1:9" x14ac:dyDescent="0.25">
      <c r="A125" s="10"/>
    </row>
    <row r="126" spans="1:9" x14ac:dyDescent="0.25">
      <c r="A126" s="10" t="s">
        <v>4</v>
      </c>
      <c r="B126" s="6">
        <f>AVERAGE(B106:B124)</f>
        <v>8167.5263157894733</v>
      </c>
      <c r="C126" s="6">
        <f t="shared" ref="C126:I126" si="11">AVERAGE(C106:C124)</f>
        <v>3762.1052631578946</v>
      </c>
      <c r="D126" s="12">
        <f t="shared" si="11"/>
        <v>0.50677551182546055</v>
      </c>
      <c r="E126" s="12"/>
      <c r="F126" s="12"/>
      <c r="G126" s="6">
        <f t="shared" si="11"/>
        <v>6483.7894736842109</v>
      </c>
      <c r="H126" s="6">
        <f t="shared" si="11"/>
        <v>3069.0526315789475</v>
      </c>
      <c r="I126" s="12">
        <f t="shared" si="11"/>
        <v>0.48011684366892043</v>
      </c>
    </row>
    <row r="127" spans="1:9" x14ac:dyDescent="0.25">
      <c r="A127" s="1" t="s">
        <v>5</v>
      </c>
      <c r="B127" s="6">
        <f>_xlfn.STDEV.P(B106:B124)</f>
        <v>4415.4635134695836</v>
      </c>
      <c r="C127" s="6">
        <f t="shared" ref="C127:I127" si="12">_xlfn.STDEV.P(C106:C124)</f>
        <v>1390.8445709347307</v>
      </c>
      <c r="D127" s="12">
        <f t="shared" si="12"/>
        <v>0.12342997757048411</v>
      </c>
      <c r="E127" s="12"/>
      <c r="F127" s="12"/>
      <c r="G127" s="6">
        <f t="shared" si="12"/>
        <v>2695.0952054064783</v>
      </c>
      <c r="H127" s="6">
        <f t="shared" si="12"/>
        <v>1447.5809030634964</v>
      </c>
      <c r="I127" s="12">
        <f t="shared" si="12"/>
        <v>8.3880731037882891E-2</v>
      </c>
    </row>
    <row r="128" spans="1:9" x14ac:dyDescent="0.25">
      <c r="A128" s="10"/>
    </row>
    <row r="129" spans="1:9" x14ac:dyDescent="0.25">
      <c r="A129" s="1" t="s">
        <v>1</v>
      </c>
      <c r="C129" s="61">
        <f>_xlfn.T.TEST(C106:C124,H106:H124,2,3)</f>
        <v>0.15169152168702574</v>
      </c>
      <c r="D129" s="12">
        <f>_xlfn.T.TEST(D106:D124,I106:I124,1,3)</f>
        <v>0.22705733240485337</v>
      </c>
    </row>
    <row r="130" spans="1:9" x14ac:dyDescent="0.25">
      <c r="A130" s="1"/>
      <c r="C130" s="30"/>
    </row>
    <row r="131" spans="1:9" x14ac:dyDescent="0.25">
      <c r="A131" s="1"/>
      <c r="C131" s="30"/>
    </row>
    <row r="132" spans="1:9" x14ac:dyDescent="0.25">
      <c r="C132" s="30"/>
    </row>
    <row r="133" spans="1:9" x14ac:dyDescent="0.25">
      <c r="A133" t="s">
        <v>43</v>
      </c>
      <c r="B133" t="s">
        <v>94</v>
      </c>
    </row>
    <row r="135" spans="1:9" ht="17.25" x14ac:dyDescent="0.25">
      <c r="B135" s="1" t="s">
        <v>7</v>
      </c>
      <c r="C135" s="1" t="s">
        <v>7</v>
      </c>
      <c r="G135" s="1" t="s">
        <v>7</v>
      </c>
      <c r="H135" s="1" t="s">
        <v>7</v>
      </c>
    </row>
    <row r="136" spans="1:9" ht="17.25" x14ac:dyDescent="0.25">
      <c r="A136" s="1" t="s">
        <v>6</v>
      </c>
      <c r="B136" s="1" t="s">
        <v>2</v>
      </c>
      <c r="C136" s="1" t="s">
        <v>9</v>
      </c>
      <c r="D136" s="1" t="s">
        <v>3</v>
      </c>
      <c r="E136" s="1"/>
      <c r="F136" s="1" t="s">
        <v>16</v>
      </c>
      <c r="G136" s="1" t="s">
        <v>2</v>
      </c>
      <c r="H136" s="1" t="s">
        <v>9</v>
      </c>
      <c r="I136" s="1" t="s">
        <v>3</v>
      </c>
    </row>
    <row r="137" spans="1:9" x14ac:dyDescent="0.25">
      <c r="A137" s="9">
        <v>1</v>
      </c>
      <c r="B137" s="3">
        <v>17852</v>
      </c>
      <c r="C137" s="3">
        <v>11044</v>
      </c>
      <c r="D137" s="3">
        <f t="shared" ref="D137:D160" si="13">C137/B137</f>
        <v>0.61864216894465607</v>
      </c>
      <c r="E137" s="1"/>
      <c r="F137" s="9">
        <v>1</v>
      </c>
      <c r="G137" s="1">
        <v>22458</v>
      </c>
      <c r="H137" s="1">
        <v>10003</v>
      </c>
      <c r="I137" s="2">
        <f t="shared" ref="I137:I160" si="14">H137/G137</f>
        <v>0.44540920829993769</v>
      </c>
    </row>
    <row r="138" spans="1:9" x14ac:dyDescent="0.25">
      <c r="A138" s="9">
        <v>2</v>
      </c>
      <c r="B138" s="2">
        <v>14982</v>
      </c>
      <c r="C138" s="2">
        <v>8678</v>
      </c>
      <c r="D138" s="3">
        <f t="shared" si="13"/>
        <v>0.57922840742224002</v>
      </c>
      <c r="E138" s="1"/>
      <c r="F138" s="9">
        <v>2</v>
      </c>
      <c r="G138" s="2">
        <v>13772</v>
      </c>
      <c r="H138" s="2">
        <v>1517</v>
      </c>
      <c r="I138" s="2">
        <f t="shared" si="14"/>
        <v>0.11015103107754864</v>
      </c>
    </row>
    <row r="139" spans="1:9" x14ac:dyDescent="0.25">
      <c r="A139" s="9">
        <v>3</v>
      </c>
      <c r="B139" s="3">
        <v>13445</v>
      </c>
      <c r="C139" s="3">
        <v>7702</v>
      </c>
      <c r="D139" s="3">
        <f t="shared" si="13"/>
        <v>0.57285236147266638</v>
      </c>
      <c r="E139" s="1"/>
      <c r="F139" s="9">
        <v>3</v>
      </c>
      <c r="G139" s="2">
        <v>9545</v>
      </c>
      <c r="H139" s="2">
        <v>4993</v>
      </c>
      <c r="I139" s="2">
        <f t="shared" si="14"/>
        <v>0.52310110005238342</v>
      </c>
    </row>
    <row r="140" spans="1:9" x14ac:dyDescent="0.25">
      <c r="A140" s="9">
        <v>4</v>
      </c>
      <c r="B140" s="3">
        <v>13724</v>
      </c>
      <c r="C140" s="1">
        <v>7032</v>
      </c>
      <c r="D140" s="3">
        <f t="shared" si="13"/>
        <v>0.5123870591664238</v>
      </c>
      <c r="E140" s="1"/>
      <c r="F140" s="9">
        <v>4</v>
      </c>
      <c r="G140" s="2">
        <v>11201</v>
      </c>
      <c r="H140" s="2">
        <v>5728</v>
      </c>
      <c r="I140" s="2">
        <f t="shared" si="14"/>
        <v>0.51138291223997856</v>
      </c>
    </row>
    <row r="141" spans="1:9" x14ac:dyDescent="0.25">
      <c r="A141" s="9">
        <v>5</v>
      </c>
      <c r="B141" s="3">
        <v>10835</v>
      </c>
      <c r="C141" s="1">
        <v>6628</v>
      </c>
      <c r="D141" s="3">
        <f t="shared" si="13"/>
        <v>0.61172127365020768</v>
      </c>
      <c r="E141" s="1"/>
      <c r="F141" s="9">
        <v>5</v>
      </c>
      <c r="G141" s="2">
        <v>13721</v>
      </c>
      <c r="H141" s="2">
        <v>4407</v>
      </c>
      <c r="I141" s="2">
        <f t="shared" si="14"/>
        <v>0.32118650244151303</v>
      </c>
    </row>
    <row r="142" spans="1:9" x14ac:dyDescent="0.25">
      <c r="A142" s="9">
        <v>6</v>
      </c>
      <c r="B142" s="1">
        <v>5555</v>
      </c>
      <c r="C142" s="3">
        <v>3767</v>
      </c>
      <c r="D142" s="3">
        <f t="shared" si="13"/>
        <v>0.67812781278127809</v>
      </c>
      <c r="E142" s="1"/>
      <c r="F142" s="9">
        <v>6</v>
      </c>
      <c r="G142" s="2">
        <v>13952</v>
      </c>
      <c r="H142" s="2">
        <v>7209</v>
      </c>
      <c r="I142" s="2">
        <f t="shared" si="14"/>
        <v>0.51670011467889909</v>
      </c>
    </row>
    <row r="143" spans="1:9" x14ac:dyDescent="0.25">
      <c r="A143" s="9">
        <v>7</v>
      </c>
      <c r="B143" s="1">
        <v>5506</v>
      </c>
      <c r="C143" s="1">
        <v>3105</v>
      </c>
      <c r="D143" s="3">
        <f t="shared" si="13"/>
        <v>0.56393025790047224</v>
      </c>
      <c r="E143" s="1"/>
      <c r="F143" s="9">
        <v>7</v>
      </c>
      <c r="G143" s="2">
        <v>10829</v>
      </c>
      <c r="H143" s="2">
        <v>3043</v>
      </c>
      <c r="I143" s="2">
        <f t="shared" si="14"/>
        <v>0.28100470957613816</v>
      </c>
    </row>
    <row r="144" spans="1:9" x14ac:dyDescent="0.25">
      <c r="A144" s="10">
        <v>8</v>
      </c>
      <c r="B144" s="1">
        <v>7224</v>
      </c>
      <c r="C144" s="3">
        <v>3722</v>
      </c>
      <c r="D144" s="3">
        <f t="shared" si="13"/>
        <v>0.51522702104097451</v>
      </c>
      <c r="E144" s="1"/>
      <c r="F144" s="10">
        <v>8</v>
      </c>
      <c r="G144" s="1">
        <v>5455</v>
      </c>
      <c r="H144" s="1">
        <v>3080</v>
      </c>
      <c r="I144" s="2">
        <f t="shared" si="14"/>
        <v>0.56461961503208069</v>
      </c>
    </row>
    <row r="145" spans="1:9" x14ac:dyDescent="0.25">
      <c r="A145" s="10">
        <v>9</v>
      </c>
      <c r="B145" s="10">
        <v>8174</v>
      </c>
      <c r="C145" s="1">
        <v>5820</v>
      </c>
      <c r="D145" s="3">
        <f t="shared" si="13"/>
        <v>0.71201370198189384</v>
      </c>
      <c r="E145" s="1"/>
      <c r="F145" s="10">
        <v>9</v>
      </c>
      <c r="G145" s="2">
        <v>7975</v>
      </c>
      <c r="H145" s="2">
        <v>4219</v>
      </c>
      <c r="I145" s="2">
        <f t="shared" si="14"/>
        <v>0.52902821316614423</v>
      </c>
    </row>
    <row r="146" spans="1:9" x14ac:dyDescent="0.25">
      <c r="A146" s="10">
        <v>10</v>
      </c>
      <c r="B146" s="1">
        <v>6699</v>
      </c>
      <c r="C146" s="1">
        <v>2338</v>
      </c>
      <c r="D146" s="3">
        <f t="shared" si="13"/>
        <v>0.34900731452455591</v>
      </c>
      <c r="E146" s="1"/>
      <c r="F146" s="10">
        <v>10</v>
      </c>
      <c r="G146" s="1">
        <v>5356</v>
      </c>
      <c r="H146" s="2">
        <v>3092</v>
      </c>
      <c r="I146" s="2">
        <f t="shared" si="14"/>
        <v>0.5772964899178491</v>
      </c>
    </row>
    <row r="147" spans="1:9" x14ac:dyDescent="0.25">
      <c r="A147" s="10">
        <v>11</v>
      </c>
      <c r="B147" s="1">
        <v>6598</v>
      </c>
      <c r="C147" s="1">
        <v>5499</v>
      </c>
      <c r="D147" s="3">
        <f t="shared" si="13"/>
        <v>0.83343437405274323</v>
      </c>
      <c r="E147" s="1"/>
      <c r="F147" s="10">
        <v>11</v>
      </c>
      <c r="G147" s="1">
        <v>9817</v>
      </c>
      <c r="H147" s="2">
        <v>4982</v>
      </c>
      <c r="I147" s="2">
        <f t="shared" si="14"/>
        <v>0.50748701232555771</v>
      </c>
    </row>
    <row r="148" spans="1:9" x14ac:dyDescent="0.25">
      <c r="A148" s="10">
        <v>12</v>
      </c>
      <c r="B148" s="1">
        <v>5267</v>
      </c>
      <c r="C148" s="1">
        <v>5617</v>
      </c>
      <c r="D148" s="3">
        <f t="shared" si="13"/>
        <v>1.0664514904119993</v>
      </c>
      <c r="E148" s="1"/>
      <c r="F148" s="10">
        <v>12</v>
      </c>
      <c r="G148" s="1">
        <v>10082</v>
      </c>
      <c r="H148" s="2">
        <v>4265</v>
      </c>
      <c r="I148" s="2">
        <f t="shared" si="14"/>
        <v>0.42303114461416386</v>
      </c>
    </row>
    <row r="149" spans="1:9" x14ac:dyDescent="0.25">
      <c r="A149" s="10">
        <v>13</v>
      </c>
      <c r="B149" s="1">
        <v>10792</v>
      </c>
      <c r="C149" s="1">
        <v>5389</v>
      </c>
      <c r="D149" s="3">
        <f t="shared" si="13"/>
        <v>0.499351371386212</v>
      </c>
      <c r="E149" s="1"/>
      <c r="F149" s="10">
        <v>13</v>
      </c>
      <c r="G149" s="1">
        <v>15459</v>
      </c>
      <c r="H149" s="1">
        <v>5525</v>
      </c>
      <c r="I149" s="2">
        <f t="shared" si="14"/>
        <v>0.35739698557474608</v>
      </c>
    </row>
    <row r="150" spans="1:9" x14ac:dyDescent="0.25">
      <c r="A150" s="10">
        <v>14</v>
      </c>
      <c r="B150" s="3">
        <v>12373</v>
      </c>
      <c r="C150" s="1">
        <v>4209</v>
      </c>
      <c r="D150" s="3">
        <f t="shared" si="13"/>
        <v>0.34017619009132788</v>
      </c>
      <c r="E150" s="1"/>
      <c r="F150" s="10">
        <v>14</v>
      </c>
      <c r="G150" s="1">
        <v>10007</v>
      </c>
      <c r="H150" s="1">
        <v>3295</v>
      </c>
      <c r="I150" s="2">
        <f t="shared" si="14"/>
        <v>0.32926951134206056</v>
      </c>
    </row>
    <row r="151" spans="1:9" x14ac:dyDescent="0.25">
      <c r="A151" s="10">
        <v>15</v>
      </c>
      <c r="B151" s="1">
        <v>18233</v>
      </c>
      <c r="C151" s="1">
        <v>11046</v>
      </c>
      <c r="D151" s="3">
        <f t="shared" si="13"/>
        <v>0.60582460374047054</v>
      </c>
      <c r="E151" s="1"/>
      <c r="F151" s="10">
        <v>15</v>
      </c>
      <c r="G151" s="1">
        <v>19447</v>
      </c>
      <c r="H151" s="2">
        <v>4064</v>
      </c>
      <c r="I151" s="2">
        <f t="shared" si="14"/>
        <v>0.20897824857304467</v>
      </c>
    </row>
    <row r="152" spans="1:9" x14ac:dyDescent="0.25">
      <c r="A152" s="10">
        <v>16</v>
      </c>
      <c r="B152" s="1">
        <v>16203</v>
      </c>
      <c r="C152" s="3">
        <v>10502</v>
      </c>
      <c r="D152" s="3">
        <f t="shared" si="13"/>
        <v>0.64815157686848113</v>
      </c>
      <c r="E152" s="1"/>
      <c r="F152" s="10">
        <v>16</v>
      </c>
      <c r="G152" s="1">
        <v>16703</v>
      </c>
      <c r="H152" s="2">
        <v>5121</v>
      </c>
      <c r="I152" s="2">
        <f t="shared" si="14"/>
        <v>0.30659163024606356</v>
      </c>
    </row>
    <row r="153" spans="1:9" x14ac:dyDescent="0.25">
      <c r="A153" s="10">
        <v>17</v>
      </c>
      <c r="B153" s="1">
        <v>15139</v>
      </c>
      <c r="C153" s="1">
        <v>10250</v>
      </c>
      <c r="D153" s="3">
        <f t="shared" si="13"/>
        <v>0.6770592509412775</v>
      </c>
      <c r="E153" s="1"/>
      <c r="F153" s="10">
        <v>17</v>
      </c>
      <c r="G153" s="1">
        <v>7752</v>
      </c>
      <c r="H153" s="2">
        <v>2971</v>
      </c>
      <c r="I153" s="2">
        <f t="shared" si="14"/>
        <v>0.38325593395252838</v>
      </c>
    </row>
    <row r="154" spans="1:9" x14ac:dyDescent="0.25">
      <c r="A154" s="10">
        <v>18</v>
      </c>
      <c r="B154" s="1">
        <v>11687</v>
      </c>
      <c r="C154" s="3">
        <v>9997</v>
      </c>
      <c r="D154" s="3">
        <f t="shared" si="13"/>
        <v>0.8553948832035595</v>
      </c>
      <c r="E154" s="1"/>
      <c r="F154" s="10">
        <v>18</v>
      </c>
      <c r="G154" s="1">
        <v>12481</v>
      </c>
      <c r="H154" s="2">
        <v>5194</v>
      </c>
      <c r="I154" s="2">
        <f t="shared" si="14"/>
        <v>0.41615255187885586</v>
      </c>
    </row>
    <row r="155" spans="1:9" x14ac:dyDescent="0.25">
      <c r="A155" s="10">
        <v>19</v>
      </c>
      <c r="B155" s="3">
        <v>5102</v>
      </c>
      <c r="C155" s="3">
        <v>3692</v>
      </c>
      <c r="D155" s="3">
        <f t="shared" si="13"/>
        <v>0.7236377891023128</v>
      </c>
      <c r="E155" s="1"/>
      <c r="F155" s="10">
        <v>19</v>
      </c>
      <c r="G155" s="3">
        <v>5820</v>
      </c>
      <c r="H155" s="3">
        <v>3919</v>
      </c>
      <c r="I155" s="2">
        <f t="shared" si="14"/>
        <v>0.67336769759450177</v>
      </c>
    </row>
    <row r="156" spans="1:9" x14ac:dyDescent="0.25">
      <c r="A156" s="10">
        <v>20</v>
      </c>
      <c r="B156" s="3">
        <v>6210</v>
      </c>
      <c r="C156" s="3">
        <v>4698</v>
      </c>
      <c r="D156" s="3">
        <f t="shared" si="13"/>
        <v>0.75652173913043474</v>
      </c>
      <c r="E156" s="1"/>
      <c r="F156" s="10">
        <v>20</v>
      </c>
      <c r="G156" s="1">
        <v>7913</v>
      </c>
      <c r="H156" s="2">
        <v>3813</v>
      </c>
      <c r="I156" s="2">
        <f t="shared" si="14"/>
        <v>0.48186528497409326</v>
      </c>
    </row>
    <row r="157" spans="1:9" x14ac:dyDescent="0.25">
      <c r="A157" s="10">
        <v>21</v>
      </c>
      <c r="B157" s="3">
        <v>7685</v>
      </c>
      <c r="C157" s="3">
        <v>5052</v>
      </c>
      <c r="D157" s="3">
        <f t="shared" si="13"/>
        <v>0.65738451528952502</v>
      </c>
      <c r="E157" s="1"/>
      <c r="F157" s="10">
        <v>21</v>
      </c>
      <c r="G157" s="1">
        <v>14043</v>
      </c>
      <c r="H157" s="1">
        <v>6315</v>
      </c>
      <c r="I157" s="2">
        <f t="shared" si="14"/>
        <v>0.44969023712881862</v>
      </c>
    </row>
    <row r="158" spans="1:9" x14ac:dyDescent="0.25">
      <c r="A158" s="1">
        <v>22</v>
      </c>
      <c r="B158" s="3">
        <v>9287</v>
      </c>
      <c r="C158" s="3">
        <v>5395</v>
      </c>
      <c r="D158" s="3">
        <f t="shared" si="13"/>
        <v>0.58091956498330999</v>
      </c>
      <c r="E158" s="1"/>
      <c r="F158" s="1">
        <v>22</v>
      </c>
      <c r="G158" s="3">
        <v>13880</v>
      </c>
      <c r="H158" s="5">
        <v>4138</v>
      </c>
      <c r="I158" s="2">
        <f t="shared" si="14"/>
        <v>0.29812680115273776</v>
      </c>
    </row>
    <row r="159" spans="1:9" x14ac:dyDescent="0.25">
      <c r="A159" s="1">
        <v>23</v>
      </c>
      <c r="B159" s="3">
        <v>6478</v>
      </c>
      <c r="C159" s="3">
        <v>4453</v>
      </c>
      <c r="D159" s="3">
        <f t="shared" si="13"/>
        <v>0.68740351960481627</v>
      </c>
      <c r="E159" s="1"/>
      <c r="F159" s="1">
        <v>23</v>
      </c>
      <c r="G159" s="3">
        <v>10721</v>
      </c>
      <c r="H159" s="3">
        <v>3999</v>
      </c>
      <c r="I159" s="2">
        <f t="shared" si="14"/>
        <v>0.37300624941703198</v>
      </c>
    </row>
    <row r="160" spans="1:9" x14ac:dyDescent="0.25">
      <c r="A160" s="1">
        <v>24</v>
      </c>
      <c r="B160" s="3">
        <v>7041</v>
      </c>
      <c r="C160" s="3">
        <v>3610</v>
      </c>
      <c r="D160" s="3">
        <f t="shared" si="13"/>
        <v>0.51271126260474364</v>
      </c>
      <c r="E160" s="1"/>
      <c r="F160" s="1">
        <v>24</v>
      </c>
      <c r="G160" s="3">
        <v>12366</v>
      </c>
      <c r="H160" s="3">
        <v>7921</v>
      </c>
      <c r="I160" s="2">
        <f t="shared" si="14"/>
        <v>0.64054666019731521</v>
      </c>
    </row>
    <row r="162" spans="1:9" x14ac:dyDescent="0.25">
      <c r="A162" s="10" t="s">
        <v>4</v>
      </c>
      <c r="B162" s="6">
        <f>AVERAGE(B137:B160)</f>
        <v>10087.125</v>
      </c>
      <c r="C162" s="6">
        <f t="shared" ref="C162:I162" si="15">AVERAGE(C137:C160)</f>
        <v>6218.541666666667</v>
      </c>
      <c r="D162" s="12">
        <f t="shared" si="15"/>
        <v>0.6315649795956908</v>
      </c>
      <c r="E162" s="12"/>
      <c r="F162" s="12"/>
      <c r="G162" s="6">
        <f t="shared" si="15"/>
        <v>11698.125</v>
      </c>
      <c r="H162" s="6">
        <f t="shared" si="15"/>
        <v>4700.541666666667</v>
      </c>
      <c r="I162" s="12">
        <f t="shared" si="15"/>
        <v>0.42619357689391629</v>
      </c>
    </row>
    <row r="163" spans="1:9" x14ac:dyDescent="0.25">
      <c r="A163" s="1" t="s">
        <v>5</v>
      </c>
      <c r="B163" s="6">
        <f>_xlfn.STDEV.P(B137:B160)</f>
        <v>4162.0654258883296</v>
      </c>
      <c r="C163" s="6">
        <f t="shared" ref="C163:I163" si="16">_xlfn.STDEV.P(C137:C160)</f>
        <v>2645.4540407266995</v>
      </c>
      <c r="D163" s="12">
        <f t="shared" si="16"/>
        <v>0.15240821303291249</v>
      </c>
      <c r="E163" s="12"/>
      <c r="F163" s="12"/>
      <c r="G163" s="6">
        <f t="shared" si="16"/>
        <v>4147.8895367855448</v>
      </c>
      <c r="H163" s="6">
        <f t="shared" si="16"/>
        <v>1778.2198724934315</v>
      </c>
      <c r="I163" s="12">
        <f t="shared" si="16"/>
        <v>0.13289534406535683</v>
      </c>
    </row>
    <row r="164" spans="1:9" x14ac:dyDescent="0.25">
      <c r="A164" s="10"/>
      <c r="B164" s="24"/>
      <c r="C164" s="24"/>
      <c r="G164" s="24"/>
      <c r="H164" s="24"/>
    </row>
    <row r="165" spans="1:9" x14ac:dyDescent="0.25">
      <c r="A165" s="1" t="s">
        <v>1</v>
      </c>
      <c r="C165" s="1">
        <f>_xlfn.T.TEST(C137:C160,H137:H160,1,3)</f>
        <v>1.3863060070179898E-2</v>
      </c>
      <c r="D165">
        <f>_xlfn.T.TEST(D137:D160,I137:I160,1,3)</f>
        <v>7.0146997722483318E-6</v>
      </c>
    </row>
    <row r="172" spans="1:9" x14ac:dyDescent="0.25">
      <c r="A172" t="s">
        <v>43</v>
      </c>
      <c r="B172" t="s">
        <v>95</v>
      </c>
    </row>
    <row r="173" spans="1:9" x14ac:dyDescent="0.25">
      <c r="A173" s="4"/>
      <c r="B173" s="13"/>
      <c r="C173" s="2"/>
      <c r="D173" s="2"/>
    </row>
    <row r="174" spans="1:9" x14ac:dyDescent="0.25">
      <c r="B174" s="5" t="s">
        <v>11</v>
      </c>
      <c r="C174" s="5" t="s">
        <v>11</v>
      </c>
      <c r="D174" s="7" t="s">
        <v>18</v>
      </c>
    </row>
    <row r="175" spans="1:9" x14ac:dyDescent="0.25">
      <c r="B175" t="s">
        <v>12</v>
      </c>
      <c r="C175" t="s">
        <v>13</v>
      </c>
    </row>
    <row r="176" spans="1:9" x14ac:dyDescent="0.25">
      <c r="A176" t="s">
        <v>6</v>
      </c>
      <c r="B176">
        <v>22</v>
      </c>
      <c r="C176">
        <v>2</v>
      </c>
      <c r="D176">
        <f>SUM(B176:C176)</f>
        <v>24</v>
      </c>
    </row>
    <row r="177" spans="1:4" ht="17.25" x14ac:dyDescent="0.25">
      <c r="A177" t="s">
        <v>17</v>
      </c>
      <c r="B177">
        <v>15</v>
      </c>
      <c r="C177">
        <v>9</v>
      </c>
      <c r="D177">
        <f>SUM(B177:C177)</f>
        <v>24</v>
      </c>
    </row>
    <row r="178" spans="1:4" x14ac:dyDescent="0.25">
      <c r="A178" s="7" t="s">
        <v>18</v>
      </c>
      <c r="B178">
        <f>SUM(B176:B177)</f>
        <v>37</v>
      </c>
      <c r="C178">
        <f>SUM(C176:C177)</f>
        <v>11</v>
      </c>
      <c r="D178">
        <f>SUM(B178:C178)</f>
        <v>48</v>
      </c>
    </row>
    <row r="180" spans="1:4" x14ac:dyDescent="0.25">
      <c r="B180" t="s">
        <v>65</v>
      </c>
    </row>
  </sheetData>
  <pageMargins left="0.25" right="0.25" top="0.75" bottom="0.75" header="0.3" footer="0.3"/>
  <pageSetup orientation="landscape" r:id="rId1"/>
  <headerFooter>
    <oddHeader>&amp;CDATA for Fig 1</oddHeader>
  </headerFooter>
  <rowBreaks count="1" manualBreakCount="1"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view="pageLayout" zoomScale="70" zoomScaleNormal="100" zoomScalePageLayoutView="70" workbookViewId="0">
      <selection activeCell="I161" sqref="I161"/>
    </sheetView>
  </sheetViews>
  <sheetFormatPr defaultRowHeight="15" x14ac:dyDescent="0.25"/>
  <cols>
    <col min="2" max="2" width="11.140625" customWidth="1"/>
    <col min="3" max="3" width="7.140625" customWidth="1"/>
    <col min="4" max="4" width="12.7109375" customWidth="1"/>
    <col min="5" max="5" width="13" customWidth="1"/>
    <col min="6" max="6" width="7.7109375" customWidth="1"/>
    <col min="7" max="7" width="4.7109375" customWidth="1"/>
    <col min="8" max="8" width="8.85546875" customWidth="1"/>
    <col min="9" max="9" width="13.140625" customWidth="1"/>
    <col min="10" max="10" width="5.140625" customWidth="1"/>
    <col min="11" max="11" width="11.5703125" customWidth="1"/>
    <col min="12" max="12" width="16.28515625" customWidth="1"/>
  </cols>
  <sheetData>
    <row r="1" spans="1:12" ht="14.45" x14ac:dyDescent="0.3">
      <c r="A1" t="s">
        <v>45</v>
      </c>
      <c r="H1" t="s">
        <v>46</v>
      </c>
    </row>
    <row r="2" spans="1:12" ht="15.6" x14ac:dyDescent="0.3">
      <c r="A2" t="s">
        <v>44</v>
      </c>
      <c r="H2" t="s">
        <v>51</v>
      </c>
    </row>
    <row r="3" spans="1:12" x14ac:dyDescent="0.25">
      <c r="A3" s="1"/>
      <c r="B3" s="3" t="s">
        <v>19</v>
      </c>
      <c r="C3" s="3"/>
      <c r="D3" s="1"/>
      <c r="E3" s="3" t="s">
        <v>19</v>
      </c>
      <c r="I3" s="3" t="s">
        <v>19</v>
      </c>
      <c r="J3" s="3"/>
      <c r="K3" s="1"/>
      <c r="L3" s="3" t="s">
        <v>19</v>
      </c>
    </row>
    <row r="4" spans="1:12" x14ac:dyDescent="0.25">
      <c r="A4" s="1"/>
      <c r="B4" s="1" t="s">
        <v>20</v>
      </c>
      <c r="C4" s="1"/>
      <c r="D4" s="1"/>
      <c r="E4" s="1" t="s">
        <v>20</v>
      </c>
      <c r="I4" s="1" t="s">
        <v>20</v>
      </c>
      <c r="J4" s="1"/>
      <c r="K4" s="1"/>
      <c r="L4" s="1" t="s">
        <v>20</v>
      </c>
    </row>
    <row r="5" spans="1:12" ht="17.25" x14ac:dyDescent="0.25">
      <c r="A5" s="1" t="s">
        <v>21</v>
      </c>
      <c r="B5" s="1"/>
      <c r="C5" s="1"/>
      <c r="D5" s="1" t="s">
        <v>10</v>
      </c>
      <c r="E5" s="1"/>
      <c r="H5" s="1" t="s">
        <v>6</v>
      </c>
      <c r="I5" s="1"/>
      <c r="J5" s="1"/>
      <c r="K5" s="1" t="s">
        <v>8</v>
      </c>
      <c r="L5" s="1"/>
    </row>
    <row r="6" spans="1:12" x14ac:dyDescent="0.25">
      <c r="A6" s="9">
        <v>1</v>
      </c>
      <c r="B6" s="3">
        <v>3945</v>
      </c>
      <c r="C6" s="1"/>
      <c r="D6" s="9">
        <v>1</v>
      </c>
      <c r="E6" s="1">
        <v>5440</v>
      </c>
      <c r="H6" s="9">
        <v>1</v>
      </c>
      <c r="I6" s="3">
        <v>3380</v>
      </c>
      <c r="J6" s="3"/>
      <c r="K6" s="9">
        <v>1</v>
      </c>
      <c r="L6" s="1">
        <v>3944</v>
      </c>
    </row>
    <row r="7" spans="1:12" x14ac:dyDescent="0.25">
      <c r="A7" s="9">
        <v>2</v>
      </c>
      <c r="B7" s="1">
        <v>6016</v>
      </c>
      <c r="C7" s="1"/>
      <c r="D7" s="9">
        <v>2</v>
      </c>
      <c r="E7" s="1">
        <v>9505</v>
      </c>
      <c r="H7" s="9">
        <v>2</v>
      </c>
      <c r="I7" s="3">
        <v>3389</v>
      </c>
      <c r="J7" s="1"/>
      <c r="K7" s="9">
        <v>2</v>
      </c>
      <c r="L7" s="1">
        <v>3487</v>
      </c>
    </row>
    <row r="8" spans="1:12" x14ac:dyDescent="0.25">
      <c r="A8" s="9">
        <v>3</v>
      </c>
      <c r="B8" s="1">
        <v>4005</v>
      </c>
      <c r="C8" s="1"/>
      <c r="D8" s="9">
        <v>3</v>
      </c>
      <c r="E8" s="2">
        <v>5351</v>
      </c>
      <c r="H8" s="9">
        <v>3</v>
      </c>
      <c r="I8" s="1">
        <v>4318</v>
      </c>
      <c r="J8" s="3"/>
      <c r="K8" s="9">
        <v>3</v>
      </c>
      <c r="L8" s="2">
        <v>4699</v>
      </c>
    </row>
    <row r="9" spans="1:12" x14ac:dyDescent="0.25">
      <c r="A9" s="9">
        <v>4</v>
      </c>
      <c r="B9" s="3">
        <v>6068</v>
      </c>
      <c r="C9" s="1"/>
      <c r="D9" s="9">
        <v>4</v>
      </c>
      <c r="E9" s="2">
        <v>7315</v>
      </c>
      <c r="H9" s="9">
        <v>4</v>
      </c>
      <c r="I9" s="1">
        <v>6302</v>
      </c>
      <c r="J9" s="1"/>
      <c r="K9" s="9">
        <v>4</v>
      </c>
      <c r="L9" s="2">
        <v>4499</v>
      </c>
    </row>
    <row r="10" spans="1:12" x14ac:dyDescent="0.25">
      <c r="A10" s="9">
        <v>5</v>
      </c>
      <c r="B10" s="1">
        <v>3808</v>
      </c>
      <c r="C10" s="1"/>
      <c r="D10" s="9">
        <v>5</v>
      </c>
      <c r="E10" s="2">
        <v>4059</v>
      </c>
      <c r="H10" s="9">
        <v>5</v>
      </c>
      <c r="I10" s="1">
        <v>7690</v>
      </c>
      <c r="J10" s="3"/>
      <c r="K10" s="9">
        <v>5</v>
      </c>
      <c r="L10" s="2">
        <v>3268</v>
      </c>
    </row>
    <row r="11" spans="1:12" x14ac:dyDescent="0.25">
      <c r="A11" s="9">
        <v>6</v>
      </c>
      <c r="B11" s="3">
        <v>3482</v>
      </c>
      <c r="C11" s="1"/>
      <c r="D11" s="9">
        <v>6</v>
      </c>
      <c r="E11" s="2">
        <v>7345</v>
      </c>
      <c r="H11" s="9">
        <v>6</v>
      </c>
      <c r="I11" s="1">
        <v>3485</v>
      </c>
      <c r="J11" s="1"/>
      <c r="K11" s="9">
        <v>6</v>
      </c>
      <c r="L11" s="2">
        <v>2567</v>
      </c>
    </row>
    <row r="12" spans="1:12" x14ac:dyDescent="0.25">
      <c r="A12" s="9">
        <v>7</v>
      </c>
      <c r="B12" s="5">
        <v>5490</v>
      </c>
      <c r="C12" s="1"/>
      <c r="D12" s="9">
        <v>7</v>
      </c>
      <c r="E12" s="2">
        <v>4353</v>
      </c>
      <c r="H12" s="9">
        <v>7</v>
      </c>
      <c r="I12" s="1">
        <v>5794</v>
      </c>
      <c r="J12" s="1"/>
      <c r="K12" s="9">
        <v>7</v>
      </c>
      <c r="L12" s="2">
        <v>4329</v>
      </c>
    </row>
    <row r="13" spans="1:12" x14ac:dyDescent="0.25">
      <c r="A13" s="10">
        <v>8</v>
      </c>
      <c r="B13" s="1">
        <v>5795</v>
      </c>
      <c r="C13" s="1"/>
      <c r="D13" s="10">
        <v>8</v>
      </c>
      <c r="E13" s="2">
        <v>5257</v>
      </c>
      <c r="H13" s="10">
        <v>8</v>
      </c>
      <c r="I13" s="3">
        <v>7804</v>
      </c>
      <c r="J13" s="1"/>
      <c r="K13" s="10">
        <v>8</v>
      </c>
      <c r="L13" s="1">
        <v>3494</v>
      </c>
    </row>
    <row r="14" spans="1:12" x14ac:dyDescent="0.25">
      <c r="A14" s="10">
        <v>9</v>
      </c>
      <c r="B14" s="1">
        <v>7155</v>
      </c>
      <c r="C14" s="1"/>
      <c r="D14" s="10">
        <v>9</v>
      </c>
      <c r="E14" s="1">
        <v>6025</v>
      </c>
      <c r="H14" s="10">
        <v>9</v>
      </c>
      <c r="I14" s="1">
        <v>4487</v>
      </c>
      <c r="J14" s="1"/>
      <c r="K14" s="10">
        <v>9</v>
      </c>
      <c r="L14" s="1">
        <v>2672</v>
      </c>
    </row>
    <row r="15" spans="1:12" x14ac:dyDescent="0.25">
      <c r="A15" s="10">
        <v>10</v>
      </c>
      <c r="B15" s="1">
        <v>4030</v>
      </c>
      <c r="C15" s="1"/>
      <c r="D15" s="10">
        <v>10</v>
      </c>
      <c r="E15" s="1">
        <v>10658</v>
      </c>
      <c r="H15" s="10">
        <v>10</v>
      </c>
      <c r="I15" s="1">
        <v>5092</v>
      </c>
      <c r="J15" s="3"/>
      <c r="K15" s="10">
        <v>10</v>
      </c>
      <c r="L15" s="1">
        <v>3170</v>
      </c>
    </row>
    <row r="16" spans="1:12" x14ac:dyDescent="0.25">
      <c r="A16" s="10">
        <v>11</v>
      </c>
      <c r="B16" s="1">
        <v>5533</v>
      </c>
      <c r="C16" s="1"/>
      <c r="D16" s="10">
        <v>11</v>
      </c>
      <c r="E16" s="2">
        <v>10090</v>
      </c>
      <c r="H16" s="10">
        <v>11</v>
      </c>
      <c r="I16" s="1">
        <v>5391</v>
      </c>
      <c r="J16" s="3"/>
      <c r="K16" s="10">
        <v>11</v>
      </c>
      <c r="L16" s="1">
        <v>3277</v>
      </c>
    </row>
    <row r="17" spans="1:12" x14ac:dyDescent="0.25">
      <c r="A17" s="10">
        <v>12</v>
      </c>
      <c r="B17" s="1">
        <v>4184</v>
      </c>
      <c r="C17" s="1"/>
      <c r="D17" s="10">
        <v>12</v>
      </c>
      <c r="E17" s="2">
        <v>7868</v>
      </c>
      <c r="H17" s="10">
        <v>12</v>
      </c>
      <c r="I17" s="3">
        <v>5674</v>
      </c>
      <c r="J17" s="3"/>
      <c r="K17" s="10">
        <v>12</v>
      </c>
      <c r="L17" s="1">
        <v>5169</v>
      </c>
    </row>
    <row r="18" spans="1:12" x14ac:dyDescent="0.25">
      <c r="A18" s="10">
        <v>13</v>
      </c>
      <c r="B18" s="1">
        <v>5743</v>
      </c>
      <c r="C18" s="1"/>
      <c r="D18" s="10">
        <v>13</v>
      </c>
      <c r="E18" s="2">
        <v>10216</v>
      </c>
      <c r="H18" s="10">
        <v>13</v>
      </c>
      <c r="I18" s="3">
        <v>5592</v>
      </c>
      <c r="J18" s="3"/>
      <c r="K18" s="10">
        <v>13</v>
      </c>
      <c r="L18" s="1">
        <v>4391</v>
      </c>
    </row>
    <row r="19" spans="1:12" x14ac:dyDescent="0.25">
      <c r="A19" s="10">
        <v>14</v>
      </c>
      <c r="B19" s="3">
        <v>4013</v>
      </c>
      <c r="C19" s="1"/>
      <c r="D19" s="10">
        <v>14</v>
      </c>
      <c r="E19" s="2">
        <v>8206</v>
      </c>
      <c r="H19" s="10">
        <v>14</v>
      </c>
      <c r="I19" s="3">
        <v>3607</v>
      </c>
      <c r="J19" s="3"/>
      <c r="K19" s="10">
        <v>14</v>
      </c>
      <c r="L19" s="3">
        <v>3576</v>
      </c>
    </row>
    <row r="20" spans="1:12" x14ac:dyDescent="0.25">
      <c r="A20" s="10"/>
      <c r="B20" s="1"/>
      <c r="C20" s="1"/>
      <c r="D20" s="1"/>
      <c r="E20" s="1"/>
      <c r="H20" s="10">
        <v>15</v>
      </c>
      <c r="I20" s="3">
        <v>3283</v>
      </c>
      <c r="J20" s="3"/>
      <c r="K20" s="10">
        <v>15</v>
      </c>
      <c r="L20" s="1">
        <v>3812</v>
      </c>
    </row>
    <row r="21" spans="1:12" x14ac:dyDescent="0.25">
      <c r="A21" s="10" t="s">
        <v>4</v>
      </c>
      <c r="B21" s="6">
        <f>AVERAGE(B6:B19)</f>
        <v>4947.6428571428569</v>
      </c>
      <c r="C21" s="6"/>
      <c r="D21" s="6"/>
      <c r="E21" s="6">
        <f>AVERAGE(E6:E19)</f>
        <v>7263.4285714285716</v>
      </c>
      <c r="H21" s="10"/>
    </row>
    <row r="22" spans="1:12" x14ac:dyDescent="0.25">
      <c r="A22" s="1" t="s">
        <v>5</v>
      </c>
      <c r="B22" s="6">
        <f>_xlfn.STDEV.P(B6:B19)</f>
        <v>1098.5689787266015</v>
      </c>
      <c r="C22" s="6"/>
      <c r="D22" s="6"/>
      <c r="E22" s="6">
        <f>_xlfn.STDEV.P(E6:E19)</f>
        <v>2167.9301423341149</v>
      </c>
      <c r="H22" s="10" t="s">
        <v>4</v>
      </c>
      <c r="I22" s="6">
        <f>AVERAGE(I6:I20)</f>
        <v>5019.2</v>
      </c>
      <c r="J22" s="6"/>
      <c r="K22" s="6"/>
      <c r="L22" s="6">
        <f t="shared" ref="L22" si="0">AVERAGE(L6:L20)</f>
        <v>3756.9333333333334</v>
      </c>
    </row>
    <row r="23" spans="1:12" x14ac:dyDescent="0.25">
      <c r="A23" s="1"/>
      <c r="B23" s="1"/>
      <c r="C23" s="3"/>
      <c r="D23" s="5"/>
      <c r="E23" s="5"/>
      <c r="H23" s="1" t="s">
        <v>5</v>
      </c>
      <c r="I23" s="6">
        <f>_xlfn.STDEV.P(I6:I20)</f>
        <v>1449.5168942329256</v>
      </c>
      <c r="J23" s="6"/>
      <c r="K23" s="6"/>
      <c r="L23" s="6">
        <f t="shared" ref="L23" si="1">_xlfn.STDEV.P(L6:L20)</f>
        <v>720.23380154564313</v>
      </c>
    </row>
    <row r="24" spans="1:12" x14ac:dyDescent="0.25">
      <c r="A24" s="1" t="s">
        <v>1</v>
      </c>
      <c r="B24" s="3">
        <f>_xlfn.T.TEST(B6:B19,E6:E19,1,3)</f>
        <v>1.3647506546263931E-3</v>
      </c>
      <c r="C24" s="1"/>
      <c r="D24" s="2"/>
      <c r="E24" s="2"/>
      <c r="H24" s="1"/>
    </row>
    <row r="25" spans="1:12" x14ac:dyDescent="0.25">
      <c r="H25" s="1" t="s">
        <v>1</v>
      </c>
      <c r="I25" s="25">
        <f>_xlfn.T.TEST(I6:I20,L6:L20,1,3)</f>
        <v>4.1780837279784978E-3</v>
      </c>
    </row>
    <row r="34" spans="1:12" ht="14.45" x14ac:dyDescent="0.3">
      <c r="A34" t="s">
        <v>46</v>
      </c>
      <c r="H34" t="s">
        <v>46</v>
      </c>
    </row>
    <row r="35" spans="1:12" ht="15.75" x14ac:dyDescent="0.25">
      <c r="A35" t="s">
        <v>47</v>
      </c>
      <c r="H35" t="s">
        <v>48</v>
      </c>
    </row>
    <row r="36" spans="1:12" x14ac:dyDescent="0.25">
      <c r="B36" s="3" t="s">
        <v>19</v>
      </c>
      <c r="E36" s="3" t="s">
        <v>19</v>
      </c>
      <c r="I36" s="3" t="s">
        <v>19</v>
      </c>
      <c r="L36" s="3" t="s">
        <v>19</v>
      </c>
    </row>
    <row r="37" spans="1:12" ht="17.25" x14ac:dyDescent="0.25">
      <c r="A37" s="5" t="s">
        <v>6</v>
      </c>
      <c r="B37" s="1" t="s">
        <v>20</v>
      </c>
      <c r="C37" s="2"/>
      <c r="D37" s="5" t="s">
        <v>22</v>
      </c>
      <c r="E37" s="1" t="s">
        <v>20</v>
      </c>
      <c r="H37" s="2" t="s">
        <v>0</v>
      </c>
      <c r="I37" s="1" t="s">
        <v>20</v>
      </c>
      <c r="J37" s="2"/>
      <c r="K37" s="2" t="s">
        <v>15</v>
      </c>
      <c r="L37" s="1" t="s">
        <v>20</v>
      </c>
    </row>
    <row r="38" spans="1:12" x14ac:dyDescent="0.25">
      <c r="A38" s="9">
        <v>1</v>
      </c>
      <c r="B38" s="2">
        <v>4115</v>
      </c>
      <c r="C38" s="1"/>
      <c r="D38" s="9">
        <v>1</v>
      </c>
      <c r="E38" s="2">
        <v>2176</v>
      </c>
      <c r="H38" s="9">
        <v>1</v>
      </c>
      <c r="I38" s="2">
        <v>6987</v>
      </c>
      <c r="J38" s="5"/>
      <c r="K38" s="9">
        <v>1</v>
      </c>
      <c r="L38" s="2">
        <v>5216</v>
      </c>
    </row>
    <row r="39" spans="1:12" x14ac:dyDescent="0.25">
      <c r="A39" s="9">
        <v>2</v>
      </c>
      <c r="B39" s="5">
        <v>6348</v>
      </c>
      <c r="C39" s="1"/>
      <c r="D39" s="9">
        <v>2</v>
      </c>
      <c r="E39" s="2">
        <v>2890</v>
      </c>
      <c r="H39" s="9">
        <v>2</v>
      </c>
      <c r="I39" s="5">
        <v>4738</v>
      </c>
      <c r="J39" s="5"/>
      <c r="K39" s="9">
        <v>2</v>
      </c>
      <c r="L39" s="2">
        <v>7533</v>
      </c>
    </row>
    <row r="40" spans="1:12" x14ac:dyDescent="0.25">
      <c r="A40" s="9">
        <v>3</v>
      </c>
      <c r="B40" s="2">
        <v>4432</v>
      </c>
      <c r="C40" s="1"/>
      <c r="D40" s="9">
        <v>3</v>
      </c>
      <c r="E40" s="2">
        <v>3147</v>
      </c>
      <c r="H40" s="9">
        <v>3</v>
      </c>
      <c r="I40" s="2">
        <v>7281</v>
      </c>
      <c r="J40" s="5"/>
      <c r="K40" s="9">
        <v>3</v>
      </c>
      <c r="L40" s="2">
        <v>4516</v>
      </c>
    </row>
    <row r="41" spans="1:12" ht="14.45" x14ac:dyDescent="0.3">
      <c r="A41" s="9">
        <v>4</v>
      </c>
      <c r="B41" s="5">
        <v>3959</v>
      </c>
      <c r="C41" s="1"/>
      <c r="D41" s="9">
        <v>4</v>
      </c>
      <c r="E41" s="2">
        <v>2562</v>
      </c>
      <c r="H41" s="9">
        <v>4</v>
      </c>
      <c r="I41" s="5">
        <v>5555</v>
      </c>
      <c r="J41" s="5"/>
      <c r="K41" s="9">
        <v>4</v>
      </c>
      <c r="L41" s="2">
        <v>5850</v>
      </c>
    </row>
    <row r="42" spans="1:12" ht="14.45" x14ac:dyDescent="0.3">
      <c r="A42" s="9">
        <v>5</v>
      </c>
      <c r="B42" s="5">
        <v>3909</v>
      </c>
      <c r="C42" s="1"/>
      <c r="D42" s="9">
        <v>5</v>
      </c>
      <c r="E42" s="2">
        <v>1887</v>
      </c>
      <c r="H42" s="9">
        <v>5</v>
      </c>
      <c r="I42" s="2">
        <v>5770</v>
      </c>
      <c r="J42" s="5"/>
      <c r="K42" s="9">
        <v>5</v>
      </c>
      <c r="L42" s="2">
        <v>6815</v>
      </c>
    </row>
    <row r="43" spans="1:12" ht="14.45" x14ac:dyDescent="0.3">
      <c r="A43" s="9">
        <v>6</v>
      </c>
      <c r="B43" s="2">
        <v>4978</v>
      </c>
      <c r="C43" s="1"/>
      <c r="D43" s="9">
        <v>6</v>
      </c>
      <c r="E43" s="2">
        <v>1885</v>
      </c>
      <c r="H43" s="9">
        <v>6</v>
      </c>
      <c r="I43" s="2">
        <v>6323</v>
      </c>
      <c r="J43" s="5"/>
      <c r="K43" s="9">
        <v>6</v>
      </c>
      <c r="L43" s="2">
        <v>5971</v>
      </c>
    </row>
    <row r="44" spans="1:12" ht="14.45" x14ac:dyDescent="0.3">
      <c r="A44" s="9">
        <v>7</v>
      </c>
      <c r="B44" s="2">
        <v>4842</v>
      </c>
      <c r="C44" s="1"/>
      <c r="D44" s="9">
        <v>7</v>
      </c>
      <c r="E44" s="2">
        <v>1801</v>
      </c>
      <c r="H44" s="9">
        <v>7</v>
      </c>
      <c r="I44" s="2">
        <v>5098</v>
      </c>
      <c r="J44" s="2"/>
      <c r="K44" s="9">
        <v>7</v>
      </c>
      <c r="L44" s="2">
        <v>5824</v>
      </c>
    </row>
    <row r="45" spans="1:12" ht="14.45" x14ac:dyDescent="0.3">
      <c r="A45" s="10">
        <v>8</v>
      </c>
      <c r="B45" s="2">
        <v>4921</v>
      </c>
      <c r="C45" s="1"/>
      <c r="D45" s="10">
        <v>8</v>
      </c>
      <c r="E45" s="2">
        <v>2544</v>
      </c>
      <c r="H45" s="10">
        <v>8</v>
      </c>
      <c r="I45" s="2">
        <v>5590</v>
      </c>
      <c r="J45" s="5"/>
      <c r="K45" s="10">
        <v>8</v>
      </c>
      <c r="L45" s="2">
        <v>5944</v>
      </c>
    </row>
    <row r="46" spans="1:12" ht="14.45" x14ac:dyDescent="0.3">
      <c r="A46" s="10">
        <v>9</v>
      </c>
      <c r="B46" s="2">
        <v>4678</v>
      </c>
      <c r="C46" s="1"/>
      <c r="D46" s="10">
        <v>9</v>
      </c>
      <c r="E46" s="2">
        <v>2743</v>
      </c>
      <c r="H46" s="10">
        <v>9</v>
      </c>
      <c r="I46" s="2">
        <v>4725</v>
      </c>
      <c r="J46" s="5"/>
      <c r="K46" s="10">
        <v>9</v>
      </c>
      <c r="L46" s="2">
        <v>6594</v>
      </c>
    </row>
    <row r="47" spans="1:12" ht="14.45" x14ac:dyDescent="0.3">
      <c r="A47" s="10">
        <v>10</v>
      </c>
      <c r="B47" s="2">
        <v>5248</v>
      </c>
      <c r="C47" s="1"/>
      <c r="D47" s="10">
        <v>10</v>
      </c>
      <c r="E47" s="2">
        <v>2224</v>
      </c>
      <c r="H47" s="10">
        <v>10</v>
      </c>
      <c r="I47" s="2">
        <v>4650</v>
      </c>
      <c r="J47" s="2"/>
      <c r="K47" s="10">
        <v>10</v>
      </c>
      <c r="L47" s="2">
        <v>7273</v>
      </c>
    </row>
    <row r="48" spans="1:12" ht="14.45" x14ac:dyDescent="0.3">
      <c r="A48" s="10">
        <v>11</v>
      </c>
      <c r="B48" s="2">
        <v>5213</v>
      </c>
      <c r="C48" s="1"/>
      <c r="D48" s="10">
        <v>11</v>
      </c>
      <c r="E48" s="2">
        <v>1854</v>
      </c>
      <c r="H48" s="10">
        <v>11</v>
      </c>
      <c r="I48" s="5">
        <v>5026</v>
      </c>
      <c r="J48" s="2"/>
      <c r="K48" s="10">
        <v>11</v>
      </c>
      <c r="L48" s="2">
        <v>4425</v>
      </c>
    </row>
    <row r="49" spans="1:12" ht="14.45" x14ac:dyDescent="0.3">
      <c r="A49" s="10">
        <v>12</v>
      </c>
      <c r="B49" s="5">
        <v>4910</v>
      </c>
      <c r="C49" s="1"/>
      <c r="D49" s="10">
        <v>12</v>
      </c>
      <c r="E49" s="2">
        <v>2676</v>
      </c>
      <c r="H49" s="10">
        <v>12</v>
      </c>
      <c r="I49" s="5">
        <v>6097</v>
      </c>
      <c r="J49" s="2"/>
      <c r="K49" s="10">
        <v>12</v>
      </c>
      <c r="L49" s="2">
        <v>4381</v>
      </c>
    </row>
    <row r="50" spans="1:12" ht="14.45" x14ac:dyDescent="0.3">
      <c r="A50" s="10">
        <v>13</v>
      </c>
      <c r="B50" s="2">
        <v>3839</v>
      </c>
      <c r="C50" s="1"/>
      <c r="D50" s="10">
        <v>13</v>
      </c>
      <c r="E50" s="2">
        <v>2447</v>
      </c>
      <c r="H50" s="10">
        <v>13</v>
      </c>
      <c r="I50" s="5">
        <v>7469</v>
      </c>
      <c r="J50" s="2"/>
      <c r="K50" s="10">
        <v>13</v>
      </c>
      <c r="L50" s="2">
        <v>6761</v>
      </c>
    </row>
    <row r="51" spans="1:12" ht="14.45" x14ac:dyDescent="0.3">
      <c r="A51" s="10">
        <v>14</v>
      </c>
      <c r="B51" s="5">
        <v>4710</v>
      </c>
      <c r="C51" s="1"/>
      <c r="D51" s="10">
        <v>14</v>
      </c>
      <c r="E51" s="2">
        <v>1958</v>
      </c>
      <c r="H51" s="10">
        <v>14</v>
      </c>
      <c r="I51" s="5">
        <v>5567</v>
      </c>
      <c r="J51" s="2"/>
      <c r="K51" s="10">
        <v>14</v>
      </c>
      <c r="L51" s="2">
        <v>4645</v>
      </c>
    </row>
    <row r="52" spans="1:12" ht="14.45" x14ac:dyDescent="0.3">
      <c r="A52" s="10">
        <v>15</v>
      </c>
      <c r="B52" s="2">
        <v>5687</v>
      </c>
      <c r="C52" s="1"/>
      <c r="D52" s="10">
        <v>15</v>
      </c>
      <c r="E52" s="2">
        <v>2118</v>
      </c>
      <c r="H52" s="10">
        <v>15</v>
      </c>
      <c r="I52" s="2">
        <v>5320</v>
      </c>
      <c r="J52" s="2"/>
      <c r="K52" s="10">
        <v>15</v>
      </c>
      <c r="L52" s="2">
        <v>5565</v>
      </c>
    </row>
    <row r="53" spans="1:12" ht="14.45" x14ac:dyDescent="0.3">
      <c r="A53" s="2">
        <v>16</v>
      </c>
      <c r="B53" s="5">
        <v>3396</v>
      </c>
      <c r="C53" s="1"/>
      <c r="D53" s="2">
        <v>16</v>
      </c>
      <c r="E53" s="2">
        <v>2685</v>
      </c>
    </row>
    <row r="54" spans="1:12" ht="14.45" x14ac:dyDescent="0.3">
      <c r="A54" s="2">
        <v>17</v>
      </c>
      <c r="B54" s="5">
        <v>4471</v>
      </c>
      <c r="C54" s="1"/>
      <c r="D54" s="2">
        <v>17</v>
      </c>
      <c r="E54" s="2">
        <v>3322</v>
      </c>
      <c r="H54" s="10" t="s">
        <v>4</v>
      </c>
      <c r="I54" s="6">
        <f>AVERAGE(I38:I52)</f>
        <v>5746.4</v>
      </c>
      <c r="J54" s="6"/>
      <c r="K54" s="6"/>
      <c r="L54" s="6">
        <f t="shared" ref="L54" si="2">AVERAGE(L38:L52)</f>
        <v>5820.8666666666668</v>
      </c>
    </row>
    <row r="55" spans="1:12" ht="14.45" x14ac:dyDescent="0.3">
      <c r="A55" s="1"/>
      <c r="B55" s="1"/>
      <c r="C55" s="1"/>
      <c r="D55" s="1"/>
      <c r="E55" s="1"/>
      <c r="H55" s="1" t="s">
        <v>5</v>
      </c>
      <c r="I55" s="6">
        <f>_xlfn.STDEV.P(I38:I52)</f>
        <v>886.72045952111273</v>
      </c>
      <c r="J55" s="6"/>
      <c r="K55" s="6"/>
      <c r="L55" s="6">
        <f t="shared" ref="L55" si="3">_xlfn.STDEV.P(L38:L52)</f>
        <v>1002.891477456836</v>
      </c>
    </row>
    <row r="56" spans="1:12" ht="14.45" x14ac:dyDescent="0.3">
      <c r="A56" s="10" t="s">
        <v>4</v>
      </c>
      <c r="B56" s="6">
        <f>AVERAGE(B38:B54)</f>
        <v>4685.6470588235297</v>
      </c>
      <c r="C56" s="6"/>
      <c r="D56" s="6"/>
      <c r="E56" s="6">
        <f>AVERAGE(E38:E54)</f>
        <v>2407</v>
      </c>
      <c r="H56" s="1"/>
    </row>
    <row r="57" spans="1:12" ht="14.45" x14ac:dyDescent="0.3">
      <c r="A57" s="1" t="s">
        <v>5</v>
      </c>
      <c r="B57" s="6">
        <f>_xlfn.STDEV.P(B38:B54)</f>
        <v>708.10459024542661</v>
      </c>
      <c r="C57" s="6"/>
      <c r="D57" s="6"/>
      <c r="E57" s="6">
        <f t="shared" ref="E57" si="4">_xlfn.STDEV.P(E38:E54)</f>
        <v>454.58125527463056</v>
      </c>
      <c r="H57" s="1" t="s">
        <v>1</v>
      </c>
      <c r="I57" s="12">
        <f>_xlfn.T.TEST(I38:I52,L38:L52,1,3)</f>
        <v>0.4183255703899475</v>
      </c>
    </row>
    <row r="58" spans="1:12" ht="14.45" x14ac:dyDescent="0.3">
      <c r="A58" s="1"/>
      <c r="B58" s="1"/>
      <c r="C58" s="1"/>
      <c r="D58" s="2"/>
      <c r="E58" s="2"/>
    </row>
    <row r="59" spans="1:12" ht="14.45" x14ac:dyDescent="0.3">
      <c r="A59" s="1" t="s">
        <v>1</v>
      </c>
      <c r="B59" s="1">
        <f>_xlfn.T.TEST(B38:B54,E38:E54,1,3)</f>
        <v>1.1019334265577043E-11</v>
      </c>
      <c r="C59" s="1"/>
      <c r="D59" s="5"/>
      <c r="E59" s="5"/>
    </row>
    <row r="69" spans="1:5" ht="14.45" x14ac:dyDescent="0.3">
      <c r="A69" t="s">
        <v>46</v>
      </c>
      <c r="B69" t="s">
        <v>49</v>
      </c>
    </row>
    <row r="71" spans="1:5" ht="14.45" x14ac:dyDescent="0.3">
      <c r="B71" s="3" t="s">
        <v>19</v>
      </c>
      <c r="E71" s="3" t="s">
        <v>19</v>
      </c>
    </row>
    <row r="72" spans="1:5" ht="14.45" x14ac:dyDescent="0.3">
      <c r="B72" s="1" t="s">
        <v>20</v>
      </c>
      <c r="C72" s="1"/>
      <c r="D72" s="1" t="s">
        <v>24</v>
      </c>
      <c r="E72" s="1" t="s">
        <v>20</v>
      </c>
    </row>
    <row r="73" spans="1:5" ht="14.45" x14ac:dyDescent="0.3">
      <c r="A73" s="9">
        <v>1</v>
      </c>
      <c r="B73" s="3">
        <v>3665</v>
      </c>
      <c r="C73" s="1"/>
      <c r="D73" s="9">
        <v>1</v>
      </c>
      <c r="E73" s="1">
        <v>7437</v>
      </c>
    </row>
    <row r="74" spans="1:5" ht="14.45" x14ac:dyDescent="0.3">
      <c r="A74" s="9">
        <v>2</v>
      </c>
      <c r="B74" s="2">
        <v>4708</v>
      </c>
      <c r="C74" s="1"/>
      <c r="D74" s="9">
        <v>2</v>
      </c>
      <c r="E74" s="2">
        <v>5340</v>
      </c>
    </row>
    <row r="75" spans="1:5" ht="14.45" x14ac:dyDescent="0.3">
      <c r="A75" s="9">
        <v>3</v>
      </c>
      <c r="B75" s="3">
        <v>4690</v>
      </c>
      <c r="C75" s="1"/>
      <c r="D75" s="9">
        <v>3</v>
      </c>
      <c r="E75" s="2">
        <v>6874</v>
      </c>
    </row>
    <row r="76" spans="1:5" ht="14.45" x14ac:dyDescent="0.3">
      <c r="A76" s="9">
        <v>4</v>
      </c>
      <c r="B76" s="1">
        <v>3957</v>
      </c>
      <c r="C76" s="1"/>
      <c r="D76" s="9">
        <v>4</v>
      </c>
      <c r="E76" s="2">
        <v>4807</v>
      </c>
    </row>
    <row r="77" spans="1:5" ht="14.45" x14ac:dyDescent="0.3">
      <c r="A77" s="9">
        <v>5</v>
      </c>
      <c r="B77" s="1">
        <v>2826</v>
      </c>
      <c r="C77" s="1"/>
      <c r="D77" s="9">
        <v>5</v>
      </c>
      <c r="E77" s="2">
        <v>6764</v>
      </c>
    </row>
    <row r="78" spans="1:5" ht="14.45" x14ac:dyDescent="0.3">
      <c r="A78" s="9">
        <v>6</v>
      </c>
      <c r="B78" s="3">
        <v>4123</v>
      </c>
      <c r="C78" s="1"/>
      <c r="D78" s="9">
        <v>6</v>
      </c>
      <c r="E78" s="2">
        <v>9382</v>
      </c>
    </row>
    <row r="79" spans="1:5" ht="14.45" x14ac:dyDescent="0.3">
      <c r="A79" s="9">
        <v>7</v>
      </c>
      <c r="B79" s="1">
        <v>2648</v>
      </c>
      <c r="C79" s="1"/>
      <c r="D79" s="9">
        <v>7</v>
      </c>
      <c r="E79" s="2">
        <v>3781</v>
      </c>
    </row>
    <row r="80" spans="1:5" ht="14.45" x14ac:dyDescent="0.3">
      <c r="A80" s="10">
        <v>8</v>
      </c>
      <c r="B80" s="3">
        <v>6139</v>
      </c>
      <c r="C80" s="1"/>
      <c r="D80" s="10">
        <v>8</v>
      </c>
      <c r="E80" s="2">
        <v>5109</v>
      </c>
    </row>
    <row r="81" spans="1:5" ht="14.45" x14ac:dyDescent="0.3">
      <c r="A81" s="10">
        <v>9</v>
      </c>
      <c r="B81" s="1">
        <v>3250</v>
      </c>
      <c r="C81" s="1"/>
      <c r="D81" s="10">
        <v>9</v>
      </c>
      <c r="E81" s="2">
        <v>6067</v>
      </c>
    </row>
    <row r="82" spans="1:5" ht="14.45" x14ac:dyDescent="0.3">
      <c r="A82" s="10">
        <v>10</v>
      </c>
      <c r="B82" s="1">
        <v>3071</v>
      </c>
      <c r="C82" s="1"/>
      <c r="D82" s="10">
        <v>10</v>
      </c>
      <c r="E82" s="2">
        <v>6828</v>
      </c>
    </row>
    <row r="83" spans="1:5" ht="14.45" x14ac:dyDescent="0.3">
      <c r="A83" s="10">
        <v>11</v>
      </c>
      <c r="B83" s="1">
        <v>4650</v>
      </c>
      <c r="C83" s="1"/>
      <c r="D83" s="10">
        <v>11</v>
      </c>
      <c r="E83" s="2">
        <v>9963</v>
      </c>
    </row>
    <row r="84" spans="1:5" ht="14.45" x14ac:dyDescent="0.3">
      <c r="A84" s="10">
        <v>12</v>
      </c>
      <c r="B84" s="1">
        <v>6377</v>
      </c>
      <c r="C84" s="1"/>
      <c r="D84" s="10">
        <v>12</v>
      </c>
      <c r="E84" s="2">
        <v>11988</v>
      </c>
    </row>
    <row r="85" spans="1:5" ht="14.45" x14ac:dyDescent="0.3">
      <c r="A85" s="10">
        <v>13</v>
      </c>
      <c r="B85" s="1">
        <v>5674</v>
      </c>
      <c r="C85" s="1"/>
      <c r="D85" s="10">
        <v>13</v>
      </c>
      <c r="E85" s="1">
        <v>12845</v>
      </c>
    </row>
    <row r="86" spans="1:5" ht="14.45" x14ac:dyDescent="0.3">
      <c r="A86" s="10">
        <v>14</v>
      </c>
      <c r="B86" s="1">
        <v>7601</v>
      </c>
      <c r="C86" s="1"/>
      <c r="D86" s="10">
        <v>14</v>
      </c>
      <c r="E86" s="2">
        <v>7366</v>
      </c>
    </row>
    <row r="87" spans="1:5" ht="14.45" x14ac:dyDescent="0.3">
      <c r="A87" s="10">
        <v>15</v>
      </c>
      <c r="B87" s="1">
        <v>4300</v>
      </c>
      <c r="C87" s="1"/>
      <c r="D87" s="10">
        <v>15</v>
      </c>
      <c r="E87" s="2">
        <v>10776</v>
      </c>
    </row>
    <row r="88" spans="1:5" ht="14.45" x14ac:dyDescent="0.3">
      <c r="A88" s="2">
        <v>16</v>
      </c>
      <c r="B88" s="3">
        <v>5660</v>
      </c>
      <c r="C88" s="1"/>
      <c r="D88" s="2">
        <v>16</v>
      </c>
      <c r="E88" s="2">
        <v>7810</v>
      </c>
    </row>
    <row r="89" spans="1:5" ht="14.45" x14ac:dyDescent="0.3">
      <c r="A89" s="2">
        <v>17</v>
      </c>
      <c r="B89" s="1">
        <v>7783</v>
      </c>
      <c r="C89" s="1"/>
      <c r="D89" s="2">
        <v>17</v>
      </c>
      <c r="E89" s="2">
        <v>10063</v>
      </c>
    </row>
    <row r="90" spans="1:5" ht="14.45" x14ac:dyDescent="0.3">
      <c r="A90" s="10">
        <v>18</v>
      </c>
      <c r="B90" s="3">
        <v>5681</v>
      </c>
      <c r="C90" s="1"/>
      <c r="D90" s="10">
        <v>18</v>
      </c>
      <c r="E90" s="2">
        <v>4614</v>
      </c>
    </row>
    <row r="91" spans="1:5" ht="14.45" x14ac:dyDescent="0.3">
      <c r="A91" s="10">
        <v>19</v>
      </c>
      <c r="B91" s="1">
        <v>7154</v>
      </c>
      <c r="C91" s="1"/>
      <c r="D91" s="10">
        <v>19</v>
      </c>
      <c r="E91" s="2">
        <v>7765</v>
      </c>
    </row>
    <row r="93" spans="1:5" ht="14.45" x14ac:dyDescent="0.3">
      <c r="A93" s="6" t="s">
        <v>4</v>
      </c>
      <c r="B93" s="6">
        <f>AVERAGE(B73:B91)</f>
        <v>4945.105263157895</v>
      </c>
      <c r="C93" s="6"/>
      <c r="D93" s="6"/>
      <c r="E93" s="6">
        <f t="shared" ref="E93" si="5">AVERAGE(E73:E91)</f>
        <v>7662.0526315789475</v>
      </c>
    </row>
    <row r="94" spans="1:5" ht="14.45" x14ac:dyDescent="0.3">
      <c r="A94" s="6" t="s">
        <v>5</v>
      </c>
      <c r="B94" s="6">
        <f>_xlfn.STDEV.P(B73:B91)</f>
        <v>1540.9263411726297</v>
      </c>
      <c r="C94" s="6"/>
      <c r="D94" s="6"/>
      <c r="E94" s="6">
        <f t="shared" ref="E94" si="6">_xlfn.STDEV.P(E73:E91)</f>
        <v>2497.8225143150967</v>
      </c>
    </row>
    <row r="95" spans="1:5" ht="14.45" x14ac:dyDescent="0.3">
      <c r="A95" s="1"/>
    </row>
    <row r="96" spans="1:5" ht="14.45" x14ac:dyDescent="0.3">
      <c r="A96" s="1" t="s">
        <v>1</v>
      </c>
      <c r="B96" s="1">
        <f>_xlfn.T.TEST(B73:B91,E73:E91,1,3)</f>
        <v>2.3320089580970913E-4</v>
      </c>
    </row>
    <row r="101" spans="1:12" ht="14.45" x14ac:dyDescent="0.3">
      <c r="A101" t="s">
        <v>45</v>
      </c>
    </row>
    <row r="102" spans="1:12" ht="14.45" x14ac:dyDescent="0.3">
      <c r="A102" t="s">
        <v>50</v>
      </c>
    </row>
    <row r="104" spans="1:12" ht="14.45" x14ac:dyDescent="0.3">
      <c r="B104" s="3" t="s">
        <v>19</v>
      </c>
      <c r="E104" s="3" t="s">
        <v>19</v>
      </c>
      <c r="I104" s="3"/>
      <c r="L104" s="3"/>
    </row>
    <row r="105" spans="1:12" x14ac:dyDescent="0.25">
      <c r="A105" s="1" t="s">
        <v>25</v>
      </c>
      <c r="B105" s="1" t="s">
        <v>20</v>
      </c>
      <c r="C105" s="1"/>
      <c r="D105" s="1" t="s">
        <v>26</v>
      </c>
      <c r="E105" s="1" t="s">
        <v>20</v>
      </c>
      <c r="H105" s="1"/>
      <c r="I105" s="1"/>
      <c r="J105" s="1"/>
      <c r="K105" s="1"/>
      <c r="L105" s="1"/>
    </row>
    <row r="106" spans="1:12" x14ac:dyDescent="0.25">
      <c r="A106" s="9">
        <v>1</v>
      </c>
      <c r="B106" s="3">
        <v>6951</v>
      </c>
      <c r="C106" s="1"/>
      <c r="D106" s="9">
        <v>1</v>
      </c>
      <c r="E106" s="1">
        <v>8030</v>
      </c>
      <c r="H106" s="9"/>
      <c r="I106" s="3"/>
      <c r="J106" s="1"/>
      <c r="K106" s="9"/>
      <c r="L106" s="1"/>
    </row>
    <row r="107" spans="1:12" x14ac:dyDescent="0.25">
      <c r="A107" s="9">
        <v>2</v>
      </c>
      <c r="B107" s="1">
        <v>6810</v>
      </c>
      <c r="C107" s="1"/>
      <c r="D107" s="9">
        <v>2</v>
      </c>
      <c r="E107" s="1">
        <v>6724</v>
      </c>
      <c r="H107" s="9"/>
      <c r="I107" s="1"/>
      <c r="J107" s="1"/>
      <c r="K107" s="9"/>
      <c r="L107" s="1"/>
    </row>
    <row r="108" spans="1:12" x14ac:dyDescent="0.25">
      <c r="A108" s="9">
        <v>3</v>
      </c>
      <c r="B108" s="1">
        <v>5166</v>
      </c>
      <c r="C108" s="1"/>
      <c r="D108" s="9">
        <v>3</v>
      </c>
      <c r="E108" s="2">
        <v>5226</v>
      </c>
      <c r="H108" s="9"/>
      <c r="I108" s="1"/>
      <c r="J108" s="1"/>
      <c r="K108" s="9"/>
      <c r="L108" s="2"/>
    </row>
    <row r="109" spans="1:12" x14ac:dyDescent="0.25">
      <c r="A109" s="9">
        <v>4</v>
      </c>
      <c r="B109" s="1">
        <v>6309</v>
      </c>
      <c r="C109" s="1"/>
      <c r="D109" s="9">
        <v>4</v>
      </c>
      <c r="E109" s="2">
        <v>3686</v>
      </c>
      <c r="H109" s="9"/>
      <c r="I109" s="1"/>
      <c r="J109" s="1"/>
      <c r="K109" s="9"/>
      <c r="L109" s="2"/>
    </row>
    <row r="110" spans="1:12" x14ac:dyDescent="0.25">
      <c r="A110" s="9">
        <v>5</v>
      </c>
      <c r="B110" s="3">
        <v>7677</v>
      </c>
      <c r="C110" s="1"/>
      <c r="D110" s="9">
        <v>5</v>
      </c>
      <c r="E110" s="2">
        <v>3858</v>
      </c>
      <c r="H110" s="9"/>
      <c r="I110" s="3"/>
      <c r="J110" s="1"/>
      <c r="K110" s="9"/>
      <c r="L110" s="2"/>
    </row>
    <row r="111" spans="1:12" x14ac:dyDescent="0.25">
      <c r="A111" s="9">
        <v>6</v>
      </c>
      <c r="B111" s="1">
        <v>5571</v>
      </c>
      <c r="C111" s="1"/>
      <c r="D111" s="9">
        <v>6</v>
      </c>
      <c r="E111" s="2">
        <v>3805</v>
      </c>
      <c r="H111" s="9"/>
      <c r="I111" s="1"/>
      <c r="J111" s="1"/>
      <c r="K111" s="9"/>
      <c r="L111" s="2"/>
    </row>
    <row r="112" spans="1:12" x14ac:dyDescent="0.25">
      <c r="A112" s="9">
        <v>7</v>
      </c>
      <c r="B112" s="1">
        <v>7842</v>
      </c>
      <c r="C112" s="1"/>
      <c r="D112" s="9">
        <v>7</v>
      </c>
      <c r="E112" s="2">
        <v>4886</v>
      </c>
      <c r="H112" s="9"/>
      <c r="I112" s="1"/>
      <c r="J112" s="1"/>
      <c r="K112" s="9"/>
      <c r="L112" s="2"/>
    </row>
    <row r="113" spans="1:12" x14ac:dyDescent="0.25">
      <c r="A113" s="10">
        <v>8</v>
      </c>
      <c r="B113" s="1">
        <v>5624</v>
      </c>
      <c r="C113" s="1"/>
      <c r="D113" s="10">
        <v>8</v>
      </c>
      <c r="E113" s="1">
        <v>5519</v>
      </c>
      <c r="H113" s="10"/>
      <c r="I113" s="1"/>
      <c r="J113" s="1"/>
      <c r="K113" s="10"/>
      <c r="L113" s="1"/>
    </row>
    <row r="114" spans="1:12" x14ac:dyDescent="0.25">
      <c r="A114" s="10">
        <v>9</v>
      </c>
      <c r="B114" s="1">
        <v>4411</v>
      </c>
      <c r="C114" s="1"/>
      <c r="D114" s="10">
        <v>9</v>
      </c>
      <c r="E114" s="2">
        <v>3468</v>
      </c>
      <c r="H114" s="10"/>
      <c r="I114" s="1"/>
      <c r="J114" s="1"/>
      <c r="K114" s="10"/>
      <c r="L114" s="2"/>
    </row>
    <row r="115" spans="1:12" x14ac:dyDescent="0.25">
      <c r="A115" s="10">
        <v>10</v>
      </c>
      <c r="B115" s="1">
        <v>5481</v>
      </c>
      <c r="C115" s="1"/>
      <c r="D115" s="10">
        <v>10</v>
      </c>
      <c r="E115" s="2">
        <v>8761</v>
      </c>
      <c r="H115" s="10"/>
      <c r="I115" s="1"/>
      <c r="J115" s="1"/>
      <c r="K115" s="10"/>
      <c r="L115" s="2"/>
    </row>
    <row r="116" spans="1:12" x14ac:dyDescent="0.25">
      <c r="A116" s="10">
        <v>11</v>
      </c>
      <c r="B116" s="3">
        <v>4989</v>
      </c>
      <c r="C116" s="1"/>
      <c r="D116" s="10">
        <v>11</v>
      </c>
      <c r="E116" s="2">
        <v>5021</v>
      </c>
      <c r="H116" s="10"/>
      <c r="I116" s="3"/>
      <c r="J116" s="1"/>
      <c r="K116" s="10"/>
      <c r="L116" s="2"/>
    </row>
    <row r="117" spans="1:12" x14ac:dyDescent="0.25">
      <c r="A117" s="10">
        <v>12</v>
      </c>
      <c r="B117" s="3">
        <v>5691</v>
      </c>
      <c r="C117" s="1"/>
      <c r="D117" s="10">
        <v>12</v>
      </c>
      <c r="E117" s="2">
        <v>5791</v>
      </c>
      <c r="H117" s="10"/>
      <c r="I117" s="3"/>
      <c r="J117" s="1"/>
      <c r="K117" s="10"/>
      <c r="L117" s="2"/>
    </row>
    <row r="118" spans="1:12" x14ac:dyDescent="0.25">
      <c r="A118" s="10">
        <v>13</v>
      </c>
      <c r="B118" s="3">
        <v>5133</v>
      </c>
      <c r="C118" s="1"/>
      <c r="D118" s="10">
        <v>13</v>
      </c>
      <c r="E118" s="2">
        <v>4394</v>
      </c>
      <c r="H118" s="10"/>
      <c r="I118" s="3"/>
      <c r="J118" s="1"/>
      <c r="K118" s="10"/>
      <c r="L118" s="2"/>
    </row>
    <row r="119" spans="1:12" x14ac:dyDescent="0.25">
      <c r="A119" s="10">
        <v>14</v>
      </c>
      <c r="B119" s="3">
        <v>9127</v>
      </c>
      <c r="C119" s="1"/>
      <c r="D119" s="10">
        <v>14</v>
      </c>
      <c r="E119" s="3">
        <v>3978</v>
      </c>
      <c r="H119" s="10"/>
      <c r="I119" s="3"/>
      <c r="J119" s="1"/>
      <c r="K119" s="10"/>
      <c r="L119" s="3"/>
    </row>
    <row r="120" spans="1:12" x14ac:dyDescent="0.25">
      <c r="A120" s="10">
        <v>15</v>
      </c>
      <c r="B120" s="3">
        <v>7914</v>
      </c>
      <c r="C120" s="1"/>
      <c r="D120" s="10">
        <v>15</v>
      </c>
      <c r="E120" s="2">
        <v>4206</v>
      </c>
      <c r="H120" s="10"/>
      <c r="I120" s="3"/>
      <c r="J120" s="1"/>
      <c r="K120" s="10"/>
      <c r="L120" s="2"/>
    </row>
    <row r="121" spans="1:12" x14ac:dyDescent="0.25">
      <c r="A121" s="1"/>
      <c r="B121" s="6"/>
      <c r="C121" s="6"/>
      <c r="D121" s="26"/>
      <c r="E121" s="27"/>
      <c r="H121" s="1"/>
      <c r="I121" s="6"/>
      <c r="J121" s="6"/>
      <c r="K121" s="26"/>
      <c r="L121" s="27"/>
    </row>
    <row r="122" spans="1:12" x14ac:dyDescent="0.25">
      <c r="A122" s="1" t="s">
        <v>4</v>
      </c>
      <c r="B122" s="6">
        <f>AVERAGE(B106:B120)</f>
        <v>6313.0666666666666</v>
      </c>
      <c r="C122" s="6"/>
      <c r="D122" s="6"/>
      <c r="E122" s="6">
        <f t="shared" ref="E122" si="7">AVERAGE(E106:E120)</f>
        <v>5156.8666666666668</v>
      </c>
      <c r="H122" s="1"/>
      <c r="I122" s="6"/>
      <c r="J122" s="6"/>
      <c r="K122" s="6"/>
      <c r="L122" s="6"/>
    </row>
    <row r="123" spans="1:12" x14ac:dyDescent="0.25">
      <c r="A123" s="1" t="s">
        <v>5</v>
      </c>
      <c r="B123" s="6">
        <f>_xlfn.STDEV.P(B106:B120)</f>
        <v>1304.2797484520804</v>
      </c>
      <c r="C123" s="6"/>
      <c r="D123" s="6"/>
      <c r="E123" s="6">
        <f t="shared" ref="E123" si="8">_xlfn.STDEV.P(E106:E120)</f>
        <v>1543.5156782128547</v>
      </c>
      <c r="H123" s="1"/>
      <c r="I123" s="6"/>
      <c r="J123" s="6"/>
      <c r="K123" s="6"/>
      <c r="L123" s="6"/>
    </row>
    <row r="124" spans="1:12" x14ac:dyDescent="0.25">
      <c r="A124" s="10"/>
      <c r="B124" s="6"/>
      <c r="C124" s="6"/>
      <c r="D124" s="6"/>
      <c r="E124" s="27"/>
      <c r="H124" s="10"/>
      <c r="I124" s="6"/>
      <c r="J124" s="6"/>
      <c r="K124" s="6"/>
      <c r="L124" s="27"/>
    </row>
    <row r="125" spans="1:12" x14ac:dyDescent="0.25">
      <c r="A125" s="1" t="s">
        <v>1</v>
      </c>
      <c r="B125" s="25">
        <f>_xlfn.T.TEST(B106:B120,E106:E120,1,3)</f>
        <v>2.0695637997615882E-2</v>
      </c>
      <c r="C125" s="1"/>
      <c r="D125" s="5"/>
      <c r="E125" s="3"/>
      <c r="H125" s="1"/>
      <c r="I125" s="25"/>
      <c r="J125" s="1"/>
      <c r="K125" s="5"/>
      <c r="L125" s="3"/>
    </row>
    <row r="126" spans="1:12" x14ac:dyDescent="0.25">
      <c r="A126" s="10"/>
      <c r="B126" s="1"/>
      <c r="C126" s="1"/>
      <c r="D126" s="10"/>
      <c r="E126" s="1"/>
    </row>
    <row r="127" spans="1:12" x14ac:dyDescent="0.25">
      <c r="A127" s="1"/>
      <c r="B127" s="3"/>
      <c r="C127" s="3"/>
      <c r="D127" s="1"/>
      <c r="E127" s="3"/>
    </row>
    <row r="128" spans="1:12" x14ac:dyDescent="0.25">
      <c r="A128" s="1"/>
    </row>
    <row r="129" spans="1:12" x14ac:dyDescent="0.25">
      <c r="A129" s="1"/>
      <c r="B129" s="6"/>
      <c r="C129" s="6"/>
      <c r="D129" s="6"/>
      <c r="E129" s="6"/>
    </row>
    <row r="130" spans="1:12" x14ac:dyDescent="0.25">
      <c r="A130" s="1"/>
      <c r="B130" s="6"/>
      <c r="C130" s="6"/>
      <c r="D130" s="6"/>
      <c r="E130" s="6"/>
    </row>
    <row r="131" spans="1:12" x14ac:dyDescent="0.25">
      <c r="A131" s="10"/>
    </row>
    <row r="132" spans="1:12" x14ac:dyDescent="0.25">
      <c r="A132" s="1"/>
      <c r="B132" s="25"/>
    </row>
    <row r="133" spans="1:12" x14ac:dyDescent="0.25">
      <c r="A133" s="10"/>
    </row>
    <row r="134" spans="1:12" x14ac:dyDescent="0.25">
      <c r="A134" t="s">
        <v>45</v>
      </c>
    </row>
    <row r="135" spans="1:12" x14ac:dyDescent="0.25">
      <c r="A135" t="s">
        <v>50</v>
      </c>
    </row>
    <row r="137" spans="1:12" x14ac:dyDescent="0.25">
      <c r="A137" s="5" t="s">
        <v>27</v>
      </c>
      <c r="B137" s="2"/>
      <c r="C137" s="2"/>
      <c r="D137" s="5" t="s">
        <v>28</v>
      </c>
      <c r="E137" s="2"/>
      <c r="H137" s="5"/>
      <c r="I137" s="2"/>
      <c r="J137" s="2"/>
      <c r="K137" s="5"/>
      <c r="L137" s="2"/>
    </row>
    <row r="138" spans="1:12" x14ac:dyDescent="0.25">
      <c r="A138" s="9">
        <v>1</v>
      </c>
      <c r="B138" s="5">
        <v>4629</v>
      </c>
      <c r="C138" s="1"/>
      <c r="D138" s="9">
        <v>1</v>
      </c>
      <c r="E138" s="2">
        <v>4941</v>
      </c>
      <c r="H138" s="9"/>
      <c r="I138" s="5"/>
      <c r="J138" s="1"/>
      <c r="K138" s="9"/>
      <c r="L138" s="2"/>
    </row>
    <row r="139" spans="1:12" x14ac:dyDescent="0.25">
      <c r="A139" s="9">
        <v>2</v>
      </c>
      <c r="B139" s="5">
        <v>10119</v>
      </c>
      <c r="C139" s="1"/>
      <c r="D139" s="9">
        <v>2</v>
      </c>
      <c r="E139" s="2">
        <v>6358</v>
      </c>
      <c r="H139" s="9"/>
      <c r="I139" s="5"/>
      <c r="J139" s="1"/>
      <c r="K139" s="9"/>
      <c r="L139" s="2"/>
    </row>
    <row r="140" spans="1:12" x14ac:dyDescent="0.25">
      <c r="A140" s="9">
        <v>3</v>
      </c>
      <c r="B140" s="2">
        <v>8808</v>
      </c>
      <c r="C140" s="1"/>
      <c r="D140" s="9">
        <v>3</v>
      </c>
      <c r="E140" s="2">
        <v>4539</v>
      </c>
      <c r="H140" s="9"/>
      <c r="I140" s="2"/>
      <c r="J140" s="1"/>
      <c r="K140" s="9"/>
      <c r="L140" s="2"/>
    </row>
    <row r="141" spans="1:12" x14ac:dyDescent="0.25">
      <c r="A141" s="9">
        <v>4</v>
      </c>
      <c r="B141" s="2">
        <v>6976</v>
      </c>
      <c r="C141" s="1"/>
      <c r="D141" s="9">
        <v>4</v>
      </c>
      <c r="E141" s="2">
        <v>5768</v>
      </c>
      <c r="H141" s="9"/>
      <c r="I141" s="2"/>
      <c r="J141" s="1"/>
      <c r="K141" s="9"/>
      <c r="L141" s="2"/>
    </row>
    <row r="142" spans="1:12" x14ac:dyDescent="0.25">
      <c r="A142" s="9">
        <v>5</v>
      </c>
      <c r="B142" s="5">
        <v>6648</v>
      </c>
      <c r="C142" s="1"/>
      <c r="D142" s="9">
        <v>5</v>
      </c>
      <c r="E142" s="2">
        <v>3428</v>
      </c>
      <c r="H142" s="9"/>
      <c r="I142" s="5"/>
      <c r="J142" s="1"/>
      <c r="K142" s="9"/>
      <c r="L142" s="2"/>
    </row>
    <row r="143" spans="1:12" x14ac:dyDescent="0.25">
      <c r="A143" s="9">
        <v>6</v>
      </c>
      <c r="B143" s="2">
        <v>6507</v>
      </c>
      <c r="C143" s="1"/>
      <c r="D143" s="9">
        <v>6</v>
      </c>
      <c r="E143" s="2">
        <v>2952</v>
      </c>
      <c r="H143" s="9"/>
      <c r="I143" s="2"/>
      <c r="J143" s="1"/>
      <c r="K143" s="9"/>
      <c r="L143" s="2"/>
    </row>
    <row r="144" spans="1:12" x14ac:dyDescent="0.25">
      <c r="A144" s="9">
        <v>7</v>
      </c>
      <c r="B144" s="5">
        <v>5796</v>
      </c>
      <c r="C144" s="1"/>
      <c r="D144" s="9">
        <v>7</v>
      </c>
      <c r="E144" s="2">
        <v>7570</v>
      </c>
      <c r="H144" s="9"/>
      <c r="I144" s="5"/>
      <c r="J144" s="1"/>
      <c r="K144" s="9"/>
      <c r="L144" s="2"/>
    </row>
    <row r="145" spans="1:12" x14ac:dyDescent="0.25">
      <c r="A145" s="10">
        <v>8</v>
      </c>
      <c r="B145" s="5">
        <v>7158</v>
      </c>
      <c r="C145" s="1"/>
      <c r="D145" s="10">
        <v>8</v>
      </c>
      <c r="E145" s="2">
        <v>8854</v>
      </c>
      <c r="H145" s="10"/>
      <c r="I145" s="5"/>
      <c r="J145" s="1"/>
      <c r="K145" s="10"/>
      <c r="L145" s="2"/>
    </row>
    <row r="146" spans="1:12" x14ac:dyDescent="0.25">
      <c r="A146" s="10">
        <v>9</v>
      </c>
      <c r="B146" s="2">
        <v>6655</v>
      </c>
      <c r="C146" s="1"/>
      <c r="D146" s="10">
        <v>9</v>
      </c>
      <c r="E146" s="2">
        <v>5939</v>
      </c>
      <c r="H146" s="10"/>
      <c r="I146" s="2"/>
      <c r="J146" s="1"/>
      <c r="K146" s="10"/>
      <c r="L146" s="2"/>
    </row>
    <row r="147" spans="1:12" x14ac:dyDescent="0.25">
      <c r="A147" s="10">
        <v>10</v>
      </c>
      <c r="B147" s="2">
        <v>14156</v>
      </c>
      <c r="C147" s="1"/>
      <c r="D147" s="10">
        <v>10</v>
      </c>
      <c r="E147" s="2">
        <v>6984</v>
      </c>
      <c r="H147" s="10"/>
      <c r="I147" s="2"/>
      <c r="J147" s="1"/>
      <c r="K147" s="10"/>
      <c r="L147" s="2"/>
    </row>
    <row r="148" spans="1:12" x14ac:dyDescent="0.25">
      <c r="A148" s="10">
        <v>11</v>
      </c>
      <c r="B148" s="2">
        <v>14935</v>
      </c>
      <c r="C148" s="1"/>
      <c r="D148" s="10">
        <v>11</v>
      </c>
      <c r="E148" s="2">
        <v>8606</v>
      </c>
      <c r="H148" s="10"/>
      <c r="I148" s="2"/>
      <c r="J148" s="1"/>
      <c r="K148" s="10"/>
      <c r="L148" s="2"/>
    </row>
    <row r="149" spans="1:12" x14ac:dyDescent="0.25">
      <c r="A149" s="10">
        <v>12</v>
      </c>
      <c r="B149" s="2">
        <v>5563</v>
      </c>
      <c r="C149" s="1"/>
      <c r="D149" s="10">
        <v>12</v>
      </c>
      <c r="E149" s="2">
        <v>7823</v>
      </c>
      <c r="H149" s="10"/>
      <c r="I149" s="2"/>
      <c r="J149" s="1"/>
      <c r="K149" s="10"/>
      <c r="L149" s="2"/>
    </row>
    <row r="150" spans="1:12" x14ac:dyDescent="0.25">
      <c r="A150" s="10">
        <v>13</v>
      </c>
      <c r="B150" s="2">
        <v>8198</v>
      </c>
      <c r="C150" s="1"/>
      <c r="D150" s="10">
        <v>13</v>
      </c>
      <c r="E150" s="2">
        <v>6990</v>
      </c>
      <c r="H150" s="10"/>
      <c r="I150" s="2"/>
      <c r="J150" s="1"/>
      <c r="K150" s="10"/>
      <c r="L150" s="2"/>
    </row>
    <row r="151" spans="1:12" x14ac:dyDescent="0.25">
      <c r="A151" s="10">
        <v>14</v>
      </c>
      <c r="B151" s="5">
        <v>6976</v>
      </c>
      <c r="C151" s="1"/>
      <c r="D151" s="10">
        <v>14</v>
      </c>
      <c r="E151" s="2">
        <v>7136</v>
      </c>
      <c r="H151" s="10"/>
      <c r="I151" s="5"/>
      <c r="J151" s="1"/>
      <c r="K151" s="10"/>
      <c r="L151" s="2"/>
    </row>
    <row r="152" spans="1:12" x14ac:dyDescent="0.25">
      <c r="A152" s="10">
        <v>15</v>
      </c>
      <c r="B152" s="5">
        <v>7377</v>
      </c>
      <c r="C152" s="1"/>
      <c r="D152" s="10">
        <v>15</v>
      </c>
      <c r="E152" s="2">
        <v>4445</v>
      </c>
      <c r="H152" s="10"/>
      <c r="I152" s="5"/>
      <c r="J152" s="1"/>
      <c r="K152" s="10"/>
      <c r="L152" s="2"/>
    </row>
    <row r="153" spans="1:12" x14ac:dyDescent="0.25">
      <c r="A153" s="10">
        <v>16</v>
      </c>
      <c r="B153" s="5">
        <v>8160</v>
      </c>
      <c r="C153" s="1"/>
      <c r="D153" s="10">
        <v>16</v>
      </c>
      <c r="E153" s="2">
        <v>9718</v>
      </c>
      <c r="H153" s="10"/>
      <c r="I153" s="5"/>
      <c r="J153" s="1"/>
      <c r="K153" s="10"/>
      <c r="L153" s="2"/>
    </row>
    <row r="154" spans="1:12" x14ac:dyDescent="0.25">
      <c r="A154" s="10">
        <v>17</v>
      </c>
      <c r="B154" s="2">
        <v>9468</v>
      </c>
      <c r="C154" s="1"/>
      <c r="D154" s="10">
        <v>17</v>
      </c>
      <c r="E154" s="2">
        <v>5213</v>
      </c>
      <c r="H154" s="10"/>
      <c r="I154" s="2"/>
      <c r="J154" s="1"/>
      <c r="K154" s="10"/>
      <c r="L154" s="2"/>
    </row>
    <row r="155" spans="1:12" x14ac:dyDescent="0.25">
      <c r="A155" s="10">
        <v>18</v>
      </c>
      <c r="B155" s="5">
        <v>3549</v>
      </c>
      <c r="C155" s="1"/>
      <c r="D155" s="10">
        <v>18</v>
      </c>
      <c r="E155" s="2">
        <v>3482</v>
      </c>
      <c r="H155" s="10"/>
      <c r="I155" s="5"/>
      <c r="J155" s="1"/>
      <c r="K155" s="10"/>
      <c r="L155" s="2"/>
    </row>
    <row r="156" spans="1:12" x14ac:dyDescent="0.25">
      <c r="A156" s="10">
        <v>19</v>
      </c>
      <c r="B156" s="2">
        <v>3468</v>
      </c>
      <c r="C156" s="1"/>
      <c r="D156" s="10">
        <v>19</v>
      </c>
      <c r="E156" s="5">
        <v>4651</v>
      </c>
      <c r="H156" s="10"/>
      <c r="I156" s="2"/>
      <c r="J156" s="1"/>
      <c r="K156" s="10"/>
      <c r="L156" s="5"/>
    </row>
    <row r="157" spans="1:12" x14ac:dyDescent="0.25">
      <c r="A157" s="1"/>
      <c r="B157" s="1"/>
      <c r="C157" s="1"/>
      <c r="D157" s="5"/>
      <c r="E157" s="5"/>
      <c r="H157" s="1"/>
      <c r="I157" s="1"/>
      <c r="J157" s="1"/>
      <c r="K157" s="5"/>
      <c r="L157" s="5"/>
    </row>
    <row r="158" spans="1:12" x14ac:dyDescent="0.25">
      <c r="A158" s="1" t="s">
        <v>4</v>
      </c>
      <c r="B158" s="6">
        <f>AVERAGE(B138:B156)</f>
        <v>7639.2631578947367</v>
      </c>
      <c r="C158" s="6"/>
      <c r="D158" s="6"/>
      <c r="E158" s="6">
        <f t="shared" ref="E158" si="9">AVERAGE(E138:E156)</f>
        <v>6073.5263157894733</v>
      </c>
      <c r="H158" s="1"/>
      <c r="I158" s="6"/>
      <c r="J158" s="6"/>
      <c r="K158" s="6"/>
      <c r="L158" s="6"/>
    </row>
    <row r="159" spans="1:12" x14ac:dyDescent="0.25">
      <c r="A159" s="1" t="s">
        <v>5</v>
      </c>
      <c r="B159" s="6">
        <f>_xlfn.STDEV.P(B138:B156)</f>
        <v>2924.0544822144557</v>
      </c>
      <c r="C159" s="6"/>
      <c r="D159" s="6"/>
      <c r="E159" s="6">
        <f t="shared" ref="E159" si="10">_xlfn.STDEV.P(E138:E156)</f>
        <v>1894.9956080610416</v>
      </c>
      <c r="H159" s="1"/>
      <c r="I159" s="6"/>
      <c r="J159" s="6"/>
      <c r="K159" s="6"/>
      <c r="L159" s="6"/>
    </row>
    <row r="160" spans="1:12" x14ac:dyDescent="0.25">
      <c r="A160" s="10"/>
      <c r="B160" s="1"/>
      <c r="C160" s="1"/>
      <c r="D160" s="5"/>
      <c r="E160" s="5"/>
      <c r="H160" s="10"/>
      <c r="I160" s="1"/>
      <c r="J160" s="1"/>
      <c r="K160" s="5"/>
      <c r="L160" s="5"/>
    </row>
    <row r="161" spans="1:12" x14ac:dyDescent="0.25">
      <c r="A161" s="1" t="s">
        <v>1</v>
      </c>
      <c r="B161" s="25">
        <f>_xlfn.T.TEST(B138:B156,E138:E156,1,3)</f>
        <v>3.2971508723542972E-2</v>
      </c>
      <c r="C161" s="1"/>
      <c r="D161" s="2"/>
      <c r="E161" s="2"/>
      <c r="H161" s="1"/>
      <c r="I161" s="25"/>
      <c r="J161" s="1"/>
      <c r="K161" s="2"/>
      <c r="L161" s="2"/>
    </row>
    <row r="162" spans="1:12" x14ac:dyDescent="0.25">
      <c r="A162" s="1"/>
      <c r="B162" s="6"/>
      <c r="C162" s="6"/>
      <c r="D162" s="6"/>
      <c r="E162" s="6"/>
    </row>
    <row r="163" spans="1:12" x14ac:dyDescent="0.25">
      <c r="A163" s="10"/>
    </row>
    <row r="164" spans="1:12" x14ac:dyDescent="0.25">
      <c r="A164" s="1"/>
      <c r="B164" s="25"/>
    </row>
    <row r="167" spans="1:12" x14ac:dyDescent="0.25">
      <c r="A167" s="54"/>
      <c r="B167" s="54"/>
      <c r="C167" s="54"/>
      <c r="D167" s="54"/>
      <c r="E167" s="54"/>
      <c r="F167" s="54"/>
      <c r="G167" s="54"/>
      <c r="H167" s="54"/>
      <c r="I167" s="54"/>
    </row>
    <row r="168" spans="1:12" ht="15.75" x14ac:dyDescent="0.25">
      <c r="A168" s="55" t="s">
        <v>112</v>
      </c>
      <c r="B168" s="54"/>
      <c r="C168" s="54"/>
      <c r="D168" s="54"/>
      <c r="E168" s="54"/>
      <c r="F168" s="54"/>
      <c r="G168" s="54"/>
      <c r="H168" s="54"/>
      <c r="I168" s="54"/>
    </row>
    <row r="171" spans="1:12" x14ac:dyDescent="0.25">
      <c r="A171" s="4"/>
      <c r="B171" s="13"/>
      <c r="C171" s="2"/>
      <c r="D171" s="2"/>
    </row>
    <row r="172" spans="1:12" x14ac:dyDescent="0.25">
      <c r="C172" s="5" t="s">
        <v>11</v>
      </c>
      <c r="D172" s="5" t="s">
        <v>11</v>
      </c>
      <c r="E172" s="7" t="s">
        <v>18</v>
      </c>
    </row>
    <row r="173" spans="1:12" x14ac:dyDescent="0.25">
      <c r="C173" t="s">
        <v>12</v>
      </c>
      <c r="D173" t="s">
        <v>13</v>
      </c>
    </row>
    <row r="174" spans="1:12" x14ac:dyDescent="0.25">
      <c r="B174" t="s">
        <v>0</v>
      </c>
      <c r="C174">
        <v>15</v>
      </c>
      <c r="D174">
        <v>3</v>
      </c>
      <c r="E174">
        <f>SUM(C174:D174)</f>
        <v>18</v>
      </c>
    </row>
    <row r="175" spans="1:12" ht="17.25" x14ac:dyDescent="0.25">
      <c r="B175" t="s">
        <v>110</v>
      </c>
      <c r="C175">
        <v>8</v>
      </c>
      <c r="D175">
        <v>12</v>
      </c>
      <c r="E175">
        <f>SUM(C175:D175)</f>
        <v>20</v>
      </c>
    </row>
    <row r="176" spans="1:12" x14ac:dyDescent="0.25">
      <c r="B176" s="7" t="s">
        <v>18</v>
      </c>
      <c r="C176">
        <f>SUM(C174:C175)</f>
        <v>23</v>
      </c>
      <c r="D176">
        <f>SUM(D174:D175)</f>
        <v>15</v>
      </c>
      <c r="E176">
        <f>SUM(C176:D176)</f>
        <v>38</v>
      </c>
    </row>
    <row r="178" spans="3:3" x14ac:dyDescent="0.25">
      <c r="C178" t="s">
        <v>111</v>
      </c>
    </row>
    <row r="202" spans="1:9" ht="15.75" x14ac:dyDescent="0.25">
      <c r="A202" s="55" t="s">
        <v>113</v>
      </c>
      <c r="B202" s="54"/>
      <c r="C202" s="54"/>
      <c r="D202" s="54"/>
      <c r="E202" s="54"/>
      <c r="F202" s="54"/>
      <c r="G202" s="54"/>
      <c r="H202" s="54"/>
      <c r="I202" s="54"/>
    </row>
    <row r="206" spans="1:9" ht="17.25" x14ac:dyDescent="0.25">
      <c r="A206" s="1"/>
      <c r="B206" s="1" t="s">
        <v>7</v>
      </c>
      <c r="D206" s="1" t="s">
        <v>7</v>
      </c>
      <c r="G206" s="1"/>
      <c r="H206" s="1" t="s">
        <v>7</v>
      </c>
      <c r="I206" s="1" t="s">
        <v>7</v>
      </c>
    </row>
    <row r="207" spans="1:9" x14ac:dyDescent="0.25">
      <c r="A207" s="2" t="s">
        <v>6</v>
      </c>
      <c r="B207" s="1" t="s">
        <v>2</v>
      </c>
      <c r="D207" s="1" t="s">
        <v>9</v>
      </c>
      <c r="F207" s="53"/>
      <c r="G207" s="56" t="s">
        <v>114</v>
      </c>
      <c r="H207" s="1" t="s">
        <v>2</v>
      </c>
      <c r="I207" s="1" t="s">
        <v>9</v>
      </c>
    </row>
    <row r="208" spans="1:9" x14ac:dyDescent="0.25">
      <c r="A208" s="29">
        <v>1</v>
      </c>
      <c r="B208" s="5">
        <v>7743</v>
      </c>
      <c r="D208" s="5">
        <v>1492</v>
      </c>
      <c r="G208" s="29">
        <v>1</v>
      </c>
      <c r="H208" s="2">
        <v>1805</v>
      </c>
      <c r="I208" s="21">
        <v>1279</v>
      </c>
    </row>
    <row r="209" spans="1:9" x14ac:dyDescent="0.25">
      <c r="A209" s="29">
        <v>2</v>
      </c>
      <c r="B209" s="2">
        <v>6676</v>
      </c>
      <c r="D209" s="2">
        <v>709</v>
      </c>
      <c r="G209" s="29">
        <v>2</v>
      </c>
      <c r="H209" s="2">
        <v>2042</v>
      </c>
      <c r="I209" s="21">
        <v>1107</v>
      </c>
    </row>
    <row r="210" spans="1:9" x14ac:dyDescent="0.25">
      <c r="A210" s="29">
        <v>3</v>
      </c>
      <c r="B210" s="5">
        <v>4302</v>
      </c>
      <c r="D210" s="2">
        <v>1341</v>
      </c>
      <c r="G210" s="29">
        <v>3</v>
      </c>
      <c r="H210" s="2">
        <v>1871</v>
      </c>
      <c r="I210" s="21">
        <v>1428</v>
      </c>
    </row>
    <row r="211" spans="1:9" x14ac:dyDescent="0.25">
      <c r="A211" s="21">
        <v>4</v>
      </c>
      <c r="B211" s="2">
        <v>6113</v>
      </c>
      <c r="D211" s="2">
        <v>1627</v>
      </c>
      <c r="G211" s="21">
        <v>4</v>
      </c>
      <c r="H211" s="2">
        <v>1837</v>
      </c>
      <c r="I211" s="21">
        <v>1027</v>
      </c>
    </row>
    <row r="212" spans="1:9" x14ac:dyDescent="0.25">
      <c r="A212" s="21">
        <v>5</v>
      </c>
      <c r="B212" s="2">
        <v>5247</v>
      </c>
      <c r="D212" s="5">
        <v>917</v>
      </c>
      <c r="G212" s="21">
        <v>5</v>
      </c>
      <c r="H212" s="2">
        <v>3384</v>
      </c>
      <c r="I212" s="21">
        <v>2029</v>
      </c>
    </row>
    <row r="213" spans="1:9" x14ac:dyDescent="0.25">
      <c r="A213" s="21">
        <v>6</v>
      </c>
      <c r="B213" s="21">
        <v>6174</v>
      </c>
      <c r="D213" s="2">
        <v>953</v>
      </c>
      <c r="G213" s="21">
        <v>6</v>
      </c>
      <c r="H213" s="2">
        <v>4951</v>
      </c>
      <c r="I213" s="21">
        <v>1710</v>
      </c>
    </row>
    <row r="214" spans="1:9" x14ac:dyDescent="0.25">
      <c r="A214" s="21">
        <v>7</v>
      </c>
      <c r="B214" s="2">
        <v>4152</v>
      </c>
      <c r="D214" s="2">
        <v>1615</v>
      </c>
      <c r="G214" s="21">
        <v>7</v>
      </c>
      <c r="H214" s="2">
        <v>1937</v>
      </c>
      <c r="I214" s="21">
        <v>1031</v>
      </c>
    </row>
    <row r="215" spans="1:9" x14ac:dyDescent="0.25">
      <c r="A215" s="21">
        <v>8</v>
      </c>
      <c r="B215" s="5">
        <v>2287</v>
      </c>
      <c r="D215" s="2">
        <v>625</v>
      </c>
      <c r="G215" s="21">
        <v>8</v>
      </c>
      <c r="H215" s="2">
        <v>2052</v>
      </c>
      <c r="I215" s="21">
        <v>1179</v>
      </c>
    </row>
    <row r="216" spans="1:9" x14ac:dyDescent="0.25">
      <c r="A216" s="21">
        <v>9</v>
      </c>
      <c r="B216" s="2">
        <v>2596</v>
      </c>
      <c r="D216" s="2">
        <v>1019</v>
      </c>
      <c r="G216" s="21">
        <v>9</v>
      </c>
      <c r="H216" s="2">
        <v>2250</v>
      </c>
      <c r="I216" s="21">
        <v>1779</v>
      </c>
    </row>
    <row r="217" spans="1:9" x14ac:dyDescent="0.25">
      <c r="A217" s="21">
        <v>10</v>
      </c>
      <c r="B217" s="2">
        <v>2696</v>
      </c>
      <c r="D217" s="5">
        <v>704</v>
      </c>
      <c r="G217" s="21">
        <v>10</v>
      </c>
      <c r="H217" s="2">
        <v>2232</v>
      </c>
      <c r="I217" s="21">
        <v>1103</v>
      </c>
    </row>
    <row r="218" spans="1:9" x14ac:dyDescent="0.25">
      <c r="A218" s="21">
        <v>11</v>
      </c>
      <c r="B218" s="2">
        <v>1705</v>
      </c>
      <c r="D218" s="2">
        <v>834</v>
      </c>
      <c r="G218" s="21">
        <v>11</v>
      </c>
      <c r="H218" s="2">
        <v>4486</v>
      </c>
      <c r="I218" s="21">
        <v>2774</v>
      </c>
    </row>
    <row r="220" spans="1:9" x14ac:dyDescent="0.25">
      <c r="A220" s="1" t="s">
        <v>4</v>
      </c>
      <c r="B220" s="6">
        <f>AVERAGE(B208:B218)</f>
        <v>4517.363636363636</v>
      </c>
      <c r="C220" s="6"/>
      <c r="D220" s="6">
        <f t="shared" ref="D220" si="11">AVERAGE(D208:D218)</f>
        <v>1076</v>
      </c>
      <c r="H220" s="6">
        <f>AVERAGE(H208:H218)</f>
        <v>2622.4545454545455</v>
      </c>
      <c r="I220" s="6">
        <f>AVERAGE(I208:I218)</f>
        <v>1495.090909090909</v>
      </c>
    </row>
    <row r="221" spans="1:9" x14ac:dyDescent="0.25">
      <c r="A221" s="1" t="s">
        <v>5</v>
      </c>
      <c r="B221" s="6">
        <f>_xlfn.STDEV.P(B208:B218)</f>
        <v>1929.6748794799262</v>
      </c>
      <c r="C221" s="6"/>
      <c r="D221" s="6">
        <f>_xlfn.STDEV.P(D208:D218)</f>
        <v>358.79850004753871</v>
      </c>
      <c r="H221" s="6">
        <f>_xlfn.STDEV.P(H208:H218)</f>
        <v>1076.5307379504154</v>
      </c>
      <c r="I221" s="6">
        <f>_xlfn.STDEV.P(I208:I218)</f>
        <v>516.75622080003757</v>
      </c>
    </row>
    <row r="222" spans="1:9" x14ac:dyDescent="0.25">
      <c r="A222" s="10"/>
    </row>
    <row r="223" spans="1:9" x14ac:dyDescent="0.25">
      <c r="A223" s="1" t="s">
        <v>1</v>
      </c>
      <c r="D223">
        <f>_xlfn.T.TEST(D208:D218,I208:I218,1,3)</f>
        <v>2.4795390840406006E-2</v>
      </c>
    </row>
  </sheetData>
  <pageMargins left="0.25" right="0.25" top="0.75" bottom="0.75" header="0.3" footer="0.3"/>
  <pageSetup orientation="landscape" r:id="rId1"/>
  <headerFooter>
    <oddHeader xml:space="preserve">&amp;CData for Fig 2,3 </oddHeader>
  </headerFooter>
  <rowBreaks count="5" manualBreakCount="5">
    <brk id="31" max="16383" man="1"/>
    <brk id="98" max="16383" man="1"/>
    <brk id="132" max="16383" man="1"/>
    <brk id="166" max="16383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1"/>
  <sheetViews>
    <sheetView view="pageLayout" topLeftCell="A241" zoomScale="110" zoomScaleNormal="100" zoomScalePageLayoutView="110" workbookViewId="0">
      <selection activeCell="L137" sqref="L137"/>
    </sheetView>
  </sheetViews>
  <sheetFormatPr defaultRowHeight="15" x14ac:dyDescent="0.25"/>
  <cols>
    <col min="1" max="1" width="9.28515625" bestFit="1" customWidth="1"/>
    <col min="2" max="2" width="12.7109375" customWidth="1"/>
    <col min="3" max="3" width="18.140625" customWidth="1"/>
    <col min="4" max="4" width="14.42578125" bestFit="1" customWidth="1"/>
    <col min="5" max="5" width="5.140625" customWidth="1"/>
    <col min="6" max="6" width="10.42578125" customWidth="1"/>
    <col min="7" max="7" width="13.7109375" customWidth="1"/>
    <col min="8" max="8" width="18.140625" customWidth="1"/>
    <col min="9" max="9" width="9.28515625" bestFit="1" customWidth="1"/>
  </cols>
  <sheetData>
    <row r="1" spans="1:9" x14ac:dyDescent="0.25">
      <c r="A1" t="s">
        <v>109</v>
      </c>
      <c r="B1" t="s">
        <v>52</v>
      </c>
    </row>
    <row r="3" spans="1:9" ht="17.25" x14ac:dyDescent="0.25">
      <c r="B3" s="1" t="s">
        <v>7</v>
      </c>
      <c r="C3" s="1" t="s">
        <v>7</v>
      </c>
      <c r="G3" s="1" t="s">
        <v>7</v>
      </c>
      <c r="H3" s="1" t="s">
        <v>7</v>
      </c>
    </row>
    <row r="4" spans="1:9" ht="14.45" x14ac:dyDescent="0.3">
      <c r="B4" s="1" t="s">
        <v>2</v>
      </c>
      <c r="C4" s="52" t="s">
        <v>9</v>
      </c>
      <c r="D4" s="1" t="s">
        <v>3</v>
      </c>
      <c r="G4" s="1" t="s">
        <v>2</v>
      </c>
      <c r="H4" s="52" t="s">
        <v>9</v>
      </c>
      <c r="I4" s="1" t="s">
        <v>3</v>
      </c>
    </row>
    <row r="5" spans="1:9" ht="16.149999999999999" x14ac:dyDescent="0.3">
      <c r="A5" s="1" t="s">
        <v>34</v>
      </c>
      <c r="B5" s="1"/>
      <c r="C5" s="1"/>
      <c r="D5" s="1"/>
      <c r="E5" s="1"/>
      <c r="F5" s="1" t="s">
        <v>35</v>
      </c>
      <c r="G5" s="1"/>
      <c r="H5" s="1"/>
      <c r="I5" s="1"/>
    </row>
    <row r="6" spans="1:9" ht="14.45" x14ac:dyDescent="0.3">
      <c r="A6" s="9">
        <v>1</v>
      </c>
      <c r="B6" s="5">
        <v>14601</v>
      </c>
      <c r="C6" s="5">
        <v>3234</v>
      </c>
      <c r="D6" s="5">
        <f t="shared" ref="D6:D27" si="0">C6/B6</f>
        <v>0.22149167865214711</v>
      </c>
      <c r="E6" s="1"/>
      <c r="F6" s="9">
        <v>1</v>
      </c>
      <c r="G6" s="2">
        <v>3895</v>
      </c>
      <c r="H6" s="2">
        <v>2098</v>
      </c>
      <c r="I6" s="2">
        <f t="shared" ref="I6:I27" si="1">H6/G6</f>
        <v>0.53863928112965342</v>
      </c>
    </row>
    <row r="7" spans="1:9" ht="14.45" x14ac:dyDescent="0.3">
      <c r="A7" s="9">
        <v>2</v>
      </c>
      <c r="B7" s="5">
        <v>9528</v>
      </c>
      <c r="C7" s="5">
        <v>4708</v>
      </c>
      <c r="D7" s="5">
        <f t="shared" si="0"/>
        <v>0.49412258606213266</v>
      </c>
      <c r="E7" s="1"/>
      <c r="F7" s="9">
        <v>2</v>
      </c>
      <c r="G7" s="2">
        <v>3982</v>
      </c>
      <c r="H7" s="2">
        <v>1916</v>
      </c>
      <c r="I7" s="2">
        <f t="shared" si="1"/>
        <v>0.48116524359618285</v>
      </c>
    </row>
    <row r="8" spans="1:9" ht="14.45" x14ac:dyDescent="0.3">
      <c r="A8" s="9">
        <v>3</v>
      </c>
      <c r="B8" s="5">
        <v>11663</v>
      </c>
      <c r="C8" s="2">
        <v>6622</v>
      </c>
      <c r="D8" s="5">
        <f t="shared" si="0"/>
        <v>0.56777844465403415</v>
      </c>
      <c r="E8" s="1"/>
      <c r="F8" s="9">
        <v>3</v>
      </c>
      <c r="G8" s="2">
        <v>4776</v>
      </c>
      <c r="H8" s="2">
        <v>2189</v>
      </c>
      <c r="I8" s="2">
        <f t="shared" si="1"/>
        <v>0.45833333333333331</v>
      </c>
    </row>
    <row r="9" spans="1:9" ht="14.45" x14ac:dyDescent="0.3">
      <c r="A9" s="9">
        <v>4</v>
      </c>
      <c r="B9" s="5">
        <v>4394</v>
      </c>
      <c r="C9" s="2">
        <v>2291</v>
      </c>
      <c r="D9" s="5">
        <f t="shared" si="0"/>
        <v>0.52139280837505686</v>
      </c>
      <c r="E9" s="1"/>
      <c r="F9" s="9">
        <v>4</v>
      </c>
      <c r="G9" s="2">
        <v>5190</v>
      </c>
      <c r="H9" s="2">
        <v>3030</v>
      </c>
      <c r="I9" s="2">
        <f t="shared" si="1"/>
        <v>0.58381502890173409</v>
      </c>
    </row>
    <row r="10" spans="1:9" ht="14.45" x14ac:dyDescent="0.3">
      <c r="A10" s="9">
        <v>5</v>
      </c>
      <c r="B10" s="2">
        <v>6112</v>
      </c>
      <c r="C10" s="5">
        <v>2855</v>
      </c>
      <c r="D10" s="5">
        <f t="shared" si="0"/>
        <v>0.46711387434554974</v>
      </c>
      <c r="E10" s="1"/>
      <c r="F10" s="9">
        <v>5</v>
      </c>
      <c r="G10" s="2">
        <v>4834</v>
      </c>
      <c r="H10" s="2">
        <v>2792</v>
      </c>
      <c r="I10" s="2">
        <f t="shared" si="1"/>
        <v>0.5775755068266446</v>
      </c>
    </row>
    <row r="11" spans="1:9" ht="14.45" x14ac:dyDescent="0.3">
      <c r="A11" s="9">
        <v>6</v>
      </c>
      <c r="B11" s="2">
        <v>10062</v>
      </c>
      <c r="C11" s="2">
        <v>2464</v>
      </c>
      <c r="D11" s="5">
        <f t="shared" si="0"/>
        <v>0.24488173325382628</v>
      </c>
      <c r="E11" s="1"/>
      <c r="F11" s="9">
        <v>6</v>
      </c>
      <c r="G11" s="2">
        <v>3875</v>
      </c>
      <c r="H11" s="2">
        <v>2412</v>
      </c>
      <c r="I11" s="2">
        <f t="shared" si="1"/>
        <v>0.62245161290322581</v>
      </c>
    </row>
    <row r="12" spans="1:9" ht="14.45" x14ac:dyDescent="0.3">
      <c r="A12" s="9">
        <v>7</v>
      </c>
      <c r="B12" s="2">
        <v>11123</v>
      </c>
      <c r="C12" s="5">
        <v>4381</v>
      </c>
      <c r="D12" s="5">
        <f t="shared" si="0"/>
        <v>0.39386856064011505</v>
      </c>
      <c r="E12" s="1"/>
      <c r="F12" s="9">
        <v>7</v>
      </c>
      <c r="G12" s="2">
        <v>11771</v>
      </c>
      <c r="H12" s="2">
        <v>7680</v>
      </c>
      <c r="I12" s="2">
        <f t="shared" si="1"/>
        <v>0.65245093874776994</v>
      </c>
    </row>
    <row r="13" spans="1:9" ht="14.45" x14ac:dyDescent="0.3">
      <c r="A13" s="10">
        <v>8</v>
      </c>
      <c r="B13" s="2">
        <v>8270</v>
      </c>
      <c r="C13" s="2">
        <v>4336</v>
      </c>
      <c r="D13" s="5">
        <f t="shared" si="0"/>
        <v>0.52430471584038696</v>
      </c>
      <c r="E13" s="1"/>
      <c r="F13" s="10">
        <v>8</v>
      </c>
      <c r="G13" s="2">
        <v>12094</v>
      </c>
      <c r="H13" s="2">
        <v>5290</v>
      </c>
      <c r="I13" s="2">
        <f t="shared" si="1"/>
        <v>0.43740697866710765</v>
      </c>
    </row>
    <row r="14" spans="1:9" ht="14.45" x14ac:dyDescent="0.3">
      <c r="A14" s="10">
        <v>9</v>
      </c>
      <c r="B14" s="2">
        <v>7169</v>
      </c>
      <c r="C14" s="2">
        <v>3348</v>
      </c>
      <c r="D14" s="5">
        <f t="shared" si="0"/>
        <v>0.467010740689078</v>
      </c>
      <c r="E14" s="1"/>
      <c r="F14" s="10">
        <v>9</v>
      </c>
      <c r="G14" s="2">
        <v>9091</v>
      </c>
      <c r="H14" s="2">
        <v>5149</v>
      </c>
      <c r="I14" s="2">
        <f t="shared" si="1"/>
        <v>0.56638433615663841</v>
      </c>
    </row>
    <row r="15" spans="1:9" ht="14.45" x14ac:dyDescent="0.3">
      <c r="A15" s="10">
        <v>10</v>
      </c>
      <c r="B15" s="2">
        <v>7446</v>
      </c>
      <c r="C15" s="2">
        <v>0</v>
      </c>
      <c r="D15" s="5">
        <f t="shared" si="0"/>
        <v>0</v>
      </c>
      <c r="E15" s="1"/>
      <c r="F15" s="10">
        <v>10</v>
      </c>
      <c r="G15" s="2">
        <v>9956</v>
      </c>
      <c r="H15" s="2">
        <v>5027</v>
      </c>
      <c r="I15" s="2">
        <f t="shared" si="1"/>
        <v>0.50492165528324628</v>
      </c>
    </row>
    <row r="16" spans="1:9" ht="14.45" x14ac:dyDescent="0.3">
      <c r="A16" s="10">
        <v>11</v>
      </c>
      <c r="B16" s="2">
        <v>8405</v>
      </c>
      <c r="C16" s="2">
        <v>0</v>
      </c>
      <c r="D16" s="5">
        <f t="shared" si="0"/>
        <v>0</v>
      </c>
      <c r="E16" s="1"/>
      <c r="F16" s="10">
        <v>11</v>
      </c>
      <c r="G16" s="2">
        <v>5038</v>
      </c>
      <c r="H16" s="2">
        <v>3621</v>
      </c>
      <c r="I16" s="2">
        <f t="shared" si="1"/>
        <v>0.71873759428344586</v>
      </c>
    </row>
    <row r="17" spans="1:9" ht="14.45" x14ac:dyDescent="0.3">
      <c r="A17" s="10">
        <v>12</v>
      </c>
      <c r="B17" s="2">
        <v>4157</v>
      </c>
      <c r="C17" s="2">
        <v>2345</v>
      </c>
      <c r="D17" s="5">
        <f t="shared" si="0"/>
        <v>0.56410873225884051</v>
      </c>
      <c r="E17" s="1"/>
      <c r="F17" s="10">
        <v>12</v>
      </c>
      <c r="G17" s="2">
        <v>5536</v>
      </c>
      <c r="H17" s="2">
        <v>3829</v>
      </c>
      <c r="I17" s="2">
        <f t="shared" si="1"/>
        <v>0.69165462427745661</v>
      </c>
    </row>
    <row r="18" spans="1:9" ht="14.45" x14ac:dyDescent="0.3">
      <c r="A18" s="10">
        <v>13</v>
      </c>
      <c r="B18" s="5">
        <v>4126</v>
      </c>
      <c r="C18" s="2">
        <v>2054</v>
      </c>
      <c r="D18" s="5">
        <f t="shared" si="0"/>
        <v>0.49781871061560834</v>
      </c>
      <c r="E18" s="1"/>
      <c r="F18" s="10">
        <v>13</v>
      </c>
      <c r="G18" s="2">
        <v>5846</v>
      </c>
      <c r="H18" s="2">
        <v>3174</v>
      </c>
      <c r="I18" s="2">
        <f t="shared" si="1"/>
        <v>0.54293534040369484</v>
      </c>
    </row>
    <row r="19" spans="1:9" ht="14.45" x14ac:dyDescent="0.3">
      <c r="A19" s="10">
        <v>14</v>
      </c>
      <c r="B19" s="2">
        <v>11224</v>
      </c>
      <c r="C19" s="2">
        <v>6072</v>
      </c>
      <c r="D19" s="5">
        <f t="shared" si="0"/>
        <v>0.54098360655737709</v>
      </c>
      <c r="E19" s="1"/>
      <c r="F19" s="10">
        <v>14</v>
      </c>
      <c r="G19" s="2">
        <v>6903</v>
      </c>
      <c r="H19" s="2">
        <v>4319</v>
      </c>
      <c r="I19" s="2">
        <f t="shared" si="1"/>
        <v>0.62566999855135452</v>
      </c>
    </row>
    <row r="20" spans="1:9" ht="14.45" x14ac:dyDescent="0.3">
      <c r="A20" s="10">
        <v>15</v>
      </c>
      <c r="B20" s="2">
        <v>10083</v>
      </c>
      <c r="C20" s="5">
        <v>6875</v>
      </c>
      <c r="D20" s="5">
        <f t="shared" si="0"/>
        <v>0.68184072200733914</v>
      </c>
      <c r="E20" s="1"/>
      <c r="F20" s="10">
        <v>15</v>
      </c>
      <c r="G20" s="2">
        <v>11169</v>
      </c>
      <c r="H20" s="1">
        <v>6059</v>
      </c>
      <c r="I20" s="2">
        <f t="shared" si="1"/>
        <v>0.54248366013071891</v>
      </c>
    </row>
    <row r="21" spans="1:9" ht="14.45" x14ac:dyDescent="0.3">
      <c r="A21" s="10">
        <v>16</v>
      </c>
      <c r="B21" s="2">
        <v>5563</v>
      </c>
      <c r="C21" s="1">
        <v>3053</v>
      </c>
      <c r="D21" s="5">
        <f t="shared" si="0"/>
        <v>0.54880460183354307</v>
      </c>
      <c r="E21" s="1"/>
      <c r="F21" s="10">
        <v>16</v>
      </c>
      <c r="G21" s="2">
        <v>6054</v>
      </c>
      <c r="H21" s="2">
        <v>5208</v>
      </c>
      <c r="I21" s="2">
        <f t="shared" si="1"/>
        <v>0.8602576808721506</v>
      </c>
    </row>
    <row r="22" spans="1:9" ht="14.45" x14ac:dyDescent="0.3">
      <c r="A22" s="10">
        <v>17</v>
      </c>
      <c r="B22" s="2">
        <v>5901</v>
      </c>
      <c r="C22" s="5">
        <v>3574</v>
      </c>
      <c r="D22" s="5">
        <f t="shared" si="0"/>
        <v>0.60566005761735298</v>
      </c>
      <c r="E22" s="1"/>
      <c r="F22" s="10">
        <v>17</v>
      </c>
      <c r="G22" s="2">
        <v>9557</v>
      </c>
      <c r="H22" s="2">
        <v>5244</v>
      </c>
      <c r="I22" s="2">
        <f t="shared" si="1"/>
        <v>0.54870775347912526</v>
      </c>
    </row>
    <row r="23" spans="1:9" ht="14.45" x14ac:dyDescent="0.3">
      <c r="A23" s="10">
        <v>18</v>
      </c>
      <c r="B23" s="5">
        <v>6945</v>
      </c>
      <c r="C23" s="5">
        <v>3852</v>
      </c>
      <c r="D23" s="5">
        <f t="shared" si="0"/>
        <v>0.55464362850971927</v>
      </c>
      <c r="E23" s="1"/>
      <c r="F23" s="10">
        <v>18</v>
      </c>
      <c r="G23" s="2">
        <v>7823</v>
      </c>
      <c r="H23" s="2">
        <v>5394</v>
      </c>
      <c r="I23" s="2">
        <f t="shared" si="1"/>
        <v>0.68950530487025441</v>
      </c>
    </row>
    <row r="24" spans="1:9" ht="14.45" x14ac:dyDescent="0.3">
      <c r="A24" s="10">
        <v>19</v>
      </c>
      <c r="B24" s="5">
        <v>5767</v>
      </c>
      <c r="C24" s="5">
        <v>2318</v>
      </c>
      <c r="D24" s="5">
        <f t="shared" si="0"/>
        <v>0.40194208427258538</v>
      </c>
      <c r="E24" s="1"/>
      <c r="F24" s="10">
        <v>19</v>
      </c>
      <c r="G24" s="5">
        <v>6154</v>
      </c>
      <c r="H24" s="5">
        <v>3794</v>
      </c>
      <c r="I24" s="2">
        <f t="shared" si="1"/>
        <v>0.61650958726031846</v>
      </c>
    </row>
    <row r="25" spans="1:9" ht="14.45" x14ac:dyDescent="0.3">
      <c r="A25" s="10">
        <v>20</v>
      </c>
      <c r="B25" s="5">
        <v>5103</v>
      </c>
      <c r="C25" s="5">
        <v>2156</v>
      </c>
      <c r="D25" s="5">
        <f t="shared" si="0"/>
        <v>0.42249657064471879</v>
      </c>
      <c r="E25" s="1"/>
      <c r="F25" s="10">
        <v>20</v>
      </c>
      <c r="G25" s="2">
        <v>5869</v>
      </c>
      <c r="H25" s="2">
        <v>3521</v>
      </c>
      <c r="I25" s="2">
        <f t="shared" si="1"/>
        <v>0.59993184528880561</v>
      </c>
    </row>
    <row r="26" spans="1:9" ht="14.45" x14ac:dyDescent="0.3">
      <c r="A26" s="10">
        <v>21</v>
      </c>
      <c r="B26" s="5">
        <v>5670</v>
      </c>
      <c r="C26" s="5">
        <v>4099</v>
      </c>
      <c r="D26" s="5">
        <f t="shared" si="0"/>
        <v>0.72292768959435627</v>
      </c>
      <c r="E26" s="1"/>
      <c r="F26" s="10">
        <v>21</v>
      </c>
      <c r="G26" s="2">
        <v>8052</v>
      </c>
      <c r="H26" s="2">
        <v>4114</v>
      </c>
      <c r="I26" s="2">
        <f t="shared" si="1"/>
        <v>0.51092896174863389</v>
      </c>
    </row>
    <row r="27" spans="1:9" ht="14.45" x14ac:dyDescent="0.3">
      <c r="A27" s="1">
        <v>22</v>
      </c>
      <c r="B27" s="5">
        <v>5505</v>
      </c>
      <c r="C27" s="5">
        <v>2117</v>
      </c>
      <c r="D27" s="5">
        <f t="shared" si="0"/>
        <v>0.38455949137148049</v>
      </c>
      <c r="E27" s="1"/>
      <c r="F27" s="1">
        <v>22</v>
      </c>
      <c r="G27" s="2">
        <v>13121</v>
      </c>
      <c r="H27" s="5">
        <v>8129</v>
      </c>
      <c r="I27" s="2">
        <f t="shared" si="1"/>
        <v>0.61954119350659254</v>
      </c>
    </row>
    <row r="29" spans="1:9" ht="14.45" x14ac:dyDescent="0.3">
      <c r="A29" s="1" t="s">
        <v>4</v>
      </c>
      <c r="B29" s="6">
        <f>AVERAGE(B6:B27)</f>
        <v>7673.5</v>
      </c>
      <c r="C29" s="6">
        <f t="shared" ref="C29:I29" si="2">AVERAGE(C6:C27)</f>
        <v>3307</v>
      </c>
      <c r="D29" s="12">
        <f t="shared" si="2"/>
        <v>0.44671595626342042</v>
      </c>
      <c r="E29" s="12"/>
      <c r="F29" s="12"/>
      <c r="G29" s="6">
        <f t="shared" si="2"/>
        <v>7299.363636363636</v>
      </c>
      <c r="H29" s="6">
        <f t="shared" si="2"/>
        <v>4272.227272727273</v>
      </c>
      <c r="I29" s="12">
        <f t="shared" si="2"/>
        <v>0.59045488455536754</v>
      </c>
    </row>
    <row r="30" spans="1:9" ht="14.45" x14ac:dyDescent="0.3">
      <c r="A30" s="1" t="s">
        <v>5</v>
      </c>
      <c r="B30" s="6">
        <f>_xlfn.STDEV.P(B6:B27)</f>
        <v>2778.0606994808445</v>
      </c>
      <c r="C30" s="6">
        <f t="shared" ref="C30:I30" si="3">_xlfn.STDEV.P(C6:C27)</f>
        <v>1740.4476696841796</v>
      </c>
      <c r="D30" s="12">
        <f t="shared" si="3"/>
        <v>0.18257479302966936</v>
      </c>
      <c r="E30" s="12"/>
      <c r="F30" s="12"/>
      <c r="G30" s="6">
        <f t="shared" si="3"/>
        <v>2817.7346888696784</v>
      </c>
      <c r="H30" s="6">
        <f t="shared" si="3"/>
        <v>1645.8391043592374</v>
      </c>
      <c r="I30" s="12">
        <f t="shared" si="3"/>
        <v>9.3727151042984569E-2</v>
      </c>
    </row>
    <row r="31" spans="1:9" ht="14.45" x14ac:dyDescent="0.3">
      <c r="A31" s="10"/>
      <c r="B31" s="12"/>
      <c r="C31" s="12"/>
      <c r="D31" s="12"/>
      <c r="E31" s="12"/>
      <c r="F31" s="12"/>
      <c r="G31" s="12"/>
      <c r="H31" s="12"/>
      <c r="I31" s="12"/>
    </row>
    <row r="32" spans="1:9" ht="14.45" x14ac:dyDescent="0.3">
      <c r="A32" s="1" t="s">
        <v>1</v>
      </c>
      <c r="C32" s="33">
        <f>_xlfn.T.TEST(C6:C27,H6:H27,1,3)</f>
        <v>3.5944405281281885E-2</v>
      </c>
      <c r="D32" s="25">
        <f>_xlfn.T.TEST(D6:D27,I6:I27,1,3)</f>
        <v>1.5314292167646012E-3</v>
      </c>
    </row>
    <row r="35" spans="1:10" x14ac:dyDescent="0.25">
      <c r="A35" t="s">
        <v>109</v>
      </c>
      <c r="B35" t="s">
        <v>98</v>
      </c>
    </row>
    <row r="38" spans="1:10" x14ac:dyDescent="0.25">
      <c r="H38" s="5" t="s">
        <v>11</v>
      </c>
      <c r="I38" s="5" t="s">
        <v>11</v>
      </c>
      <c r="J38" s="7" t="s">
        <v>18</v>
      </c>
    </row>
    <row r="39" spans="1:10" x14ac:dyDescent="0.25">
      <c r="H39" t="s">
        <v>12</v>
      </c>
      <c r="I39" t="s">
        <v>13</v>
      </c>
    </row>
    <row r="40" spans="1:10" ht="17.25" x14ac:dyDescent="0.25">
      <c r="F40" t="s">
        <v>99</v>
      </c>
      <c r="G40" t="s">
        <v>34</v>
      </c>
      <c r="H40">
        <v>13</v>
      </c>
      <c r="I40">
        <v>8</v>
      </c>
      <c r="J40">
        <f>SUM(H40:I40)</f>
        <v>21</v>
      </c>
    </row>
    <row r="41" spans="1:10" ht="17.25" x14ac:dyDescent="0.25">
      <c r="F41" t="s">
        <v>99</v>
      </c>
      <c r="G41" t="s">
        <v>100</v>
      </c>
      <c r="H41">
        <v>20</v>
      </c>
      <c r="I41">
        <v>2</v>
      </c>
      <c r="J41">
        <f>SUM(H41:I41)</f>
        <v>22</v>
      </c>
    </row>
    <row r="42" spans="1:10" x14ac:dyDescent="0.25">
      <c r="G42" s="7" t="s">
        <v>18</v>
      </c>
      <c r="H42">
        <f ca="1">SUM(H40:H42)</f>
        <v>33</v>
      </c>
      <c r="I42">
        <f ca="1">SUM(I40:I42)</f>
        <v>10</v>
      </c>
      <c r="J42">
        <f ca="1">SUM(H42:I42)</f>
        <v>43</v>
      </c>
    </row>
    <row r="44" spans="1:10" x14ac:dyDescent="0.25">
      <c r="H44" t="s">
        <v>101</v>
      </c>
    </row>
    <row r="51" spans="1:1" x14ac:dyDescent="0.25">
      <c r="A51" s="7"/>
    </row>
    <row r="68" spans="1:21" x14ac:dyDescent="0.25">
      <c r="A68" t="s">
        <v>109</v>
      </c>
      <c r="B68" t="s">
        <v>103</v>
      </c>
    </row>
    <row r="70" spans="1:21" ht="17.25" x14ac:dyDescent="0.25">
      <c r="A70" s="17"/>
      <c r="B70" s="2" t="s">
        <v>7</v>
      </c>
      <c r="C70" s="2" t="s">
        <v>7</v>
      </c>
      <c r="D70" s="17"/>
      <c r="E70" s="17"/>
      <c r="F70" s="17"/>
      <c r="G70" s="2" t="s">
        <v>7</v>
      </c>
      <c r="H70" s="2" t="s">
        <v>7</v>
      </c>
      <c r="I70" s="17"/>
      <c r="M70" s="2"/>
      <c r="N70" s="2"/>
      <c r="O70" s="2"/>
      <c r="P70" s="2"/>
      <c r="Q70" s="2"/>
      <c r="R70" s="1"/>
      <c r="S70" s="1"/>
      <c r="T70" s="1"/>
      <c r="U70" s="1"/>
    </row>
    <row r="71" spans="1:21" ht="14.45" x14ac:dyDescent="0.3">
      <c r="A71" s="17"/>
      <c r="B71" s="2" t="s">
        <v>2</v>
      </c>
      <c r="C71" s="2" t="s">
        <v>9</v>
      </c>
      <c r="D71" s="2"/>
      <c r="E71" s="17"/>
      <c r="F71" s="17"/>
      <c r="G71" s="2" t="s">
        <v>2</v>
      </c>
      <c r="H71" s="2" t="s">
        <v>9</v>
      </c>
      <c r="I71" s="2"/>
      <c r="M71" s="29"/>
      <c r="N71" s="5"/>
      <c r="O71" s="2"/>
      <c r="P71" s="5"/>
      <c r="Q71" s="5"/>
      <c r="R71" s="29"/>
      <c r="S71" s="2"/>
      <c r="T71" s="2"/>
      <c r="U71" s="2"/>
    </row>
    <row r="72" spans="1:21" ht="14.45" x14ac:dyDescent="0.3">
      <c r="A72" s="2" t="s">
        <v>31</v>
      </c>
      <c r="B72" s="2"/>
      <c r="C72" s="2"/>
      <c r="D72" s="2"/>
      <c r="E72" s="2"/>
      <c r="F72" s="2" t="s">
        <v>102</v>
      </c>
      <c r="G72" s="2"/>
      <c r="H72" s="2"/>
      <c r="I72" s="2"/>
      <c r="M72" s="29"/>
      <c r="N72" s="2"/>
      <c r="O72" s="2"/>
      <c r="P72" s="5"/>
      <c r="Q72" s="5"/>
      <c r="R72" s="29"/>
      <c r="S72" s="2"/>
      <c r="T72" s="2"/>
      <c r="U72" s="2"/>
    </row>
    <row r="73" spans="1:21" ht="14.45" x14ac:dyDescent="0.3">
      <c r="A73" s="29">
        <v>1</v>
      </c>
      <c r="B73" s="5">
        <v>3850</v>
      </c>
      <c r="C73" s="2">
        <v>1793</v>
      </c>
      <c r="D73" s="5"/>
      <c r="E73" s="5"/>
      <c r="F73" s="29">
        <v>1</v>
      </c>
      <c r="G73" s="2">
        <v>5240</v>
      </c>
      <c r="H73" s="2">
        <v>3994</v>
      </c>
      <c r="I73" s="2"/>
      <c r="M73" s="29"/>
      <c r="N73" s="5"/>
      <c r="O73" s="2"/>
      <c r="P73" s="5"/>
      <c r="Q73" s="5"/>
      <c r="R73" s="29"/>
      <c r="S73" s="2"/>
      <c r="T73" s="2"/>
      <c r="U73" s="2"/>
    </row>
    <row r="74" spans="1:21" ht="14.45" x14ac:dyDescent="0.3">
      <c r="A74" s="29">
        <v>2</v>
      </c>
      <c r="B74" s="2">
        <v>4136</v>
      </c>
      <c r="C74" s="2">
        <v>1669</v>
      </c>
      <c r="D74" s="5"/>
      <c r="E74" s="5"/>
      <c r="F74" s="29">
        <v>2</v>
      </c>
      <c r="G74" s="2">
        <v>2836</v>
      </c>
      <c r="H74" s="2">
        <v>2033</v>
      </c>
      <c r="I74" s="2"/>
      <c r="M74" s="29"/>
      <c r="N74" s="5"/>
      <c r="O74" s="2"/>
      <c r="P74" s="5"/>
      <c r="Q74" s="5"/>
      <c r="R74" s="29"/>
      <c r="S74" s="2"/>
      <c r="T74" s="2"/>
      <c r="U74" s="2"/>
    </row>
    <row r="75" spans="1:21" ht="14.45" x14ac:dyDescent="0.3">
      <c r="A75" s="29">
        <v>3</v>
      </c>
      <c r="B75" s="5">
        <v>4771</v>
      </c>
      <c r="C75" s="2">
        <v>2582</v>
      </c>
      <c r="D75" s="5"/>
      <c r="E75" s="5"/>
      <c r="F75" s="29">
        <v>3</v>
      </c>
      <c r="G75" s="2">
        <v>8569</v>
      </c>
      <c r="H75" s="2">
        <v>5257</v>
      </c>
      <c r="I75" s="2"/>
      <c r="M75" s="29"/>
      <c r="N75" s="5"/>
      <c r="O75" s="2"/>
      <c r="P75" s="5"/>
      <c r="Q75" s="5"/>
      <c r="R75" s="29"/>
      <c r="S75" s="2"/>
      <c r="T75" s="2"/>
      <c r="U75" s="2"/>
    </row>
    <row r="76" spans="1:21" ht="14.45" x14ac:dyDescent="0.3">
      <c r="A76" s="29">
        <v>4</v>
      </c>
      <c r="B76" s="5">
        <v>4021</v>
      </c>
      <c r="C76" s="2">
        <v>2244</v>
      </c>
      <c r="D76" s="5"/>
      <c r="E76" s="5"/>
      <c r="F76" s="29">
        <v>4</v>
      </c>
      <c r="G76" s="2">
        <v>9130</v>
      </c>
      <c r="H76" s="2">
        <v>5290</v>
      </c>
      <c r="I76" s="2"/>
      <c r="M76" s="29"/>
      <c r="N76" s="2"/>
      <c r="O76" s="2"/>
      <c r="P76" s="5"/>
      <c r="Q76" s="5"/>
      <c r="R76" s="29"/>
      <c r="S76" s="2"/>
      <c r="T76" s="2"/>
      <c r="U76" s="2"/>
    </row>
    <row r="77" spans="1:21" ht="14.45" x14ac:dyDescent="0.3">
      <c r="A77" s="29">
        <v>5</v>
      </c>
      <c r="B77" s="5">
        <v>3146</v>
      </c>
      <c r="C77" s="2">
        <v>1604</v>
      </c>
      <c r="D77" s="5"/>
      <c r="E77" s="5"/>
      <c r="F77" s="29">
        <v>5</v>
      </c>
      <c r="G77" s="2">
        <v>4185</v>
      </c>
      <c r="H77" s="2">
        <v>2884</v>
      </c>
      <c r="I77" s="2"/>
      <c r="M77" s="29"/>
      <c r="N77" s="2"/>
      <c r="O77" s="2"/>
      <c r="P77" s="5"/>
      <c r="Q77" s="5"/>
      <c r="R77" s="29"/>
      <c r="S77" s="2"/>
      <c r="T77" s="2"/>
      <c r="U77" s="2"/>
    </row>
    <row r="78" spans="1:21" ht="14.45" x14ac:dyDescent="0.3">
      <c r="A78" s="29">
        <v>6</v>
      </c>
      <c r="B78" s="2">
        <v>3852</v>
      </c>
      <c r="C78" s="2">
        <v>2104</v>
      </c>
      <c r="D78" s="5"/>
      <c r="E78" s="5"/>
      <c r="F78" s="29">
        <v>6</v>
      </c>
      <c r="G78" s="2">
        <v>4413</v>
      </c>
      <c r="H78" s="2">
        <v>3405</v>
      </c>
      <c r="I78" s="2"/>
      <c r="M78" s="29"/>
      <c r="N78" s="2"/>
      <c r="O78" s="2"/>
      <c r="P78" s="5"/>
      <c r="Q78" s="5"/>
      <c r="R78" s="29"/>
      <c r="S78" s="2"/>
      <c r="T78" s="2"/>
      <c r="U78" s="2"/>
    </row>
    <row r="79" spans="1:21" ht="14.45" x14ac:dyDescent="0.3">
      <c r="A79" s="29">
        <v>7</v>
      </c>
      <c r="B79" s="2">
        <v>3632</v>
      </c>
      <c r="C79" s="2">
        <v>1702</v>
      </c>
      <c r="D79" s="5"/>
      <c r="E79" s="5"/>
      <c r="F79" s="29">
        <v>7</v>
      </c>
      <c r="G79" s="2">
        <v>2921</v>
      </c>
      <c r="H79" s="2">
        <v>2342</v>
      </c>
      <c r="I79" s="2"/>
      <c r="M79" s="29"/>
      <c r="N79" s="2"/>
      <c r="O79" s="2"/>
      <c r="P79" s="5"/>
      <c r="Q79" s="5"/>
      <c r="R79" s="29"/>
      <c r="S79" s="2"/>
      <c r="T79" s="2"/>
      <c r="U79" s="2"/>
    </row>
    <row r="80" spans="1:21" ht="14.45" x14ac:dyDescent="0.3">
      <c r="A80" s="29">
        <v>8</v>
      </c>
      <c r="B80" s="2">
        <v>3277</v>
      </c>
      <c r="C80" s="2">
        <v>1708</v>
      </c>
      <c r="D80" s="5"/>
      <c r="E80" s="5"/>
      <c r="F80" s="29">
        <v>8</v>
      </c>
      <c r="G80" s="2">
        <v>4760</v>
      </c>
      <c r="H80" s="2">
        <v>2942</v>
      </c>
      <c r="I80" s="2"/>
      <c r="M80" s="29"/>
      <c r="N80" s="2"/>
      <c r="O80" s="2"/>
      <c r="P80" s="5"/>
      <c r="Q80" s="5"/>
      <c r="R80" s="29"/>
      <c r="S80" s="2"/>
      <c r="T80" s="2"/>
      <c r="U80" s="2"/>
    </row>
    <row r="81" spans="1:21" ht="14.45" x14ac:dyDescent="0.3">
      <c r="A81" s="29">
        <v>9</v>
      </c>
      <c r="B81" s="2">
        <v>5295</v>
      </c>
      <c r="C81" s="2">
        <v>2785</v>
      </c>
      <c r="D81" s="5"/>
      <c r="E81" s="5"/>
      <c r="F81" s="29">
        <v>9</v>
      </c>
      <c r="G81" s="2">
        <v>4765</v>
      </c>
      <c r="H81" s="2">
        <v>3289</v>
      </c>
      <c r="I81" s="2"/>
      <c r="M81" s="29"/>
      <c r="N81" s="5"/>
      <c r="O81" s="2"/>
      <c r="P81" s="5"/>
      <c r="Q81" s="5"/>
      <c r="R81" s="29"/>
      <c r="S81" s="2"/>
      <c r="T81" s="2"/>
      <c r="U81" s="2"/>
    </row>
    <row r="82" spans="1:21" ht="14.45" x14ac:dyDescent="0.3">
      <c r="A82" s="29">
        <v>10</v>
      </c>
      <c r="B82" s="2">
        <v>5947</v>
      </c>
      <c r="C82" s="2">
        <v>2227</v>
      </c>
      <c r="D82" s="5"/>
      <c r="E82" s="5"/>
      <c r="F82" s="29">
        <v>10</v>
      </c>
      <c r="G82" s="2">
        <v>10247</v>
      </c>
      <c r="H82" s="2">
        <v>6428</v>
      </c>
      <c r="I82" s="2"/>
      <c r="M82" s="29"/>
      <c r="N82" s="2"/>
      <c r="O82" s="2"/>
      <c r="P82" s="5"/>
      <c r="Q82" s="5"/>
      <c r="R82" s="29"/>
      <c r="S82" s="2"/>
      <c r="T82" s="2"/>
      <c r="U82" s="2"/>
    </row>
    <row r="83" spans="1:21" ht="14.45" x14ac:dyDescent="0.3">
      <c r="A83" s="29">
        <v>11</v>
      </c>
      <c r="B83" s="5">
        <v>5148</v>
      </c>
      <c r="C83" s="2">
        <v>3023</v>
      </c>
      <c r="D83" s="5"/>
      <c r="E83" s="5"/>
      <c r="F83" s="29">
        <v>11</v>
      </c>
      <c r="G83" s="2">
        <v>9951</v>
      </c>
      <c r="H83" s="2">
        <v>6618</v>
      </c>
      <c r="I83" s="2"/>
      <c r="M83" s="29"/>
      <c r="N83" s="2"/>
      <c r="O83" s="2"/>
      <c r="P83" s="5"/>
      <c r="Q83" s="5"/>
      <c r="R83" s="29"/>
      <c r="S83" s="2"/>
      <c r="T83" s="2"/>
      <c r="U83" s="2"/>
    </row>
    <row r="84" spans="1:21" ht="14.45" x14ac:dyDescent="0.3">
      <c r="A84" s="29">
        <v>12</v>
      </c>
      <c r="B84" s="2">
        <v>5508</v>
      </c>
      <c r="C84" s="2">
        <v>2021</v>
      </c>
      <c r="D84" s="5"/>
      <c r="E84" s="5"/>
      <c r="F84" s="29">
        <v>12</v>
      </c>
      <c r="G84" s="2">
        <v>6804</v>
      </c>
      <c r="H84" s="2">
        <v>4933</v>
      </c>
      <c r="I84" s="2"/>
      <c r="M84" s="29"/>
      <c r="N84" s="2"/>
      <c r="O84" s="2"/>
      <c r="P84" s="5"/>
      <c r="Q84" s="5"/>
      <c r="R84" s="29"/>
      <c r="S84" s="2"/>
      <c r="T84" s="2"/>
      <c r="U84" s="2"/>
    </row>
    <row r="85" spans="1:21" ht="14.45" x14ac:dyDescent="0.3">
      <c r="A85" s="29">
        <v>13</v>
      </c>
      <c r="B85" s="2">
        <v>5748</v>
      </c>
      <c r="C85" s="2">
        <v>1561</v>
      </c>
      <c r="D85" s="5"/>
      <c r="E85" s="5"/>
      <c r="F85" s="29">
        <v>13</v>
      </c>
      <c r="G85" s="2">
        <v>8536</v>
      </c>
      <c r="H85" s="2">
        <v>8046</v>
      </c>
      <c r="I85" s="2"/>
      <c r="M85" s="29"/>
      <c r="N85" s="2"/>
      <c r="O85" s="2"/>
      <c r="P85" s="5"/>
      <c r="Q85" s="5"/>
      <c r="R85" s="29"/>
      <c r="S85" s="2"/>
      <c r="T85" s="2"/>
      <c r="U85" s="2"/>
    </row>
    <row r="86" spans="1:21" ht="14.45" x14ac:dyDescent="0.3">
      <c r="A86" s="29">
        <v>14</v>
      </c>
      <c r="B86" s="2">
        <v>4673</v>
      </c>
      <c r="C86" s="2">
        <v>1899</v>
      </c>
      <c r="D86" s="5"/>
      <c r="E86" s="5"/>
      <c r="F86" s="29">
        <v>14</v>
      </c>
      <c r="G86" s="2">
        <v>6326</v>
      </c>
      <c r="H86" s="2">
        <v>5129</v>
      </c>
      <c r="I86" s="2"/>
      <c r="M86" s="29"/>
      <c r="N86" s="5"/>
      <c r="O86" s="2"/>
      <c r="P86" s="5"/>
      <c r="Q86" s="5"/>
      <c r="R86" s="29"/>
      <c r="S86" s="5"/>
      <c r="T86" s="5"/>
      <c r="U86" s="2"/>
    </row>
    <row r="87" spans="1:21" ht="14.45" x14ac:dyDescent="0.3">
      <c r="A87" s="29">
        <v>15</v>
      </c>
      <c r="B87" s="2">
        <v>4686</v>
      </c>
      <c r="C87" s="2">
        <v>1972</v>
      </c>
      <c r="D87" s="5"/>
      <c r="E87" s="5"/>
      <c r="F87" s="29">
        <v>15</v>
      </c>
      <c r="G87" s="2">
        <v>5614</v>
      </c>
      <c r="H87" s="2">
        <v>3791</v>
      </c>
      <c r="I87" s="2"/>
      <c r="M87" s="29"/>
      <c r="N87" s="5"/>
      <c r="O87" s="2"/>
      <c r="P87" s="5"/>
      <c r="Q87" s="5"/>
      <c r="R87" s="29"/>
      <c r="S87" s="2"/>
      <c r="T87" s="2"/>
      <c r="U87" s="2"/>
    </row>
    <row r="88" spans="1:21" ht="14.45" x14ac:dyDescent="0.3">
      <c r="A88" s="29">
        <v>16</v>
      </c>
      <c r="B88" s="5">
        <v>4029</v>
      </c>
      <c r="C88" s="2">
        <v>1992</v>
      </c>
      <c r="D88" s="5"/>
      <c r="E88" s="5"/>
      <c r="F88" s="29">
        <v>16</v>
      </c>
      <c r="G88" s="5">
        <v>5707</v>
      </c>
      <c r="H88" s="5">
        <v>4022</v>
      </c>
      <c r="I88" s="2"/>
      <c r="M88" s="29"/>
      <c r="N88" s="5"/>
      <c r="O88" s="2"/>
      <c r="P88" s="5"/>
      <c r="Q88" s="5"/>
      <c r="R88" s="29"/>
      <c r="S88" s="5"/>
      <c r="T88" s="5"/>
      <c r="U88" s="2"/>
    </row>
    <row r="89" spans="1:21" ht="14.45" x14ac:dyDescent="0.3">
      <c r="A89" s="29">
        <v>17</v>
      </c>
      <c r="B89" s="5">
        <v>5811</v>
      </c>
      <c r="C89" s="2">
        <v>2142</v>
      </c>
      <c r="D89" s="5"/>
      <c r="E89" s="5"/>
      <c r="F89" s="29">
        <v>17</v>
      </c>
      <c r="G89" s="2">
        <v>5105</v>
      </c>
      <c r="H89" s="2">
        <v>3864</v>
      </c>
      <c r="I89" s="2"/>
      <c r="R89" s="29"/>
    </row>
    <row r="90" spans="1:21" ht="14.45" x14ac:dyDescent="0.3">
      <c r="A90" s="29">
        <v>18</v>
      </c>
      <c r="B90" s="5">
        <v>6150</v>
      </c>
      <c r="C90" s="2">
        <v>3170</v>
      </c>
      <c r="D90" s="5"/>
      <c r="E90" s="5"/>
      <c r="F90" s="29">
        <v>18</v>
      </c>
      <c r="G90" s="5">
        <v>4250</v>
      </c>
      <c r="H90" s="5">
        <v>2935</v>
      </c>
      <c r="I90" s="2"/>
      <c r="R90" s="29"/>
    </row>
    <row r="91" spans="1:21" ht="14.45" x14ac:dyDescent="0.3">
      <c r="A91" s="17"/>
      <c r="B91" s="5"/>
      <c r="C91" s="5"/>
      <c r="D91" s="17"/>
      <c r="E91" s="17"/>
      <c r="F91" s="29"/>
      <c r="G91" s="17"/>
      <c r="H91" s="17"/>
      <c r="I91" s="17"/>
      <c r="M91" s="57"/>
      <c r="N91" s="5"/>
      <c r="O91" s="5"/>
      <c r="P91" s="5"/>
      <c r="Q91" s="5"/>
      <c r="R91" s="58"/>
      <c r="S91" s="5"/>
      <c r="T91" s="5"/>
      <c r="U91" s="5"/>
    </row>
    <row r="92" spans="1:21" ht="14.45" x14ac:dyDescent="0.3">
      <c r="B92" s="5"/>
      <c r="C92" s="5"/>
      <c r="D92" s="17"/>
      <c r="E92" s="17"/>
      <c r="F92" s="29"/>
      <c r="G92" s="17"/>
      <c r="H92" s="17"/>
      <c r="I92" s="17"/>
      <c r="M92" s="57"/>
      <c r="N92" s="5"/>
      <c r="O92" s="5"/>
      <c r="P92" s="5"/>
      <c r="Q92" s="5"/>
      <c r="R92" s="58"/>
      <c r="S92" s="5"/>
      <c r="T92" s="5"/>
      <c r="U92" s="5"/>
    </row>
    <row r="93" spans="1:21" x14ac:dyDescent="0.25">
      <c r="A93" s="57" t="s">
        <v>4</v>
      </c>
      <c r="B93" s="22">
        <f>AVERAGE(B73:B90)</f>
        <v>4648.8888888888887</v>
      </c>
      <c r="C93" s="22">
        <f>AVERAGE(C73:C90)</f>
        <v>2122.1111111111113</v>
      </c>
      <c r="D93" s="5"/>
      <c r="E93" s="5"/>
      <c r="F93" s="57"/>
      <c r="G93" s="5">
        <f>AVERAGE(G73:G90)</f>
        <v>6075.5</v>
      </c>
      <c r="H93" s="5">
        <f>AVERAGE(H73:H90)</f>
        <v>4289</v>
      </c>
      <c r="I93" s="5"/>
      <c r="M93" s="57"/>
      <c r="N93" s="57"/>
      <c r="O93" s="57"/>
      <c r="P93" s="57"/>
      <c r="Q93" s="57"/>
      <c r="R93" s="5"/>
      <c r="S93" s="57"/>
      <c r="T93" s="57"/>
      <c r="U93" s="57"/>
    </row>
    <row r="94" spans="1:21" x14ac:dyDescent="0.25">
      <c r="A94" s="57" t="s">
        <v>5</v>
      </c>
      <c r="B94" s="22">
        <f>_xlfn.STDEV.P(B73:B90)</f>
        <v>925.20633667960726</v>
      </c>
      <c r="C94" s="22">
        <f>_xlfn.STDEV.P(C73:C90)</f>
        <v>467.35234018515752</v>
      </c>
      <c r="D94" s="5"/>
      <c r="E94" s="5"/>
      <c r="F94" s="57"/>
      <c r="G94" s="22">
        <f>_xlfn.STDEV.P(G73:G90)</f>
        <v>2238.156241443191</v>
      </c>
      <c r="H94" s="22">
        <f>_xlfn.STDEV.P(H73:H90)</f>
        <v>1564.2617357008314</v>
      </c>
      <c r="I94" s="5"/>
      <c r="M94" s="5"/>
      <c r="N94" s="57"/>
      <c r="O94" s="57"/>
      <c r="P94" s="57"/>
      <c r="Q94" s="57"/>
      <c r="R94" s="5"/>
      <c r="S94" s="57"/>
      <c r="T94" s="57"/>
      <c r="U94" s="57"/>
    </row>
    <row r="95" spans="1:21" x14ac:dyDescent="0.25">
      <c r="A95" s="57"/>
      <c r="B95" s="57"/>
      <c r="C95" s="59"/>
      <c r="D95" s="57"/>
      <c r="E95" s="57"/>
      <c r="F95" s="57"/>
      <c r="G95" s="57"/>
      <c r="H95" s="59"/>
      <c r="I95" s="57"/>
    </row>
    <row r="96" spans="1:21" x14ac:dyDescent="0.25">
      <c r="A96" s="5" t="s">
        <v>97</v>
      </c>
      <c r="B96" s="5"/>
      <c r="C96" s="5">
        <f>_xlfn.T.TEST(C73:C90,H73:H90,1,3)</f>
        <v>1.1693569918671292E-5</v>
      </c>
      <c r="D96" s="5"/>
      <c r="E96" s="17"/>
      <c r="F96" s="17"/>
      <c r="G96" s="17"/>
      <c r="H96" s="60"/>
      <c r="I96" s="57"/>
    </row>
    <row r="105" spans="1:6" x14ac:dyDescent="0.25">
      <c r="A105" t="s">
        <v>109</v>
      </c>
      <c r="B105" s="17" t="s">
        <v>104</v>
      </c>
      <c r="C105" s="17"/>
      <c r="D105" s="17"/>
      <c r="E105" s="17"/>
      <c r="F105" s="17"/>
    </row>
    <row r="106" spans="1:6" x14ac:dyDescent="0.25">
      <c r="B106" s="17"/>
      <c r="C106" s="17"/>
      <c r="D106" s="17"/>
      <c r="E106" s="17"/>
      <c r="F106" s="17"/>
    </row>
    <row r="107" spans="1:6" x14ac:dyDescent="0.25">
      <c r="B107" s="5" t="s">
        <v>11</v>
      </c>
      <c r="C107" s="5" t="s">
        <v>11</v>
      </c>
      <c r="D107" s="7" t="s">
        <v>18</v>
      </c>
    </row>
    <row r="108" spans="1:6" x14ac:dyDescent="0.25">
      <c r="B108" t="s">
        <v>12</v>
      </c>
      <c r="C108" t="s">
        <v>13</v>
      </c>
    </row>
    <row r="109" spans="1:6" x14ac:dyDescent="0.25">
      <c r="A109" t="s">
        <v>29</v>
      </c>
      <c r="B109">
        <v>21</v>
      </c>
      <c r="C109">
        <v>7</v>
      </c>
      <c r="D109">
        <f>SUM(B109:C109)</f>
        <v>28</v>
      </c>
    </row>
    <row r="110" spans="1:6" x14ac:dyDescent="0.25">
      <c r="A110" t="s">
        <v>31</v>
      </c>
      <c r="B110">
        <v>19</v>
      </c>
      <c r="C110">
        <v>7</v>
      </c>
      <c r="D110">
        <f>SUM(B110:C110)</f>
        <v>26</v>
      </c>
    </row>
    <row r="111" spans="1:6" x14ac:dyDescent="0.25">
      <c r="A111" t="s">
        <v>30</v>
      </c>
      <c r="B111">
        <v>10</v>
      </c>
      <c r="C111">
        <v>20</v>
      </c>
      <c r="D111">
        <f>SUM(B111:C111)</f>
        <v>30</v>
      </c>
    </row>
    <row r="112" spans="1:6" x14ac:dyDescent="0.25">
      <c r="A112" s="7" t="s">
        <v>18</v>
      </c>
      <c r="B112">
        <f>SUM(B109:B111)</f>
        <v>50</v>
      </c>
      <c r="C112">
        <f>SUM(C109:C111)</f>
        <v>34</v>
      </c>
      <c r="D112">
        <f>SUM(B112:C112)</f>
        <v>84</v>
      </c>
    </row>
    <row r="114" spans="3:4" x14ac:dyDescent="0.25">
      <c r="C114" s="35" t="s">
        <v>66</v>
      </c>
      <c r="D114">
        <v>13.307</v>
      </c>
    </row>
    <row r="115" spans="3:4" x14ac:dyDescent="0.25">
      <c r="C115" s="36" t="s">
        <v>70</v>
      </c>
      <c r="D115" s="34">
        <v>2</v>
      </c>
    </row>
    <row r="116" spans="3:4" x14ac:dyDescent="0.25">
      <c r="C116" t="s">
        <v>67</v>
      </c>
      <c r="D116" s="37">
        <v>1.2895000000000001E-3</v>
      </c>
    </row>
    <row r="117" spans="3:4" x14ac:dyDescent="0.25">
      <c r="C117" t="s">
        <v>68</v>
      </c>
      <c r="D117">
        <v>11.127000000000001</v>
      </c>
    </row>
    <row r="118" spans="3:4" x14ac:dyDescent="0.25">
      <c r="C118" t="s">
        <v>69</v>
      </c>
      <c r="D118" s="38">
        <v>3.8353300000000001E-3</v>
      </c>
    </row>
    <row r="138" spans="1:9" x14ac:dyDescent="0.25">
      <c r="D138" s="1" t="s">
        <v>115</v>
      </c>
    </row>
    <row r="139" spans="1:9" ht="17.25" x14ac:dyDescent="0.25">
      <c r="A139" s="1" t="s">
        <v>0</v>
      </c>
      <c r="B139" s="1" t="s">
        <v>32</v>
      </c>
      <c r="C139" s="1" t="s">
        <v>33</v>
      </c>
      <c r="D139" s="1" t="s">
        <v>3</v>
      </c>
      <c r="E139" s="1"/>
      <c r="F139" s="1" t="s">
        <v>10</v>
      </c>
      <c r="G139" s="1" t="s">
        <v>32</v>
      </c>
      <c r="H139" s="1" t="s">
        <v>33</v>
      </c>
      <c r="I139" s="1" t="s">
        <v>3</v>
      </c>
    </row>
    <row r="140" spans="1:9" x14ac:dyDescent="0.25">
      <c r="A140" s="9">
        <v>1</v>
      </c>
      <c r="B140" s="1">
        <v>431</v>
      </c>
      <c r="C140" s="3">
        <v>56</v>
      </c>
      <c r="D140" s="1">
        <f>C140/B140</f>
        <v>0.12993039443155452</v>
      </c>
      <c r="E140" s="1"/>
      <c r="F140" s="9">
        <v>1</v>
      </c>
      <c r="G140" s="1">
        <v>428</v>
      </c>
      <c r="H140" s="1">
        <v>24</v>
      </c>
      <c r="I140" s="1">
        <f>H140/G140</f>
        <v>5.6074766355140186E-2</v>
      </c>
    </row>
    <row r="141" spans="1:9" x14ac:dyDescent="0.25">
      <c r="A141" s="9">
        <v>2</v>
      </c>
      <c r="B141" s="1">
        <v>466</v>
      </c>
      <c r="C141" s="2">
        <v>36</v>
      </c>
      <c r="D141" s="1">
        <f t="shared" ref="D141:D167" si="4">C141/B141</f>
        <v>7.7253218884120178E-2</v>
      </c>
      <c r="E141" s="1"/>
      <c r="F141" s="9">
        <v>2</v>
      </c>
      <c r="G141" s="1">
        <v>427</v>
      </c>
      <c r="H141" s="1">
        <v>51</v>
      </c>
      <c r="I141" s="1">
        <f t="shared" ref="I141:I167" si="5">H141/G141</f>
        <v>0.11943793911007025</v>
      </c>
    </row>
    <row r="142" spans="1:9" x14ac:dyDescent="0.25">
      <c r="A142" s="9">
        <v>3</v>
      </c>
      <c r="B142" s="1">
        <v>522</v>
      </c>
      <c r="C142" s="3">
        <v>21</v>
      </c>
      <c r="D142" s="1">
        <f t="shared" si="4"/>
        <v>4.0229885057471264E-2</v>
      </c>
      <c r="E142" s="1"/>
      <c r="F142" s="9">
        <v>3</v>
      </c>
      <c r="G142" s="1">
        <v>445</v>
      </c>
      <c r="H142" s="2">
        <v>34</v>
      </c>
      <c r="I142" s="1">
        <f t="shared" si="5"/>
        <v>7.6404494382022473E-2</v>
      </c>
    </row>
    <row r="143" spans="1:9" x14ac:dyDescent="0.25">
      <c r="A143" s="9">
        <v>4</v>
      </c>
      <c r="B143" s="1">
        <v>764</v>
      </c>
      <c r="C143" s="1">
        <v>57</v>
      </c>
      <c r="D143" s="1">
        <f t="shared" si="4"/>
        <v>7.4607329842931933E-2</v>
      </c>
      <c r="E143" s="1"/>
      <c r="F143" s="9">
        <v>4</v>
      </c>
      <c r="G143" s="1">
        <v>398</v>
      </c>
      <c r="H143" s="2">
        <v>36</v>
      </c>
      <c r="I143" s="1">
        <f t="shared" si="5"/>
        <v>9.0452261306532666E-2</v>
      </c>
    </row>
    <row r="144" spans="1:9" x14ac:dyDescent="0.25">
      <c r="A144" s="9">
        <v>5</v>
      </c>
      <c r="B144" s="1">
        <v>381</v>
      </c>
      <c r="C144" s="1">
        <v>59</v>
      </c>
      <c r="D144" s="1">
        <f t="shared" si="4"/>
        <v>0.15485564304461943</v>
      </c>
      <c r="E144" s="1"/>
      <c r="F144" s="9">
        <v>5</v>
      </c>
      <c r="G144" s="1">
        <v>380</v>
      </c>
      <c r="H144" s="2">
        <v>23</v>
      </c>
      <c r="I144" s="1">
        <f t="shared" si="5"/>
        <v>6.0526315789473685E-2</v>
      </c>
    </row>
    <row r="145" spans="1:9" x14ac:dyDescent="0.25">
      <c r="A145" s="9">
        <v>6</v>
      </c>
      <c r="B145" s="1">
        <v>1120</v>
      </c>
      <c r="C145" s="3">
        <v>101</v>
      </c>
      <c r="D145" s="1">
        <f t="shared" si="4"/>
        <v>9.0178571428571427E-2</v>
      </c>
      <c r="E145" s="1"/>
      <c r="F145" s="9">
        <v>6</v>
      </c>
      <c r="G145" s="1">
        <v>535</v>
      </c>
      <c r="H145" s="2">
        <v>14</v>
      </c>
      <c r="I145" s="1">
        <f t="shared" si="5"/>
        <v>2.6168224299065422E-2</v>
      </c>
    </row>
    <row r="146" spans="1:9" x14ac:dyDescent="0.25">
      <c r="A146" s="9">
        <v>7</v>
      </c>
      <c r="B146" s="1">
        <v>683</v>
      </c>
      <c r="C146" s="1">
        <v>47</v>
      </c>
      <c r="D146" s="1">
        <f t="shared" si="4"/>
        <v>6.8814055636896049E-2</v>
      </c>
      <c r="E146" s="1"/>
      <c r="F146" s="9">
        <v>7</v>
      </c>
      <c r="G146" s="1">
        <v>887</v>
      </c>
      <c r="H146" s="1">
        <v>17</v>
      </c>
      <c r="I146" s="1">
        <f t="shared" si="5"/>
        <v>1.9165727170236752E-2</v>
      </c>
    </row>
    <row r="147" spans="1:9" x14ac:dyDescent="0.25">
      <c r="A147" s="10">
        <v>8</v>
      </c>
      <c r="B147" s="1">
        <v>709</v>
      </c>
      <c r="C147" s="3">
        <v>59</v>
      </c>
      <c r="D147" s="1">
        <f t="shared" si="4"/>
        <v>8.3215796897038077E-2</v>
      </c>
      <c r="E147" s="1"/>
      <c r="F147" s="10">
        <v>8</v>
      </c>
      <c r="G147" s="1">
        <v>853</v>
      </c>
      <c r="H147" s="2">
        <v>65</v>
      </c>
      <c r="I147" s="1">
        <f t="shared" si="5"/>
        <v>7.6201641266119571E-2</v>
      </c>
    </row>
    <row r="148" spans="1:9" x14ac:dyDescent="0.25">
      <c r="A148" s="10">
        <v>9</v>
      </c>
      <c r="B148" s="1">
        <v>383</v>
      </c>
      <c r="C148" s="1">
        <v>30</v>
      </c>
      <c r="D148" s="1">
        <f t="shared" si="4"/>
        <v>7.8328981723237601E-2</v>
      </c>
      <c r="E148" s="1"/>
      <c r="F148" s="10">
        <v>9</v>
      </c>
      <c r="G148" s="1">
        <v>1032</v>
      </c>
      <c r="H148" s="2">
        <v>83</v>
      </c>
      <c r="I148" s="1">
        <f t="shared" si="5"/>
        <v>8.0426356589147291E-2</v>
      </c>
    </row>
    <row r="149" spans="1:9" x14ac:dyDescent="0.25">
      <c r="A149" s="10">
        <v>10</v>
      </c>
      <c r="B149" s="1">
        <v>558</v>
      </c>
      <c r="C149" s="1">
        <v>35</v>
      </c>
      <c r="D149" s="1">
        <f t="shared" si="4"/>
        <v>6.2724014336917558E-2</v>
      </c>
      <c r="E149" s="1"/>
      <c r="F149" s="10">
        <v>10</v>
      </c>
      <c r="G149" s="1">
        <v>745</v>
      </c>
      <c r="H149" s="2">
        <v>52</v>
      </c>
      <c r="I149" s="1">
        <f t="shared" si="5"/>
        <v>6.9798657718120799E-2</v>
      </c>
    </row>
    <row r="150" spans="1:9" x14ac:dyDescent="0.25">
      <c r="A150" s="10">
        <v>11</v>
      </c>
      <c r="B150" s="1">
        <v>639</v>
      </c>
      <c r="C150" s="1">
        <v>90</v>
      </c>
      <c r="D150" s="1">
        <f t="shared" si="4"/>
        <v>0.14084507042253522</v>
      </c>
      <c r="E150" s="1"/>
      <c r="F150" s="10">
        <v>11</v>
      </c>
      <c r="G150" s="1">
        <v>429</v>
      </c>
      <c r="H150" s="1">
        <v>115</v>
      </c>
      <c r="I150" s="1">
        <f t="shared" si="5"/>
        <v>0.26806526806526809</v>
      </c>
    </row>
    <row r="151" spans="1:9" x14ac:dyDescent="0.25">
      <c r="A151" s="10">
        <v>12</v>
      </c>
      <c r="B151" s="1">
        <v>195</v>
      </c>
      <c r="C151" s="1">
        <v>42</v>
      </c>
      <c r="D151" s="1">
        <f t="shared" si="4"/>
        <v>0.2153846153846154</v>
      </c>
      <c r="E151" s="1"/>
      <c r="F151" s="10">
        <v>12</v>
      </c>
      <c r="G151" s="1">
        <v>300</v>
      </c>
      <c r="H151" s="1">
        <v>51</v>
      </c>
      <c r="I151" s="1">
        <f t="shared" si="5"/>
        <v>0.17</v>
      </c>
    </row>
    <row r="152" spans="1:9" x14ac:dyDescent="0.25">
      <c r="A152" s="10">
        <v>13</v>
      </c>
      <c r="B152" s="1">
        <v>387</v>
      </c>
      <c r="C152" s="1">
        <v>60</v>
      </c>
      <c r="D152" s="1">
        <f t="shared" si="4"/>
        <v>0.15503875968992248</v>
      </c>
      <c r="E152" s="1"/>
      <c r="F152" s="10">
        <v>13</v>
      </c>
      <c r="G152" s="1">
        <v>252</v>
      </c>
      <c r="H152" s="2">
        <v>45</v>
      </c>
      <c r="I152" s="1">
        <f t="shared" si="5"/>
        <v>0.17857142857142858</v>
      </c>
    </row>
    <row r="153" spans="1:9" x14ac:dyDescent="0.25">
      <c r="A153" s="10">
        <v>14</v>
      </c>
      <c r="B153" s="1">
        <v>846</v>
      </c>
      <c r="C153" s="1">
        <v>94</v>
      </c>
      <c r="D153" s="1">
        <f t="shared" si="4"/>
        <v>0.1111111111111111</v>
      </c>
      <c r="E153" s="1"/>
      <c r="F153" s="10">
        <v>14</v>
      </c>
      <c r="G153" s="1">
        <v>479</v>
      </c>
      <c r="H153" s="2">
        <v>33</v>
      </c>
      <c r="I153" s="1">
        <f t="shared" si="5"/>
        <v>6.889352818371608E-2</v>
      </c>
    </row>
    <row r="154" spans="1:9" x14ac:dyDescent="0.25">
      <c r="A154" s="10">
        <v>15</v>
      </c>
      <c r="B154" s="1">
        <v>430</v>
      </c>
      <c r="C154" s="1">
        <v>110</v>
      </c>
      <c r="D154" s="1">
        <f t="shared" si="4"/>
        <v>0.2558139534883721</v>
      </c>
      <c r="E154" s="1"/>
      <c r="F154" s="10">
        <v>15</v>
      </c>
      <c r="G154" s="1">
        <v>268</v>
      </c>
      <c r="H154" s="2">
        <v>10</v>
      </c>
      <c r="I154" s="1">
        <f t="shared" si="5"/>
        <v>3.7313432835820892E-2</v>
      </c>
    </row>
    <row r="155" spans="1:9" x14ac:dyDescent="0.25">
      <c r="A155" s="10">
        <v>16</v>
      </c>
      <c r="B155" s="1">
        <v>443</v>
      </c>
      <c r="C155" s="3">
        <v>60</v>
      </c>
      <c r="D155" s="1">
        <f t="shared" si="4"/>
        <v>0.13544018058690746</v>
      </c>
      <c r="E155" s="1"/>
      <c r="F155" s="10">
        <v>16</v>
      </c>
      <c r="G155" s="1">
        <v>516</v>
      </c>
      <c r="H155" s="3">
        <v>63</v>
      </c>
      <c r="I155" s="1">
        <f t="shared" si="5"/>
        <v>0.12209302325581395</v>
      </c>
    </row>
    <row r="156" spans="1:9" x14ac:dyDescent="0.25">
      <c r="A156" s="10">
        <v>17</v>
      </c>
      <c r="B156" s="1">
        <v>469</v>
      </c>
      <c r="C156" s="1">
        <v>193</v>
      </c>
      <c r="D156" s="1">
        <f t="shared" si="4"/>
        <v>0.4115138592750533</v>
      </c>
      <c r="E156" s="1"/>
      <c r="F156" s="10">
        <v>17</v>
      </c>
      <c r="G156" s="1">
        <v>285</v>
      </c>
      <c r="H156" s="2">
        <v>32</v>
      </c>
      <c r="I156" s="1">
        <f t="shared" si="5"/>
        <v>0.11228070175438597</v>
      </c>
    </row>
    <row r="157" spans="1:9" ht="14.45" x14ac:dyDescent="0.3">
      <c r="A157" s="10">
        <v>18</v>
      </c>
      <c r="B157" s="1">
        <v>609</v>
      </c>
      <c r="C157" s="3">
        <v>234</v>
      </c>
      <c r="D157" s="1">
        <f t="shared" si="4"/>
        <v>0.38423645320197042</v>
      </c>
      <c r="E157" s="1"/>
      <c r="F157" s="10">
        <v>18</v>
      </c>
      <c r="G157" s="1">
        <v>342</v>
      </c>
      <c r="H157" s="1">
        <v>81</v>
      </c>
      <c r="I157" s="1">
        <f t="shared" si="5"/>
        <v>0.23684210526315788</v>
      </c>
    </row>
    <row r="158" spans="1:9" ht="14.45" x14ac:dyDescent="0.3">
      <c r="A158" s="10">
        <v>19</v>
      </c>
      <c r="B158" s="1">
        <v>283</v>
      </c>
      <c r="C158" s="1">
        <v>80</v>
      </c>
      <c r="D158" s="1">
        <f t="shared" si="4"/>
        <v>0.28268551236749118</v>
      </c>
      <c r="E158" s="1"/>
      <c r="F158" s="10">
        <v>19</v>
      </c>
      <c r="G158" s="1">
        <v>414</v>
      </c>
      <c r="H158" s="1">
        <v>33</v>
      </c>
      <c r="I158" s="1">
        <f t="shared" si="5"/>
        <v>7.9710144927536225E-2</v>
      </c>
    </row>
    <row r="159" spans="1:9" ht="14.45" x14ac:dyDescent="0.3">
      <c r="A159" s="10">
        <v>20</v>
      </c>
      <c r="B159" s="1">
        <v>362</v>
      </c>
      <c r="C159" s="1">
        <v>53</v>
      </c>
      <c r="D159" s="1">
        <f t="shared" si="4"/>
        <v>0.14640883977900551</v>
      </c>
      <c r="F159" s="10">
        <v>20</v>
      </c>
      <c r="G159" s="1">
        <v>194</v>
      </c>
      <c r="H159" s="1">
        <v>38</v>
      </c>
      <c r="I159" s="1">
        <f t="shared" si="5"/>
        <v>0.19587628865979381</v>
      </c>
    </row>
    <row r="160" spans="1:9" ht="14.45" x14ac:dyDescent="0.3">
      <c r="A160" s="10">
        <v>21</v>
      </c>
      <c r="B160" s="1">
        <v>216</v>
      </c>
      <c r="C160" s="1">
        <v>41</v>
      </c>
      <c r="D160" s="1">
        <f t="shared" si="4"/>
        <v>0.18981481481481483</v>
      </c>
      <c r="F160" s="10">
        <v>21</v>
      </c>
      <c r="G160" s="1">
        <v>160</v>
      </c>
      <c r="H160" s="1">
        <v>52</v>
      </c>
      <c r="I160" s="1">
        <f t="shared" si="5"/>
        <v>0.32500000000000001</v>
      </c>
    </row>
    <row r="161" spans="1:10" ht="14.45" x14ac:dyDescent="0.3">
      <c r="A161" s="10">
        <v>22</v>
      </c>
      <c r="B161" s="1">
        <v>158</v>
      </c>
      <c r="C161" s="1">
        <v>41</v>
      </c>
      <c r="D161" s="1">
        <f t="shared" si="4"/>
        <v>0.25949367088607594</v>
      </c>
      <c r="F161" s="10">
        <v>22</v>
      </c>
      <c r="G161" s="1">
        <v>217</v>
      </c>
      <c r="H161" s="1">
        <v>25</v>
      </c>
      <c r="I161" s="1">
        <f t="shared" si="5"/>
        <v>0.1152073732718894</v>
      </c>
    </row>
    <row r="162" spans="1:10" ht="14.45" x14ac:dyDescent="0.3">
      <c r="A162" s="10">
        <v>23</v>
      </c>
      <c r="B162" s="1">
        <v>331</v>
      </c>
      <c r="C162" s="1">
        <v>99</v>
      </c>
      <c r="D162" s="1">
        <f t="shared" si="4"/>
        <v>0.29909365558912387</v>
      </c>
      <c r="F162" s="10">
        <v>23</v>
      </c>
      <c r="G162" s="33">
        <v>260</v>
      </c>
      <c r="H162" s="1">
        <v>23</v>
      </c>
      <c r="I162" s="1">
        <f t="shared" si="5"/>
        <v>8.8461538461538466E-2</v>
      </c>
    </row>
    <row r="163" spans="1:10" ht="14.45" x14ac:dyDescent="0.3">
      <c r="A163" s="10">
        <v>24</v>
      </c>
      <c r="B163" s="1">
        <v>215</v>
      </c>
      <c r="C163" s="1">
        <v>75</v>
      </c>
      <c r="D163" s="1">
        <f t="shared" si="4"/>
        <v>0.34883720930232559</v>
      </c>
      <c r="F163" s="10">
        <v>24</v>
      </c>
      <c r="G163" s="1">
        <v>194</v>
      </c>
      <c r="H163" s="1">
        <v>32</v>
      </c>
      <c r="I163" s="1">
        <f t="shared" si="5"/>
        <v>0.16494845360824742</v>
      </c>
    </row>
    <row r="164" spans="1:10" ht="14.45" x14ac:dyDescent="0.3">
      <c r="A164" s="10">
        <v>25</v>
      </c>
      <c r="B164" s="1">
        <v>190</v>
      </c>
      <c r="C164" s="1">
        <v>48</v>
      </c>
      <c r="D164" s="1">
        <f t="shared" si="4"/>
        <v>0.25263157894736843</v>
      </c>
      <c r="F164" s="10">
        <v>25</v>
      </c>
      <c r="G164" s="1">
        <v>154</v>
      </c>
      <c r="H164" s="1">
        <v>41</v>
      </c>
      <c r="I164" s="1">
        <f t="shared" si="5"/>
        <v>0.26623376623376621</v>
      </c>
    </row>
    <row r="165" spans="1:10" ht="14.45" x14ac:dyDescent="0.3">
      <c r="A165" s="10">
        <v>26</v>
      </c>
      <c r="B165" s="1">
        <v>213</v>
      </c>
      <c r="C165" s="1">
        <v>144</v>
      </c>
      <c r="D165" s="1">
        <f t="shared" si="4"/>
        <v>0.676056338028169</v>
      </c>
      <c r="F165" s="10">
        <v>26</v>
      </c>
      <c r="G165" s="1">
        <v>142</v>
      </c>
      <c r="H165" s="1">
        <v>20</v>
      </c>
      <c r="I165" s="1">
        <f t="shared" si="5"/>
        <v>0.14084507042253522</v>
      </c>
    </row>
    <row r="166" spans="1:10" ht="14.45" x14ac:dyDescent="0.3">
      <c r="A166" s="10">
        <v>27</v>
      </c>
      <c r="B166" s="1">
        <v>216</v>
      </c>
      <c r="C166" s="1">
        <v>35</v>
      </c>
      <c r="D166" s="1">
        <f t="shared" si="4"/>
        <v>0.16203703703703703</v>
      </c>
      <c r="F166" s="10">
        <v>27</v>
      </c>
      <c r="G166" s="1">
        <v>309</v>
      </c>
      <c r="H166" s="1">
        <v>20</v>
      </c>
      <c r="I166" s="1">
        <f t="shared" si="5"/>
        <v>6.4724919093851127E-2</v>
      </c>
    </row>
    <row r="167" spans="1:10" ht="14.45" x14ac:dyDescent="0.3">
      <c r="A167" s="10">
        <v>28</v>
      </c>
      <c r="B167" s="1">
        <v>86</v>
      </c>
      <c r="C167" s="1">
        <v>26</v>
      </c>
      <c r="D167" s="1">
        <f t="shared" si="4"/>
        <v>0.30232558139534882</v>
      </c>
      <c r="F167" s="10">
        <v>28</v>
      </c>
      <c r="G167" s="1">
        <v>179</v>
      </c>
      <c r="H167" s="1">
        <v>24</v>
      </c>
      <c r="I167" s="1">
        <f t="shared" si="5"/>
        <v>0.13407821229050279</v>
      </c>
    </row>
    <row r="169" spans="1:10" ht="14.45" x14ac:dyDescent="0.3">
      <c r="A169" s="1" t="s">
        <v>4</v>
      </c>
      <c r="B169" s="23"/>
      <c r="C169" s="6">
        <f>AVERAGE(C140:C167)</f>
        <v>72.357142857142861</v>
      </c>
      <c r="D169" s="6">
        <f>AVERAGE(D140:D167)</f>
        <v>0.1996037904496645</v>
      </c>
      <c r="E169" s="1"/>
      <c r="F169" s="1"/>
      <c r="G169" s="6"/>
      <c r="H169" s="6">
        <f>AVERAGE(H140:H167)</f>
        <v>40.607142857142854</v>
      </c>
      <c r="I169" s="12">
        <f>AVERAGE(I140:I167)</f>
        <v>0.12299291567447077</v>
      </c>
    </row>
    <row r="170" spans="1:10" ht="14.45" x14ac:dyDescent="0.3">
      <c r="A170" s="1" t="s">
        <v>5</v>
      </c>
      <c r="B170" s="23"/>
      <c r="C170" s="6">
        <f>_xlfn.STDEV.P(C140:C167)</f>
        <v>48.538066273297503</v>
      </c>
      <c r="D170" s="6">
        <f>_xlfn.STDEV.P(D140:D167)</f>
        <v>0.13707092308097199</v>
      </c>
      <c r="E170" s="1"/>
      <c r="F170" s="1"/>
      <c r="G170" s="6"/>
      <c r="H170" s="6">
        <f>_xlfn.STDEV.P(H140:H167)</f>
        <v>23.41906928386457</v>
      </c>
      <c r="I170" s="6">
        <f>_xlfn.STDEV.P(I140:I167)</f>
        <v>7.6452125000527532E-2</v>
      </c>
    </row>
    <row r="171" spans="1:10" ht="14.45" x14ac:dyDescent="0.3">
      <c r="A171" s="1" t="s">
        <v>1</v>
      </c>
      <c r="B171" s="1"/>
      <c r="C171" s="8">
        <f>_xlfn.T.TEST(C140:C167,H140:H167,1,3)</f>
        <v>1.9915247139698894E-3</v>
      </c>
      <c r="D171" s="47">
        <f>_xlfn.T.TEST(D140:D167,I140:I167,1,3)</f>
        <v>7.488664042837101E-3</v>
      </c>
      <c r="E171" s="3"/>
      <c r="F171" s="5"/>
      <c r="G171" s="6"/>
      <c r="H171" s="1"/>
      <c r="I171" s="2"/>
    </row>
    <row r="172" spans="1:10" ht="14.45" x14ac:dyDescent="0.3">
      <c r="A172" s="9"/>
      <c r="B172" s="1"/>
      <c r="C172" s="3"/>
      <c r="D172" s="1"/>
      <c r="E172" s="1"/>
      <c r="F172" s="9"/>
      <c r="G172" s="1"/>
      <c r="H172" s="1"/>
      <c r="I172" s="1"/>
    </row>
    <row r="173" spans="1:10" ht="14.45" x14ac:dyDescent="0.3">
      <c r="I173" s="1"/>
    </row>
    <row r="175" spans="1:10" ht="14.45" x14ac:dyDescent="0.3">
      <c r="A175" t="s">
        <v>56</v>
      </c>
      <c r="B175" t="s">
        <v>53</v>
      </c>
    </row>
    <row r="176" spans="1:10" ht="14.45" x14ac:dyDescent="0.3">
      <c r="B176" s="3" t="s">
        <v>19</v>
      </c>
      <c r="G176" s="3" t="s">
        <v>19</v>
      </c>
      <c r="I176" s="1"/>
      <c r="J176" s="1"/>
    </row>
    <row r="177" spans="1:10" ht="16.149999999999999" x14ac:dyDescent="0.3">
      <c r="A177" s="1" t="s">
        <v>21</v>
      </c>
      <c r="B177" s="1" t="s">
        <v>20</v>
      </c>
      <c r="C177" s="1"/>
      <c r="F177" s="1" t="s">
        <v>10</v>
      </c>
      <c r="G177" s="1" t="s">
        <v>20</v>
      </c>
      <c r="I177" s="1"/>
      <c r="J177" s="1"/>
    </row>
    <row r="178" spans="1:10" ht="14.45" x14ac:dyDescent="0.3">
      <c r="A178" s="9">
        <v>1</v>
      </c>
      <c r="B178" s="3">
        <v>10505</v>
      </c>
      <c r="C178" s="1"/>
      <c r="F178" s="9">
        <v>1</v>
      </c>
      <c r="G178" s="1">
        <v>11078</v>
      </c>
      <c r="I178" s="1"/>
      <c r="J178" s="1"/>
    </row>
    <row r="179" spans="1:10" ht="14.45" x14ac:dyDescent="0.3">
      <c r="A179" s="9">
        <v>2</v>
      </c>
      <c r="B179" s="3">
        <v>9563</v>
      </c>
      <c r="C179" s="1"/>
      <c r="F179" s="9">
        <v>2</v>
      </c>
      <c r="G179" s="1">
        <v>8954</v>
      </c>
      <c r="I179" s="1"/>
      <c r="J179" s="1"/>
    </row>
    <row r="180" spans="1:10" ht="14.45" x14ac:dyDescent="0.3">
      <c r="A180" s="9">
        <v>3</v>
      </c>
      <c r="B180" s="3">
        <v>9837</v>
      </c>
      <c r="C180" s="1"/>
      <c r="F180" s="9">
        <v>3</v>
      </c>
      <c r="G180" s="1">
        <v>5772</v>
      </c>
      <c r="I180" s="1"/>
      <c r="J180" s="1"/>
    </row>
    <row r="181" spans="1:10" ht="14.45" x14ac:dyDescent="0.3">
      <c r="A181" s="9">
        <v>4</v>
      </c>
      <c r="B181" s="3">
        <v>10800</v>
      </c>
      <c r="C181" s="1"/>
      <c r="F181" s="9">
        <v>4</v>
      </c>
      <c r="G181" s="1">
        <v>6471</v>
      </c>
      <c r="I181" s="1"/>
      <c r="J181" s="1"/>
    </row>
    <row r="182" spans="1:10" ht="14.45" x14ac:dyDescent="0.3">
      <c r="A182" s="9">
        <v>5</v>
      </c>
      <c r="B182" s="3">
        <v>7724</v>
      </c>
      <c r="C182" s="3"/>
      <c r="F182" s="9">
        <v>5</v>
      </c>
      <c r="G182" s="1">
        <v>8895</v>
      </c>
      <c r="I182" s="1"/>
      <c r="J182" s="1"/>
    </row>
    <row r="183" spans="1:10" ht="14.45" x14ac:dyDescent="0.3">
      <c r="A183" s="9">
        <v>6</v>
      </c>
      <c r="B183" s="5">
        <v>9044</v>
      </c>
      <c r="C183" s="5"/>
      <c r="F183" s="9">
        <v>6</v>
      </c>
      <c r="G183" s="2">
        <v>11519</v>
      </c>
      <c r="I183" s="1"/>
      <c r="J183" s="1"/>
    </row>
    <row r="184" spans="1:10" ht="14.45" x14ac:dyDescent="0.3">
      <c r="A184" s="9">
        <v>7</v>
      </c>
      <c r="B184" s="5">
        <v>6570</v>
      </c>
      <c r="C184" s="7"/>
      <c r="F184" s="9">
        <v>7</v>
      </c>
      <c r="G184" s="5">
        <v>7026</v>
      </c>
      <c r="I184" s="1"/>
      <c r="J184" s="1"/>
    </row>
    <row r="185" spans="1:10" ht="14.45" x14ac:dyDescent="0.3">
      <c r="A185" s="10">
        <v>8</v>
      </c>
      <c r="B185" s="5">
        <v>7466</v>
      </c>
      <c r="C185" s="5"/>
      <c r="F185" s="10">
        <v>8</v>
      </c>
      <c r="G185" s="5">
        <v>5981</v>
      </c>
      <c r="I185" s="1"/>
      <c r="J185" s="1"/>
    </row>
    <row r="186" spans="1:10" ht="14.45" x14ac:dyDescent="0.3">
      <c r="A186" s="10">
        <v>9</v>
      </c>
      <c r="B186" s="5">
        <v>5150</v>
      </c>
      <c r="C186" s="5"/>
      <c r="F186" s="10">
        <v>9</v>
      </c>
      <c r="G186" s="5">
        <v>6792</v>
      </c>
      <c r="I186" s="1"/>
      <c r="J186" s="1"/>
    </row>
    <row r="187" spans="1:10" ht="14.45" x14ac:dyDescent="0.3">
      <c r="A187" s="10">
        <v>10</v>
      </c>
      <c r="B187" s="5">
        <v>7209</v>
      </c>
      <c r="C187" s="7"/>
      <c r="F187" s="10">
        <v>10</v>
      </c>
      <c r="G187" s="2">
        <v>5924</v>
      </c>
      <c r="I187" s="1"/>
      <c r="J187" s="1"/>
    </row>
    <row r="188" spans="1:10" ht="14.45" x14ac:dyDescent="0.3">
      <c r="A188" s="10">
        <v>11</v>
      </c>
      <c r="B188" s="5">
        <v>6815</v>
      </c>
      <c r="C188" s="2"/>
      <c r="F188" s="10">
        <v>11</v>
      </c>
      <c r="G188" s="5">
        <v>5144</v>
      </c>
      <c r="I188" s="1"/>
      <c r="J188" s="1"/>
    </row>
    <row r="189" spans="1:10" ht="14.45" x14ac:dyDescent="0.3">
      <c r="A189" s="10">
        <v>12</v>
      </c>
      <c r="B189" s="5">
        <v>10708</v>
      </c>
      <c r="C189" s="7"/>
      <c r="F189" s="10">
        <v>12</v>
      </c>
      <c r="G189" s="5">
        <v>5414</v>
      </c>
      <c r="I189" s="1"/>
      <c r="J189" s="1"/>
    </row>
    <row r="190" spans="1:10" ht="14.45" x14ac:dyDescent="0.3">
      <c r="A190" s="10"/>
      <c r="B190" s="7"/>
      <c r="C190" s="7"/>
      <c r="F190" s="7"/>
      <c r="G190" s="7"/>
      <c r="I190" s="1"/>
      <c r="J190" s="1"/>
    </row>
    <row r="191" spans="1:10" ht="14.45" x14ac:dyDescent="0.3">
      <c r="A191" s="1" t="s">
        <v>4</v>
      </c>
      <c r="B191" s="5">
        <f>AVERAGE(B178:B189)</f>
        <v>8449.25</v>
      </c>
      <c r="C191" s="5"/>
      <c r="F191" s="5"/>
      <c r="G191" s="22">
        <f>AVERAGE(G178:G189)</f>
        <v>7414.166666666667</v>
      </c>
      <c r="I191" s="1"/>
      <c r="J191" s="1"/>
    </row>
    <row r="192" spans="1:10" ht="14.45" x14ac:dyDescent="0.3">
      <c r="A192" s="1" t="s">
        <v>5</v>
      </c>
      <c r="B192" s="22">
        <f>_xlfn.STDEV.P(B178:B189)</f>
        <v>1791.0074969599279</v>
      </c>
      <c r="C192" s="22"/>
      <c r="F192" s="22"/>
      <c r="G192" s="22">
        <f>_xlfn.STDEV.P(G178:G189)</f>
        <v>2089.4618858027111</v>
      </c>
      <c r="I192" s="1"/>
      <c r="J192" s="1"/>
    </row>
    <row r="193" spans="1:10" ht="14.45" x14ac:dyDescent="0.3">
      <c r="A193" s="10"/>
      <c r="B193" s="7"/>
      <c r="C193" s="7"/>
      <c r="D193" s="7"/>
      <c r="E193" s="7"/>
      <c r="I193" s="1"/>
      <c r="J193" s="1"/>
    </row>
    <row r="194" spans="1:10" ht="14.45" x14ac:dyDescent="0.3">
      <c r="A194" s="1" t="s">
        <v>1</v>
      </c>
      <c r="B194" s="28">
        <f>_xlfn.T.TEST(B178:B189,G178:G189,1,3)</f>
        <v>0.11282654271029302</v>
      </c>
      <c r="C194" s="7"/>
      <c r="D194" s="7"/>
      <c r="E194" s="7"/>
    </row>
    <row r="195" spans="1:10" ht="14.45" x14ac:dyDescent="0.3">
      <c r="I195" s="38"/>
      <c r="J195" s="38"/>
    </row>
    <row r="196" spans="1:10" ht="14.45" x14ac:dyDescent="0.3">
      <c r="A196" s="50"/>
      <c r="E196" s="1"/>
      <c r="G196" s="1"/>
      <c r="H196" s="50"/>
    </row>
    <row r="197" spans="1:10" ht="14.45" x14ac:dyDescent="0.3">
      <c r="C197" s="1"/>
      <c r="D197" s="1"/>
      <c r="G197" s="50"/>
    </row>
    <row r="198" spans="1:10" ht="14.45" x14ac:dyDescent="0.3">
      <c r="A198" s="10"/>
      <c r="B198" s="1"/>
      <c r="C198" s="1"/>
      <c r="D198" s="1"/>
      <c r="F198" s="10"/>
      <c r="G198" s="1"/>
      <c r="H198" s="1"/>
      <c r="I198" s="1"/>
    </row>
    <row r="200" spans="1:10" ht="14.45" x14ac:dyDescent="0.3">
      <c r="A200" s="1"/>
      <c r="B200" s="23"/>
      <c r="C200" s="6"/>
      <c r="D200" s="6"/>
      <c r="E200" s="1"/>
      <c r="F200" s="1"/>
      <c r="G200" s="6"/>
      <c r="H200" s="6"/>
      <c r="I200" s="12"/>
    </row>
    <row r="201" spans="1:10" ht="14.45" x14ac:dyDescent="0.3">
      <c r="A201" s="1"/>
      <c r="B201" s="23"/>
      <c r="C201" s="6"/>
      <c r="D201" s="6"/>
      <c r="E201" s="1"/>
      <c r="F201" s="1"/>
      <c r="G201" s="6"/>
      <c r="H201" s="6"/>
      <c r="I201" s="6"/>
    </row>
    <row r="202" spans="1:10" ht="14.45" x14ac:dyDescent="0.3">
      <c r="A202" s="1"/>
      <c r="B202" s="1"/>
      <c r="C202" s="8"/>
      <c r="D202" s="47"/>
      <c r="E202" s="3"/>
      <c r="F202" s="5"/>
      <c r="G202" s="6"/>
      <c r="H202" s="1"/>
      <c r="I202" s="2"/>
    </row>
    <row r="206" spans="1:10" ht="14.45" x14ac:dyDescent="0.3">
      <c r="A206" t="s">
        <v>57</v>
      </c>
      <c r="B206" t="s">
        <v>54</v>
      </c>
    </row>
    <row r="207" spans="1:10" ht="14.45" x14ac:dyDescent="0.3">
      <c r="B207" s="3" t="s">
        <v>19</v>
      </c>
      <c r="G207" s="3" t="s">
        <v>19</v>
      </c>
    </row>
    <row r="208" spans="1:10" ht="14.45" x14ac:dyDescent="0.3">
      <c r="A208" s="2" t="s">
        <v>6</v>
      </c>
      <c r="B208" s="1" t="s">
        <v>20</v>
      </c>
      <c r="C208" s="2"/>
      <c r="F208" s="2" t="s">
        <v>8</v>
      </c>
      <c r="G208" s="1" t="s">
        <v>20</v>
      </c>
    </row>
    <row r="209" spans="1:7" ht="14.45" x14ac:dyDescent="0.3">
      <c r="A209" s="9">
        <v>1</v>
      </c>
      <c r="B209" s="5">
        <v>5776</v>
      </c>
      <c r="C209" s="1"/>
      <c r="F209" s="9">
        <v>1</v>
      </c>
      <c r="G209" s="2">
        <v>5837</v>
      </c>
    </row>
    <row r="210" spans="1:7" ht="14.45" x14ac:dyDescent="0.3">
      <c r="A210" s="9">
        <v>2</v>
      </c>
      <c r="B210" s="2">
        <v>6240</v>
      </c>
      <c r="C210" s="1"/>
      <c r="F210" s="9">
        <v>2</v>
      </c>
      <c r="G210" s="2">
        <v>6156</v>
      </c>
    </row>
    <row r="211" spans="1:7" ht="14.45" x14ac:dyDescent="0.3">
      <c r="A211" s="9">
        <v>3</v>
      </c>
      <c r="B211" s="2">
        <v>7011</v>
      </c>
      <c r="C211" s="1"/>
      <c r="F211" s="9">
        <v>3</v>
      </c>
      <c r="G211" s="2">
        <v>9450</v>
      </c>
    </row>
    <row r="212" spans="1:7" ht="14.45" x14ac:dyDescent="0.3">
      <c r="A212" s="9">
        <v>4</v>
      </c>
      <c r="B212" s="5">
        <v>8639</v>
      </c>
      <c r="C212" s="1"/>
      <c r="F212" s="9">
        <v>4</v>
      </c>
      <c r="G212" s="2">
        <v>7632</v>
      </c>
    </row>
    <row r="213" spans="1:7" ht="14.45" x14ac:dyDescent="0.3">
      <c r="A213" s="9">
        <v>5</v>
      </c>
      <c r="B213" s="2">
        <v>6090</v>
      </c>
      <c r="C213" s="1"/>
      <c r="F213" s="9">
        <v>5</v>
      </c>
      <c r="G213" s="2">
        <v>8581</v>
      </c>
    </row>
    <row r="214" spans="1:7" ht="14.45" x14ac:dyDescent="0.3">
      <c r="A214" s="9">
        <v>6</v>
      </c>
      <c r="B214" s="5">
        <v>6360</v>
      </c>
      <c r="C214" s="1"/>
      <c r="F214" s="9">
        <v>6</v>
      </c>
      <c r="G214" s="2">
        <v>7916</v>
      </c>
    </row>
    <row r="215" spans="1:7" ht="14.45" x14ac:dyDescent="0.3">
      <c r="A215" s="9">
        <v>7</v>
      </c>
      <c r="B215" s="2">
        <v>9707</v>
      </c>
      <c r="C215" s="1"/>
      <c r="F215" s="9">
        <v>7</v>
      </c>
      <c r="G215" s="2">
        <v>10427</v>
      </c>
    </row>
    <row r="216" spans="1:7" ht="14.45" x14ac:dyDescent="0.3">
      <c r="A216" s="10">
        <v>8</v>
      </c>
      <c r="B216" s="2">
        <v>10532</v>
      </c>
      <c r="C216" s="1"/>
      <c r="F216" s="10">
        <v>8</v>
      </c>
      <c r="G216" s="2">
        <v>7779</v>
      </c>
    </row>
    <row r="217" spans="1:7" ht="14.45" x14ac:dyDescent="0.3">
      <c r="A217" s="10">
        <v>9</v>
      </c>
      <c r="B217" s="2">
        <v>7331</v>
      </c>
      <c r="C217" s="1"/>
      <c r="F217" s="10">
        <v>9</v>
      </c>
      <c r="G217" s="2">
        <v>11239</v>
      </c>
    </row>
    <row r="218" spans="1:7" ht="14.45" x14ac:dyDescent="0.3">
      <c r="A218" s="10">
        <v>10</v>
      </c>
      <c r="B218" s="2">
        <v>6976</v>
      </c>
      <c r="C218" s="1"/>
      <c r="F218" s="10">
        <v>10</v>
      </c>
      <c r="G218" s="2">
        <v>10702</v>
      </c>
    </row>
    <row r="219" spans="1:7" ht="14.45" x14ac:dyDescent="0.3">
      <c r="A219" s="10">
        <v>11</v>
      </c>
      <c r="B219" s="2">
        <v>11077</v>
      </c>
      <c r="C219" s="1"/>
      <c r="F219" s="10">
        <v>11</v>
      </c>
      <c r="G219" s="2">
        <v>10311</v>
      </c>
    </row>
    <row r="220" spans="1:7" ht="14.45" x14ac:dyDescent="0.3">
      <c r="A220" s="10">
        <v>12</v>
      </c>
      <c r="B220" s="5">
        <v>10621</v>
      </c>
      <c r="C220" s="1"/>
      <c r="F220" s="10">
        <v>12</v>
      </c>
      <c r="G220" s="5">
        <v>10657</v>
      </c>
    </row>
    <row r="221" spans="1:7" ht="14.45" x14ac:dyDescent="0.3">
      <c r="A221" s="2">
        <v>13</v>
      </c>
      <c r="B221" s="5">
        <v>10345</v>
      </c>
      <c r="C221" s="1"/>
      <c r="F221" s="2">
        <v>13</v>
      </c>
      <c r="G221" s="2">
        <v>10663</v>
      </c>
    </row>
    <row r="223" spans="1:7" ht="14.45" x14ac:dyDescent="0.3">
      <c r="A223" t="s">
        <v>96</v>
      </c>
      <c r="B223" s="6">
        <f>AVERAGE(B209:B221)</f>
        <v>8208.0769230769238</v>
      </c>
      <c r="C223" s="6"/>
      <c r="D223" s="6"/>
      <c r="E223" s="6"/>
      <c r="F223" s="6"/>
      <c r="G223" s="6">
        <f t="shared" ref="G223" si="6">AVERAGE(G209:G221)</f>
        <v>9026.9230769230762</v>
      </c>
    </row>
    <row r="224" spans="1:7" ht="14.45" x14ac:dyDescent="0.3">
      <c r="A224" t="s">
        <v>5</v>
      </c>
      <c r="B224" s="6">
        <f>_xlfn.STDEV.P(B209:B221)</f>
        <v>1918.7871754970824</v>
      </c>
      <c r="C224" s="6"/>
      <c r="D224" s="6"/>
      <c r="E224" s="6"/>
      <c r="F224" s="6"/>
      <c r="G224" s="6">
        <f t="shared" ref="G224" si="7">_xlfn.STDEV.P(G209:G221)</f>
        <v>1757.9502251437154</v>
      </c>
    </row>
    <row r="226" spans="1:2" ht="14.45" x14ac:dyDescent="0.3">
      <c r="A226" t="s">
        <v>97</v>
      </c>
      <c r="B226" s="25">
        <f>_xlfn.T.TEST(B208:B221,G209:G221,1,3)</f>
        <v>0.14330714794137583</v>
      </c>
    </row>
    <row r="241" spans="1:7" ht="14.45" x14ac:dyDescent="0.3">
      <c r="A241" t="s">
        <v>57</v>
      </c>
      <c r="B241" t="s">
        <v>55</v>
      </c>
    </row>
    <row r="243" spans="1:7" ht="14.45" x14ac:dyDescent="0.3">
      <c r="B243" s="3" t="s">
        <v>19</v>
      </c>
      <c r="G243" s="3" t="s">
        <v>19</v>
      </c>
    </row>
    <row r="244" spans="1:7" ht="16.149999999999999" x14ac:dyDescent="0.3">
      <c r="A244" s="1" t="s">
        <v>6</v>
      </c>
      <c r="B244" s="1" t="s">
        <v>20</v>
      </c>
      <c r="C244" s="1"/>
      <c r="F244" s="1" t="s">
        <v>16</v>
      </c>
      <c r="G244" s="1" t="s">
        <v>20</v>
      </c>
    </row>
    <row r="245" spans="1:7" ht="14.45" x14ac:dyDescent="0.3">
      <c r="A245" s="9">
        <v>1</v>
      </c>
      <c r="B245" s="3">
        <v>10054</v>
      </c>
      <c r="C245" s="1"/>
      <c r="F245" s="9">
        <v>1</v>
      </c>
      <c r="G245" s="1">
        <v>8598</v>
      </c>
    </row>
    <row r="246" spans="1:7" ht="14.45" x14ac:dyDescent="0.3">
      <c r="A246" s="9">
        <v>2</v>
      </c>
      <c r="B246" s="2">
        <v>10082</v>
      </c>
      <c r="C246" s="1"/>
      <c r="F246" s="9">
        <v>2</v>
      </c>
      <c r="G246" s="1">
        <v>6922</v>
      </c>
    </row>
    <row r="247" spans="1:7" ht="14.45" x14ac:dyDescent="0.3">
      <c r="A247" s="9">
        <v>3</v>
      </c>
      <c r="B247" s="1">
        <v>9343</v>
      </c>
      <c r="C247" s="1"/>
      <c r="F247" s="9">
        <v>3</v>
      </c>
      <c r="G247" s="2">
        <v>6962</v>
      </c>
    </row>
    <row r="248" spans="1:7" ht="14.45" x14ac:dyDescent="0.3">
      <c r="A248" s="9">
        <v>4</v>
      </c>
      <c r="B248" s="3">
        <v>9166</v>
      </c>
      <c r="C248" s="1"/>
      <c r="F248" s="9">
        <v>4</v>
      </c>
      <c r="G248" s="2">
        <v>7113</v>
      </c>
    </row>
    <row r="249" spans="1:7" ht="14.45" x14ac:dyDescent="0.3">
      <c r="A249" s="9">
        <v>5</v>
      </c>
      <c r="B249" s="3">
        <v>8570</v>
      </c>
      <c r="C249" s="1"/>
      <c r="F249" s="9">
        <v>5</v>
      </c>
      <c r="G249" s="2">
        <v>10068</v>
      </c>
    </row>
    <row r="250" spans="1:7" ht="14.45" x14ac:dyDescent="0.3">
      <c r="A250" s="9">
        <v>6</v>
      </c>
      <c r="B250" s="1">
        <v>11102</v>
      </c>
      <c r="C250" s="1"/>
      <c r="F250" s="9">
        <v>6</v>
      </c>
      <c r="G250" s="1">
        <v>11200</v>
      </c>
    </row>
    <row r="251" spans="1:7" ht="14.45" x14ac:dyDescent="0.3">
      <c r="A251" s="9">
        <v>7</v>
      </c>
      <c r="B251" s="1">
        <v>10027</v>
      </c>
      <c r="C251" s="1"/>
      <c r="F251" s="9">
        <v>7</v>
      </c>
      <c r="G251" s="2">
        <v>8676</v>
      </c>
    </row>
    <row r="252" spans="1:7" ht="14.45" x14ac:dyDescent="0.3">
      <c r="A252" s="10">
        <v>8</v>
      </c>
      <c r="B252" s="1">
        <v>11921</v>
      </c>
      <c r="C252" s="1"/>
      <c r="F252" s="10">
        <v>8</v>
      </c>
      <c r="G252" s="2">
        <v>10173</v>
      </c>
    </row>
    <row r="253" spans="1:7" ht="14.45" x14ac:dyDescent="0.3">
      <c r="A253" s="10">
        <v>9</v>
      </c>
      <c r="B253" s="1">
        <v>8261</v>
      </c>
      <c r="C253" s="1"/>
      <c r="F253" s="10">
        <v>9</v>
      </c>
      <c r="G253" s="2">
        <v>9818</v>
      </c>
    </row>
    <row r="254" spans="1:7" ht="14.45" x14ac:dyDescent="0.3">
      <c r="A254" s="10">
        <v>10</v>
      </c>
      <c r="B254" s="1">
        <v>8884</v>
      </c>
      <c r="C254" s="1"/>
      <c r="F254" s="10">
        <v>10</v>
      </c>
      <c r="G254" s="3">
        <v>10862</v>
      </c>
    </row>
    <row r="255" spans="1:7" ht="14.45" x14ac:dyDescent="0.3">
      <c r="A255" s="10">
        <v>11</v>
      </c>
      <c r="B255" s="3">
        <v>12840</v>
      </c>
      <c r="C255" s="1"/>
      <c r="F255" s="10">
        <v>11</v>
      </c>
      <c r="G255" s="2">
        <v>10969</v>
      </c>
    </row>
    <row r="256" spans="1:7" ht="14.45" x14ac:dyDescent="0.3">
      <c r="A256" s="10">
        <v>12</v>
      </c>
      <c r="B256" s="1">
        <v>11961</v>
      </c>
      <c r="C256" s="1"/>
      <c r="F256" s="10">
        <v>12</v>
      </c>
      <c r="G256" s="5">
        <v>10424</v>
      </c>
    </row>
    <row r="258" spans="1:7" ht="14.45" x14ac:dyDescent="0.3">
      <c r="A258" t="s">
        <v>96</v>
      </c>
      <c r="B258" s="6">
        <f>AVERAGE(B245:B256)</f>
        <v>10184.25</v>
      </c>
      <c r="C258" s="6"/>
      <c r="D258" s="6"/>
      <c r="E258" s="6"/>
      <c r="F258" s="6"/>
      <c r="G258" s="6">
        <f t="shared" ref="G258" si="8">AVERAGE(G245:G256)</f>
        <v>9315.4166666666661</v>
      </c>
    </row>
    <row r="259" spans="1:7" ht="14.45" x14ac:dyDescent="0.3">
      <c r="A259" t="s">
        <v>5</v>
      </c>
      <c r="B259" s="6">
        <f>_xlfn.STDEV.P(B245:B256)</f>
        <v>1410.0957488175522</v>
      </c>
      <c r="C259" s="6"/>
      <c r="D259" s="6"/>
      <c r="E259" s="6"/>
      <c r="F259" s="6"/>
      <c r="G259" s="6">
        <f t="shared" ref="G259" si="9">_xlfn.STDEV.P(G245:G256)</f>
        <v>1541.1706296585794</v>
      </c>
    </row>
    <row r="261" spans="1:7" ht="14.45" x14ac:dyDescent="0.3">
      <c r="A261" t="s">
        <v>97</v>
      </c>
      <c r="B261" s="25">
        <f>_xlfn.T.TEST(B245:B256,G245:G256,2,3)</f>
        <v>0.18172024106834742</v>
      </c>
    </row>
  </sheetData>
  <pageMargins left="0.25" right="0.25" top="0.75" bottom="0.75" header="0.3" footer="0.3"/>
  <pageSetup scale="92" orientation="landscape" r:id="rId1"/>
  <headerFooter>
    <oddHeader>&amp;CData for Figs 4-6</oddHeader>
  </headerFooter>
  <rowBreaks count="7" manualBreakCount="7">
    <brk id="34" max="16383" man="1"/>
    <brk id="65" max="16383" man="1"/>
    <brk id="101" max="9" man="1"/>
    <brk id="136" max="16383" man="1"/>
    <brk id="172" max="16383" man="1"/>
    <brk id="202" max="16383" man="1"/>
    <brk id="2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view="pageLayout" zoomScale="90" zoomScaleNormal="100" zoomScalePageLayoutView="90" workbookViewId="0">
      <selection activeCell="A71" sqref="A71:I71"/>
    </sheetView>
  </sheetViews>
  <sheetFormatPr defaultRowHeight="15" x14ac:dyDescent="0.25"/>
  <cols>
    <col min="2" max="2" width="13.42578125" customWidth="1"/>
    <col min="3" max="3" width="13.5703125" customWidth="1"/>
    <col min="4" max="4" width="10" customWidth="1"/>
    <col min="5" max="5" width="2.85546875" customWidth="1"/>
    <col min="6" max="6" width="6.7109375" customWidth="1"/>
    <col min="9" max="9" width="9.5703125" customWidth="1"/>
    <col min="10" max="10" width="6" customWidth="1"/>
    <col min="11" max="11" width="7.7109375" customWidth="1"/>
  </cols>
  <sheetData>
    <row r="1" spans="1:8" ht="14.45" x14ac:dyDescent="0.3">
      <c r="A1" s="62" t="s">
        <v>116</v>
      </c>
      <c r="B1" t="s">
        <v>71</v>
      </c>
    </row>
    <row r="4" spans="1:8" ht="17.25" x14ac:dyDescent="0.25">
      <c r="A4" s="1" t="s">
        <v>36</v>
      </c>
      <c r="B4" s="1"/>
      <c r="C4" s="1"/>
      <c r="D4" s="1"/>
      <c r="G4" s="1" t="s">
        <v>37</v>
      </c>
      <c r="H4" s="1"/>
    </row>
    <row r="5" spans="1:8" x14ac:dyDescent="0.25">
      <c r="A5" s="9">
        <v>1</v>
      </c>
      <c r="B5" s="5">
        <v>5290</v>
      </c>
      <c r="C5" s="1"/>
      <c r="D5" s="5"/>
      <c r="G5" s="9">
        <v>1</v>
      </c>
      <c r="H5" s="2">
        <v>7074</v>
      </c>
    </row>
    <row r="6" spans="1:8" x14ac:dyDescent="0.25">
      <c r="A6" s="9">
        <v>2</v>
      </c>
      <c r="B6" s="2">
        <v>5731</v>
      </c>
      <c r="C6" s="1"/>
      <c r="D6" s="5"/>
      <c r="G6" s="9">
        <v>2</v>
      </c>
      <c r="H6" s="2">
        <v>6456</v>
      </c>
    </row>
    <row r="7" spans="1:8" x14ac:dyDescent="0.25">
      <c r="A7" s="9">
        <v>3</v>
      </c>
      <c r="B7" s="5">
        <v>3185</v>
      </c>
      <c r="C7" s="1"/>
      <c r="D7" s="5"/>
      <c r="G7" s="9">
        <v>3</v>
      </c>
      <c r="H7" s="2">
        <v>8069</v>
      </c>
    </row>
    <row r="8" spans="1:8" x14ac:dyDescent="0.25">
      <c r="A8" s="9">
        <v>4</v>
      </c>
      <c r="B8" s="5">
        <v>11946</v>
      </c>
      <c r="C8" s="1"/>
      <c r="D8" s="5"/>
      <c r="G8" s="9">
        <v>4</v>
      </c>
      <c r="H8" s="2">
        <v>8965</v>
      </c>
    </row>
    <row r="9" spans="1:8" x14ac:dyDescent="0.25">
      <c r="A9" s="9">
        <v>5</v>
      </c>
      <c r="B9" s="2">
        <v>10639</v>
      </c>
      <c r="C9" s="1"/>
      <c r="D9" s="5"/>
      <c r="G9" s="9">
        <v>5</v>
      </c>
      <c r="H9" s="2">
        <v>7450</v>
      </c>
    </row>
    <row r="10" spans="1:8" x14ac:dyDescent="0.25">
      <c r="A10" s="9">
        <v>6</v>
      </c>
      <c r="B10" s="5">
        <v>10869</v>
      </c>
      <c r="C10" s="1"/>
      <c r="D10" s="5"/>
      <c r="G10" s="9">
        <v>6</v>
      </c>
      <c r="H10" s="2">
        <v>7898</v>
      </c>
    </row>
    <row r="11" spans="1:8" x14ac:dyDescent="0.25">
      <c r="A11" s="9">
        <v>7</v>
      </c>
      <c r="B11" s="2">
        <v>6981</v>
      </c>
      <c r="C11" s="1"/>
      <c r="D11" s="2"/>
      <c r="G11" s="9">
        <v>7</v>
      </c>
      <c r="H11" s="2">
        <v>2830</v>
      </c>
    </row>
    <row r="12" spans="1:8" x14ac:dyDescent="0.25">
      <c r="A12" s="10">
        <v>8</v>
      </c>
      <c r="B12" s="2">
        <v>5970</v>
      </c>
      <c r="C12" s="1"/>
      <c r="D12" s="5"/>
      <c r="G12" s="10">
        <v>8</v>
      </c>
      <c r="H12" s="2">
        <v>2828</v>
      </c>
    </row>
    <row r="13" spans="1:8" x14ac:dyDescent="0.25">
      <c r="A13" s="10">
        <v>9</v>
      </c>
      <c r="B13" s="2">
        <v>7186</v>
      </c>
      <c r="C13" s="1"/>
      <c r="D13" s="5"/>
      <c r="G13" s="10">
        <v>9</v>
      </c>
      <c r="H13" s="2">
        <v>4331</v>
      </c>
    </row>
    <row r="14" spans="1:8" x14ac:dyDescent="0.25">
      <c r="A14" s="10">
        <v>10</v>
      </c>
      <c r="B14" s="2">
        <v>8812</v>
      </c>
      <c r="C14" s="1"/>
      <c r="D14" s="2"/>
      <c r="G14" s="10">
        <v>10</v>
      </c>
      <c r="H14" s="2">
        <v>4298</v>
      </c>
    </row>
    <row r="15" spans="1:8" x14ac:dyDescent="0.25">
      <c r="A15" s="10">
        <v>11</v>
      </c>
      <c r="B15" s="2">
        <v>10135</v>
      </c>
      <c r="C15" s="1"/>
      <c r="D15" s="2"/>
      <c r="G15" s="10">
        <v>11</v>
      </c>
      <c r="H15" s="2">
        <v>6288</v>
      </c>
    </row>
    <row r="16" spans="1:8" x14ac:dyDescent="0.25">
      <c r="A16" s="10">
        <v>12</v>
      </c>
      <c r="B16" s="2">
        <v>12077</v>
      </c>
      <c r="C16" s="1"/>
      <c r="D16" s="2"/>
      <c r="G16" s="10">
        <v>12</v>
      </c>
      <c r="H16" s="2">
        <v>6205</v>
      </c>
    </row>
    <row r="17" spans="1:8" x14ac:dyDescent="0.25">
      <c r="A17" s="10">
        <v>13</v>
      </c>
      <c r="B17" s="2">
        <v>5891</v>
      </c>
      <c r="C17" s="1"/>
      <c r="D17" s="2"/>
      <c r="G17" s="10">
        <v>13</v>
      </c>
      <c r="H17" s="2">
        <v>5944</v>
      </c>
    </row>
    <row r="18" spans="1:8" x14ac:dyDescent="0.25">
      <c r="A18" s="10">
        <v>14</v>
      </c>
      <c r="B18" s="2">
        <v>9522</v>
      </c>
      <c r="C18" s="1"/>
      <c r="D18" s="2"/>
      <c r="G18" s="10">
        <v>14</v>
      </c>
      <c r="H18" s="2">
        <v>6685</v>
      </c>
    </row>
    <row r="19" spans="1:8" x14ac:dyDescent="0.25">
      <c r="A19" s="10">
        <v>15</v>
      </c>
      <c r="B19" s="5">
        <v>10900</v>
      </c>
      <c r="C19" s="1"/>
      <c r="D19" s="2"/>
      <c r="G19" s="10">
        <v>15</v>
      </c>
      <c r="H19" s="2">
        <v>5222</v>
      </c>
    </row>
    <row r="20" spans="1:8" x14ac:dyDescent="0.25">
      <c r="A20" s="10">
        <v>16</v>
      </c>
      <c r="B20" s="5">
        <v>9362</v>
      </c>
      <c r="C20" s="1"/>
      <c r="D20" s="2"/>
      <c r="G20" s="10">
        <v>16</v>
      </c>
      <c r="H20" s="5">
        <v>7051</v>
      </c>
    </row>
    <row r="21" spans="1:8" x14ac:dyDescent="0.25">
      <c r="A21" s="10"/>
    </row>
    <row r="22" spans="1:8" x14ac:dyDescent="0.25">
      <c r="A22" s="1" t="s">
        <v>4</v>
      </c>
      <c r="B22" s="6">
        <f>AVERAGE(B5:B20)</f>
        <v>8406</v>
      </c>
      <c r="C22" s="6"/>
      <c r="D22" s="6"/>
      <c r="G22" s="6"/>
      <c r="H22" s="6">
        <f t="shared" ref="H22" si="0">AVERAGE(H5:H20)</f>
        <v>6099.625</v>
      </c>
    </row>
    <row r="23" spans="1:8" x14ac:dyDescent="0.25">
      <c r="A23" s="1" t="s">
        <v>5</v>
      </c>
      <c r="B23" s="6">
        <f>_xlfn.STDEV.P(B5:B20)</f>
        <v>2604.0409943009731</v>
      </c>
      <c r="C23" s="6"/>
      <c r="D23" s="6"/>
      <c r="G23" s="6"/>
      <c r="H23" s="6">
        <f t="shared" ref="H23" si="1">_xlfn.STDEV.P(H5:H20)</f>
        <v>1733.4857179610681</v>
      </c>
    </row>
    <row r="24" spans="1:8" ht="14.45" x14ac:dyDescent="0.3">
      <c r="A24" s="10"/>
    </row>
    <row r="25" spans="1:8" ht="14.45" x14ac:dyDescent="0.3">
      <c r="A25" s="1" t="s">
        <v>1</v>
      </c>
      <c r="B25" s="25">
        <f>_xlfn.T.TEST(B5:B20,H5:H20,1,3)</f>
        <v>4.1575178306661065E-3</v>
      </c>
    </row>
    <row r="36" spans="1:4" x14ac:dyDescent="0.25">
      <c r="A36" t="s">
        <v>58</v>
      </c>
      <c r="B36" t="s">
        <v>146</v>
      </c>
    </row>
    <row r="38" spans="1:4" x14ac:dyDescent="0.25">
      <c r="B38" s="5" t="s">
        <v>11</v>
      </c>
      <c r="C38" s="5" t="s">
        <v>11</v>
      </c>
      <c r="D38" s="7" t="s">
        <v>18</v>
      </c>
    </row>
    <row r="39" spans="1:4" x14ac:dyDescent="0.25">
      <c r="B39" t="s">
        <v>12</v>
      </c>
      <c r="C39" t="s">
        <v>13</v>
      </c>
    </row>
    <row r="40" spans="1:4" x14ac:dyDescent="0.25">
      <c r="A40" t="s">
        <v>38</v>
      </c>
      <c r="B40">
        <v>18</v>
      </c>
      <c r="C40">
        <v>2</v>
      </c>
      <c r="D40">
        <f>SUM(B40:C40)</f>
        <v>20</v>
      </c>
    </row>
    <row r="41" spans="1:4" x14ac:dyDescent="0.25">
      <c r="A41" t="s">
        <v>31</v>
      </c>
      <c r="B41">
        <v>14</v>
      </c>
      <c r="C41">
        <v>6</v>
      </c>
      <c r="D41">
        <f>SUM(B41:C41)</f>
        <v>20</v>
      </c>
    </row>
    <row r="42" spans="1:4" x14ac:dyDescent="0.25">
      <c r="A42" t="s">
        <v>39</v>
      </c>
      <c r="B42">
        <v>2</v>
      </c>
      <c r="C42">
        <v>18</v>
      </c>
      <c r="D42">
        <f>SUM(B42:C42)</f>
        <v>20</v>
      </c>
    </row>
    <row r="43" spans="1:4" x14ac:dyDescent="0.25">
      <c r="A43" s="7" t="s">
        <v>18</v>
      </c>
      <c r="B43">
        <f>SUM(B40:B42)</f>
        <v>34</v>
      </c>
      <c r="C43">
        <f>SUM(C40:C42)</f>
        <v>26</v>
      </c>
      <c r="D43">
        <f>SUM(B43:C43)</f>
        <v>60</v>
      </c>
    </row>
    <row r="46" spans="1:4" x14ac:dyDescent="0.25">
      <c r="C46" s="40" t="s">
        <v>66</v>
      </c>
      <c r="D46" s="39">
        <v>24.823</v>
      </c>
    </row>
    <row r="47" spans="1:4" x14ac:dyDescent="0.25">
      <c r="B47" s="5"/>
      <c r="C47" s="41" t="s">
        <v>70</v>
      </c>
      <c r="D47" s="34">
        <v>2</v>
      </c>
    </row>
    <row r="48" spans="1:4" x14ac:dyDescent="0.25">
      <c r="C48" s="42" t="s">
        <v>67</v>
      </c>
      <c r="D48" s="38">
        <v>4.07E-6</v>
      </c>
    </row>
    <row r="49" spans="1:4" x14ac:dyDescent="0.25">
      <c r="C49" s="42" t="s">
        <v>68</v>
      </c>
      <c r="D49" s="39">
        <v>21.411000000000001</v>
      </c>
    </row>
    <row r="50" spans="1:4" x14ac:dyDescent="0.25">
      <c r="C50" s="42" t="s">
        <v>69</v>
      </c>
      <c r="D50" s="37">
        <v>2.2419999999999999E-5</v>
      </c>
    </row>
    <row r="51" spans="1:4" x14ac:dyDescent="0.25">
      <c r="A51" s="7"/>
    </row>
    <row r="71" spans="1:9" ht="15.75" x14ac:dyDescent="0.25">
      <c r="A71" t="s">
        <v>117</v>
      </c>
      <c r="B71" t="s">
        <v>147</v>
      </c>
      <c r="G71" s="73"/>
    </row>
    <row r="73" spans="1:9" x14ac:dyDescent="0.25">
      <c r="A73" s="1" t="s">
        <v>23</v>
      </c>
      <c r="B73" s="1" t="s">
        <v>32</v>
      </c>
      <c r="C73" s="1" t="s">
        <v>42</v>
      </c>
      <c r="D73" s="1" t="s">
        <v>3</v>
      </c>
      <c r="F73" s="5" t="s">
        <v>41</v>
      </c>
      <c r="G73" s="1" t="s">
        <v>32</v>
      </c>
      <c r="H73" s="1" t="s">
        <v>42</v>
      </c>
    </row>
    <row r="74" spans="1:9" x14ac:dyDescent="0.25">
      <c r="A74" s="9">
        <v>1</v>
      </c>
      <c r="B74" s="1">
        <v>434</v>
      </c>
      <c r="C74" s="1">
        <v>18</v>
      </c>
      <c r="D74" s="12">
        <f>C74/B74</f>
        <v>4.1474654377880185E-2</v>
      </c>
      <c r="E74" s="1"/>
      <c r="F74" s="9">
        <v>1</v>
      </c>
      <c r="G74" s="1">
        <v>321</v>
      </c>
      <c r="H74" s="1">
        <v>28</v>
      </c>
      <c r="I74" s="12">
        <f>H74/G74</f>
        <v>8.7227414330218064E-2</v>
      </c>
    </row>
    <row r="75" spans="1:9" x14ac:dyDescent="0.25">
      <c r="A75" s="9">
        <v>2</v>
      </c>
      <c r="B75" s="1">
        <v>511</v>
      </c>
      <c r="C75" s="1">
        <v>17</v>
      </c>
      <c r="D75" s="12">
        <f t="shared" ref="D75" si="2">C75/B75</f>
        <v>3.3268101761252444E-2</v>
      </c>
      <c r="E75" s="1"/>
      <c r="F75" s="9">
        <v>2</v>
      </c>
      <c r="G75" s="1">
        <v>415</v>
      </c>
      <c r="H75" s="1">
        <v>31</v>
      </c>
      <c r="I75" s="12">
        <f t="shared" ref="I75:I76" si="3">H75/G75</f>
        <v>7.4698795180722893E-2</v>
      </c>
    </row>
    <row r="76" spans="1:9" x14ac:dyDescent="0.25">
      <c r="A76" s="9">
        <v>3</v>
      </c>
      <c r="B76" s="1">
        <v>283</v>
      </c>
      <c r="C76" s="1">
        <v>31</v>
      </c>
      <c r="D76" s="12">
        <f t="shared" ref="D76:D87" si="4">C76/B76</f>
        <v>0.10954063604240283</v>
      </c>
      <c r="E76" s="1"/>
      <c r="F76" s="9">
        <v>3</v>
      </c>
      <c r="G76" s="1">
        <v>416</v>
      </c>
      <c r="H76" s="1">
        <v>38</v>
      </c>
      <c r="I76" s="12">
        <f t="shared" si="3"/>
        <v>9.1346153846153841E-2</v>
      </c>
    </row>
    <row r="77" spans="1:9" x14ac:dyDescent="0.25">
      <c r="A77" s="9">
        <v>4</v>
      </c>
      <c r="B77" s="1">
        <v>263</v>
      </c>
      <c r="C77" s="1">
        <v>10</v>
      </c>
      <c r="D77" s="12">
        <f t="shared" si="4"/>
        <v>3.8022813688212927E-2</v>
      </c>
      <c r="E77" s="1"/>
      <c r="F77" s="9">
        <v>4</v>
      </c>
      <c r="G77" s="1">
        <v>270</v>
      </c>
      <c r="H77" s="1">
        <v>18</v>
      </c>
      <c r="I77" s="12">
        <f t="shared" ref="I77:I87" si="5">H77/G77</f>
        <v>6.6666666666666666E-2</v>
      </c>
    </row>
    <row r="78" spans="1:9" x14ac:dyDescent="0.25">
      <c r="A78" s="9">
        <v>5</v>
      </c>
      <c r="B78" s="1">
        <v>384</v>
      </c>
      <c r="C78" s="1">
        <v>24</v>
      </c>
      <c r="D78" s="12">
        <f t="shared" si="4"/>
        <v>6.25E-2</v>
      </c>
      <c r="E78" s="1"/>
      <c r="F78" s="9">
        <v>5</v>
      </c>
      <c r="G78" s="1">
        <v>273</v>
      </c>
      <c r="H78" s="1">
        <v>31</v>
      </c>
      <c r="I78" s="12">
        <f t="shared" si="5"/>
        <v>0.11355311355311355</v>
      </c>
    </row>
    <row r="79" spans="1:9" x14ac:dyDescent="0.25">
      <c r="A79" s="9">
        <v>6</v>
      </c>
      <c r="B79" s="1">
        <v>381</v>
      </c>
      <c r="C79" s="1">
        <v>21</v>
      </c>
      <c r="D79" s="12">
        <f t="shared" si="4"/>
        <v>5.5118110236220472E-2</v>
      </c>
      <c r="E79" s="1"/>
      <c r="F79" s="9">
        <v>6</v>
      </c>
      <c r="G79" s="1">
        <v>112</v>
      </c>
      <c r="H79" s="1">
        <v>22</v>
      </c>
      <c r="I79" s="12">
        <f t="shared" si="5"/>
        <v>0.19642857142857142</v>
      </c>
    </row>
    <row r="80" spans="1:9" x14ac:dyDescent="0.25">
      <c r="A80" s="9">
        <v>7</v>
      </c>
      <c r="B80" s="1">
        <v>251</v>
      </c>
      <c r="C80" s="1">
        <v>13</v>
      </c>
      <c r="D80" s="12">
        <f t="shared" si="4"/>
        <v>5.1792828685258967E-2</v>
      </c>
      <c r="E80" s="1"/>
      <c r="F80" s="9">
        <v>7</v>
      </c>
      <c r="G80" s="1">
        <v>250</v>
      </c>
      <c r="H80" s="1">
        <v>28</v>
      </c>
      <c r="I80" s="12">
        <f t="shared" si="5"/>
        <v>0.112</v>
      </c>
    </row>
    <row r="81" spans="1:9" x14ac:dyDescent="0.25">
      <c r="A81" s="10">
        <v>8</v>
      </c>
      <c r="B81" s="1">
        <v>283</v>
      </c>
      <c r="C81" s="1">
        <v>15</v>
      </c>
      <c r="D81" s="12">
        <f t="shared" si="4"/>
        <v>5.3003533568904596E-2</v>
      </c>
      <c r="E81" s="1"/>
      <c r="F81" s="10">
        <v>8</v>
      </c>
      <c r="G81" s="1">
        <v>216</v>
      </c>
      <c r="H81" s="1">
        <v>18</v>
      </c>
      <c r="I81" s="12">
        <f t="shared" si="5"/>
        <v>8.3333333333333329E-2</v>
      </c>
    </row>
    <row r="82" spans="1:9" x14ac:dyDescent="0.25">
      <c r="A82" s="10">
        <v>9</v>
      </c>
      <c r="B82" s="1">
        <v>105</v>
      </c>
      <c r="C82" s="3">
        <v>15</v>
      </c>
      <c r="D82" s="12">
        <f t="shared" si="4"/>
        <v>0.14285714285714285</v>
      </c>
      <c r="E82" s="1"/>
      <c r="F82" s="10">
        <v>9</v>
      </c>
      <c r="G82" s="1">
        <v>128</v>
      </c>
      <c r="H82" s="1">
        <v>16</v>
      </c>
      <c r="I82" s="12">
        <f t="shared" si="5"/>
        <v>0.125</v>
      </c>
    </row>
    <row r="83" spans="1:9" x14ac:dyDescent="0.25">
      <c r="A83" s="10">
        <v>10</v>
      </c>
      <c r="B83" s="1">
        <v>210</v>
      </c>
      <c r="C83" s="1">
        <v>12</v>
      </c>
      <c r="D83" s="12">
        <f t="shared" si="4"/>
        <v>5.7142857142857141E-2</v>
      </c>
      <c r="E83" s="1"/>
      <c r="F83" s="10">
        <v>10</v>
      </c>
      <c r="G83" s="1">
        <v>167</v>
      </c>
      <c r="H83" s="1">
        <v>17</v>
      </c>
      <c r="I83" s="12">
        <f t="shared" si="5"/>
        <v>0.10179640718562874</v>
      </c>
    </row>
    <row r="84" spans="1:9" x14ac:dyDescent="0.25">
      <c r="A84" s="10">
        <v>11</v>
      </c>
      <c r="B84" s="1">
        <v>413</v>
      </c>
      <c r="C84" s="1">
        <v>25</v>
      </c>
      <c r="D84" s="12">
        <f t="shared" si="4"/>
        <v>6.0532687651331719E-2</v>
      </c>
      <c r="E84" s="1"/>
      <c r="F84" s="10">
        <v>11</v>
      </c>
      <c r="G84" s="1">
        <v>268</v>
      </c>
      <c r="H84" s="1">
        <v>21</v>
      </c>
      <c r="I84" s="12">
        <f t="shared" si="5"/>
        <v>7.8358208955223885E-2</v>
      </c>
    </row>
    <row r="85" spans="1:9" x14ac:dyDescent="0.25">
      <c r="A85" s="10">
        <v>12</v>
      </c>
      <c r="B85" s="1">
        <v>109</v>
      </c>
      <c r="C85" s="1">
        <v>17</v>
      </c>
      <c r="D85" s="12">
        <f t="shared" si="4"/>
        <v>0.15596330275229359</v>
      </c>
      <c r="E85" s="1"/>
      <c r="F85" s="10">
        <v>12</v>
      </c>
      <c r="G85" s="1">
        <v>161</v>
      </c>
      <c r="H85" s="1">
        <v>24</v>
      </c>
      <c r="I85" s="12">
        <f t="shared" si="5"/>
        <v>0.14906832298136646</v>
      </c>
    </row>
    <row r="86" spans="1:9" x14ac:dyDescent="0.25">
      <c r="A86" s="10">
        <v>13</v>
      </c>
      <c r="B86" s="1">
        <v>101</v>
      </c>
      <c r="C86" s="1">
        <v>11</v>
      </c>
      <c r="D86" s="12">
        <f t="shared" si="4"/>
        <v>0.10891089108910891</v>
      </c>
      <c r="E86" s="1"/>
      <c r="F86" s="10">
        <v>13</v>
      </c>
      <c r="G86" s="1">
        <v>160</v>
      </c>
      <c r="H86" s="1">
        <v>24</v>
      </c>
      <c r="I86" s="12">
        <f t="shared" si="5"/>
        <v>0.15</v>
      </c>
    </row>
    <row r="87" spans="1:9" x14ac:dyDescent="0.25">
      <c r="A87" s="10">
        <v>14</v>
      </c>
      <c r="B87" s="1">
        <v>786</v>
      </c>
      <c r="C87" s="1">
        <v>19</v>
      </c>
      <c r="D87" s="12">
        <f t="shared" si="4"/>
        <v>2.4173027989821884E-2</v>
      </c>
      <c r="E87" s="1"/>
      <c r="F87" s="10">
        <v>14</v>
      </c>
      <c r="G87" s="1">
        <v>236</v>
      </c>
      <c r="H87" s="1">
        <v>39</v>
      </c>
      <c r="I87" s="12">
        <f t="shared" si="5"/>
        <v>0.1652542372881356</v>
      </c>
    </row>
    <row r="88" spans="1:9" x14ac:dyDescent="0.25">
      <c r="A88" s="10"/>
    </row>
    <row r="89" spans="1:9" x14ac:dyDescent="0.25">
      <c r="A89" s="1" t="s">
        <v>4</v>
      </c>
      <c r="B89" s="6">
        <f>AVERAGE(B74:B87)</f>
        <v>322.42857142857144</v>
      </c>
      <c r="C89" s="6">
        <f t="shared" ref="C89:D89" si="6">AVERAGE(C74:C87)</f>
        <v>17.714285714285715</v>
      </c>
      <c r="D89" s="12">
        <f t="shared" si="6"/>
        <v>7.1021470560192035E-2</v>
      </c>
      <c r="E89" s="6"/>
      <c r="F89" s="6"/>
      <c r="G89" s="6">
        <f>AVERAGE(G74:G87)</f>
        <v>242.35714285714286</v>
      </c>
      <c r="H89" s="6">
        <f>AVERAGE(H74:H87)</f>
        <v>25.357142857142858</v>
      </c>
      <c r="I89" s="12">
        <f>AVERAGE(I74:I87)</f>
        <v>0.11390937319636675</v>
      </c>
    </row>
    <row r="90" spans="1:9" x14ac:dyDescent="0.25">
      <c r="A90" s="1" t="s">
        <v>5</v>
      </c>
      <c r="B90" s="6">
        <f>_xlfn.STDEV.P(B74:B87)</f>
        <v>178.19961290871629</v>
      </c>
      <c r="C90" s="6">
        <f t="shared" ref="C90:D90" si="7">_xlfn.STDEV.P(C74:C87)</f>
        <v>5.7124997208949155</v>
      </c>
      <c r="D90" s="12">
        <f t="shared" si="7"/>
        <v>3.9820473580046749E-2</v>
      </c>
      <c r="E90" s="6"/>
      <c r="F90" s="6"/>
      <c r="G90" s="6">
        <f>_xlfn.STDEV.P(G74:G87)</f>
        <v>91.981059496629243</v>
      </c>
      <c r="H90" s="6">
        <f>_xlfn.STDEV.P(H74:H87)</f>
        <v>7.1873613562493244</v>
      </c>
      <c r="I90" s="12">
        <f>_xlfn.STDEV.P(I74:I87)</f>
        <v>3.7270291550396711E-2</v>
      </c>
    </row>
    <row r="91" spans="1:9" x14ac:dyDescent="0.25">
      <c r="A91" s="10"/>
      <c r="C91" s="48"/>
      <c r="D91" s="24"/>
      <c r="E91" s="24"/>
      <c r="F91" s="24"/>
      <c r="G91" s="24"/>
      <c r="H91" s="48"/>
      <c r="I91" s="24"/>
    </row>
    <row r="92" spans="1:9" x14ac:dyDescent="0.25">
      <c r="C92" s="48"/>
      <c r="D92" s="24"/>
      <c r="E92" s="24"/>
      <c r="F92" s="24"/>
      <c r="G92" s="24"/>
      <c r="H92" s="48"/>
      <c r="I92" s="24"/>
    </row>
    <row r="93" spans="1:9" x14ac:dyDescent="0.25">
      <c r="A93" s="1" t="s">
        <v>1</v>
      </c>
      <c r="C93" s="43">
        <f>_xlfn.T.TEST(C74:C87,H74:H87,1,3)</f>
        <v>3.0292959694155856E-3</v>
      </c>
      <c r="D93" s="25">
        <f>_xlfn.T.TEST(D74:D87,I74:I87,1,3)</f>
        <v>4.3839297753260065E-3</v>
      </c>
    </row>
    <row r="105" spans="1:14" x14ac:dyDescent="0.25">
      <c r="A105" s="3"/>
      <c r="B105" s="1"/>
      <c r="C105" s="1"/>
      <c r="D105" s="3"/>
      <c r="E105" s="1"/>
      <c r="F105" s="3"/>
      <c r="G105" s="1"/>
      <c r="H105" s="1"/>
      <c r="I105" s="3"/>
      <c r="J105" s="1"/>
      <c r="K105" s="3"/>
      <c r="L105" s="1"/>
      <c r="M105" s="1"/>
      <c r="N105" s="3"/>
    </row>
    <row r="106" spans="1:14" x14ac:dyDescent="0.25">
      <c r="A106" s="1"/>
      <c r="B106" s="1"/>
      <c r="C106" s="1"/>
      <c r="D106" s="12"/>
      <c r="E106" s="1"/>
      <c r="F106" s="1"/>
      <c r="G106" s="1"/>
      <c r="H106" s="1"/>
      <c r="I106" s="12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2"/>
      <c r="E107" s="1"/>
      <c r="F107" s="1"/>
      <c r="G107" s="1"/>
      <c r="H107" s="1"/>
      <c r="I107" s="12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2"/>
      <c r="E108" s="1"/>
      <c r="F108" s="1"/>
      <c r="G108" s="1"/>
      <c r="H108" s="1"/>
      <c r="I108" s="12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2"/>
      <c r="E109" s="1"/>
      <c r="F109" s="1"/>
      <c r="G109" s="1"/>
      <c r="H109" s="1"/>
      <c r="I109" s="12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2"/>
      <c r="E110" s="1"/>
      <c r="F110" s="1"/>
      <c r="G110" s="1"/>
      <c r="H110" s="1"/>
      <c r="I110" s="12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2"/>
      <c r="E111" s="1"/>
      <c r="F111" s="1"/>
      <c r="G111" s="1"/>
      <c r="H111" s="1"/>
      <c r="I111" s="12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2"/>
      <c r="E112" s="1"/>
      <c r="F112" s="1"/>
      <c r="G112" s="1"/>
      <c r="H112" s="1"/>
      <c r="I112" s="12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2"/>
      <c r="E113" s="1"/>
      <c r="F113" s="1"/>
      <c r="G113" s="1"/>
      <c r="H113" s="1"/>
      <c r="I113" s="12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2"/>
      <c r="E114" s="1"/>
      <c r="F114" s="1"/>
      <c r="G114" s="1"/>
      <c r="H114" s="1"/>
      <c r="I114" s="12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2"/>
      <c r="E115" s="1"/>
      <c r="F115" s="1"/>
      <c r="G115" s="1"/>
      <c r="H115" s="1"/>
      <c r="I115" s="12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2"/>
      <c r="E116" s="1"/>
      <c r="F116" s="1"/>
      <c r="G116" s="1"/>
      <c r="H116" s="1"/>
      <c r="I116" s="12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2"/>
      <c r="E117" s="1"/>
      <c r="F117" s="1"/>
      <c r="G117" s="1"/>
      <c r="H117" s="1"/>
      <c r="I117" s="12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2"/>
      <c r="E118" s="1"/>
      <c r="F118" s="1"/>
      <c r="G118" s="1"/>
      <c r="H118" s="1"/>
      <c r="I118" s="12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2"/>
      <c r="E119" s="1"/>
      <c r="F119" s="1"/>
      <c r="G119" s="1"/>
      <c r="H119" s="1"/>
      <c r="I119" s="12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2"/>
      <c r="E120" s="1"/>
      <c r="F120" s="1"/>
      <c r="G120" s="1"/>
      <c r="H120" s="1"/>
      <c r="I120" s="12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2"/>
      <c r="E121" s="1"/>
      <c r="F121" s="1"/>
      <c r="G121" s="1"/>
      <c r="H121" s="1"/>
      <c r="I121" s="12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2"/>
      <c r="E122" s="1"/>
      <c r="F122" s="1"/>
      <c r="G122" s="1"/>
      <c r="H122" s="1"/>
      <c r="I122" s="12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2"/>
      <c r="E123" s="1"/>
      <c r="F123" s="1"/>
      <c r="G123" s="1"/>
      <c r="H123" s="1"/>
      <c r="I123" s="12"/>
      <c r="J123" s="1"/>
      <c r="K123" s="1"/>
      <c r="L123" s="1"/>
      <c r="M123" s="1"/>
      <c r="N123" s="1"/>
    </row>
    <row r="124" spans="1:14" x14ac:dyDescent="0.25">
      <c r="A124" s="1"/>
      <c r="B124" s="6"/>
      <c r="C124" s="6"/>
      <c r="D124" s="12"/>
      <c r="E124" s="1"/>
      <c r="F124" s="1"/>
      <c r="G124" s="6"/>
      <c r="H124" s="6"/>
      <c r="I124" s="12"/>
      <c r="J124" s="1"/>
      <c r="K124" s="1"/>
      <c r="L124" s="6"/>
      <c r="M124" s="6"/>
      <c r="N124" s="12"/>
    </row>
    <row r="125" spans="1:14" x14ac:dyDescent="0.25">
      <c r="A125" s="1"/>
      <c r="B125" s="6"/>
      <c r="C125" s="6"/>
      <c r="D125" s="12"/>
      <c r="E125" s="6"/>
      <c r="F125" s="6"/>
      <c r="G125" s="6"/>
      <c r="H125" s="6"/>
      <c r="I125" s="12"/>
      <c r="J125" s="6"/>
      <c r="K125" s="6"/>
      <c r="L125" s="6"/>
      <c r="M125" s="6"/>
      <c r="N125" s="12"/>
    </row>
    <row r="129" spans="1:15" x14ac:dyDescent="0.25">
      <c r="A129" s="21"/>
      <c r="B129" s="17"/>
      <c r="C129" s="17"/>
      <c r="D129" s="16"/>
      <c r="E129" s="17"/>
      <c r="F129" s="17"/>
      <c r="G129" s="17"/>
      <c r="H129" s="17"/>
      <c r="I129" s="16"/>
      <c r="J129" s="17"/>
      <c r="K129" s="17"/>
      <c r="L129" s="17"/>
      <c r="M129" s="17"/>
      <c r="N129" s="17"/>
      <c r="O129" s="17"/>
    </row>
    <row r="130" spans="1:15" x14ac:dyDescent="0.25">
      <c r="A130" s="2"/>
      <c r="B130" s="17"/>
      <c r="C130" s="17"/>
      <c r="D130" s="16"/>
      <c r="E130" s="17"/>
      <c r="F130" s="17"/>
      <c r="G130" s="17"/>
      <c r="H130" s="17"/>
      <c r="I130" s="16"/>
      <c r="J130" s="17"/>
      <c r="K130" s="17"/>
      <c r="L130" s="17"/>
      <c r="M130" s="17"/>
      <c r="N130" s="17"/>
      <c r="O130" s="17"/>
    </row>
    <row r="131" spans="1:15" x14ac:dyDescent="0.25">
      <c r="A131" s="17"/>
      <c r="B131" s="17"/>
      <c r="C131" s="17"/>
      <c r="D131" s="16"/>
      <c r="E131" s="17"/>
      <c r="F131" s="17"/>
      <c r="G131" s="17"/>
      <c r="H131" s="17"/>
      <c r="I131" s="16"/>
      <c r="J131" s="17"/>
      <c r="K131" s="17"/>
      <c r="L131" s="17"/>
      <c r="M131" s="17"/>
      <c r="N131" s="17"/>
      <c r="O131" s="17"/>
    </row>
    <row r="132" spans="1:15" x14ac:dyDescent="0.25">
      <c r="A132" s="2"/>
      <c r="B132" s="17"/>
      <c r="C132" s="17"/>
      <c r="D132" s="17"/>
      <c r="E132" s="17"/>
      <c r="F132" s="17"/>
      <c r="G132" s="17"/>
      <c r="H132" s="17"/>
      <c r="I132" s="16"/>
      <c r="J132" s="17"/>
      <c r="K132" s="17"/>
      <c r="L132" s="17"/>
      <c r="M132" s="17"/>
      <c r="N132" s="17"/>
      <c r="O132" s="17"/>
    </row>
    <row r="133" spans="1:15" x14ac:dyDescent="0.25">
      <c r="A133" s="17"/>
      <c r="B133" s="17"/>
      <c r="C133" s="17"/>
      <c r="D133" s="17"/>
      <c r="E133" s="17"/>
      <c r="F133" s="17"/>
      <c r="G133" s="17"/>
      <c r="H133" s="17"/>
      <c r="I133" s="16"/>
      <c r="J133" s="17"/>
      <c r="K133" s="17"/>
      <c r="L133" s="17"/>
      <c r="M133" s="17"/>
      <c r="N133" s="17"/>
      <c r="O133" s="17"/>
    </row>
    <row r="134" spans="1:15" x14ac:dyDescent="0.25">
      <c r="A134" s="2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x14ac:dyDescent="0.25">
      <c r="K136" s="17"/>
    </row>
    <row r="137" spans="1:15" x14ac:dyDescent="0.25">
      <c r="K137" s="17"/>
    </row>
  </sheetData>
  <pageMargins left="0.25" right="0.25" top="0.75" bottom="0.75" header="0.3" footer="0.3"/>
  <pageSetup orientation="landscape" r:id="rId1"/>
  <headerFooter>
    <oddHeader>&amp;C&amp;K000000Fig 7 and 8A-F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view="pageLayout" zoomScale="80" zoomScaleNormal="100" zoomScalePageLayoutView="80" workbookViewId="0">
      <selection activeCell="N2" sqref="N2"/>
    </sheetView>
  </sheetViews>
  <sheetFormatPr defaultRowHeight="15" x14ac:dyDescent="0.25"/>
  <cols>
    <col min="1" max="1" width="5.42578125" customWidth="1"/>
    <col min="2" max="2" width="18.85546875" bestFit="1" customWidth="1"/>
    <col min="3" max="3" width="7.85546875" customWidth="1"/>
    <col min="4" max="4" width="10.85546875" customWidth="1"/>
    <col min="5" max="5" width="11.28515625" customWidth="1"/>
    <col min="6" max="6" width="7.42578125" customWidth="1"/>
    <col min="7" max="7" width="12.28515625" customWidth="1"/>
    <col min="8" max="8" width="8.7109375" customWidth="1"/>
    <col min="9" max="9" width="7.28515625" customWidth="1"/>
    <col min="10" max="10" width="3.28515625" customWidth="1"/>
    <col min="12" max="12" width="9.7109375" customWidth="1"/>
  </cols>
  <sheetData>
    <row r="1" spans="1:14" ht="15.6" x14ac:dyDescent="0.3">
      <c r="A1" t="s">
        <v>117</v>
      </c>
      <c r="B1" t="s">
        <v>148</v>
      </c>
      <c r="G1" s="73"/>
    </row>
    <row r="4" spans="1:14" ht="14.45" x14ac:dyDescent="0.3">
      <c r="A4" s="3" t="s">
        <v>38</v>
      </c>
      <c r="B4" s="1" t="s">
        <v>32</v>
      </c>
      <c r="C4" s="1" t="s">
        <v>42</v>
      </c>
      <c r="D4" s="3" t="s">
        <v>3</v>
      </c>
      <c r="E4" s="1"/>
      <c r="F4" s="3" t="s">
        <v>31</v>
      </c>
      <c r="G4" s="1" t="s">
        <v>32</v>
      </c>
      <c r="H4" s="1" t="s">
        <v>42</v>
      </c>
      <c r="I4" s="3" t="s">
        <v>3</v>
      </c>
      <c r="J4" s="1"/>
      <c r="K4" s="3" t="s">
        <v>39</v>
      </c>
      <c r="L4" s="1" t="s">
        <v>32</v>
      </c>
      <c r="M4" s="1" t="s">
        <v>42</v>
      </c>
      <c r="N4" s="3" t="s">
        <v>3</v>
      </c>
    </row>
    <row r="5" spans="1:14" ht="14.45" x14ac:dyDescent="0.3">
      <c r="A5" s="1">
        <v>1</v>
      </c>
      <c r="B5" s="1">
        <v>118</v>
      </c>
      <c r="C5" s="1">
        <v>5</v>
      </c>
      <c r="D5" s="12">
        <f>C5/B5</f>
        <v>4.2372881355932202E-2</v>
      </c>
      <c r="E5" s="1"/>
      <c r="F5" s="1">
        <v>1</v>
      </c>
      <c r="G5" s="1">
        <v>108</v>
      </c>
      <c r="H5" s="1">
        <v>3</v>
      </c>
      <c r="I5" s="12">
        <f>H5/G5</f>
        <v>2.7777777777777776E-2</v>
      </c>
      <c r="J5" s="1"/>
      <c r="K5" s="1">
        <v>1</v>
      </c>
      <c r="L5" s="1">
        <v>275</v>
      </c>
      <c r="M5" s="1">
        <v>29</v>
      </c>
      <c r="N5" s="1">
        <f>M5/L5</f>
        <v>0.10545454545454545</v>
      </c>
    </row>
    <row r="6" spans="1:14" ht="14.45" x14ac:dyDescent="0.3">
      <c r="A6" s="1">
        <v>2</v>
      </c>
      <c r="B6" s="1">
        <v>189</v>
      </c>
      <c r="C6" s="1">
        <v>8</v>
      </c>
      <c r="D6" s="12">
        <f t="shared" ref="D6:D21" si="0">C6/B6</f>
        <v>4.2328042328042326E-2</v>
      </c>
      <c r="E6" s="1"/>
      <c r="F6" s="1">
        <v>2</v>
      </c>
      <c r="G6" s="1">
        <v>142</v>
      </c>
      <c r="H6" s="1">
        <v>3</v>
      </c>
      <c r="I6" s="12">
        <f t="shared" ref="I6:I21" si="1">H6/G6</f>
        <v>2.1126760563380281E-2</v>
      </c>
      <c r="J6" s="1"/>
      <c r="K6" s="1">
        <v>2</v>
      </c>
      <c r="L6" s="1">
        <v>260</v>
      </c>
      <c r="M6" s="1">
        <v>42</v>
      </c>
      <c r="N6" s="1">
        <f t="shared" ref="N6:N21" si="2">M6/L6</f>
        <v>0.16153846153846155</v>
      </c>
    </row>
    <row r="7" spans="1:14" ht="14.45" x14ac:dyDescent="0.3">
      <c r="A7" s="1">
        <v>3</v>
      </c>
      <c r="B7" s="1">
        <v>237</v>
      </c>
      <c r="C7" s="1">
        <v>4</v>
      </c>
      <c r="D7" s="12">
        <f t="shared" si="0"/>
        <v>1.6877637130801686E-2</v>
      </c>
      <c r="E7" s="1"/>
      <c r="F7" s="1">
        <v>3</v>
      </c>
      <c r="G7" s="1">
        <v>81</v>
      </c>
      <c r="H7" s="1">
        <v>3</v>
      </c>
      <c r="I7" s="12">
        <f t="shared" si="1"/>
        <v>3.7037037037037035E-2</v>
      </c>
      <c r="J7" s="1"/>
      <c r="K7" s="1">
        <v>3</v>
      </c>
      <c r="L7" s="1">
        <v>269</v>
      </c>
      <c r="M7" s="1">
        <v>42</v>
      </c>
      <c r="N7" s="1">
        <f t="shared" si="2"/>
        <v>0.15613382899628253</v>
      </c>
    </row>
    <row r="8" spans="1:14" ht="14.45" x14ac:dyDescent="0.3">
      <c r="A8" s="1">
        <v>4</v>
      </c>
      <c r="B8" s="1">
        <v>227</v>
      </c>
      <c r="C8" s="1">
        <v>5</v>
      </c>
      <c r="D8" s="12">
        <f t="shared" si="0"/>
        <v>2.2026431718061675E-2</v>
      </c>
      <c r="E8" s="1"/>
      <c r="F8" s="1">
        <v>4</v>
      </c>
      <c r="G8" s="1">
        <v>83</v>
      </c>
      <c r="H8" s="1">
        <v>3</v>
      </c>
      <c r="I8" s="12">
        <f t="shared" si="1"/>
        <v>3.614457831325301E-2</v>
      </c>
      <c r="J8" s="1"/>
      <c r="K8" s="1">
        <v>4</v>
      </c>
      <c r="L8" s="1">
        <v>195</v>
      </c>
      <c r="M8" s="1">
        <v>27</v>
      </c>
      <c r="N8" s="1">
        <f t="shared" si="2"/>
        <v>0.13846153846153847</v>
      </c>
    </row>
    <row r="9" spans="1:14" ht="14.45" x14ac:dyDescent="0.3">
      <c r="A9" s="1">
        <v>5</v>
      </c>
      <c r="B9" s="1">
        <v>179</v>
      </c>
      <c r="C9" s="1">
        <v>8</v>
      </c>
      <c r="D9" s="12">
        <f t="shared" si="0"/>
        <v>4.4692737430167599E-2</v>
      </c>
      <c r="E9" s="1"/>
      <c r="F9" s="1">
        <v>5</v>
      </c>
      <c r="G9" s="1">
        <v>116</v>
      </c>
      <c r="H9" s="1">
        <v>2</v>
      </c>
      <c r="I9" s="12">
        <f t="shared" si="1"/>
        <v>1.7241379310344827E-2</v>
      </c>
      <c r="J9" s="1"/>
      <c r="K9" s="1">
        <v>5</v>
      </c>
      <c r="L9" s="1">
        <v>198</v>
      </c>
      <c r="M9" s="1">
        <v>24</v>
      </c>
      <c r="N9" s="1">
        <f t="shared" si="2"/>
        <v>0.12121212121212122</v>
      </c>
    </row>
    <row r="10" spans="1:14" ht="14.45" x14ac:dyDescent="0.3">
      <c r="A10" s="1">
        <v>6</v>
      </c>
      <c r="B10" s="1">
        <v>160</v>
      </c>
      <c r="C10" s="1">
        <v>6</v>
      </c>
      <c r="D10" s="12">
        <f t="shared" si="0"/>
        <v>3.7499999999999999E-2</v>
      </c>
      <c r="E10" s="1"/>
      <c r="F10" s="1">
        <v>6</v>
      </c>
      <c r="G10" s="1">
        <v>100</v>
      </c>
      <c r="H10" s="1">
        <v>7</v>
      </c>
      <c r="I10" s="12">
        <f t="shared" si="1"/>
        <v>7.0000000000000007E-2</v>
      </c>
      <c r="J10" s="1"/>
      <c r="K10" s="1">
        <v>6</v>
      </c>
      <c r="L10" s="1">
        <v>147</v>
      </c>
      <c r="M10" s="1">
        <v>16</v>
      </c>
      <c r="N10" s="1">
        <f t="shared" si="2"/>
        <v>0.10884353741496598</v>
      </c>
    </row>
    <row r="11" spans="1:14" ht="14.45" x14ac:dyDescent="0.3">
      <c r="A11" s="1">
        <v>7</v>
      </c>
      <c r="B11" s="1">
        <v>186</v>
      </c>
      <c r="C11" s="1">
        <v>6</v>
      </c>
      <c r="D11" s="12">
        <f t="shared" si="0"/>
        <v>3.2258064516129031E-2</v>
      </c>
      <c r="E11" s="1"/>
      <c r="F11" s="1">
        <v>7</v>
      </c>
      <c r="G11" s="1">
        <v>118</v>
      </c>
      <c r="H11" s="1">
        <v>10</v>
      </c>
      <c r="I11" s="12">
        <f t="shared" si="1"/>
        <v>8.4745762711864403E-2</v>
      </c>
      <c r="J11" s="1"/>
      <c r="K11" s="1">
        <v>7</v>
      </c>
      <c r="L11" s="1">
        <v>204</v>
      </c>
      <c r="M11" s="1">
        <v>37</v>
      </c>
      <c r="N11" s="1">
        <f t="shared" si="2"/>
        <v>0.18137254901960784</v>
      </c>
    </row>
    <row r="12" spans="1:14" ht="14.45" x14ac:dyDescent="0.3">
      <c r="A12" s="1">
        <v>8</v>
      </c>
      <c r="B12" s="1">
        <v>215</v>
      </c>
      <c r="C12" s="1">
        <v>9</v>
      </c>
      <c r="D12" s="12">
        <f t="shared" si="0"/>
        <v>4.1860465116279069E-2</v>
      </c>
      <c r="E12" s="1"/>
      <c r="F12" s="1">
        <v>8</v>
      </c>
      <c r="G12" s="1">
        <v>116</v>
      </c>
      <c r="H12" s="1">
        <v>5</v>
      </c>
      <c r="I12" s="12">
        <f t="shared" si="1"/>
        <v>4.3103448275862072E-2</v>
      </c>
      <c r="J12" s="1"/>
      <c r="K12" s="1">
        <v>8</v>
      </c>
      <c r="L12" s="1">
        <v>230</v>
      </c>
      <c r="M12" s="1">
        <v>23</v>
      </c>
      <c r="N12" s="1">
        <f t="shared" si="2"/>
        <v>0.1</v>
      </c>
    </row>
    <row r="13" spans="1:14" x14ac:dyDescent="0.25">
      <c r="A13" s="1">
        <v>9</v>
      </c>
      <c r="B13" s="1">
        <v>251</v>
      </c>
      <c r="C13" s="1">
        <v>6</v>
      </c>
      <c r="D13" s="12">
        <f t="shared" si="0"/>
        <v>2.3904382470119521E-2</v>
      </c>
      <c r="E13" s="1"/>
      <c r="F13" s="1">
        <v>9</v>
      </c>
      <c r="G13" s="1">
        <v>116</v>
      </c>
      <c r="H13" s="1">
        <v>5</v>
      </c>
      <c r="I13" s="12">
        <f t="shared" si="1"/>
        <v>4.3103448275862072E-2</v>
      </c>
      <c r="J13" s="1"/>
      <c r="K13" s="1">
        <v>9</v>
      </c>
      <c r="L13" s="1">
        <v>404</v>
      </c>
      <c r="M13" s="1">
        <v>37</v>
      </c>
      <c r="N13" s="1">
        <f t="shared" si="2"/>
        <v>9.1584158415841582E-2</v>
      </c>
    </row>
    <row r="14" spans="1:14" x14ac:dyDescent="0.25">
      <c r="A14" s="1">
        <v>10</v>
      </c>
      <c r="B14" s="1">
        <v>277</v>
      </c>
      <c r="C14" s="1">
        <v>11</v>
      </c>
      <c r="D14" s="12">
        <f t="shared" si="0"/>
        <v>3.9711191335740074E-2</v>
      </c>
      <c r="E14" s="1"/>
      <c r="F14" s="1">
        <v>10</v>
      </c>
      <c r="G14" s="1">
        <v>100</v>
      </c>
      <c r="H14" s="1">
        <v>10</v>
      </c>
      <c r="I14" s="12">
        <f t="shared" si="1"/>
        <v>0.1</v>
      </c>
      <c r="J14" s="1"/>
      <c r="K14" s="1">
        <v>10</v>
      </c>
      <c r="L14" s="1">
        <v>284</v>
      </c>
      <c r="M14" s="1">
        <v>37</v>
      </c>
      <c r="N14" s="1">
        <f t="shared" si="2"/>
        <v>0.13028169014084506</v>
      </c>
    </row>
    <row r="15" spans="1:14" x14ac:dyDescent="0.25">
      <c r="A15" s="1">
        <v>11</v>
      </c>
      <c r="B15" s="1">
        <v>164</v>
      </c>
      <c r="C15" s="1">
        <v>10</v>
      </c>
      <c r="D15" s="12">
        <f t="shared" si="0"/>
        <v>6.097560975609756E-2</v>
      </c>
      <c r="E15" s="1"/>
      <c r="F15" s="1">
        <v>11</v>
      </c>
      <c r="G15" s="1">
        <v>148</v>
      </c>
      <c r="H15" s="1">
        <v>5</v>
      </c>
      <c r="I15" s="12">
        <f t="shared" si="1"/>
        <v>3.3783783783783786E-2</v>
      </c>
      <c r="J15" s="1"/>
      <c r="K15" s="1">
        <v>11</v>
      </c>
      <c r="L15" s="1">
        <v>332</v>
      </c>
      <c r="M15" s="1">
        <v>35</v>
      </c>
      <c r="N15" s="1">
        <f t="shared" si="2"/>
        <v>0.10542168674698796</v>
      </c>
    </row>
    <row r="16" spans="1:14" x14ac:dyDescent="0.25">
      <c r="A16" s="1">
        <v>12</v>
      </c>
      <c r="B16" s="1">
        <v>184</v>
      </c>
      <c r="C16" s="1">
        <v>7</v>
      </c>
      <c r="D16" s="12">
        <f t="shared" si="0"/>
        <v>3.8043478260869568E-2</v>
      </c>
      <c r="E16" s="1"/>
      <c r="F16" s="1">
        <v>12</v>
      </c>
      <c r="G16" s="1">
        <v>170</v>
      </c>
      <c r="H16" s="1">
        <v>3</v>
      </c>
      <c r="I16" s="12">
        <f t="shared" si="1"/>
        <v>1.7647058823529412E-2</v>
      </c>
      <c r="J16" s="1"/>
      <c r="K16" s="1">
        <v>12</v>
      </c>
      <c r="L16" s="1">
        <v>242</v>
      </c>
      <c r="M16" s="1">
        <v>19</v>
      </c>
      <c r="N16" s="1">
        <f t="shared" si="2"/>
        <v>7.8512396694214878E-2</v>
      </c>
    </row>
    <row r="17" spans="1:14" x14ac:dyDescent="0.25">
      <c r="A17" s="1">
        <v>13</v>
      </c>
      <c r="B17" s="1">
        <v>188</v>
      </c>
      <c r="C17" s="1">
        <v>10</v>
      </c>
      <c r="D17" s="12">
        <f t="shared" si="0"/>
        <v>5.3191489361702128E-2</v>
      </c>
      <c r="E17" s="1"/>
      <c r="F17" s="1">
        <v>13</v>
      </c>
      <c r="G17" s="1">
        <v>173</v>
      </c>
      <c r="H17" s="1">
        <v>12</v>
      </c>
      <c r="I17" s="12">
        <f t="shared" si="1"/>
        <v>6.9364161849710976E-2</v>
      </c>
      <c r="J17" s="1"/>
      <c r="K17" s="1">
        <v>13</v>
      </c>
      <c r="L17" s="1">
        <v>229</v>
      </c>
      <c r="M17" s="1">
        <v>20</v>
      </c>
      <c r="N17" s="1">
        <f t="shared" si="2"/>
        <v>8.7336244541484712E-2</v>
      </c>
    </row>
    <row r="18" spans="1:14" x14ac:dyDescent="0.25">
      <c r="A18" s="1">
        <v>14</v>
      </c>
      <c r="B18" s="1">
        <v>240</v>
      </c>
      <c r="C18" s="1">
        <v>9</v>
      </c>
      <c r="D18" s="12">
        <f t="shared" si="0"/>
        <v>3.7499999999999999E-2</v>
      </c>
      <c r="E18" s="1"/>
      <c r="F18" s="1">
        <v>14</v>
      </c>
      <c r="G18" s="1">
        <v>121</v>
      </c>
      <c r="H18" s="1">
        <v>7</v>
      </c>
      <c r="I18" s="12">
        <f t="shared" si="1"/>
        <v>5.7851239669421489E-2</v>
      </c>
      <c r="J18" s="1"/>
      <c r="K18" s="1">
        <v>14</v>
      </c>
      <c r="L18" s="1">
        <v>310</v>
      </c>
      <c r="M18" s="1">
        <v>33</v>
      </c>
      <c r="N18" s="1">
        <f t="shared" si="2"/>
        <v>0.1064516129032258</v>
      </c>
    </row>
    <row r="19" spans="1:14" ht="14.45" x14ac:dyDescent="0.3">
      <c r="A19" s="1">
        <v>15</v>
      </c>
      <c r="B19" s="1">
        <v>181</v>
      </c>
      <c r="C19" s="1">
        <v>8</v>
      </c>
      <c r="D19" s="12">
        <f t="shared" si="0"/>
        <v>4.4198895027624308E-2</v>
      </c>
      <c r="E19" s="1"/>
      <c r="F19" s="1">
        <v>15</v>
      </c>
      <c r="G19" s="1">
        <v>116</v>
      </c>
      <c r="H19" s="1">
        <v>3</v>
      </c>
      <c r="I19" s="12">
        <f t="shared" si="1"/>
        <v>2.5862068965517241E-2</v>
      </c>
      <c r="J19" s="1"/>
      <c r="K19" s="1">
        <v>15</v>
      </c>
      <c r="L19" s="1">
        <v>326</v>
      </c>
      <c r="M19" s="1">
        <v>37</v>
      </c>
      <c r="N19" s="1">
        <f t="shared" si="2"/>
        <v>0.11349693251533742</v>
      </c>
    </row>
    <row r="20" spans="1:14" x14ac:dyDescent="0.25">
      <c r="A20" s="1">
        <v>16</v>
      </c>
      <c r="B20" s="1">
        <v>87</v>
      </c>
      <c r="C20" s="1">
        <v>2</v>
      </c>
      <c r="D20" s="12">
        <f t="shared" si="0"/>
        <v>2.2988505747126436E-2</v>
      </c>
      <c r="E20" s="1"/>
      <c r="F20" s="1">
        <v>16</v>
      </c>
      <c r="G20" s="1">
        <v>123</v>
      </c>
      <c r="H20" s="1">
        <v>3</v>
      </c>
      <c r="I20" s="12">
        <f t="shared" si="1"/>
        <v>2.4390243902439025E-2</v>
      </c>
      <c r="J20" s="1"/>
      <c r="K20" s="1">
        <v>16</v>
      </c>
      <c r="L20" s="1">
        <v>114</v>
      </c>
      <c r="M20" s="1">
        <v>29</v>
      </c>
      <c r="N20" s="1">
        <f t="shared" si="2"/>
        <v>0.25438596491228072</v>
      </c>
    </row>
    <row r="21" spans="1:14" ht="14.45" x14ac:dyDescent="0.3">
      <c r="A21" s="1">
        <v>17</v>
      </c>
      <c r="B21" s="1">
        <v>91</v>
      </c>
      <c r="C21" s="1">
        <v>4</v>
      </c>
      <c r="D21" s="12">
        <f t="shared" si="0"/>
        <v>4.3956043956043959E-2</v>
      </c>
      <c r="E21" s="1"/>
      <c r="F21" s="1">
        <v>17</v>
      </c>
      <c r="G21" s="1">
        <v>141</v>
      </c>
      <c r="H21" s="1">
        <v>7</v>
      </c>
      <c r="I21" s="12">
        <f t="shared" si="1"/>
        <v>4.9645390070921988E-2</v>
      </c>
      <c r="J21" s="1"/>
      <c r="K21" s="1">
        <v>17</v>
      </c>
      <c r="L21" s="1">
        <v>125</v>
      </c>
      <c r="M21" s="1">
        <v>14</v>
      </c>
      <c r="N21" s="1">
        <f t="shared" si="2"/>
        <v>0.112</v>
      </c>
    </row>
    <row r="22" spans="1:14" ht="14.45" x14ac:dyDescent="0.3">
      <c r="A22" s="1"/>
      <c r="B22" s="1"/>
      <c r="C22" s="1"/>
      <c r="D22" s="12"/>
      <c r="E22" s="1"/>
      <c r="F22" s="1"/>
      <c r="G22" s="1"/>
      <c r="H22" s="1"/>
      <c r="I22" s="12"/>
      <c r="J22" s="1"/>
      <c r="K22" s="1"/>
      <c r="L22" s="1"/>
      <c r="M22" s="1"/>
      <c r="N22" s="1"/>
    </row>
    <row r="23" spans="1:14" ht="14.45" x14ac:dyDescent="0.3">
      <c r="A23" s="1" t="s">
        <v>4</v>
      </c>
      <c r="B23" s="6">
        <f>AVERAGE(B5:B21)</f>
        <v>186.70588235294119</v>
      </c>
      <c r="C23" s="49">
        <f t="shared" ref="C23:D23" si="3">AVERAGE(C5:C21)</f>
        <v>6.9411764705882355</v>
      </c>
      <c r="D23" s="12">
        <f t="shared" si="3"/>
        <v>3.7905050324161006E-2</v>
      </c>
      <c r="E23" s="1"/>
      <c r="F23" s="1"/>
      <c r="G23" s="6">
        <f>AVERAGE(G5:G22)</f>
        <v>121.88235294117646</v>
      </c>
      <c r="H23" s="49">
        <f>AVERAGE(H5:H22)</f>
        <v>5.3529411764705879</v>
      </c>
      <c r="I23" s="12">
        <f>AVERAGE(I5:I22)</f>
        <v>4.4636714078276796E-2</v>
      </c>
      <c r="J23" s="1"/>
      <c r="K23" s="1"/>
      <c r="L23" s="6">
        <f>AVERAGE(L5:L21)</f>
        <v>243.76470588235293</v>
      </c>
      <c r="M23" s="49">
        <f t="shared" ref="M23:N23" si="4">AVERAGE(M5:M21)</f>
        <v>29.470588235294116</v>
      </c>
      <c r="N23" s="12">
        <f t="shared" si="4"/>
        <v>0.126616898174573</v>
      </c>
    </row>
    <row r="24" spans="1:14" ht="14.45" x14ac:dyDescent="0.3">
      <c r="A24" s="1" t="s">
        <v>5</v>
      </c>
      <c r="B24" s="6">
        <f>_xlfn.STDEV.P(B5:B21)</f>
        <v>51.585183355964837</v>
      </c>
      <c r="C24" s="49">
        <f t="shared" ref="C24:N24" si="5">_xlfn.STDEV.P(C5:C21)</f>
        <v>2.4124819593423386</v>
      </c>
      <c r="D24" s="12">
        <f t="shared" si="5"/>
        <v>1.1092386990954798E-2</v>
      </c>
      <c r="E24" s="6"/>
      <c r="F24" s="6"/>
      <c r="G24" s="6">
        <f t="shared" si="5"/>
        <v>25.286318907176515</v>
      </c>
      <c r="H24" s="49">
        <f t="shared" si="5"/>
        <v>2.9293881407032312</v>
      </c>
      <c r="I24" s="12">
        <f t="shared" si="5"/>
        <v>2.3588302687041301E-2</v>
      </c>
      <c r="J24" s="6"/>
      <c r="K24" s="6"/>
      <c r="L24" s="6">
        <f t="shared" si="5"/>
        <v>74.706113941280677</v>
      </c>
      <c r="M24" s="49">
        <f t="shared" si="5"/>
        <v>8.6847916230806703</v>
      </c>
      <c r="N24" s="12">
        <f t="shared" si="5"/>
        <v>4.1582648894963374E-2</v>
      </c>
    </row>
    <row r="25" spans="1:14" ht="14.45" x14ac:dyDescent="0.3">
      <c r="C25" s="48"/>
      <c r="D25" s="24"/>
      <c r="E25" s="24"/>
      <c r="F25" s="24"/>
      <c r="G25" s="24"/>
      <c r="H25" s="48"/>
      <c r="I25" s="24"/>
      <c r="J25" s="24"/>
      <c r="K25" s="24"/>
      <c r="L25" s="24"/>
      <c r="M25" s="48"/>
      <c r="N25" s="24"/>
    </row>
    <row r="26" spans="1:14" ht="14.45" x14ac:dyDescent="0.3">
      <c r="C26" s="48"/>
      <c r="D26" s="24"/>
      <c r="E26" s="24"/>
      <c r="F26" s="24"/>
      <c r="G26" s="24"/>
      <c r="H26" s="48"/>
      <c r="I26" s="24"/>
      <c r="J26" s="24"/>
      <c r="K26" s="24"/>
      <c r="L26" s="24"/>
      <c r="M26" s="48"/>
      <c r="N26" s="24"/>
    </row>
    <row r="27" spans="1:14" x14ac:dyDescent="0.25">
      <c r="A27" s="1"/>
    </row>
    <row r="35" spans="2:9" ht="14.45" x14ac:dyDescent="0.3">
      <c r="B35" t="s">
        <v>88</v>
      </c>
    </row>
    <row r="37" spans="2:9" thickBot="1" x14ac:dyDescent="0.35">
      <c r="B37" t="s">
        <v>72</v>
      </c>
    </row>
    <row r="38" spans="2:9" ht="14.45" x14ac:dyDescent="0.3">
      <c r="B38" s="44" t="s">
        <v>73</v>
      </c>
      <c r="C38" s="44" t="s">
        <v>74</v>
      </c>
      <c r="D38" s="44" t="s">
        <v>75</v>
      </c>
      <c r="E38" s="44" t="s">
        <v>76</v>
      </c>
      <c r="F38" s="44" t="s">
        <v>77</v>
      </c>
    </row>
    <row r="39" spans="2:9" ht="14.45" x14ac:dyDescent="0.3">
      <c r="B39" s="45" t="s">
        <v>38</v>
      </c>
      <c r="C39" s="45">
        <v>17</v>
      </c>
      <c r="D39" s="45">
        <v>118</v>
      </c>
      <c r="E39" s="45">
        <v>6.9411764705882355</v>
      </c>
      <c r="F39" s="45">
        <v>6.183823529411768</v>
      </c>
      <c r="I39" s="3"/>
    </row>
    <row r="40" spans="2:9" x14ac:dyDescent="0.25">
      <c r="B40" s="45" t="s">
        <v>31</v>
      </c>
      <c r="C40" s="45">
        <v>17</v>
      </c>
      <c r="D40" s="45">
        <v>91</v>
      </c>
      <c r="E40" s="45">
        <v>5.3529411764705879</v>
      </c>
      <c r="F40" s="45">
        <v>9.117647058823529</v>
      </c>
      <c r="I40" s="2"/>
    </row>
    <row r="41" spans="2:9" ht="15.75" thickBot="1" x14ac:dyDescent="0.3">
      <c r="B41" s="46" t="s">
        <v>39</v>
      </c>
      <c r="C41" s="46">
        <v>17</v>
      </c>
      <c r="D41" s="46">
        <v>501</v>
      </c>
      <c r="E41" s="46">
        <v>29.470588235294116</v>
      </c>
      <c r="F41" s="46">
        <v>80.139705882352928</v>
      </c>
      <c r="I41" s="16"/>
    </row>
    <row r="42" spans="2:9" x14ac:dyDescent="0.25">
      <c r="I42" s="16"/>
    </row>
    <row r="43" spans="2:9" x14ac:dyDescent="0.25">
      <c r="I43" s="16"/>
    </row>
    <row r="44" spans="2:9" ht="15.75" thickBot="1" x14ac:dyDescent="0.3">
      <c r="B44" t="s">
        <v>78</v>
      </c>
      <c r="I44" s="16"/>
    </row>
    <row r="45" spans="2:9" x14ac:dyDescent="0.25">
      <c r="B45" s="44" t="s">
        <v>79</v>
      </c>
      <c r="C45" s="44" t="s">
        <v>80</v>
      </c>
      <c r="D45" s="44" t="s">
        <v>81</v>
      </c>
      <c r="E45" s="44" t="s">
        <v>82</v>
      </c>
      <c r="F45" s="44" t="s">
        <v>83</v>
      </c>
      <c r="G45" s="44" t="s">
        <v>84</v>
      </c>
      <c r="H45" s="44" t="s">
        <v>85</v>
      </c>
      <c r="I45" s="16"/>
    </row>
    <row r="46" spans="2:9" x14ac:dyDescent="0.25">
      <c r="B46" s="45" t="s">
        <v>86</v>
      </c>
      <c r="C46" s="45">
        <v>6186.6274509803934</v>
      </c>
      <c r="D46" s="45">
        <v>2</v>
      </c>
      <c r="E46" s="45">
        <v>3093.3137254901967</v>
      </c>
      <c r="F46" s="45">
        <v>97.232049306625584</v>
      </c>
      <c r="G46" s="45">
        <v>1.3129587570637789E-17</v>
      </c>
      <c r="H46" s="45">
        <v>3.1907273359284987</v>
      </c>
      <c r="I46" s="16"/>
    </row>
    <row r="47" spans="2:9" x14ac:dyDescent="0.25">
      <c r="B47" s="45" t="s">
        <v>87</v>
      </c>
      <c r="C47" s="45">
        <v>1527.0588235294119</v>
      </c>
      <c r="D47" s="45">
        <v>48</v>
      </c>
      <c r="E47" s="45">
        <v>31.813725490196081</v>
      </c>
      <c r="F47" s="45"/>
      <c r="G47" s="45"/>
      <c r="H47" s="45"/>
      <c r="I47" s="16"/>
    </row>
    <row r="48" spans="2:9" x14ac:dyDescent="0.25">
      <c r="B48" s="45"/>
      <c r="C48" s="45"/>
      <c r="D48" s="45"/>
      <c r="E48" s="45"/>
      <c r="F48" s="45"/>
      <c r="G48" s="45"/>
      <c r="H48" s="45"/>
      <c r="I48" s="16"/>
    </row>
    <row r="49" spans="1:9" ht="15.75" thickBot="1" x14ac:dyDescent="0.3">
      <c r="B49" s="46" t="s">
        <v>18</v>
      </c>
      <c r="C49" s="46">
        <v>7713.6862745098051</v>
      </c>
      <c r="D49" s="46">
        <v>50</v>
      </c>
      <c r="E49" s="46"/>
      <c r="F49" s="46"/>
      <c r="G49" s="46"/>
      <c r="H49" s="46"/>
      <c r="I49" s="16"/>
    </row>
    <row r="50" spans="1:9" x14ac:dyDescent="0.25">
      <c r="I50" s="16"/>
    </row>
    <row r="51" spans="1:9" x14ac:dyDescent="0.25">
      <c r="A51" s="10"/>
      <c r="B51" s="21"/>
      <c r="C51" s="1"/>
      <c r="D51" s="20"/>
      <c r="F51" s="10"/>
      <c r="G51" s="2"/>
      <c r="H51" s="2"/>
      <c r="I51" s="16"/>
    </row>
    <row r="52" spans="1:9" x14ac:dyDescent="0.25">
      <c r="A52" s="10"/>
      <c r="B52" s="21"/>
      <c r="C52" s="2"/>
      <c r="D52" s="20"/>
      <c r="F52" s="10"/>
      <c r="G52" s="2"/>
      <c r="H52" s="2"/>
      <c r="I52" s="16"/>
    </row>
    <row r="53" spans="1:9" x14ac:dyDescent="0.25">
      <c r="A53" s="10"/>
      <c r="B53" t="s">
        <v>89</v>
      </c>
      <c r="I53" s="16"/>
    </row>
    <row r="54" spans="1:9" x14ac:dyDescent="0.25">
      <c r="I54" s="16"/>
    </row>
    <row r="55" spans="1:9" ht="15.75" thickBot="1" x14ac:dyDescent="0.3">
      <c r="B55" t="s">
        <v>72</v>
      </c>
      <c r="I55" s="16"/>
    </row>
    <row r="56" spans="1:9" x14ac:dyDescent="0.25">
      <c r="B56" s="44" t="s">
        <v>73</v>
      </c>
      <c r="C56" s="44" t="s">
        <v>74</v>
      </c>
      <c r="D56" s="44" t="s">
        <v>75</v>
      </c>
      <c r="E56" s="44" t="s">
        <v>76</v>
      </c>
      <c r="F56" s="44" t="s">
        <v>77</v>
      </c>
      <c r="I56" s="16"/>
    </row>
    <row r="57" spans="1:9" x14ac:dyDescent="0.25">
      <c r="B57" s="45" t="s">
        <v>38</v>
      </c>
      <c r="C57" s="45">
        <v>17</v>
      </c>
      <c r="D57" s="45">
        <v>0.64438585551073713</v>
      </c>
      <c r="E57" s="45">
        <v>3.7905050324161006E-2</v>
      </c>
      <c r="F57" s="45">
        <v>1.3073111472942218E-4</v>
      </c>
      <c r="I57" s="16"/>
    </row>
    <row r="58" spans="1:9" x14ac:dyDescent="0.25">
      <c r="B58" s="45" t="s">
        <v>31</v>
      </c>
      <c r="C58" s="45">
        <v>17</v>
      </c>
      <c r="D58" s="45">
        <v>0.75882413933070547</v>
      </c>
      <c r="E58" s="45">
        <v>4.4636714078276796E-2</v>
      </c>
      <c r="F58" s="45">
        <v>5.9118352513394751E-4</v>
      </c>
      <c r="I58" s="16"/>
    </row>
    <row r="59" spans="1:9" ht="15.75" thickBot="1" x14ac:dyDescent="0.3">
      <c r="B59" s="46" t="s">
        <v>39</v>
      </c>
      <c r="C59" s="46">
        <v>17</v>
      </c>
      <c r="D59" s="46">
        <v>2.1524872689677412</v>
      </c>
      <c r="E59" s="46">
        <v>0.126616898174573</v>
      </c>
      <c r="F59" s="46">
        <v>1.8371864821919125E-3</v>
      </c>
      <c r="I59" s="16"/>
    </row>
    <row r="60" spans="1:9" x14ac:dyDescent="0.25">
      <c r="I60" s="16"/>
    </row>
    <row r="62" spans="1:9" ht="15.75" thickBot="1" x14ac:dyDescent="0.3">
      <c r="B62" t="s">
        <v>78</v>
      </c>
      <c r="I62" s="12"/>
    </row>
    <row r="63" spans="1:9" x14ac:dyDescent="0.25">
      <c r="B63" s="44" t="s">
        <v>79</v>
      </c>
      <c r="C63" s="44" t="s">
        <v>80</v>
      </c>
      <c r="D63" s="44" t="s">
        <v>81</v>
      </c>
      <c r="E63" s="44" t="s">
        <v>82</v>
      </c>
      <c r="F63" s="44" t="s">
        <v>83</v>
      </c>
      <c r="G63" s="44" t="s">
        <v>84</v>
      </c>
      <c r="H63" s="44" t="s">
        <v>85</v>
      </c>
      <c r="I63" s="12"/>
    </row>
    <row r="64" spans="1:9" x14ac:dyDescent="0.25">
      <c r="B64" s="45" t="s">
        <v>86</v>
      </c>
      <c r="C64" s="45">
        <v>8.2936527705575872E-2</v>
      </c>
      <c r="D64" s="45">
        <v>2</v>
      </c>
      <c r="E64" s="45">
        <v>4.1468263852787936E-2</v>
      </c>
      <c r="F64" s="45">
        <v>48.612690794512687</v>
      </c>
      <c r="G64" s="45">
        <v>2.8891431867850883E-12</v>
      </c>
      <c r="H64" s="45">
        <v>3.1907273359284987</v>
      </c>
    </row>
    <row r="65" spans="1:9" x14ac:dyDescent="0.25">
      <c r="B65" s="45" t="s">
        <v>87</v>
      </c>
      <c r="C65" s="45">
        <v>4.0945617952884483E-2</v>
      </c>
      <c r="D65" s="45">
        <v>48</v>
      </c>
      <c r="E65" s="45">
        <v>8.5303370735176007E-4</v>
      </c>
      <c r="F65" s="45"/>
      <c r="G65" s="45"/>
      <c r="H65" s="45"/>
    </row>
    <row r="66" spans="1:9" x14ac:dyDescent="0.25">
      <c r="B66" s="45"/>
      <c r="C66" s="45"/>
      <c r="D66" s="45"/>
      <c r="E66" s="45"/>
      <c r="F66" s="45"/>
      <c r="G66" s="45"/>
      <c r="H66" s="45"/>
    </row>
    <row r="67" spans="1:9" ht="15.75" thickBot="1" x14ac:dyDescent="0.3">
      <c r="B67" s="46" t="s">
        <v>18</v>
      </c>
      <c r="C67" s="46">
        <v>0.12388214565846035</v>
      </c>
      <c r="D67" s="46">
        <v>50</v>
      </c>
      <c r="E67" s="46"/>
      <c r="F67" s="46"/>
      <c r="G67" s="46"/>
      <c r="H67" s="46"/>
    </row>
    <row r="72" spans="1:9" x14ac:dyDescent="0.25">
      <c r="B72" s="1"/>
      <c r="C72" s="1"/>
      <c r="D72" s="3"/>
      <c r="G72" s="1"/>
      <c r="H72" s="1"/>
      <c r="I72" s="3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9"/>
      <c r="B74" s="29"/>
      <c r="C74" s="5"/>
      <c r="D74" s="20"/>
      <c r="E74" s="1"/>
      <c r="F74" s="9"/>
      <c r="G74" s="2"/>
      <c r="H74" s="2"/>
      <c r="I74" s="16"/>
    </row>
    <row r="75" spans="1:9" x14ac:dyDescent="0.25">
      <c r="A75" s="9"/>
      <c r="B75" s="21"/>
      <c r="C75" s="2"/>
      <c r="D75" s="20"/>
      <c r="E75" s="1"/>
      <c r="F75" s="9"/>
      <c r="G75" s="2"/>
      <c r="H75" s="2"/>
      <c r="I75" s="16"/>
    </row>
    <row r="76" spans="1:9" x14ac:dyDescent="0.25">
      <c r="A76" s="9"/>
      <c r="B76" s="29"/>
      <c r="C76" s="5"/>
      <c r="D76" s="20"/>
      <c r="E76" s="1"/>
      <c r="F76" s="9"/>
      <c r="G76" s="2"/>
      <c r="H76" s="2"/>
      <c r="I76" s="16"/>
    </row>
    <row r="77" spans="1:9" x14ac:dyDescent="0.25">
      <c r="A77" s="9"/>
      <c r="B77" s="29"/>
      <c r="C77" s="2"/>
      <c r="D77" s="20"/>
      <c r="E77" s="1"/>
      <c r="F77" s="9"/>
      <c r="G77" s="2"/>
      <c r="H77" s="2"/>
      <c r="I77" s="16"/>
    </row>
    <row r="78" spans="1:9" x14ac:dyDescent="0.25">
      <c r="A78" s="9"/>
      <c r="B78" s="29"/>
      <c r="C78" s="2"/>
      <c r="D78" s="20"/>
      <c r="E78" s="1"/>
      <c r="F78" s="9"/>
      <c r="G78" s="2"/>
      <c r="H78" s="2"/>
      <c r="I78" s="16"/>
    </row>
    <row r="79" spans="1:9" x14ac:dyDescent="0.25">
      <c r="A79" s="9"/>
      <c r="B79" s="21"/>
      <c r="C79" s="5"/>
      <c r="D79" s="20"/>
      <c r="E79" s="1"/>
      <c r="F79" s="9"/>
      <c r="G79" s="2"/>
      <c r="H79" s="2"/>
      <c r="I79" s="16"/>
    </row>
    <row r="80" spans="1:9" x14ac:dyDescent="0.25">
      <c r="A80" s="9"/>
      <c r="B80" s="21"/>
      <c r="C80" s="2"/>
      <c r="D80" s="20"/>
      <c r="E80" s="1"/>
      <c r="F80" s="9"/>
      <c r="G80" s="2"/>
      <c r="H80" s="2"/>
      <c r="I80" s="16"/>
    </row>
    <row r="81" spans="1:9" x14ac:dyDescent="0.25">
      <c r="A81" s="10"/>
      <c r="B81" s="21"/>
      <c r="C81" s="5"/>
      <c r="D81" s="20"/>
      <c r="E81" s="1"/>
      <c r="F81" s="10"/>
      <c r="G81" s="2"/>
      <c r="H81" s="2"/>
      <c r="I81" s="16"/>
    </row>
    <row r="82" spans="1:9" x14ac:dyDescent="0.25">
      <c r="A82" s="10"/>
      <c r="B82" s="21"/>
      <c r="C82" s="2"/>
      <c r="D82" s="20"/>
      <c r="E82" s="1"/>
      <c r="F82" s="10"/>
      <c r="G82" s="2"/>
      <c r="H82" s="2"/>
      <c r="I82" s="16"/>
    </row>
    <row r="83" spans="1:9" x14ac:dyDescent="0.25">
      <c r="A83" s="10"/>
      <c r="B83" s="21"/>
      <c r="C83" s="2"/>
      <c r="D83" s="20"/>
      <c r="E83" s="1"/>
      <c r="F83" s="10"/>
      <c r="G83" s="2"/>
      <c r="H83" s="2"/>
      <c r="I83" s="16"/>
    </row>
    <row r="84" spans="1:9" x14ac:dyDescent="0.25">
      <c r="A84" s="10"/>
      <c r="B84" s="21"/>
      <c r="C84" s="1"/>
      <c r="D84" s="20"/>
      <c r="E84" s="1"/>
      <c r="F84" s="10"/>
      <c r="G84" s="2"/>
      <c r="H84" s="2"/>
      <c r="I84" s="16"/>
    </row>
    <row r="85" spans="1:9" x14ac:dyDescent="0.25">
      <c r="A85" s="10"/>
      <c r="B85" s="21"/>
      <c r="C85" s="2"/>
      <c r="D85" s="20"/>
      <c r="E85" s="1"/>
      <c r="F85" s="10"/>
      <c r="G85" s="2"/>
      <c r="H85" s="2"/>
      <c r="I85" s="16"/>
    </row>
    <row r="86" spans="1:9" x14ac:dyDescent="0.25">
      <c r="A86" s="10"/>
      <c r="B86" s="21"/>
      <c r="C86" s="2"/>
      <c r="D86" s="20"/>
      <c r="E86" s="1"/>
      <c r="F86" s="10"/>
      <c r="G86" s="2"/>
      <c r="H86" s="2"/>
      <c r="I86" s="16"/>
    </row>
    <row r="87" spans="1:9" x14ac:dyDescent="0.25">
      <c r="A87" s="10"/>
      <c r="B87" s="29"/>
      <c r="C87" s="2"/>
      <c r="D87" s="20"/>
      <c r="E87" s="1"/>
      <c r="F87" s="10"/>
      <c r="G87" s="2"/>
      <c r="H87" s="2"/>
      <c r="I87" s="16"/>
    </row>
    <row r="88" spans="1:9" x14ac:dyDescent="0.25">
      <c r="A88" s="10"/>
      <c r="B88" s="21"/>
      <c r="C88" s="2"/>
      <c r="D88" s="20"/>
      <c r="E88" s="1"/>
      <c r="F88" s="10"/>
      <c r="G88" s="2"/>
      <c r="H88" s="2"/>
      <c r="I88" s="16"/>
    </row>
    <row r="89" spans="1:9" x14ac:dyDescent="0.25">
      <c r="A89" s="2"/>
    </row>
    <row r="90" spans="1:9" x14ac:dyDescent="0.25">
      <c r="A90" s="6"/>
      <c r="B90" s="6"/>
      <c r="C90" s="6"/>
      <c r="D90" s="12"/>
      <c r="E90" s="6"/>
      <c r="F90" s="6"/>
      <c r="G90" s="6"/>
      <c r="H90" s="6"/>
      <c r="I90" s="12"/>
    </row>
    <row r="91" spans="1:9" x14ac:dyDescent="0.25">
      <c r="A91" s="6"/>
      <c r="B91" s="6"/>
      <c r="C91" s="6"/>
      <c r="D91" s="12"/>
      <c r="E91" s="6"/>
      <c r="F91" s="6"/>
      <c r="G91" s="6"/>
      <c r="H91" s="6"/>
      <c r="I91" s="12"/>
    </row>
    <row r="92" spans="1:9" x14ac:dyDescent="0.25">
      <c r="A92" s="1"/>
    </row>
    <row r="93" spans="1:9" x14ac:dyDescent="0.25">
      <c r="A93" s="1"/>
      <c r="C93" s="1"/>
    </row>
    <row r="105" spans="1:9" x14ac:dyDescent="0.25">
      <c r="B105" s="1"/>
      <c r="C105" s="1"/>
      <c r="D105" s="3"/>
      <c r="G105" s="1"/>
      <c r="H105" s="1"/>
      <c r="I105" s="3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9"/>
      <c r="B107" s="5"/>
      <c r="C107" s="5"/>
      <c r="D107" s="20"/>
      <c r="F107" s="9"/>
      <c r="G107" s="2"/>
      <c r="H107" s="2"/>
      <c r="I107" s="16"/>
    </row>
    <row r="108" spans="1:9" x14ac:dyDescent="0.25">
      <c r="A108" s="9"/>
      <c r="B108" s="2"/>
      <c r="C108" s="2"/>
      <c r="D108" s="20"/>
      <c r="F108" s="9"/>
      <c r="G108" s="2"/>
      <c r="H108" s="2"/>
      <c r="I108" s="16"/>
    </row>
    <row r="109" spans="1:9" x14ac:dyDescent="0.25">
      <c r="A109" s="9"/>
      <c r="B109" s="5"/>
      <c r="C109" s="5"/>
      <c r="D109" s="20"/>
      <c r="F109" s="9"/>
      <c r="G109" s="2"/>
      <c r="H109" s="2"/>
      <c r="I109" s="16"/>
    </row>
    <row r="110" spans="1:9" x14ac:dyDescent="0.25">
      <c r="A110" s="9"/>
      <c r="B110" s="5"/>
      <c r="C110" s="2"/>
      <c r="D110" s="20"/>
      <c r="F110" s="9"/>
      <c r="G110" s="2"/>
      <c r="H110" s="2"/>
      <c r="I110" s="16"/>
    </row>
    <row r="111" spans="1:9" x14ac:dyDescent="0.25">
      <c r="A111" s="9"/>
      <c r="B111" s="5"/>
      <c r="C111" s="2"/>
      <c r="D111" s="20"/>
      <c r="F111" s="9"/>
      <c r="G111" s="2"/>
      <c r="H111" s="2"/>
      <c r="I111" s="16"/>
    </row>
    <row r="112" spans="1:9" x14ac:dyDescent="0.25">
      <c r="A112" s="9"/>
      <c r="B112" s="2"/>
      <c r="C112" s="5"/>
      <c r="D112" s="20"/>
      <c r="F112" s="9"/>
      <c r="G112" s="2"/>
      <c r="H112" s="2"/>
      <c r="I112" s="16"/>
    </row>
    <row r="113" spans="1:9" x14ac:dyDescent="0.25">
      <c r="A113" s="9"/>
      <c r="B113" s="2"/>
      <c r="C113" s="2"/>
      <c r="D113" s="20"/>
      <c r="F113" s="9"/>
      <c r="G113" s="2"/>
      <c r="H113" s="2"/>
      <c r="I113" s="16"/>
    </row>
    <row r="114" spans="1:9" x14ac:dyDescent="0.25">
      <c r="A114" s="10"/>
      <c r="B114" s="2"/>
      <c r="C114" s="5"/>
      <c r="D114" s="20"/>
      <c r="F114" s="10"/>
      <c r="G114" s="2"/>
      <c r="H114" s="2"/>
      <c r="I114" s="16"/>
    </row>
    <row r="115" spans="1:9" x14ac:dyDescent="0.25">
      <c r="A115" s="10"/>
      <c r="B115" s="21"/>
      <c r="C115" s="2"/>
      <c r="D115" s="20"/>
      <c r="F115" s="10"/>
      <c r="G115" s="2"/>
      <c r="H115" s="2"/>
      <c r="I115" s="16"/>
    </row>
    <row r="116" spans="1:9" x14ac:dyDescent="0.25">
      <c r="A116" s="10"/>
      <c r="B116" s="2"/>
      <c r="C116" s="2"/>
      <c r="D116" s="20"/>
      <c r="F116" s="10"/>
      <c r="G116" s="2"/>
      <c r="H116" s="2"/>
      <c r="I116" s="16"/>
    </row>
    <row r="117" spans="1:9" x14ac:dyDescent="0.25">
      <c r="A117" s="10"/>
      <c r="B117" s="2"/>
      <c r="C117" s="1"/>
      <c r="D117" s="20"/>
      <c r="F117" s="10"/>
      <c r="G117" s="2"/>
      <c r="H117" s="2"/>
      <c r="I117" s="16"/>
    </row>
    <row r="118" spans="1:9" x14ac:dyDescent="0.25">
      <c r="A118" s="10"/>
      <c r="B118" s="2"/>
      <c r="C118" s="2"/>
      <c r="D118" s="20"/>
      <c r="F118" s="10"/>
      <c r="G118" s="2"/>
      <c r="H118" s="2"/>
      <c r="I118" s="16"/>
    </row>
    <row r="119" spans="1:9" x14ac:dyDescent="0.25">
      <c r="A119" s="10"/>
      <c r="B119" s="2"/>
      <c r="C119" s="2"/>
      <c r="D119" s="20"/>
      <c r="F119" s="10"/>
      <c r="G119" s="2"/>
      <c r="H119" s="2"/>
      <c r="I119" s="16"/>
    </row>
    <row r="120" spans="1:9" x14ac:dyDescent="0.25">
      <c r="A120" s="10"/>
      <c r="B120" s="5"/>
      <c r="C120" s="2"/>
      <c r="D120" s="20"/>
      <c r="F120" s="10"/>
      <c r="G120" s="2"/>
      <c r="H120" s="2"/>
      <c r="I120" s="16"/>
    </row>
    <row r="121" spans="1:9" x14ac:dyDescent="0.25">
      <c r="A121" s="10"/>
      <c r="B121" s="2"/>
      <c r="C121" s="2"/>
      <c r="D121" s="20"/>
      <c r="F121" s="10"/>
      <c r="G121" s="2"/>
      <c r="H121" s="2"/>
      <c r="I121" s="16"/>
    </row>
    <row r="122" spans="1:9" x14ac:dyDescent="0.25">
      <c r="A122" s="2"/>
      <c r="B122" s="2"/>
      <c r="C122" s="5"/>
      <c r="D122" s="20"/>
      <c r="F122" s="2"/>
      <c r="G122" s="5"/>
      <c r="H122" s="5"/>
      <c r="I122" s="16"/>
    </row>
    <row r="123" spans="1:9" x14ac:dyDescent="0.25">
      <c r="A123" s="2"/>
      <c r="B123" s="2"/>
      <c r="C123" s="2"/>
      <c r="D123" s="20"/>
      <c r="F123" s="2"/>
      <c r="G123" s="5"/>
      <c r="H123" s="5"/>
      <c r="I123" s="12"/>
    </row>
    <row r="124" spans="1:9" x14ac:dyDescent="0.25">
      <c r="A124" s="21"/>
      <c r="G124" s="30"/>
      <c r="H124" s="30"/>
    </row>
    <row r="125" spans="1:9" x14ac:dyDescent="0.25">
      <c r="A125" s="6"/>
      <c r="B125" s="6"/>
      <c r="C125" s="6"/>
      <c r="D125" s="12"/>
      <c r="E125" s="6"/>
      <c r="F125" s="6"/>
      <c r="G125" s="31"/>
      <c r="H125" s="31"/>
      <c r="I125" s="12"/>
    </row>
    <row r="126" spans="1:9" x14ac:dyDescent="0.25">
      <c r="A126" s="6"/>
      <c r="B126" s="6"/>
      <c r="C126" s="6"/>
      <c r="D126" s="12"/>
      <c r="E126" s="6"/>
      <c r="F126" s="6"/>
      <c r="G126" s="31"/>
      <c r="H126" s="31"/>
      <c r="I126" s="12"/>
    </row>
    <row r="127" spans="1:9" x14ac:dyDescent="0.25">
      <c r="A127" s="1"/>
    </row>
    <row r="128" spans="1:9" x14ac:dyDescent="0.25">
      <c r="A128" s="1"/>
      <c r="D128" s="12"/>
    </row>
    <row r="141" spans="1:10" x14ac:dyDescent="0.25">
      <c r="A141" s="1"/>
      <c r="B141" s="1"/>
      <c r="C141" s="1"/>
      <c r="D141" s="1"/>
      <c r="E141" s="1"/>
    </row>
    <row r="142" spans="1:10" x14ac:dyDescent="0.25">
      <c r="A142" s="1"/>
      <c r="B142" s="1"/>
      <c r="C142" s="1"/>
      <c r="D142" s="1"/>
      <c r="E142" s="1"/>
      <c r="H142" s="5"/>
      <c r="I142" s="5"/>
      <c r="J142" s="5"/>
    </row>
    <row r="143" spans="1:10" x14ac:dyDescent="0.25">
      <c r="A143" s="9"/>
      <c r="B143" s="3"/>
      <c r="C143" s="3"/>
      <c r="D143" s="9"/>
      <c r="E143" s="1"/>
    </row>
    <row r="144" spans="1:10" x14ac:dyDescent="0.25">
      <c r="A144" s="9"/>
      <c r="B144" s="3"/>
      <c r="C144" s="2"/>
      <c r="D144" s="9"/>
      <c r="E144" s="1"/>
    </row>
    <row r="145" spans="1:8" x14ac:dyDescent="0.25">
      <c r="A145" s="9"/>
      <c r="B145" s="3"/>
      <c r="C145" s="3"/>
      <c r="D145" s="9"/>
      <c r="E145" s="1"/>
      <c r="G145" s="30"/>
      <c r="H145" s="30"/>
    </row>
    <row r="146" spans="1:8" x14ac:dyDescent="0.25">
      <c r="A146" s="9"/>
      <c r="B146" s="3"/>
      <c r="C146" s="1"/>
      <c r="D146" s="9"/>
      <c r="E146" s="1"/>
      <c r="G146" s="5"/>
    </row>
    <row r="147" spans="1:8" x14ac:dyDescent="0.25">
      <c r="A147" s="9"/>
      <c r="B147" s="3"/>
      <c r="C147" s="1"/>
      <c r="D147" s="9"/>
      <c r="E147" s="1"/>
    </row>
    <row r="148" spans="1:8" x14ac:dyDescent="0.25">
      <c r="A148" s="9"/>
      <c r="B148" s="3"/>
      <c r="C148" s="3"/>
      <c r="D148" s="9"/>
      <c r="E148" s="1"/>
    </row>
    <row r="149" spans="1:8" x14ac:dyDescent="0.25">
      <c r="A149" s="9"/>
      <c r="B149" s="3"/>
      <c r="C149" s="1"/>
      <c r="D149" s="9"/>
      <c r="E149" s="1"/>
    </row>
    <row r="150" spans="1:8" x14ac:dyDescent="0.25">
      <c r="A150" s="10"/>
      <c r="B150" s="3"/>
      <c r="C150" s="3"/>
      <c r="D150" s="10"/>
      <c r="E150" s="1"/>
    </row>
    <row r="151" spans="1:8" x14ac:dyDescent="0.25">
      <c r="A151" s="10"/>
      <c r="B151" s="3"/>
      <c r="C151" s="1"/>
      <c r="D151" s="10"/>
      <c r="E151" s="1"/>
    </row>
    <row r="152" spans="1:8" x14ac:dyDescent="0.25">
      <c r="A152" s="10"/>
      <c r="B152" s="3"/>
      <c r="C152" s="1"/>
      <c r="D152" s="10"/>
      <c r="E152" s="1"/>
    </row>
    <row r="153" spans="1:8" x14ac:dyDescent="0.25">
      <c r="A153" s="10"/>
      <c r="B153" s="3"/>
      <c r="C153" s="1"/>
      <c r="D153" s="10"/>
      <c r="E153" s="1"/>
    </row>
    <row r="154" spans="1:8" x14ac:dyDescent="0.25">
      <c r="A154" s="10"/>
      <c r="B154" s="3"/>
      <c r="C154" s="1"/>
      <c r="D154" s="10"/>
      <c r="E154" s="1"/>
    </row>
    <row r="155" spans="1:8" x14ac:dyDescent="0.25">
      <c r="A155" s="10"/>
      <c r="B155" s="3"/>
      <c r="C155" s="1"/>
      <c r="D155" s="10"/>
      <c r="E155" s="1"/>
    </row>
    <row r="156" spans="1:8" x14ac:dyDescent="0.25">
      <c r="A156" s="10"/>
      <c r="B156" s="3"/>
      <c r="C156" s="1"/>
      <c r="D156" s="10"/>
      <c r="E156" s="1"/>
    </row>
    <row r="157" spans="1:8" x14ac:dyDescent="0.25">
      <c r="A157" s="10"/>
      <c r="B157" s="3"/>
      <c r="C157" s="1"/>
      <c r="D157" s="10"/>
      <c r="E157" s="1"/>
    </row>
    <row r="158" spans="1:8" x14ac:dyDescent="0.25">
      <c r="A158" s="2"/>
    </row>
    <row r="159" spans="1:8" x14ac:dyDescent="0.25">
      <c r="A159" s="6"/>
      <c r="B159" s="6"/>
      <c r="C159" s="6"/>
      <c r="D159" s="6"/>
      <c r="E159" s="6"/>
    </row>
    <row r="160" spans="1:8" x14ac:dyDescent="0.25">
      <c r="A160" s="6"/>
      <c r="B160" s="6"/>
      <c r="C160" s="6"/>
      <c r="D160" s="6"/>
      <c r="E160" s="6"/>
    </row>
    <row r="161" spans="1:2" x14ac:dyDescent="0.25">
      <c r="A161" s="1"/>
    </row>
    <row r="162" spans="1:2" x14ac:dyDescent="0.25">
      <c r="A162" s="1"/>
      <c r="B162" s="25"/>
    </row>
  </sheetData>
  <pageMargins left="0.25" right="0.25" top="0.75" bottom="0.75" header="0.3" footer="0.3"/>
  <pageSetup scale="99" orientation="landscape" r:id="rId1"/>
  <headerFooter>
    <oddHeader xml:space="preserve">&amp;CFig 8G-K </oddHeader>
  </headerFooter>
  <rowBreaks count="1" manualBreakCount="1">
    <brk id="3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view="pageLayout" zoomScale="130" zoomScaleNormal="90" zoomScaleSheetLayoutView="120" zoomScalePageLayoutView="130" workbookViewId="0">
      <selection activeCell="I2" sqref="I2"/>
    </sheetView>
  </sheetViews>
  <sheetFormatPr defaultRowHeight="15" x14ac:dyDescent="0.25"/>
  <cols>
    <col min="2" max="2" width="11.140625" customWidth="1"/>
    <col min="3" max="3" width="17.7109375" bestFit="1" customWidth="1"/>
    <col min="4" max="4" width="11.28515625" bestFit="1" customWidth="1"/>
    <col min="5" max="5" width="9.28515625" customWidth="1"/>
    <col min="6" max="6" width="0.5703125" customWidth="1"/>
    <col min="7" max="7" width="10.28515625" customWidth="1"/>
    <col min="8" max="8" width="14.7109375" customWidth="1"/>
    <col min="9" max="9" width="14.28515625" customWidth="1"/>
    <col min="10" max="10" width="14.7109375" customWidth="1"/>
    <col min="11" max="11" width="12.28515625" customWidth="1"/>
  </cols>
  <sheetData>
    <row r="1" spans="1:5" x14ac:dyDescent="0.25">
      <c r="A1" t="s">
        <v>118</v>
      </c>
    </row>
    <row r="4" spans="1:5" x14ac:dyDescent="0.25">
      <c r="B4" s="3" t="s">
        <v>19</v>
      </c>
      <c r="E4" s="3" t="s">
        <v>19</v>
      </c>
    </row>
    <row r="5" spans="1:5" ht="17.25" x14ac:dyDescent="0.25">
      <c r="A5" s="1" t="s">
        <v>0</v>
      </c>
      <c r="B5" s="1" t="s">
        <v>20</v>
      </c>
      <c r="C5" s="1"/>
      <c r="D5" s="1" t="s">
        <v>59</v>
      </c>
      <c r="E5" s="1" t="s">
        <v>20</v>
      </c>
    </row>
    <row r="6" spans="1:5" x14ac:dyDescent="0.25">
      <c r="A6" s="9">
        <v>1</v>
      </c>
      <c r="B6" s="5">
        <v>5418</v>
      </c>
      <c r="C6" s="5"/>
      <c r="D6" s="9">
        <v>1</v>
      </c>
      <c r="E6" s="2">
        <v>1957</v>
      </c>
    </row>
    <row r="7" spans="1:5" x14ac:dyDescent="0.25">
      <c r="A7" s="9">
        <v>2</v>
      </c>
      <c r="B7" s="2">
        <v>4317</v>
      </c>
      <c r="C7" s="2"/>
      <c r="D7" s="9">
        <v>2</v>
      </c>
      <c r="E7" s="2">
        <v>1629</v>
      </c>
    </row>
    <row r="8" spans="1:5" x14ac:dyDescent="0.25">
      <c r="A8" s="9">
        <v>3</v>
      </c>
      <c r="B8" s="2">
        <v>8166</v>
      </c>
      <c r="C8" s="2"/>
      <c r="D8" s="9">
        <v>3</v>
      </c>
      <c r="E8" s="2">
        <v>1921</v>
      </c>
    </row>
    <row r="9" spans="1:5" x14ac:dyDescent="0.25">
      <c r="A9" s="9">
        <v>4</v>
      </c>
      <c r="B9" s="5">
        <v>3251</v>
      </c>
      <c r="C9" s="5"/>
      <c r="D9" s="9">
        <v>4</v>
      </c>
      <c r="E9" s="2">
        <v>1484</v>
      </c>
    </row>
    <row r="10" spans="1:5" x14ac:dyDescent="0.25">
      <c r="A10" s="9">
        <v>5</v>
      </c>
      <c r="B10" s="2">
        <v>3168</v>
      </c>
      <c r="C10" s="2"/>
      <c r="D10" s="9">
        <v>5</v>
      </c>
      <c r="E10" s="2">
        <v>1109</v>
      </c>
    </row>
    <row r="11" spans="1:5" x14ac:dyDescent="0.25">
      <c r="A11" s="9">
        <v>6</v>
      </c>
      <c r="B11" s="5">
        <v>7392</v>
      </c>
      <c r="C11" s="5"/>
      <c r="D11" s="9">
        <v>6</v>
      </c>
      <c r="E11" s="2">
        <v>1182</v>
      </c>
    </row>
    <row r="12" spans="1:5" x14ac:dyDescent="0.25">
      <c r="A12" s="9">
        <v>7</v>
      </c>
      <c r="B12" s="2">
        <v>6797</v>
      </c>
      <c r="C12" s="2"/>
      <c r="D12" s="9">
        <v>7</v>
      </c>
      <c r="E12" s="2">
        <v>1166</v>
      </c>
    </row>
    <row r="13" spans="1:5" x14ac:dyDescent="0.25">
      <c r="A13" s="10">
        <v>8</v>
      </c>
      <c r="B13" s="2">
        <v>4684</v>
      </c>
      <c r="C13" s="2"/>
      <c r="D13" s="10">
        <v>8</v>
      </c>
      <c r="E13" s="2">
        <v>3112</v>
      </c>
    </row>
    <row r="14" spans="1:5" x14ac:dyDescent="0.25">
      <c r="A14" s="10">
        <v>9</v>
      </c>
      <c r="B14" s="2">
        <v>4438</v>
      </c>
      <c r="C14" s="2"/>
      <c r="D14" s="10">
        <v>9</v>
      </c>
      <c r="E14" s="2">
        <v>3343</v>
      </c>
    </row>
    <row r="15" spans="1:5" x14ac:dyDescent="0.25">
      <c r="A15" s="10">
        <v>10</v>
      </c>
      <c r="B15" s="2">
        <v>4189</v>
      </c>
      <c r="C15" s="2"/>
      <c r="D15" s="10">
        <v>10</v>
      </c>
      <c r="E15" s="2">
        <v>2250</v>
      </c>
    </row>
    <row r="16" spans="1:5" x14ac:dyDescent="0.25">
      <c r="A16" s="10">
        <v>11</v>
      </c>
      <c r="B16" s="2">
        <v>4015</v>
      </c>
      <c r="C16" s="2"/>
      <c r="D16" s="10">
        <v>11</v>
      </c>
      <c r="E16" s="2">
        <v>2300</v>
      </c>
    </row>
    <row r="17" spans="1:9" x14ac:dyDescent="0.25">
      <c r="A17" s="10">
        <v>12</v>
      </c>
      <c r="B17" s="2">
        <v>3826</v>
      </c>
      <c r="C17" s="2"/>
      <c r="D17" s="10">
        <v>12</v>
      </c>
      <c r="E17" s="2">
        <v>1987</v>
      </c>
    </row>
    <row r="18" spans="1:9" x14ac:dyDescent="0.25">
      <c r="A18" s="10">
        <v>13</v>
      </c>
      <c r="B18" s="2">
        <v>3925</v>
      </c>
      <c r="C18" s="2"/>
      <c r="D18" s="10">
        <v>13</v>
      </c>
      <c r="E18" s="2">
        <v>1362</v>
      </c>
    </row>
    <row r="19" spans="1:9" x14ac:dyDescent="0.25">
      <c r="A19" s="10">
        <v>14</v>
      </c>
      <c r="B19" s="5">
        <v>3847</v>
      </c>
      <c r="C19" s="5"/>
      <c r="D19" s="10">
        <v>14</v>
      </c>
      <c r="E19" s="2">
        <v>1195</v>
      </c>
    </row>
    <row r="20" spans="1:9" x14ac:dyDescent="0.25">
      <c r="A20" s="10">
        <v>15</v>
      </c>
      <c r="B20" s="2">
        <v>3870</v>
      </c>
      <c r="C20" s="2"/>
      <c r="D20" s="10">
        <v>15</v>
      </c>
      <c r="E20" s="2">
        <v>1090</v>
      </c>
    </row>
    <row r="21" spans="1:9" x14ac:dyDescent="0.25">
      <c r="A21" s="2">
        <v>16</v>
      </c>
      <c r="B21" s="5">
        <v>4749</v>
      </c>
      <c r="C21" s="5"/>
      <c r="D21" s="2">
        <v>16</v>
      </c>
      <c r="E21" s="2">
        <v>1096</v>
      </c>
    </row>
    <row r="22" spans="1:9" x14ac:dyDescent="0.25">
      <c r="A22" s="2">
        <v>17</v>
      </c>
      <c r="B22" s="5">
        <v>4339</v>
      </c>
      <c r="C22" s="5"/>
      <c r="D22" s="2">
        <v>17</v>
      </c>
      <c r="E22" s="2">
        <v>1379</v>
      </c>
    </row>
    <row r="23" spans="1:9" x14ac:dyDescent="0.25">
      <c r="A23" s="10"/>
    </row>
    <row r="24" spans="1:9" x14ac:dyDescent="0.25">
      <c r="A24" s="6" t="s">
        <v>4</v>
      </c>
      <c r="B24" s="6">
        <f>AVERAGE(B6:B22)</f>
        <v>4728.8823529411766</v>
      </c>
      <c r="C24" s="6"/>
      <c r="D24" s="6"/>
      <c r="E24" s="6">
        <f>AVERAGE(E6:E22)</f>
        <v>1738.9411764705883</v>
      </c>
    </row>
    <row r="25" spans="1:9" x14ac:dyDescent="0.25">
      <c r="A25" s="6" t="s">
        <v>5</v>
      </c>
      <c r="B25" s="6">
        <f>_xlfn.STDEV.P(B6:B22)</f>
        <v>1381.9224411007997</v>
      </c>
      <c r="C25" s="6"/>
      <c r="D25" s="6"/>
      <c r="E25" s="6">
        <f>_xlfn.STDEV.P(E6:E22)</f>
        <v>672.60935875214284</v>
      </c>
    </row>
    <row r="26" spans="1:9" x14ac:dyDescent="0.25">
      <c r="A26" s="1"/>
    </row>
    <row r="27" spans="1:9" x14ac:dyDescent="0.25">
      <c r="A27" s="1" t="s">
        <v>1</v>
      </c>
      <c r="B27">
        <f>_xlfn.T.TEST(B6:B22,E6:E22,1,3)</f>
        <v>3.2595307648716412E-8</v>
      </c>
    </row>
    <row r="32" spans="1:9" x14ac:dyDescent="0.25">
      <c r="A32" s="21"/>
      <c r="B32" s="29"/>
      <c r="C32" s="5"/>
      <c r="D32" s="20"/>
      <c r="F32" s="21"/>
      <c r="G32" s="5"/>
      <c r="H32" s="5"/>
      <c r="I32" s="16"/>
    </row>
    <row r="33" spans="1:11" x14ac:dyDescent="0.25">
      <c r="C33" s="60"/>
      <c r="D33" s="60"/>
      <c r="E33" s="60"/>
    </row>
    <row r="34" spans="1:11" x14ac:dyDescent="0.25">
      <c r="A34" s="6"/>
      <c r="B34" s="6"/>
      <c r="C34" s="63"/>
      <c r="D34" s="64"/>
      <c r="E34" s="63"/>
      <c r="F34" s="6"/>
      <c r="G34" s="6"/>
      <c r="H34" s="6"/>
      <c r="I34" s="12"/>
    </row>
    <row r="35" spans="1:11" x14ac:dyDescent="0.25">
      <c r="A35" s="6"/>
      <c r="B35" s="6"/>
      <c r="C35" s="63"/>
      <c r="D35" s="64"/>
      <c r="E35" s="63"/>
      <c r="F35" s="6"/>
      <c r="G35" s="6"/>
      <c r="H35" s="6"/>
      <c r="I35" s="12"/>
    </row>
    <row r="36" spans="1:11" x14ac:dyDescent="0.25">
      <c r="A36" s="1"/>
      <c r="B36" s="24"/>
      <c r="C36" s="17"/>
      <c r="D36" s="17"/>
      <c r="E36" s="17"/>
    </row>
    <row r="37" spans="1:11" x14ac:dyDescent="0.25">
      <c r="A37" s="1"/>
      <c r="B37" s="24"/>
      <c r="C37" s="17"/>
      <c r="D37" s="65"/>
      <c r="E37" s="17"/>
    </row>
    <row r="38" spans="1:11" x14ac:dyDescent="0.25">
      <c r="B38" s="24"/>
      <c r="D38" s="25"/>
    </row>
    <row r="41" spans="1:11" x14ac:dyDescent="0.25">
      <c r="A41" t="s">
        <v>119</v>
      </c>
    </row>
    <row r="44" spans="1:11" ht="17.25" x14ac:dyDescent="0.25">
      <c r="B44" s="1" t="s">
        <v>7</v>
      </c>
      <c r="C44" s="1" t="s">
        <v>7</v>
      </c>
      <c r="D44" s="3" t="s">
        <v>3</v>
      </c>
      <c r="I44" s="1" t="s">
        <v>7</v>
      </c>
      <c r="J44" s="1" t="s">
        <v>7</v>
      </c>
      <c r="K44" s="3" t="s">
        <v>3</v>
      </c>
    </row>
    <row r="45" spans="1:11" ht="15.75" x14ac:dyDescent="0.25">
      <c r="A45" s="1" t="s">
        <v>61</v>
      </c>
      <c r="B45" s="52" t="s">
        <v>2</v>
      </c>
      <c r="C45" s="52" t="s">
        <v>125</v>
      </c>
      <c r="D45" s="52"/>
      <c r="G45" s="52"/>
      <c r="H45" s="52" t="s">
        <v>107</v>
      </c>
      <c r="I45" s="52" t="s">
        <v>2</v>
      </c>
      <c r="J45" s="52" t="s">
        <v>133</v>
      </c>
      <c r="K45" s="52"/>
    </row>
    <row r="46" spans="1:11" x14ac:dyDescent="0.25">
      <c r="A46" s="9">
        <v>1</v>
      </c>
      <c r="B46" s="29">
        <v>16620</v>
      </c>
      <c r="C46" s="5">
        <v>9689</v>
      </c>
      <c r="D46" s="20">
        <f t="shared" ref="D46:D60" si="0">C46/B46</f>
        <v>0.58297232250300846</v>
      </c>
      <c r="G46" s="1"/>
      <c r="H46" s="9">
        <v>1</v>
      </c>
      <c r="I46" s="2">
        <v>28318</v>
      </c>
      <c r="J46" s="2">
        <v>15808</v>
      </c>
      <c r="K46" s="16">
        <f t="shared" ref="K46:K60" si="1">J46/I46</f>
        <v>0.55823151352496647</v>
      </c>
    </row>
    <row r="47" spans="1:11" x14ac:dyDescent="0.25">
      <c r="A47" s="9">
        <v>2</v>
      </c>
      <c r="B47" s="21">
        <v>16892</v>
      </c>
      <c r="C47" s="2">
        <v>11980</v>
      </c>
      <c r="D47" s="20">
        <f t="shared" si="0"/>
        <v>0.70921146104664934</v>
      </c>
      <c r="G47" s="1"/>
      <c r="H47" s="9">
        <v>2</v>
      </c>
      <c r="I47" s="2">
        <v>35833</v>
      </c>
      <c r="J47" s="2">
        <v>22634</v>
      </c>
      <c r="K47" s="16">
        <f t="shared" si="1"/>
        <v>0.63165238746406949</v>
      </c>
    </row>
    <row r="48" spans="1:11" x14ac:dyDescent="0.25">
      <c r="A48" s="9">
        <v>3</v>
      </c>
      <c r="B48" s="29">
        <v>12760</v>
      </c>
      <c r="C48" s="5">
        <v>8770</v>
      </c>
      <c r="D48" s="20">
        <f t="shared" si="0"/>
        <v>0.68730407523510972</v>
      </c>
      <c r="G48" s="1"/>
      <c r="H48" s="9">
        <v>3</v>
      </c>
      <c r="I48" s="2">
        <v>12859</v>
      </c>
      <c r="J48" s="2">
        <v>7297</v>
      </c>
      <c r="K48" s="16">
        <f t="shared" si="1"/>
        <v>0.56746247764211832</v>
      </c>
    </row>
    <row r="49" spans="1:11" x14ac:dyDescent="0.25">
      <c r="A49" s="9">
        <v>4</v>
      </c>
      <c r="B49" s="29">
        <v>14218</v>
      </c>
      <c r="C49" s="2">
        <v>8996</v>
      </c>
      <c r="D49" s="20">
        <f t="shared" si="0"/>
        <v>0.63271908847939229</v>
      </c>
      <c r="G49" s="1"/>
      <c r="H49" s="9">
        <v>4</v>
      </c>
      <c r="I49" s="2">
        <v>16729</v>
      </c>
      <c r="J49" s="2">
        <v>11275</v>
      </c>
      <c r="K49" s="16">
        <f t="shared" si="1"/>
        <v>0.67397931735309946</v>
      </c>
    </row>
    <row r="50" spans="1:11" x14ac:dyDescent="0.25">
      <c r="A50" s="9">
        <v>5</v>
      </c>
      <c r="B50" s="29">
        <v>19890</v>
      </c>
      <c r="C50" s="2">
        <v>12029</v>
      </c>
      <c r="D50" s="20">
        <f t="shared" si="0"/>
        <v>0.6047762694821518</v>
      </c>
      <c r="G50" s="1"/>
      <c r="H50" s="9">
        <v>5</v>
      </c>
      <c r="I50" s="2">
        <v>14873</v>
      </c>
      <c r="J50" s="2">
        <v>9359</v>
      </c>
      <c r="K50" s="16">
        <f t="shared" si="1"/>
        <v>0.62926107711961277</v>
      </c>
    </row>
    <row r="51" spans="1:11" x14ac:dyDescent="0.25">
      <c r="A51" s="9">
        <v>6</v>
      </c>
      <c r="B51" s="21">
        <v>18822</v>
      </c>
      <c r="C51" s="5">
        <v>10231</v>
      </c>
      <c r="D51" s="20">
        <f t="shared" si="0"/>
        <v>0.54356603974072892</v>
      </c>
      <c r="G51" s="1"/>
      <c r="H51" s="9">
        <v>6</v>
      </c>
      <c r="I51" s="2">
        <v>17606</v>
      </c>
      <c r="J51" s="2">
        <v>9903</v>
      </c>
      <c r="K51" s="16">
        <f t="shared" si="1"/>
        <v>0.56247870044303083</v>
      </c>
    </row>
    <row r="52" spans="1:11" x14ac:dyDescent="0.25">
      <c r="A52" s="9">
        <v>7</v>
      </c>
      <c r="B52" s="21">
        <v>23213</v>
      </c>
      <c r="C52" s="2">
        <v>12637</v>
      </c>
      <c r="D52" s="20">
        <f t="shared" si="0"/>
        <v>0.54439322793262401</v>
      </c>
      <c r="G52" s="1"/>
      <c r="H52" s="9">
        <v>7</v>
      </c>
      <c r="I52" s="2">
        <v>24291</v>
      </c>
      <c r="J52" s="2">
        <v>15225</v>
      </c>
      <c r="K52" s="16">
        <f t="shared" si="1"/>
        <v>0.62677534889465236</v>
      </c>
    </row>
    <row r="53" spans="1:11" x14ac:dyDescent="0.25">
      <c r="A53" s="10">
        <v>8</v>
      </c>
      <c r="B53" s="21">
        <v>15748</v>
      </c>
      <c r="C53" s="5">
        <v>9455</v>
      </c>
      <c r="D53" s="20">
        <f t="shared" si="0"/>
        <v>0.60039370078740162</v>
      </c>
      <c r="G53" s="1"/>
      <c r="H53" s="10">
        <v>8</v>
      </c>
      <c r="I53" s="2">
        <v>36832</v>
      </c>
      <c r="J53" s="2">
        <v>21749</v>
      </c>
      <c r="K53" s="16">
        <f t="shared" si="1"/>
        <v>0.59049196350999134</v>
      </c>
    </row>
    <row r="54" spans="1:11" x14ac:dyDescent="0.25">
      <c r="A54" s="10">
        <v>9</v>
      </c>
      <c r="B54" s="21">
        <v>14065</v>
      </c>
      <c r="C54" s="2">
        <v>7829</v>
      </c>
      <c r="D54" s="20">
        <f t="shared" si="0"/>
        <v>0.5566299324564522</v>
      </c>
      <c r="G54" s="1"/>
      <c r="H54" s="10">
        <v>9</v>
      </c>
      <c r="I54" s="2">
        <v>12370</v>
      </c>
      <c r="J54" s="2">
        <v>8495</v>
      </c>
      <c r="K54" s="16">
        <f t="shared" si="1"/>
        <v>0.68674211802748586</v>
      </c>
    </row>
    <row r="55" spans="1:11" x14ac:dyDescent="0.25">
      <c r="A55" s="10">
        <v>10</v>
      </c>
      <c r="B55" s="21">
        <v>22602</v>
      </c>
      <c r="C55" s="2">
        <v>13462</v>
      </c>
      <c r="D55" s="20">
        <f t="shared" si="0"/>
        <v>0.59561100787540922</v>
      </c>
      <c r="G55" s="1"/>
      <c r="H55" s="10">
        <v>10</v>
      </c>
      <c r="I55" s="2">
        <v>13856</v>
      </c>
      <c r="J55" s="2">
        <v>8192</v>
      </c>
      <c r="K55" s="16">
        <f t="shared" si="1"/>
        <v>0.59122401847575057</v>
      </c>
    </row>
    <row r="56" spans="1:11" x14ac:dyDescent="0.25">
      <c r="A56" s="10">
        <v>11</v>
      </c>
      <c r="B56" s="21">
        <v>19116</v>
      </c>
      <c r="C56" s="1">
        <v>10642</v>
      </c>
      <c r="D56" s="20">
        <f t="shared" si="0"/>
        <v>0.55670642393806236</v>
      </c>
      <c r="G56" s="1"/>
      <c r="H56" s="10">
        <v>11</v>
      </c>
      <c r="I56" s="2">
        <v>17645</v>
      </c>
      <c r="J56" s="2">
        <v>9995</v>
      </c>
      <c r="K56" s="16">
        <f t="shared" si="1"/>
        <v>0.5664494190988949</v>
      </c>
    </row>
    <row r="57" spans="1:11" x14ac:dyDescent="0.25">
      <c r="A57" s="10">
        <v>12</v>
      </c>
      <c r="B57" s="21">
        <v>17570</v>
      </c>
      <c r="C57" s="2">
        <v>8781</v>
      </c>
      <c r="D57" s="20">
        <f t="shared" si="0"/>
        <v>0.49977233921457032</v>
      </c>
      <c r="G57" s="1"/>
      <c r="H57" s="10">
        <v>12</v>
      </c>
      <c r="I57" s="2">
        <v>14319</v>
      </c>
      <c r="J57" s="2">
        <v>7198</v>
      </c>
      <c r="K57" s="16">
        <f t="shared" si="1"/>
        <v>0.50268873524687474</v>
      </c>
    </row>
    <row r="58" spans="1:11" x14ac:dyDescent="0.25">
      <c r="A58" s="10">
        <v>13</v>
      </c>
      <c r="B58" s="21">
        <v>20184</v>
      </c>
      <c r="C58" s="2">
        <v>12517</v>
      </c>
      <c r="D58" s="20">
        <f t="shared" si="0"/>
        <v>0.62014466904478793</v>
      </c>
      <c r="G58" s="1"/>
      <c r="H58" s="10">
        <v>13</v>
      </c>
      <c r="I58" s="2">
        <v>19633</v>
      </c>
      <c r="J58" s="2">
        <v>10815</v>
      </c>
      <c r="K58" s="16">
        <f t="shared" si="1"/>
        <v>0.55085824886670398</v>
      </c>
    </row>
    <row r="59" spans="1:11" x14ac:dyDescent="0.25">
      <c r="A59" s="10">
        <v>14</v>
      </c>
      <c r="B59" s="29">
        <v>11943</v>
      </c>
      <c r="C59" s="2">
        <v>8231</v>
      </c>
      <c r="D59" s="20">
        <f t="shared" si="0"/>
        <v>0.6891903206899439</v>
      </c>
      <c r="G59" s="1"/>
      <c r="H59" s="10">
        <v>14</v>
      </c>
      <c r="I59" s="2">
        <v>13035</v>
      </c>
      <c r="J59" s="2">
        <v>5254</v>
      </c>
      <c r="K59" s="16">
        <f t="shared" si="1"/>
        <v>0.40306866129650942</v>
      </c>
    </row>
    <row r="60" spans="1:11" x14ac:dyDescent="0.25">
      <c r="A60" s="10">
        <v>15</v>
      </c>
      <c r="B60" s="21">
        <v>16410</v>
      </c>
      <c r="C60" s="2">
        <v>9541</v>
      </c>
      <c r="D60" s="20">
        <f t="shared" si="0"/>
        <v>0.58141377209018896</v>
      </c>
      <c r="G60" s="1"/>
      <c r="H60" s="10">
        <v>15</v>
      </c>
      <c r="I60" s="2">
        <v>17761</v>
      </c>
      <c r="J60" s="2">
        <v>9053</v>
      </c>
      <c r="K60" s="16">
        <f t="shared" si="1"/>
        <v>0.50971229097460724</v>
      </c>
    </row>
    <row r="61" spans="1:11" x14ac:dyDescent="0.25">
      <c r="A61" s="2"/>
    </row>
    <row r="62" spans="1:11" x14ac:dyDescent="0.25">
      <c r="A62" s="6" t="s">
        <v>4</v>
      </c>
      <c r="B62" s="6">
        <f>AVERAGE(B46:B60)</f>
        <v>17336.866666666665</v>
      </c>
      <c r="C62" s="6">
        <f t="shared" ref="C62:D62" si="2">AVERAGE(C46:C60)</f>
        <v>10319.333333333334</v>
      </c>
      <c r="D62" s="12">
        <f t="shared" si="2"/>
        <v>0.60032031003443209</v>
      </c>
      <c r="G62" s="6"/>
      <c r="H62" s="6"/>
      <c r="I62" s="6">
        <f>AVERAGE(I46:I60)</f>
        <v>19730.666666666668</v>
      </c>
      <c r="J62" s="6">
        <f>AVERAGE(J46:J60)</f>
        <v>11483.466666666667</v>
      </c>
      <c r="K62" s="12">
        <f>AVERAGE(K46:K60)</f>
        <v>0.57673841852922447</v>
      </c>
    </row>
    <row r="63" spans="1:11" x14ac:dyDescent="0.25">
      <c r="A63" s="6" t="s">
        <v>5</v>
      </c>
      <c r="B63" s="6">
        <f>_xlfn.STDEV.P(B46:B60)</f>
        <v>3233.8815452778863</v>
      </c>
      <c r="C63" s="6">
        <f t="shared" ref="C63:D63" si="3">_xlfn.STDEV.P(C46:C60)</f>
        <v>1726.2979142919942</v>
      </c>
      <c r="D63" s="12">
        <f t="shared" si="3"/>
        <v>5.7581404209132936E-2</v>
      </c>
      <c r="G63" s="6"/>
      <c r="H63" s="6"/>
      <c r="I63" s="6">
        <f>_xlfn.STDEV.P(I46:I60)</f>
        <v>7753.1454061489712</v>
      </c>
      <c r="J63" s="6">
        <f>_xlfn.STDEV.P(J46:J60)</f>
        <v>4983.3264508313678</v>
      </c>
      <c r="K63" s="12">
        <f>_xlfn.STDEV.P(K46:K60)</f>
        <v>6.9175161135709415E-2</v>
      </c>
    </row>
    <row r="64" spans="1:11" x14ac:dyDescent="0.25">
      <c r="A64" s="1"/>
      <c r="C64" s="24"/>
      <c r="H64" s="24"/>
    </row>
    <row r="65" spans="1:11" x14ac:dyDescent="0.25">
      <c r="A65" s="1" t="s">
        <v>1</v>
      </c>
      <c r="C65" s="1">
        <f>_xlfn.T.TEST(C46:C60,J46:J60,1,3)</f>
        <v>0.21004324139592812</v>
      </c>
      <c r="H65" s="24"/>
    </row>
    <row r="68" spans="1:11" x14ac:dyDescent="0.25">
      <c r="C68" t="s">
        <v>126</v>
      </c>
    </row>
    <row r="75" spans="1:11" x14ac:dyDescent="0.25">
      <c r="A75" t="s">
        <v>120</v>
      </c>
    </row>
    <row r="76" spans="1:11" x14ac:dyDescent="0.25">
      <c r="A76" s="53"/>
      <c r="B76" s="53"/>
      <c r="C76" s="53"/>
      <c r="D76" s="53"/>
      <c r="E76" s="53"/>
      <c r="F76" s="53"/>
      <c r="G76" s="53"/>
      <c r="H76" s="53"/>
      <c r="I76" s="53"/>
    </row>
    <row r="77" spans="1:11" ht="15.75" x14ac:dyDescent="0.25">
      <c r="A77" s="53"/>
      <c r="B77" s="52" t="s">
        <v>108</v>
      </c>
      <c r="C77" s="52" t="s">
        <v>108</v>
      </c>
      <c r="D77" s="3" t="s">
        <v>3</v>
      </c>
      <c r="G77" s="53"/>
      <c r="H77" s="53"/>
      <c r="I77" s="52" t="s">
        <v>108</v>
      </c>
      <c r="J77" s="52" t="s">
        <v>108</v>
      </c>
      <c r="K77" s="3" t="s">
        <v>3</v>
      </c>
    </row>
    <row r="78" spans="1:11" x14ac:dyDescent="0.25">
      <c r="A78" s="52" t="s">
        <v>40</v>
      </c>
      <c r="B78" s="52" t="s">
        <v>2</v>
      </c>
      <c r="C78" s="52" t="s">
        <v>125</v>
      </c>
      <c r="D78" s="52"/>
      <c r="G78" s="52"/>
      <c r="H78" s="52" t="s">
        <v>62</v>
      </c>
      <c r="I78" s="52" t="s">
        <v>2</v>
      </c>
      <c r="J78" s="52" t="s">
        <v>133</v>
      </c>
      <c r="K78" s="52"/>
    </row>
    <row r="79" spans="1:11" x14ac:dyDescent="0.25">
      <c r="A79" s="9">
        <v>1</v>
      </c>
      <c r="B79" s="5">
        <v>15455</v>
      </c>
      <c r="C79" s="5">
        <v>4552</v>
      </c>
      <c r="D79" s="20">
        <f t="shared" ref="D79:D95" si="4">C79/B79</f>
        <v>0.2945325137495956</v>
      </c>
      <c r="H79" s="9">
        <v>1</v>
      </c>
      <c r="I79" s="2">
        <v>12074</v>
      </c>
      <c r="J79" s="2">
        <v>6815</v>
      </c>
      <c r="K79" s="16">
        <f t="shared" ref="K79:K95" si="5">J79/I79</f>
        <v>0.56443597813483515</v>
      </c>
    </row>
    <row r="80" spans="1:11" x14ac:dyDescent="0.25">
      <c r="A80" s="9">
        <v>2</v>
      </c>
      <c r="B80" s="2">
        <v>13384</v>
      </c>
      <c r="C80" s="2">
        <v>4819</v>
      </c>
      <c r="D80" s="20">
        <f t="shared" si="4"/>
        <v>0.36005678421996412</v>
      </c>
      <c r="H80" s="9">
        <v>2</v>
      </c>
      <c r="I80" s="2">
        <v>10720</v>
      </c>
      <c r="J80" s="2">
        <v>5976</v>
      </c>
      <c r="K80" s="16">
        <f t="shared" si="5"/>
        <v>0.55746268656716413</v>
      </c>
    </row>
    <row r="81" spans="1:11" x14ac:dyDescent="0.25">
      <c r="A81" s="9">
        <v>3</v>
      </c>
      <c r="B81" s="5">
        <v>5608</v>
      </c>
      <c r="C81" s="5">
        <v>3353</v>
      </c>
      <c r="D81" s="20">
        <f t="shared" si="4"/>
        <v>0.59789586305278175</v>
      </c>
      <c r="H81" s="9">
        <v>3</v>
      </c>
      <c r="I81" s="2">
        <v>10998</v>
      </c>
      <c r="J81" s="2">
        <v>6733</v>
      </c>
      <c r="K81" s="16">
        <f t="shared" si="5"/>
        <v>0.6122022185851973</v>
      </c>
    </row>
    <row r="82" spans="1:11" x14ac:dyDescent="0.25">
      <c r="A82" s="9">
        <v>4</v>
      </c>
      <c r="B82" s="5">
        <v>5312</v>
      </c>
      <c r="C82" s="2">
        <v>3046</v>
      </c>
      <c r="D82" s="20">
        <f t="shared" si="4"/>
        <v>0.57341867469879515</v>
      </c>
      <c r="H82" s="9">
        <v>4</v>
      </c>
      <c r="I82" s="2">
        <v>7782</v>
      </c>
      <c r="J82" s="2">
        <v>4926</v>
      </c>
      <c r="K82" s="16">
        <f t="shared" si="5"/>
        <v>0.63299922898997685</v>
      </c>
    </row>
    <row r="83" spans="1:11" x14ac:dyDescent="0.25">
      <c r="A83" s="9">
        <v>5</v>
      </c>
      <c r="B83" s="5">
        <v>11605</v>
      </c>
      <c r="C83" s="2">
        <v>7749</v>
      </c>
      <c r="D83" s="20">
        <f t="shared" si="4"/>
        <v>0.66772942697113313</v>
      </c>
      <c r="H83" s="9">
        <v>5</v>
      </c>
      <c r="I83" s="2">
        <v>7516</v>
      </c>
      <c r="J83" s="2">
        <v>3783</v>
      </c>
      <c r="K83" s="16">
        <f t="shared" si="5"/>
        <v>0.50332623736029802</v>
      </c>
    </row>
    <row r="84" spans="1:11" x14ac:dyDescent="0.25">
      <c r="A84" s="9">
        <v>6</v>
      </c>
      <c r="B84" s="2">
        <v>9555</v>
      </c>
      <c r="C84" s="5">
        <v>5581</v>
      </c>
      <c r="D84" s="20">
        <f t="shared" si="4"/>
        <v>0.58409209837781262</v>
      </c>
      <c r="H84" s="9">
        <v>6</v>
      </c>
      <c r="I84" s="2">
        <v>7434</v>
      </c>
      <c r="J84" s="2">
        <v>5199</v>
      </c>
      <c r="K84" s="16">
        <f t="shared" si="5"/>
        <v>0.69935431799838577</v>
      </c>
    </row>
    <row r="85" spans="1:11" x14ac:dyDescent="0.25">
      <c r="A85" s="9">
        <v>7</v>
      </c>
      <c r="B85" s="2">
        <v>9583</v>
      </c>
      <c r="C85" s="2">
        <v>7196</v>
      </c>
      <c r="D85" s="20">
        <f t="shared" si="4"/>
        <v>0.75091307523739959</v>
      </c>
      <c r="H85" s="9">
        <v>7</v>
      </c>
      <c r="I85" s="2">
        <v>7722</v>
      </c>
      <c r="J85" s="2">
        <v>4545</v>
      </c>
      <c r="K85" s="16">
        <f t="shared" si="5"/>
        <v>0.58857808857808858</v>
      </c>
    </row>
    <row r="86" spans="1:11" x14ac:dyDescent="0.25">
      <c r="A86" s="10">
        <v>8</v>
      </c>
      <c r="B86" s="2">
        <v>9492</v>
      </c>
      <c r="C86" s="5">
        <v>5582</v>
      </c>
      <c r="D86" s="20">
        <f t="shared" si="4"/>
        <v>0.58807416772018539</v>
      </c>
      <c r="H86" s="10">
        <v>8</v>
      </c>
      <c r="I86" s="2">
        <v>8420</v>
      </c>
      <c r="J86" s="2">
        <v>4644</v>
      </c>
      <c r="K86" s="16">
        <f t="shared" si="5"/>
        <v>0.55154394299287413</v>
      </c>
    </row>
    <row r="87" spans="1:11" x14ac:dyDescent="0.25">
      <c r="A87" s="10">
        <v>9</v>
      </c>
      <c r="B87" s="21">
        <v>13679</v>
      </c>
      <c r="C87" s="2">
        <v>7601</v>
      </c>
      <c r="D87" s="20">
        <f t="shared" si="4"/>
        <v>0.55566927406974198</v>
      </c>
      <c r="H87" s="10">
        <v>9</v>
      </c>
      <c r="I87" s="2">
        <v>10625</v>
      </c>
      <c r="J87" s="2">
        <v>5724</v>
      </c>
      <c r="K87" s="16">
        <f t="shared" si="5"/>
        <v>0.5387294117647059</v>
      </c>
    </row>
    <row r="88" spans="1:11" x14ac:dyDescent="0.25">
      <c r="A88" s="10">
        <v>10</v>
      </c>
      <c r="B88" s="2">
        <v>16172</v>
      </c>
      <c r="C88" s="2">
        <v>7820</v>
      </c>
      <c r="D88" s="20">
        <f t="shared" si="4"/>
        <v>0.48355181795696267</v>
      </c>
      <c r="H88" s="10">
        <v>10</v>
      </c>
      <c r="I88" s="2">
        <v>7051</v>
      </c>
      <c r="J88" s="2">
        <v>4580</v>
      </c>
      <c r="K88" s="16">
        <f t="shared" si="5"/>
        <v>0.64955325485746707</v>
      </c>
    </row>
    <row r="89" spans="1:11" x14ac:dyDescent="0.25">
      <c r="A89" s="10">
        <v>11</v>
      </c>
      <c r="B89" s="2">
        <v>7186</v>
      </c>
      <c r="C89" s="1">
        <v>5077</v>
      </c>
      <c r="D89" s="20">
        <f t="shared" si="4"/>
        <v>0.70651266351238518</v>
      </c>
      <c r="H89" s="10">
        <v>11</v>
      </c>
      <c r="I89" s="2">
        <v>6400</v>
      </c>
      <c r="J89" s="2">
        <v>4137</v>
      </c>
      <c r="K89" s="16">
        <f t="shared" si="5"/>
        <v>0.64640624999999996</v>
      </c>
    </row>
    <row r="90" spans="1:11" x14ac:dyDescent="0.25">
      <c r="A90" s="10">
        <v>12</v>
      </c>
      <c r="B90" s="2">
        <v>7705</v>
      </c>
      <c r="C90" s="2">
        <v>4398</v>
      </c>
      <c r="D90" s="20">
        <f t="shared" si="4"/>
        <v>0.57079818299805318</v>
      </c>
      <c r="H90" s="10">
        <v>12</v>
      </c>
      <c r="I90" s="2">
        <v>9306</v>
      </c>
      <c r="J90" s="2">
        <v>5965</v>
      </c>
      <c r="K90" s="16">
        <f t="shared" si="5"/>
        <v>0.64098431119707711</v>
      </c>
    </row>
    <row r="91" spans="1:11" x14ac:dyDescent="0.25">
      <c r="A91" s="10">
        <v>13</v>
      </c>
      <c r="B91" s="2">
        <v>12865</v>
      </c>
      <c r="C91" s="2">
        <v>6679</v>
      </c>
      <c r="D91" s="20">
        <f t="shared" si="4"/>
        <v>0.51916051301982125</v>
      </c>
      <c r="H91" s="10">
        <v>13</v>
      </c>
      <c r="I91" s="2">
        <v>12480</v>
      </c>
      <c r="J91" s="2">
        <v>8148</v>
      </c>
      <c r="K91" s="16">
        <f t="shared" si="5"/>
        <v>0.6528846153846154</v>
      </c>
    </row>
    <row r="92" spans="1:11" x14ac:dyDescent="0.25">
      <c r="A92" s="10">
        <v>14</v>
      </c>
      <c r="B92" s="5">
        <v>15218</v>
      </c>
      <c r="C92" s="2">
        <v>11783</v>
      </c>
      <c r="D92" s="20">
        <f t="shared" si="4"/>
        <v>0.77428045735313444</v>
      </c>
      <c r="H92" s="10">
        <v>14</v>
      </c>
      <c r="I92" s="2">
        <v>8981</v>
      </c>
      <c r="J92" s="2">
        <v>5282</v>
      </c>
      <c r="K92" s="16">
        <f t="shared" si="5"/>
        <v>0.58813049771740344</v>
      </c>
    </row>
    <row r="93" spans="1:11" x14ac:dyDescent="0.25">
      <c r="A93" s="10">
        <v>15</v>
      </c>
      <c r="B93" s="2">
        <v>4461</v>
      </c>
      <c r="C93" s="2">
        <v>2823</v>
      </c>
      <c r="D93" s="20">
        <f t="shared" si="4"/>
        <v>0.63281775386684602</v>
      </c>
      <c r="H93" s="10">
        <v>15</v>
      </c>
      <c r="I93" s="2">
        <v>9425</v>
      </c>
      <c r="J93" s="2">
        <v>6347</v>
      </c>
      <c r="K93" s="16">
        <f t="shared" si="5"/>
        <v>0.67342175066312993</v>
      </c>
    </row>
    <row r="94" spans="1:11" x14ac:dyDescent="0.25">
      <c r="A94" s="2">
        <v>16</v>
      </c>
      <c r="B94" s="2">
        <v>8689</v>
      </c>
      <c r="C94" s="5">
        <v>4643</v>
      </c>
      <c r="D94" s="20">
        <f t="shared" si="4"/>
        <v>0.5343537806421913</v>
      </c>
      <c r="H94" s="2">
        <v>16</v>
      </c>
      <c r="I94" s="5">
        <v>6983</v>
      </c>
      <c r="J94" s="5">
        <v>4110</v>
      </c>
      <c r="K94" s="16">
        <f t="shared" si="5"/>
        <v>0.58857224688529286</v>
      </c>
    </row>
    <row r="95" spans="1:11" x14ac:dyDescent="0.25">
      <c r="A95" s="2">
        <v>17</v>
      </c>
      <c r="B95" s="2">
        <v>11038</v>
      </c>
      <c r="C95" s="2">
        <v>6874</v>
      </c>
      <c r="D95" s="20">
        <f t="shared" si="4"/>
        <v>0.62275774596847255</v>
      </c>
      <c r="H95" s="2">
        <v>17</v>
      </c>
      <c r="I95" s="5">
        <v>8698</v>
      </c>
      <c r="J95" s="5">
        <v>4590</v>
      </c>
      <c r="K95" s="12">
        <f t="shared" si="5"/>
        <v>0.52770751896987811</v>
      </c>
    </row>
    <row r="96" spans="1:11" x14ac:dyDescent="0.25">
      <c r="A96" s="21"/>
      <c r="I96" s="30"/>
      <c r="J96" s="30"/>
    </row>
    <row r="97" spans="1:11" x14ac:dyDescent="0.25">
      <c r="A97" s="6" t="s">
        <v>4</v>
      </c>
      <c r="B97" s="6">
        <f>AVERAGE(B79:B95)</f>
        <v>10412.176470588236</v>
      </c>
      <c r="C97" s="6">
        <f t="shared" ref="C97:D97" si="6">AVERAGE(C79:C95)</f>
        <v>5857.411764705882</v>
      </c>
      <c r="D97" s="12">
        <f t="shared" si="6"/>
        <v>0.5774479290244281</v>
      </c>
      <c r="G97" s="6"/>
      <c r="H97" s="6"/>
      <c r="I97" s="31">
        <f>AVERAGE(I79:I95)</f>
        <v>8977.3529411764703</v>
      </c>
      <c r="J97" s="31">
        <f>AVERAGE(J79:J95)</f>
        <v>5382.588235294118</v>
      </c>
      <c r="K97" s="12">
        <f>AVERAGE(K79:K95)</f>
        <v>0.60095838568508175</v>
      </c>
    </row>
    <row r="98" spans="1:11" x14ac:dyDescent="0.25">
      <c r="A98" s="6" t="s">
        <v>5</v>
      </c>
      <c r="B98" s="6">
        <f>_xlfn.STDEV.P(B79:B95)</f>
        <v>3568.8196472700165</v>
      </c>
      <c r="C98" s="6">
        <f t="shared" ref="C98:D98" si="7">_xlfn.STDEV.P(C79:C95)</f>
        <v>2164.0780691262867</v>
      </c>
      <c r="D98" s="12">
        <f t="shared" si="7"/>
        <v>0.11912461263474014</v>
      </c>
      <c r="G98" s="6"/>
      <c r="H98" s="6"/>
      <c r="I98" s="31">
        <f>_xlfn.STDEV.P(I79:I95)</f>
        <v>1786.26659433041</v>
      </c>
      <c r="J98" s="31">
        <f>_xlfn.STDEV.P(J79:J95)</f>
        <v>1131.4298636381222</v>
      </c>
      <c r="K98" s="12">
        <f>_xlfn.STDEV.P(K79:K95)</f>
        <v>5.4080592963951478E-2</v>
      </c>
    </row>
    <row r="99" spans="1:11" x14ac:dyDescent="0.25">
      <c r="A99" s="1"/>
      <c r="C99" s="24"/>
      <c r="H99" s="24"/>
    </row>
    <row r="100" spans="1:11" x14ac:dyDescent="0.25">
      <c r="A100" s="1" t="s">
        <v>1</v>
      </c>
      <c r="C100" s="1">
        <f>_xlfn.T.TEST(C77:C93,J77:J93,1,3)</f>
        <v>0.30524909277395429</v>
      </c>
      <c r="D100" s="12"/>
      <c r="H100" s="24"/>
    </row>
    <row r="102" spans="1:11" x14ac:dyDescent="0.25">
      <c r="A102" s="1"/>
      <c r="C102" t="s">
        <v>126</v>
      </c>
    </row>
    <row r="105" spans="1:11" x14ac:dyDescent="0.25">
      <c r="A105" t="s">
        <v>143</v>
      </c>
    </row>
    <row r="107" spans="1:11" x14ac:dyDescent="0.25">
      <c r="A107" s="1" t="s">
        <v>60</v>
      </c>
      <c r="B107" s="3" t="s">
        <v>19</v>
      </c>
      <c r="C107" s="1"/>
      <c r="D107" s="1"/>
      <c r="E107" s="3" t="s">
        <v>19</v>
      </c>
    </row>
    <row r="108" spans="1:11" ht="17.25" x14ac:dyDescent="0.25">
      <c r="A108" s="1" t="s">
        <v>6</v>
      </c>
      <c r="B108" s="1" t="s">
        <v>20</v>
      </c>
      <c r="C108" s="1"/>
      <c r="D108" s="1" t="s">
        <v>16</v>
      </c>
      <c r="E108" s="1" t="s">
        <v>20</v>
      </c>
    </row>
    <row r="109" spans="1:11" x14ac:dyDescent="0.25">
      <c r="A109" s="9">
        <v>1</v>
      </c>
      <c r="B109" s="3">
        <v>9603</v>
      </c>
      <c r="C109" s="3"/>
      <c r="D109" s="9">
        <v>1</v>
      </c>
      <c r="E109" s="1">
        <v>1746</v>
      </c>
    </row>
    <row r="110" spans="1:11" x14ac:dyDescent="0.25">
      <c r="A110" s="9">
        <v>2</v>
      </c>
      <c r="B110" s="3">
        <v>8054</v>
      </c>
      <c r="C110" s="2"/>
      <c r="D110" s="9">
        <v>2</v>
      </c>
      <c r="E110" s="1">
        <v>1943</v>
      </c>
    </row>
    <row r="111" spans="1:11" x14ac:dyDescent="0.25">
      <c r="A111" s="9">
        <v>3</v>
      </c>
      <c r="B111" s="3">
        <v>6938</v>
      </c>
      <c r="C111" s="3"/>
      <c r="D111" s="9">
        <v>3</v>
      </c>
      <c r="E111" s="1">
        <v>5106</v>
      </c>
    </row>
    <row r="112" spans="1:11" x14ac:dyDescent="0.25">
      <c r="A112" s="9">
        <v>4</v>
      </c>
      <c r="B112" s="3">
        <v>6009</v>
      </c>
      <c r="C112" s="1"/>
      <c r="D112" s="9">
        <v>4</v>
      </c>
      <c r="E112" s="1">
        <v>8771</v>
      </c>
    </row>
    <row r="113" spans="1:5" x14ac:dyDescent="0.25">
      <c r="A113" s="9">
        <v>5</v>
      </c>
      <c r="B113" s="3">
        <v>4868</v>
      </c>
      <c r="C113" s="1"/>
      <c r="D113" s="9">
        <v>5</v>
      </c>
      <c r="E113" s="1">
        <v>5099</v>
      </c>
    </row>
    <row r="114" spans="1:5" x14ac:dyDescent="0.25">
      <c r="A114" s="9">
        <v>6</v>
      </c>
      <c r="B114" s="3">
        <v>6067</v>
      </c>
      <c r="C114" s="3"/>
      <c r="D114" s="9">
        <v>6</v>
      </c>
      <c r="E114" s="1">
        <v>4169</v>
      </c>
    </row>
    <row r="115" spans="1:5" x14ac:dyDescent="0.25">
      <c r="A115" s="9">
        <v>7</v>
      </c>
      <c r="B115" s="3">
        <v>6051</v>
      </c>
      <c r="C115" s="1"/>
      <c r="D115" s="9">
        <v>7</v>
      </c>
      <c r="E115" s="1">
        <v>3536</v>
      </c>
    </row>
    <row r="116" spans="1:5" x14ac:dyDescent="0.25">
      <c r="A116" s="10">
        <v>8</v>
      </c>
      <c r="B116" s="3">
        <v>5143</v>
      </c>
      <c r="C116" s="3"/>
      <c r="D116" s="10">
        <v>8</v>
      </c>
      <c r="E116" s="1">
        <v>5051</v>
      </c>
    </row>
    <row r="117" spans="1:5" x14ac:dyDescent="0.25">
      <c r="A117" s="10">
        <v>9</v>
      </c>
      <c r="B117" s="3">
        <v>6781</v>
      </c>
      <c r="C117" s="1"/>
      <c r="D117" s="10">
        <v>9</v>
      </c>
      <c r="E117" s="1">
        <v>1813</v>
      </c>
    </row>
    <row r="118" spans="1:5" x14ac:dyDescent="0.25">
      <c r="A118" s="10">
        <v>10</v>
      </c>
      <c r="B118" s="3">
        <v>8169</v>
      </c>
      <c r="C118" s="1"/>
      <c r="D118" s="10">
        <v>10</v>
      </c>
      <c r="E118" s="1">
        <v>3626</v>
      </c>
    </row>
    <row r="119" spans="1:5" x14ac:dyDescent="0.25">
      <c r="A119" s="10">
        <v>11</v>
      </c>
      <c r="B119" s="3">
        <v>10301</v>
      </c>
      <c r="C119" s="1"/>
      <c r="D119" s="10">
        <v>11</v>
      </c>
      <c r="E119" s="1">
        <v>4626</v>
      </c>
    </row>
    <row r="120" spans="1:5" x14ac:dyDescent="0.25">
      <c r="A120" s="10">
        <v>12</v>
      </c>
      <c r="B120" s="3">
        <v>10481</v>
      </c>
      <c r="C120" s="1"/>
      <c r="D120" s="10">
        <v>12</v>
      </c>
      <c r="E120" s="1">
        <v>6904</v>
      </c>
    </row>
    <row r="121" spans="1:5" x14ac:dyDescent="0.25">
      <c r="A121" s="10">
        <v>13</v>
      </c>
      <c r="B121" s="3">
        <v>10802</v>
      </c>
      <c r="C121" s="1"/>
      <c r="D121" s="10">
        <v>13</v>
      </c>
      <c r="E121" s="1">
        <v>7159</v>
      </c>
    </row>
    <row r="122" spans="1:5" x14ac:dyDescent="0.25">
      <c r="A122" s="10">
        <v>14</v>
      </c>
      <c r="B122" s="3">
        <v>4232</v>
      </c>
      <c r="C122" s="1"/>
      <c r="D122" s="10">
        <v>14</v>
      </c>
      <c r="E122" s="1">
        <v>8609</v>
      </c>
    </row>
    <row r="123" spans="1:5" x14ac:dyDescent="0.25">
      <c r="A123" s="10">
        <v>15</v>
      </c>
      <c r="B123" s="3">
        <v>6445</v>
      </c>
      <c r="C123" s="1"/>
      <c r="D123" s="10">
        <v>15</v>
      </c>
      <c r="E123" s="1">
        <v>8025</v>
      </c>
    </row>
    <row r="124" spans="1:5" x14ac:dyDescent="0.25">
      <c r="A124" s="2"/>
    </row>
    <row r="125" spans="1:5" x14ac:dyDescent="0.25">
      <c r="A125" s="6" t="s">
        <v>4</v>
      </c>
      <c r="B125" s="6">
        <f>AVERAGE(B109:B123)</f>
        <v>7329.6</v>
      </c>
      <c r="C125" s="6"/>
      <c r="D125" s="6"/>
      <c r="E125" s="6">
        <f>AVERAGE(E109:E123)</f>
        <v>5078.8666666666668</v>
      </c>
    </row>
    <row r="126" spans="1:5" x14ac:dyDescent="0.25">
      <c r="A126" s="6" t="s">
        <v>5</v>
      </c>
      <c r="B126" s="6">
        <f>_xlfn.STDEV.P(B109:B123)</f>
        <v>2063.3533806242044</v>
      </c>
      <c r="C126" s="6"/>
      <c r="D126" s="6"/>
      <c r="E126" s="6">
        <f t="shared" ref="E126" si="8">_xlfn.STDEV.P(E109:E123)</f>
        <v>2303.1156539686745</v>
      </c>
    </row>
    <row r="127" spans="1:5" x14ac:dyDescent="0.25">
      <c r="A127" s="1"/>
    </row>
    <row r="128" spans="1:5" x14ac:dyDescent="0.25">
      <c r="A128" s="1" t="s">
        <v>1</v>
      </c>
      <c r="B128" s="25">
        <f>_xlfn.T.TEST(B109:B123,E109:E123,1,3)</f>
        <v>5.5292316835719169E-3</v>
      </c>
    </row>
    <row r="130" spans="1:11" x14ac:dyDescent="0.25">
      <c r="A130" t="s">
        <v>144</v>
      </c>
    </row>
    <row r="132" spans="1:11" x14ac:dyDescent="0.25">
      <c r="I132" s="5" t="s">
        <v>11</v>
      </c>
      <c r="J132" s="5" t="s">
        <v>11</v>
      </c>
      <c r="K132" s="5" t="s">
        <v>18</v>
      </c>
    </row>
    <row r="133" spans="1:11" x14ac:dyDescent="0.25">
      <c r="I133" s="53" t="s">
        <v>12</v>
      </c>
      <c r="J133" s="53" t="s">
        <v>13</v>
      </c>
    </row>
    <row r="135" spans="1:11" x14ac:dyDescent="0.25">
      <c r="H135" s="30" t="s">
        <v>0</v>
      </c>
      <c r="I135">
        <v>15</v>
      </c>
      <c r="J135">
        <v>3</v>
      </c>
      <c r="K135">
        <f>SUM(I135:J135)</f>
        <v>18</v>
      </c>
    </row>
    <row r="136" spans="1:11" ht="17.25" x14ac:dyDescent="0.25">
      <c r="H136" s="30" t="s">
        <v>63</v>
      </c>
      <c r="I136" s="30">
        <v>7</v>
      </c>
      <c r="J136">
        <v>9</v>
      </c>
      <c r="K136">
        <f>SUM(I136:J136)</f>
        <v>16</v>
      </c>
    </row>
    <row r="137" spans="1:11" x14ac:dyDescent="0.25">
      <c r="H137" s="70" t="s">
        <v>18</v>
      </c>
      <c r="I137">
        <f>SUM(I135:I136)</f>
        <v>22</v>
      </c>
      <c r="J137">
        <f>SUM(J135:J136)</f>
        <v>12</v>
      </c>
      <c r="K137">
        <f>SUM(I137:J137)</f>
        <v>34</v>
      </c>
    </row>
    <row r="138" spans="1:11" x14ac:dyDescent="0.25">
      <c r="H138" s="69"/>
    </row>
    <row r="139" spans="1:11" x14ac:dyDescent="0.25">
      <c r="C139" s="69"/>
      <c r="I139" t="s">
        <v>64</v>
      </c>
    </row>
    <row r="141" spans="1:11" x14ac:dyDescent="0.25">
      <c r="A141" t="s">
        <v>121</v>
      </c>
    </row>
    <row r="144" spans="1:11" ht="15.75" x14ac:dyDescent="0.25">
      <c r="A144" s="2"/>
      <c r="B144" s="52" t="s">
        <v>108</v>
      </c>
      <c r="C144" s="52" t="s">
        <v>108</v>
      </c>
      <c r="D144" s="5" t="s">
        <v>122</v>
      </c>
      <c r="E144" s="2"/>
      <c r="F144" s="17"/>
      <c r="G144" s="2"/>
      <c r="H144" s="52" t="s">
        <v>108</v>
      </c>
      <c r="I144" s="52" t="s">
        <v>108</v>
      </c>
      <c r="J144" s="5" t="s">
        <v>122</v>
      </c>
      <c r="K144" s="2"/>
    </row>
    <row r="145" spans="1:11" ht="17.25" x14ac:dyDescent="0.25">
      <c r="A145" s="2" t="s">
        <v>0</v>
      </c>
      <c r="B145" s="52" t="s">
        <v>2</v>
      </c>
      <c r="C145" s="52" t="s">
        <v>125</v>
      </c>
      <c r="D145" s="52" t="s">
        <v>124</v>
      </c>
      <c r="E145" s="2"/>
      <c r="F145" s="17"/>
      <c r="G145" s="2" t="s">
        <v>59</v>
      </c>
      <c r="H145" s="52" t="s">
        <v>2</v>
      </c>
      <c r="I145" s="52" t="s">
        <v>124</v>
      </c>
      <c r="J145" s="52" t="s">
        <v>124</v>
      </c>
      <c r="K145" s="2"/>
    </row>
    <row r="146" spans="1:11" x14ac:dyDescent="0.25">
      <c r="A146" s="5">
        <v>1</v>
      </c>
      <c r="B146" s="5">
        <v>14982</v>
      </c>
      <c r="C146" s="5">
        <v>6354</v>
      </c>
      <c r="D146" s="5">
        <v>352</v>
      </c>
      <c r="E146" s="5"/>
      <c r="F146" s="17"/>
      <c r="G146" s="5">
        <v>1</v>
      </c>
      <c r="H146" s="2">
        <v>16983</v>
      </c>
      <c r="I146" s="2">
        <v>7644</v>
      </c>
      <c r="J146" s="2">
        <v>788</v>
      </c>
    </row>
    <row r="147" spans="1:11" x14ac:dyDescent="0.25">
      <c r="A147" s="5">
        <v>2</v>
      </c>
      <c r="B147" s="2">
        <v>12992</v>
      </c>
      <c r="C147" s="5">
        <v>4948</v>
      </c>
      <c r="D147" s="5">
        <v>416</v>
      </c>
      <c r="E147" s="5"/>
      <c r="F147" s="17"/>
      <c r="G147" s="5">
        <v>2</v>
      </c>
      <c r="H147" s="2">
        <v>12046</v>
      </c>
      <c r="I147" s="2">
        <v>7105</v>
      </c>
      <c r="J147" s="2">
        <v>447</v>
      </c>
    </row>
    <row r="148" spans="1:11" x14ac:dyDescent="0.25">
      <c r="A148" s="5">
        <v>3</v>
      </c>
      <c r="B148" s="2">
        <v>12706</v>
      </c>
      <c r="C148" s="2">
        <v>5840</v>
      </c>
      <c r="D148" s="5">
        <v>454</v>
      </c>
      <c r="E148" s="5"/>
      <c r="F148" s="17"/>
      <c r="G148" s="5">
        <v>3</v>
      </c>
      <c r="H148" s="2">
        <v>11729</v>
      </c>
      <c r="I148" s="2">
        <v>8039</v>
      </c>
      <c r="J148" s="2">
        <v>573</v>
      </c>
    </row>
    <row r="149" spans="1:11" x14ac:dyDescent="0.25">
      <c r="A149" s="5">
        <v>4</v>
      </c>
      <c r="B149" s="2">
        <v>19626</v>
      </c>
      <c r="C149" s="2">
        <v>5953</v>
      </c>
      <c r="D149" s="5">
        <v>486</v>
      </c>
      <c r="E149" s="5"/>
      <c r="F149" s="17"/>
      <c r="G149" s="5">
        <v>4</v>
      </c>
      <c r="H149" s="2">
        <v>10713</v>
      </c>
      <c r="I149" s="2">
        <v>8028</v>
      </c>
      <c r="J149" s="2">
        <v>430</v>
      </c>
    </row>
    <row r="150" spans="1:11" x14ac:dyDescent="0.25">
      <c r="A150" s="5">
        <v>5</v>
      </c>
      <c r="B150" s="2">
        <v>18901</v>
      </c>
      <c r="C150" s="2">
        <v>4717</v>
      </c>
      <c r="D150" s="5">
        <v>291</v>
      </c>
      <c r="E150" s="5"/>
      <c r="F150" s="17"/>
      <c r="G150" s="5">
        <v>5</v>
      </c>
      <c r="H150" s="2">
        <v>14098</v>
      </c>
      <c r="I150" s="2">
        <v>8190</v>
      </c>
      <c r="J150" s="2">
        <v>519</v>
      </c>
    </row>
    <row r="151" spans="1:11" x14ac:dyDescent="0.25">
      <c r="A151" s="5">
        <v>6</v>
      </c>
      <c r="B151" s="2">
        <v>19117</v>
      </c>
      <c r="C151" s="2">
        <v>5487</v>
      </c>
      <c r="D151" s="5">
        <v>323</v>
      </c>
      <c r="E151" s="5"/>
      <c r="F151" s="17"/>
      <c r="G151" s="5">
        <v>6</v>
      </c>
      <c r="H151" s="5">
        <v>17287</v>
      </c>
      <c r="I151" s="5">
        <v>8177</v>
      </c>
      <c r="J151" s="2">
        <v>423</v>
      </c>
    </row>
    <row r="152" spans="1:11" x14ac:dyDescent="0.25">
      <c r="A152" s="5">
        <v>7</v>
      </c>
      <c r="B152" s="5">
        <v>13058</v>
      </c>
      <c r="C152" s="2">
        <v>5468</v>
      </c>
      <c r="D152" s="5">
        <v>322</v>
      </c>
      <c r="E152" s="5"/>
      <c r="F152" s="17"/>
      <c r="G152" s="5">
        <v>7</v>
      </c>
      <c r="H152" s="2">
        <v>9254</v>
      </c>
      <c r="I152" s="2">
        <v>7706</v>
      </c>
      <c r="J152" s="2">
        <v>500</v>
      </c>
    </row>
    <row r="153" spans="1:11" x14ac:dyDescent="0.25">
      <c r="A153" s="5">
        <v>8</v>
      </c>
      <c r="B153" s="5">
        <v>13042</v>
      </c>
      <c r="C153" s="2">
        <v>6076</v>
      </c>
      <c r="D153" s="5">
        <v>345</v>
      </c>
      <c r="E153" s="5"/>
      <c r="F153" s="17"/>
      <c r="G153" s="5">
        <v>8</v>
      </c>
      <c r="H153" s="2">
        <v>7305</v>
      </c>
      <c r="I153" s="2">
        <v>5800</v>
      </c>
      <c r="J153" s="2">
        <v>421</v>
      </c>
    </row>
    <row r="154" spans="1:11" x14ac:dyDescent="0.25">
      <c r="A154" s="2"/>
      <c r="C154" s="5"/>
      <c r="D154" s="5"/>
      <c r="E154" s="5"/>
      <c r="F154" s="17"/>
      <c r="G154" s="2"/>
      <c r="H154" s="5"/>
      <c r="I154" s="5"/>
      <c r="J154" s="2"/>
    </row>
    <row r="155" spans="1:11" x14ac:dyDescent="0.25">
      <c r="A155" s="5" t="s">
        <v>123</v>
      </c>
      <c r="B155" s="5">
        <f>AVERAGE(B146:B153)</f>
        <v>15553</v>
      </c>
      <c r="C155" s="22">
        <f>AVERAGE(C146:C153)</f>
        <v>5605.375</v>
      </c>
      <c r="D155" s="22">
        <f>AVERAGE(D146:D153)</f>
        <v>373.625</v>
      </c>
      <c r="E155" s="5"/>
      <c r="F155" s="57"/>
      <c r="G155" s="5"/>
      <c r="H155" s="22">
        <f>AVERAGE(H146:H153)</f>
        <v>12426.875</v>
      </c>
      <c r="I155" s="22">
        <f>AVERAGE(I146:I153)</f>
        <v>7586.125</v>
      </c>
      <c r="J155" s="22">
        <f>AVERAGE(J146:J153)</f>
        <v>512.625</v>
      </c>
    </row>
    <row r="156" spans="1:11" x14ac:dyDescent="0.25">
      <c r="A156" s="5" t="s">
        <v>5</v>
      </c>
      <c r="B156" s="22">
        <f>_xlfn.STDEV.P(B146:B153)</f>
        <v>2915.9227956171953</v>
      </c>
      <c r="C156" s="22">
        <f>_xlfn.STDEV.P(C146:C153)</f>
        <v>525.8393142158543</v>
      </c>
      <c r="D156" s="22">
        <f>_xlfn.STDEV.P(D146:D153)</f>
        <v>65.408213360402982</v>
      </c>
      <c r="E156" s="57"/>
      <c r="F156" s="57"/>
      <c r="G156" s="57"/>
      <c r="H156" s="22">
        <f>_xlfn.STDEV.P(H146:H153)</f>
        <v>3298.5214656532098</v>
      </c>
      <c r="I156" s="22">
        <f>_xlfn.STDEV.P(I146:I153)</f>
        <v>754.45268862599994</v>
      </c>
      <c r="J156" s="22">
        <f>_xlfn.STDEV.P(J146:J153)</f>
        <v>115.77881660735697</v>
      </c>
    </row>
    <row r="157" spans="1:11" x14ac:dyDescent="0.25">
      <c r="A157" s="5"/>
      <c r="B157" s="22"/>
      <c r="C157" s="22"/>
      <c r="D157" s="22"/>
      <c r="E157" s="57"/>
      <c r="F157" s="57"/>
      <c r="G157" s="57"/>
      <c r="H157" s="57"/>
      <c r="I157" s="57"/>
      <c r="J157" s="57"/>
      <c r="K157" s="57"/>
    </row>
    <row r="158" spans="1:11" x14ac:dyDescent="0.25">
      <c r="A158" s="5" t="s">
        <v>1</v>
      </c>
      <c r="B158" s="57"/>
      <c r="C158" s="57"/>
      <c r="D158" s="57">
        <f>_xlfn.T.TEST(D146:D153,J146:J153,1,3)</f>
        <v>9.1473385722061554E-3</v>
      </c>
      <c r="E158" s="57"/>
      <c r="F158" s="57"/>
      <c r="G158" s="57"/>
      <c r="H158" s="57"/>
      <c r="I158" s="57"/>
      <c r="J158" s="57"/>
      <c r="K158" s="57"/>
    </row>
    <row r="160" spans="1:11" x14ac:dyDescent="0.25">
      <c r="C160" s="5" t="s">
        <v>126</v>
      </c>
    </row>
    <row r="163" spans="1:10" x14ac:dyDescent="0.25">
      <c r="A163" t="s">
        <v>127</v>
      </c>
    </row>
    <row r="165" spans="1:10" ht="15.75" x14ac:dyDescent="0.25">
      <c r="A165" s="2"/>
      <c r="B165" s="52" t="s">
        <v>108</v>
      </c>
      <c r="C165" s="52" t="s">
        <v>108</v>
      </c>
      <c r="D165" s="5" t="s">
        <v>122</v>
      </c>
      <c r="E165" s="2"/>
      <c r="F165" s="17"/>
      <c r="G165" s="2"/>
      <c r="H165" s="52" t="s">
        <v>108</v>
      </c>
      <c r="I165" s="52" t="s">
        <v>108</v>
      </c>
      <c r="J165" s="5" t="s">
        <v>122</v>
      </c>
    </row>
    <row r="166" spans="1:10" x14ac:dyDescent="0.25">
      <c r="A166" s="5" t="s">
        <v>6</v>
      </c>
      <c r="B166" s="52" t="s">
        <v>2</v>
      </c>
      <c r="C166" s="52" t="s">
        <v>125</v>
      </c>
      <c r="D166" s="52" t="s">
        <v>124</v>
      </c>
      <c r="E166" s="2"/>
      <c r="F166" s="17"/>
      <c r="G166" s="5" t="s">
        <v>8</v>
      </c>
      <c r="H166" s="52" t="s">
        <v>2</v>
      </c>
      <c r="I166" s="52" t="s">
        <v>124</v>
      </c>
      <c r="J166" s="52" t="s">
        <v>124</v>
      </c>
    </row>
    <row r="167" spans="1:10" x14ac:dyDescent="0.25">
      <c r="A167" s="5">
        <v>1</v>
      </c>
      <c r="B167" s="5">
        <v>9134</v>
      </c>
      <c r="C167" s="2">
        <v>5012</v>
      </c>
      <c r="D167" s="5">
        <v>460</v>
      </c>
      <c r="G167" s="5">
        <v>1</v>
      </c>
      <c r="H167" s="2">
        <v>12438</v>
      </c>
      <c r="I167" s="2">
        <v>4826</v>
      </c>
      <c r="J167" s="2">
        <v>264</v>
      </c>
    </row>
    <row r="168" spans="1:10" x14ac:dyDescent="0.25">
      <c r="A168" s="5">
        <v>2</v>
      </c>
      <c r="B168" s="2">
        <v>12270</v>
      </c>
      <c r="C168" s="5">
        <v>4822</v>
      </c>
      <c r="D168" s="5">
        <v>416</v>
      </c>
      <c r="G168" s="5">
        <v>2</v>
      </c>
      <c r="H168" s="2">
        <v>8274</v>
      </c>
      <c r="I168" s="2">
        <v>3624</v>
      </c>
      <c r="J168" s="2">
        <v>157</v>
      </c>
    </row>
    <row r="169" spans="1:10" x14ac:dyDescent="0.25">
      <c r="A169" s="5">
        <v>3</v>
      </c>
      <c r="B169" s="2">
        <v>7139</v>
      </c>
      <c r="C169" s="2">
        <v>4312</v>
      </c>
      <c r="D169" s="5">
        <v>317</v>
      </c>
      <c r="G169" s="5">
        <v>3</v>
      </c>
      <c r="H169" s="2">
        <v>7635</v>
      </c>
      <c r="I169" s="2">
        <v>2799</v>
      </c>
      <c r="J169" s="2">
        <v>134</v>
      </c>
    </row>
    <row r="170" spans="1:10" x14ac:dyDescent="0.25">
      <c r="A170" s="5">
        <v>4</v>
      </c>
      <c r="B170" s="2">
        <v>6305</v>
      </c>
      <c r="C170" s="2">
        <v>3888</v>
      </c>
      <c r="D170" s="5">
        <v>329</v>
      </c>
      <c r="G170" s="5">
        <v>4</v>
      </c>
      <c r="H170" s="2">
        <v>9191</v>
      </c>
      <c r="I170" s="2">
        <v>3069</v>
      </c>
      <c r="J170" s="2">
        <v>189</v>
      </c>
    </row>
    <row r="171" spans="1:10" x14ac:dyDescent="0.25">
      <c r="A171" s="5">
        <v>5</v>
      </c>
      <c r="B171" s="5">
        <v>7213</v>
      </c>
      <c r="C171" s="5">
        <v>4249</v>
      </c>
      <c r="D171" s="5">
        <v>240</v>
      </c>
      <c r="G171" s="5">
        <v>5</v>
      </c>
      <c r="H171" s="2">
        <v>6444</v>
      </c>
      <c r="I171" s="2">
        <v>3005</v>
      </c>
      <c r="J171" s="2">
        <v>179</v>
      </c>
    </row>
    <row r="172" spans="1:10" x14ac:dyDescent="0.25">
      <c r="A172" s="5">
        <v>6</v>
      </c>
      <c r="B172" s="5">
        <v>6895</v>
      </c>
      <c r="C172" s="5">
        <v>3676</v>
      </c>
      <c r="D172" s="5">
        <v>234</v>
      </c>
      <c r="F172" s="2"/>
      <c r="G172" s="5">
        <v>6</v>
      </c>
      <c r="H172" s="2">
        <v>6456</v>
      </c>
      <c r="I172" s="2">
        <v>3104</v>
      </c>
      <c r="J172" s="2">
        <v>192</v>
      </c>
    </row>
    <row r="173" spans="1:10" x14ac:dyDescent="0.25">
      <c r="F173" s="7"/>
      <c r="G173" s="2"/>
      <c r="H173" s="17"/>
      <c r="I173" s="17"/>
      <c r="J173" s="17"/>
    </row>
    <row r="174" spans="1:10" x14ac:dyDescent="0.25">
      <c r="A174" s="5" t="s">
        <v>128</v>
      </c>
      <c r="B174" s="22">
        <f>AVERAGE(B167:B172)</f>
        <v>8159.333333333333</v>
      </c>
      <c r="C174" s="22">
        <f>AVERAGE(C167:C172)</f>
        <v>4326.5</v>
      </c>
      <c r="D174" s="22">
        <f>AVERAGE(D167:D172)</f>
        <v>332.66666666666669</v>
      </c>
      <c r="H174" s="66">
        <f>AVERAGE(H167:H172)</f>
        <v>8406.3333333333339</v>
      </c>
      <c r="I174" s="66">
        <f>AVERAGE(I167:I172)</f>
        <v>3404.5</v>
      </c>
      <c r="J174" s="66">
        <f>AVERAGE(J167:J172)</f>
        <v>185.83333333333334</v>
      </c>
    </row>
    <row r="175" spans="1:10" x14ac:dyDescent="0.25">
      <c r="A175" s="5" t="s">
        <v>129</v>
      </c>
      <c r="B175" s="22">
        <f>_xlfn.STDEV.P(B167:B172)</f>
        <v>2033.9318791171177</v>
      </c>
      <c r="C175" s="22">
        <f>_xlfn.STDEV.P(C167:C172)</f>
        <v>472.06629124873274</v>
      </c>
      <c r="D175" s="22">
        <f>_xlfn.STDEV.P(D167:D172)</f>
        <v>83.405968344930542</v>
      </c>
      <c r="H175" s="66">
        <f>_xlfn.STDEV.P(H167:H172)</f>
        <v>2046.8291466450139</v>
      </c>
      <c r="I175" s="66">
        <f>_xlfn.STDEV.P(I167:I172)</f>
        <v>682.87791734687096</v>
      </c>
      <c r="J175" s="66">
        <f>_xlfn.STDEV.P(J167:J172)</f>
        <v>40.255089395282951</v>
      </c>
    </row>
    <row r="176" spans="1:10" x14ac:dyDescent="0.25">
      <c r="A176" s="5"/>
      <c r="B176" s="22"/>
      <c r="C176" s="22"/>
      <c r="D176" s="22"/>
    </row>
    <row r="177" spans="1:10" x14ac:dyDescent="0.25">
      <c r="A177" s="5" t="s">
        <v>1</v>
      </c>
      <c r="B177" s="22"/>
      <c r="C177" s="22"/>
      <c r="D177" s="67">
        <f>_xlfn.T.TEST(D167:D172,J167:J172,1,3)</f>
        <v>4.4795357982830497E-3</v>
      </c>
    </row>
    <row r="178" spans="1:10" x14ac:dyDescent="0.25">
      <c r="A178" s="5"/>
      <c r="B178" s="22"/>
      <c r="C178" s="22"/>
      <c r="D178" s="22"/>
    </row>
    <row r="179" spans="1:10" x14ac:dyDescent="0.25">
      <c r="A179" s="5"/>
      <c r="B179" s="22"/>
      <c r="C179" s="22"/>
      <c r="D179" s="22"/>
    </row>
    <row r="180" spans="1:10" x14ac:dyDescent="0.25">
      <c r="A180" s="5"/>
      <c r="B180" s="22"/>
      <c r="C180" s="5" t="s">
        <v>126</v>
      </c>
      <c r="D180" s="22"/>
    </row>
    <row r="181" spans="1:10" x14ac:dyDescent="0.25">
      <c r="A181" s="5"/>
      <c r="B181" s="22"/>
      <c r="C181" s="22"/>
      <c r="D181" s="22"/>
    </row>
    <row r="182" spans="1:10" x14ac:dyDescent="0.25">
      <c r="A182" s="5"/>
      <c r="B182" s="22"/>
      <c r="C182" s="22"/>
      <c r="D182" s="22"/>
    </row>
    <row r="183" spans="1:10" x14ac:dyDescent="0.25">
      <c r="A183" s="5"/>
      <c r="B183" s="22"/>
      <c r="C183" s="22"/>
      <c r="D183" s="22"/>
    </row>
    <row r="184" spans="1:10" x14ac:dyDescent="0.25">
      <c r="A184" s="5"/>
      <c r="B184" s="22"/>
      <c r="C184" s="22"/>
      <c r="D184" s="22"/>
    </row>
    <row r="185" spans="1:10" x14ac:dyDescent="0.25">
      <c r="A185" t="s">
        <v>130</v>
      </c>
    </row>
    <row r="186" spans="1:10" x14ac:dyDescent="0.25">
      <c r="A186" s="5"/>
      <c r="B186" s="22"/>
      <c r="C186" s="22"/>
      <c r="D186" s="22"/>
    </row>
    <row r="187" spans="1:10" ht="15.75" x14ac:dyDescent="0.25">
      <c r="A187" s="1"/>
      <c r="B187" s="52" t="s">
        <v>108</v>
      </c>
      <c r="C187" s="52" t="s">
        <v>108</v>
      </c>
      <c r="D187" s="5" t="s">
        <v>122</v>
      </c>
      <c r="E187" s="1"/>
      <c r="F187" s="5"/>
      <c r="G187" s="1"/>
      <c r="H187" s="52" t="s">
        <v>108</v>
      </c>
      <c r="I187" s="52" t="s">
        <v>108</v>
      </c>
      <c r="J187" s="5" t="s">
        <v>122</v>
      </c>
    </row>
    <row r="188" spans="1:10" ht="17.25" x14ac:dyDescent="0.25">
      <c r="A188" s="1" t="s">
        <v>61</v>
      </c>
      <c r="B188" s="52" t="s">
        <v>2</v>
      </c>
      <c r="C188" s="52" t="s">
        <v>125</v>
      </c>
      <c r="D188" s="52" t="s">
        <v>124</v>
      </c>
      <c r="E188" s="1"/>
      <c r="F188" s="1"/>
      <c r="G188" s="1" t="s">
        <v>138</v>
      </c>
      <c r="H188" s="52" t="s">
        <v>2</v>
      </c>
      <c r="I188" s="52" t="s">
        <v>133</v>
      </c>
      <c r="J188" s="52" t="s">
        <v>124</v>
      </c>
    </row>
    <row r="189" spans="1:10" x14ac:dyDescent="0.25">
      <c r="A189" s="1">
        <v>1</v>
      </c>
      <c r="B189" s="5">
        <v>7486</v>
      </c>
      <c r="C189" s="5">
        <v>4642</v>
      </c>
      <c r="D189" s="1">
        <v>284</v>
      </c>
      <c r="E189" s="1"/>
      <c r="F189" s="1"/>
      <c r="G189" s="1">
        <v>1</v>
      </c>
      <c r="H189" s="2">
        <v>7122</v>
      </c>
      <c r="I189" s="2">
        <v>4294</v>
      </c>
      <c r="J189" s="1">
        <v>200</v>
      </c>
    </row>
    <row r="190" spans="1:10" x14ac:dyDescent="0.25">
      <c r="A190" s="1">
        <v>2</v>
      </c>
      <c r="B190" s="2">
        <v>18011</v>
      </c>
      <c r="C190" s="5">
        <v>4522</v>
      </c>
      <c r="D190" s="1">
        <v>213</v>
      </c>
      <c r="E190" s="1"/>
      <c r="F190" s="1"/>
      <c r="G190" s="1">
        <v>2</v>
      </c>
      <c r="H190" s="2">
        <v>8397</v>
      </c>
      <c r="I190" s="2">
        <v>3792</v>
      </c>
      <c r="J190" s="1">
        <v>193</v>
      </c>
    </row>
    <row r="191" spans="1:10" x14ac:dyDescent="0.25">
      <c r="A191" s="1">
        <v>3</v>
      </c>
      <c r="B191" s="2">
        <v>7055</v>
      </c>
      <c r="C191" s="2">
        <v>3700</v>
      </c>
      <c r="D191" s="1">
        <v>239</v>
      </c>
      <c r="E191" s="1"/>
      <c r="F191" s="1"/>
      <c r="G191" s="1">
        <v>3</v>
      </c>
      <c r="H191" s="2">
        <v>5778</v>
      </c>
      <c r="I191" s="2">
        <v>3790</v>
      </c>
      <c r="J191" s="1">
        <v>214</v>
      </c>
    </row>
    <row r="192" spans="1:10" x14ac:dyDescent="0.25">
      <c r="A192" s="1">
        <v>4</v>
      </c>
      <c r="B192" s="2">
        <v>6264</v>
      </c>
      <c r="C192" s="2">
        <v>3013</v>
      </c>
      <c r="D192" s="1">
        <v>145</v>
      </c>
      <c r="E192" s="1"/>
      <c r="F192" s="1"/>
      <c r="G192" s="1">
        <v>4</v>
      </c>
      <c r="H192" s="2">
        <v>7845</v>
      </c>
      <c r="I192" s="2">
        <v>3968</v>
      </c>
      <c r="J192" s="1">
        <v>232</v>
      </c>
    </row>
    <row r="193" spans="1:10" x14ac:dyDescent="0.25">
      <c r="A193" s="1">
        <v>5</v>
      </c>
      <c r="B193" s="2">
        <v>9078</v>
      </c>
      <c r="C193" s="5">
        <v>4521</v>
      </c>
      <c r="D193" s="1">
        <v>225</v>
      </c>
      <c r="E193" s="1"/>
      <c r="F193" s="1"/>
      <c r="G193" s="1">
        <v>5</v>
      </c>
      <c r="H193" s="2">
        <v>6002</v>
      </c>
      <c r="I193" s="2">
        <v>4214</v>
      </c>
      <c r="J193" s="1">
        <v>221</v>
      </c>
    </row>
    <row r="194" spans="1:10" x14ac:dyDescent="0.25">
      <c r="A194" s="1">
        <v>6</v>
      </c>
      <c r="B194" s="1">
        <v>8057</v>
      </c>
      <c r="C194" s="1">
        <v>4425</v>
      </c>
      <c r="D194" s="1">
        <v>227</v>
      </c>
      <c r="E194" s="1"/>
      <c r="F194" s="1"/>
      <c r="G194" s="1">
        <v>6</v>
      </c>
      <c r="H194" s="2">
        <v>7813</v>
      </c>
      <c r="I194" s="2">
        <v>4454</v>
      </c>
      <c r="J194" s="1">
        <v>227</v>
      </c>
    </row>
    <row r="195" spans="1:10" x14ac:dyDescent="0.25">
      <c r="A195" s="1"/>
      <c r="B195" s="1"/>
      <c r="C195" s="1"/>
      <c r="D195" s="1"/>
      <c r="E195" s="1"/>
      <c r="F195" s="1"/>
      <c r="G195" s="5"/>
      <c r="H195" s="2"/>
      <c r="I195" s="2"/>
      <c r="J195" s="2"/>
    </row>
    <row r="196" spans="1:10" x14ac:dyDescent="0.25">
      <c r="A196" s="5" t="s">
        <v>123</v>
      </c>
      <c r="B196" s="5">
        <f>AVERAGE(B189:B194)</f>
        <v>9325.1666666666661</v>
      </c>
      <c r="C196" s="5">
        <f>AVERAGE(C189:C194)</f>
        <v>4137.166666666667</v>
      </c>
      <c r="D196" s="5">
        <f>AVERAGE(D189:D194)</f>
        <v>222.16666666666666</v>
      </c>
      <c r="E196" s="5"/>
      <c r="F196" s="5"/>
      <c r="G196" s="5"/>
      <c r="H196" s="5">
        <f>AVERAGE(H189:H194)</f>
        <v>7159.5</v>
      </c>
      <c r="I196" s="5">
        <f>AVERAGE(I189:I194)</f>
        <v>4085.3333333333335</v>
      </c>
      <c r="J196" s="5">
        <f>AVERAGE(J189:J194)</f>
        <v>214.5</v>
      </c>
    </row>
    <row r="197" spans="1:10" x14ac:dyDescent="0.25">
      <c r="A197" s="22" t="s">
        <v>131</v>
      </c>
      <c r="B197" s="5">
        <f>_xlfn.STDEV.P(B189:B194)</f>
        <v>3979.5303498724011</v>
      </c>
      <c r="C197" s="5">
        <f>_xlfn.STDEV.P(C189:C194)</f>
        <v>589.91451828963227</v>
      </c>
      <c r="D197" s="5">
        <f>_xlfn.STDEV.P(D189:D194)</f>
        <v>41.184206789604303</v>
      </c>
      <c r="E197" s="5"/>
      <c r="F197" s="5"/>
      <c r="G197" s="22"/>
      <c r="H197" s="5">
        <f>_xlfn.STDEV.P(H189:H194)</f>
        <v>972.80809172895624</v>
      </c>
      <c r="I197" s="5">
        <f>_xlfn.STDEV.P(I189:I194)</f>
        <v>252.66754617261176</v>
      </c>
      <c r="J197" s="5">
        <f>_xlfn.STDEV.P(J189:J194)</f>
        <v>14.0089257261219</v>
      </c>
    </row>
    <row r="198" spans="1:10" x14ac:dyDescent="0.25">
      <c r="A198" s="5"/>
      <c r="B198" s="5"/>
      <c r="C198" s="5"/>
      <c r="D198" s="5"/>
      <c r="E198" s="5"/>
      <c r="F198" s="5"/>
      <c r="G198" s="5"/>
      <c r="H198" s="22"/>
      <c r="I198" s="5"/>
      <c r="J198" s="5"/>
    </row>
    <row r="199" spans="1:10" x14ac:dyDescent="0.25">
      <c r="A199" s="5" t="s">
        <v>1</v>
      </c>
      <c r="B199" s="5"/>
      <c r="C199" s="5"/>
      <c r="D199" s="5">
        <f>_xlfn.T.TEST(D189:D194,J189:J194,1,3)</f>
        <v>0.35342019111633644</v>
      </c>
      <c r="E199" s="5"/>
      <c r="F199" s="5"/>
      <c r="G199" s="5"/>
      <c r="H199" s="22"/>
      <c r="I199" s="5"/>
      <c r="J199" s="5"/>
    </row>
    <row r="200" spans="1:10" x14ac:dyDescent="0.25">
      <c r="A200" s="5"/>
      <c r="B200" s="22"/>
      <c r="C200" s="22"/>
      <c r="D200" s="22"/>
    </row>
    <row r="201" spans="1:10" x14ac:dyDescent="0.25">
      <c r="A201" s="5"/>
      <c r="B201" s="22"/>
      <c r="C201" s="22"/>
      <c r="D201" s="22"/>
    </row>
    <row r="202" spans="1:10" x14ac:dyDescent="0.25">
      <c r="A202" t="s">
        <v>132</v>
      </c>
    </row>
    <row r="203" spans="1:10" x14ac:dyDescent="0.25">
      <c r="A203" s="5"/>
      <c r="B203" s="22"/>
      <c r="C203" s="22"/>
      <c r="D203" s="22"/>
    </row>
    <row r="204" spans="1:10" ht="17.25" x14ac:dyDescent="0.25">
      <c r="A204" s="1" t="s">
        <v>6</v>
      </c>
      <c r="B204" s="52" t="s">
        <v>108</v>
      </c>
      <c r="C204" s="52" t="s">
        <v>108</v>
      </c>
      <c r="D204" s="5" t="s">
        <v>122</v>
      </c>
      <c r="E204" s="1"/>
      <c r="F204" s="1"/>
      <c r="G204" s="1" t="s">
        <v>16</v>
      </c>
      <c r="H204" s="52" t="s">
        <v>108</v>
      </c>
      <c r="I204" s="52" t="s">
        <v>108</v>
      </c>
      <c r="J204" s="5" t="s">
        <v>122</v>
      </c>
    </row>
    <row r="205" spans="1:10" x14ac:dyDescent="0.25">
      <c r="A205" s="68"/>
      <c r="B205" s="52" t="s">
        <v>2</v>
      </c>
      <c r="C205" s="52" t="s">
        <v>125</v>
      </c>
      <c r="D205" s="52" t="s">
        <v>124</v>
      </c>
      <c r="E205" s="3"/>
      <c r="F205" s="3"/>
      <c r="G205" s="68"/>
      <c r="H205" s="52" t="s">
        <v>2</v>
      </c>
      <c r="I205" s="52" t="s">
        <v>133</v>
      </c>
      <c r="J205" s="52" t="s">
        <v>124</v>
      </c>
    </row>
    <row r="206" spans="1:10" x14ac:dyDescent="0.25">
      <c r="A206" s="3">
        <v>1</v>
      </c>
      <c r="B206" s="9">
        <v>13445</v>
      </c>
      <c r="C206" s="3">
        <v>7702</v>
      </c>
      <c r="D206" s="3">
        <v>350</v>
      </c>
      <c r="F206" s="3"/>
      <c r="G206" s="3">
        <v>1</v>
      </c>
      <c r="H206" s="2">
        <v>9545</v>
      </c>
      <c r="I206" s="2">
        <v>4993</v>
      </c>
      <c r="J206" s="1">
        <v>248</v>
      </c>
    </row>
    <row r="207" spans="1:10" x14ac:dyDescent="0.25">
      <c r="A207" s="3">
        <v>2</v>
      </c>
      <c r="B207" s="9">
        <v>13724</v>
      </c>
      <c r="C207" s="1">
        <v>7032</v>
      </c>
      <c r="D207" s="3">
        <v>312</v>
      </c>
      <c r="F207" s="3"/>
      <c r="G207" s="3">
        <v>2</v>
      </c>
      <c r="H207" s="2">
        <v>13721</v>
      </c>
      <c r="I207" s="2">
        <v>4407</v>
      </c>
      <c r="J207" s="1">
        <v>150</v>
      </c>
    </row>
    <row r="208" spans="1:10" x14ac:dyDescent="0.25">
      <c r="A208" s="3">
        <v>3</v>
      </c>
      <c r="B208" s="9">
        <v>10835</v>
      </c>
      <c r="C208" s="1">
        <v>6628</v>
      </c>
      <c r="D208" s="3">
        <v>276</v>
      </c>
      <c r="F208" s="3"/>
      <c r="G208" s="3">
        <v>3</v>
      </c>
      <c r="H208" s="2">
        <v>7975</v>
      </c>
      <c r="I208" s="2">
        <v>4219</v>
      </c>
      <c r="J208" s="1">
        <v>187</v>
      </c>
    </row>
    <row r="209" spans="1:10" x14ac:dyDescent="0.25">
      <c r="A209" s="3">
        <v>4</v>
      </c>
      <c r="B209" s="10">
        <v>8174</v>
      </c>
      <c r="C209" s="1">
        <v>5820</v>
      </c>
      <c r="D209" s="3">
        <v>300</v>
      </c>
      <c r="F209" s="3"/>
      <c r="G209" s="3">
        <v>4</v>
      </c>
      <c r="H209" s="1">
        <v>9817</v>
      </c>
      <c r="I209" s="2">
        <v>4982</v>
      </c>
      <c r="J209" s="1">
        <v>227</v>
      </c>
    </row>
    <row r="210" spans="1:10" x14ac:dyDescent="0.25">
      <c r="A210" s="3">
        <v>5</v>
      </c>
      <c r="B210" s="10">
        <v>6598</v>
      </c>
      <c r="C210" s="1">
        <v>5499</v>
      </c>
      <c r="D210" s="3">
        <v>297</v>
      </c>
      <c r="F210" s="3"/>
      <c r="G210" s="3">
        <v>5</v>
      </c>
      <c r="H210" s="1">
        <v>10082</v>
      </c>
      <c r="I210" s="2">
        <v>4265</v>
      </c>
      <c r="J210" s="1">
        <v>282</v>
      </c>
    </row>
    <row r="211" spans="1:10" x14ac:dyDescent="0.25">
      <c r="A211" s="3">
        <v>6</v>
      </c>
      <c r="B211" s="10">
        <v>5267</v>
      </c>
      <c r="C211" s="1">
        <v>5617</v>
      </c>
      <c r="D211" s="3">
        <v>403</v>
      </c>
      <c r="F211" s="3"/>
      <c r="G211" s="3">
        <v>6</v>
      </c>
      <c r="H211" s="1">
        <v>12481</v>
      </c>
      <c r="I211" s="2">
        <v>5194</v>
      </c>
      <c r="J211" s="1">
        <v>206</v>
      </c>
    </row>
    <row r="212" spans="1:10" x14ac:dyDescent="0.25">
      <c r="F212" s="3"/>
      <c r="G212" s="3"/>
      <c r="H212" s="6"/>
      <c r="I212" s="1"/>
      <c r="J212" s="1"/>
    </row>
    <row r="213" spans="1:10" x14ac:dyDescent="0.25">
      <c r="A213" s="22" t="s">
        <v>123</v>
      </c>
      <c r="B213" s="22">
        <f>AVERAGE(B206:B211)</f>
        <v>9673.8333333333339</v>
      </c>
      <c r="C213" s="22">
        <f>AVERAGE(C206:C211)</f>
        <v>6383</v>
      </c>
      <c r="D213" s="22">
        <f>AVERAGE(D206:D211)</f>
        <v>323</v>
      </c>
      <c r="E213" s="22"/>
      <c r="F213" s="22"/>
      <c r="G213" s="22"/>
      <c r="H213" s="22">
        <f>AVERAGE(H206:H211)</f>
        <v>10603.5</v>
      </c>
      <c r="I213" s="22">
        <f>AVERAGE(I206:I211)</f>
        <v>4676.666666666667</v>
      </c>
      <c r="J213" s="22">
        <f>AVERAGE(J206:J211)</f>
        <v>216.66666666666666</v>
      </c>
    </row>
    <row r="214" spans="1:10" x14ac:dyDescent="0.25">
      <c r="A214" s="22" t="s">
        <v>129</v>
      </c>
      <c r="B214" s="22">
        <f>_xlfn.STDEV.P(B206:B211)</f>
        <v>3243.051208181716</v>
      </c>
      <c r="C214" s="22">
        <f>_xlfn.STDEV.P(C206:C211)</f>
        <v>806.86306149184941</v>
      </c>
      <c r="D214" s="22">
        <f>_xlfn.STDEV.P(D206:D211)</f>
        <v>42.158431343366338</v>
      </c>
      <c r="E214" s="22"/>
      <c r="F214" s="22"/>
      <c r="G214" s="22"/>
      <c r="H214" s="22">
        <f>_xlfn.STDEV.P(H206:H211)</f>
        <v>1921.9691074520422</v>
      </c>
      <c r="I214" s="22">
        <f>_xlfn.STDEV.P(I206:I211)</f>
        <v>389.99515666508245</v>
      </c>
      <c r="J214" s="22">
        <f>_xlfn.STDEV.P(J206:J211)</f>
        <v>42.417239681787663</v>
      </c>
    </row>
    <row r="215" spans="1:10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x14ac:dyDescent="0.25">
      <c r="A216" s="22" t="s">
        <v>1</v>
      </c>
      <c r="B216" s="5"/>
      <c r="C216" s="5"/>
      <c r="D216" s="5">
        <f>_xlfn.T.TEST(D206:D211,J206:J211,1,3)</f>
        <v>1.3094846773622629E-3</v>
      </c>
      <c r="E216" s="22"/>
      <c r="F216" s="22"/>
      <c r="G216" s="22"/>
      <c r="H216" s="22"/>
      <c r="I216" s="22"/>
      <c r="J216" s="22"/>
    </row>
    <row r="217" spans="1:10" x14ac:dyDescent="0.25">
      <c r="C217" s="5" t="s">
        <v>126</v>
      </c>
      <c r="E217" s="22"/>
      <c r="F217" s="22"/>
      <c r="G217" s="22"/>
      <c r="H217" s="22"/>
      <c r="I217" s="22"/>
      <c r="J217" s="22"/>
    </row>
    <row r="218" spans="1:10" x14ac:dyDescent="0.25">
      <c r="A218" s="5"/>
      <c r="B218" s="22"/>
      <c r="D218" s="22" t="s">
        <v>134</v>
      </c>
    </row>
    <row r="219" spans="1:10" x14ac:dyDescent="0.25">
      <c r="A219" s="5"/>
      <c r="B219" s="22"/>
      <c r="C219" s="22"/>
      <c r="D219" s="67"/>
    </row>
    <row r="220" spans="1:10" x14ac:dyDescent="0.25">
      <c r="A220" s="5"/>
      <c r="B220" s="22"/>
      <c r="C220" s="22"/>
      <c r="D220" s="67"/>
    </row>
    <row r="221" spans="1:10" x14ac:dyDescent="0.25">
      <c r="A221" s="1"/>
      <c r="B221" s="3" t="s">
        <v>19</v>
      </c>
      <c r="D221" s="1"/>
      <c r="G221" s="1"/>
      <c r="H221" s="3" t="s">
        <v>19</v>
      </c>
    </row>
    <row r="222" spans="1:10" x14ac:dyDescent="0.25">
      <c r="A222" s="3" t="s">
        <v>135</v>
      </c>
      <c r="B222" s="1" t="s">
        <v>20</v>
      </c>
      <c r="D222" s="1"/>
      <c r="G222" s="3" t="s">
        <v>24</v>
      </c>
      <c r="H222" s="1" t="s">
        <v>20</v>
      </c>
    </row>
    <row r="223" spans="1:10" x14ac:dyDescent="0.25">
      <c r="A223" s="1">
        <v>1</v>
      </c>
      <c r="B223" s="5">
        <v>11800</v>
      </c>
      <c r="D223" s="5"/>
      <c r="G223" s="1">
        <v>1</v>
      </c>
      <c r="H223" s="2">
        <v>11063</v>
      </c>
    </row>
    <row r="224" spans="1:10" x14ac:dyDescent="0.25">
      <c r="A224" s="1">
        <v>2</v>
      </c>
      <c r="B224" s="2">
        <v>9048</v>
      </c>
      <c r="D224" s="5"/>
      <c r="G224" s="1">
        <v>2</v>
      </c>
      <c r="H224" s="2">
        <v>7363</v>
      </c>
    </row>
    <row r="225" spans="1:8" x14ac:dyDescent="0.25">
      <c r="A225" s="1">
        <v>3</v>
      </c>
      <c r="B225" s="5">
        <v>9969</v>
      </c>
      <c r="D225" s="5"/>
      <c r="G225" s="1">
        <v>3</v>
      </c>
      <c r="H225" s="2">
        <v>8109</v>
      </c>
    </row>
    <row r="226" spans="1:8" x14ac:dyDescent="0.25">
      <c r="A226" s="1">
        <v>4</v>
      </c>
      <c r="B226" s="2">
        <v>8874</v>
      </c>
      <c r="D226" s="5"/>
      <c r="G226" s="1">
        <v>4</v>
      </c>
      <c r="H226" s="2">
        <v>6083</v>
      </c>
    </row>
    <row r="227" spans="1:8" x14ac:dyDescent="0.25">
      <c r="A227" s="1">
        <v>5</v>
      </c>
      <c r="B227" s="2">
        <v>4210</v>
      </c>
      <c r="D227" s="5"/>
      <c r="G227" s="1">
        <v>5</v>
      </c>
      <c r="H227" s="2">
        <v>6652</v>
      </c>
    </row>
    <row r="228" spans="1:8" x14ac:dyDescent="0.25">
      <c r="A228" s="1">
        <v>6</v>
      </c>
      <c r="B228" s="2">
        <v>3654</v>
      </c>
      <c r="D228" s="5"/>
      <c r="G228" s="1">
        <v>6</v>
      </c>
      <c r="H228" s="2">
        <v>3784</v>
      </c>
    </row>
    <row r="229" spans="1:8" x14ac:dyDescent="0.25">
      <c r="A229" s="1">
        <v>7</v>
      </c>
      <c r="B229" s="2">
        <v>7444</v>
      </c>
      <c r="D229" s="2"/>
      <c r="G229" s="1">
        <v>7</v>
      </c>
      <c r="H229" s="2">
        <v>10018</v>
      </c>
    </row>
    <row r="230" spans="1:8" x14ac:dyDescent="0.25">
      <c r="A230" s="1">
        <v>8</v>
      </c>
      <c r="B230" s="5">
        <v>6893</v>
      </c>
      <c r="D230" s="5"/>
      <c r="G230" s="1">
        <v>8</v>
      </c>
      <c r="H230" s="2">
        <v>11235</v>
      </c>
    </row>
    <row r="231" spans="1:8" x14ac:dyDescent="0.25">
      <c r="A231" s="1">
        <v>9</v>
      </c>
      <c r="B231" s="2">
        <v>3403</v>
      </c>
      <c r="D231" s="5"/>
      <c r="G231" s="1">
        <v>9</v>
      </c>
      <c r="H231" s="2">
        <v>5705</v>
      </c>
    </row>
    <row r="232" spans="1:8" x14ac:dyDescent="0.25">
      <c r="A232" s="1">
        <v>10</v>
      </c>
      <c r="B232" s="5">
        <v>3145</v>
      </c>
      <c r="D232" s="2"/>
      <c r="G232" s="1">
        <v>10</v>
      </c>
      <c r="H232" s="2">
        <v>5276</v>
      </c>
    </row>
    <row r="233" spans="1:8" x14ac:dyDescent="0.25">
      <c r="A233" s="1">
        <v>11</v>
      </c>
      <c r="B233" s="5">
        <v>7842</v>
      </c>
      <c r="D233" s="2"/>
      <c r="G233" s="1">
        <v>11</v>
      </c>
      <c r="H233" s="5">
        <v>4029</v>
      </c>
    </row>
    <row r="234" spans="1:8" x14ac:dyDescent="0.25">
      <c r="A234" s="1">
        <v>12</v>
      </c>
      <c r="B234" s="5">
        <v>6300</v>
      </c>
      <c r="D234" s="2"/>
      <c r="G234" s="1">
        <v>12</v>
      </c>
      <c r="H234" s="1">
        <v>7409</v>
      </c>
    </row>
    <row r="235" spans="1:8" x14ac:dyDescent="0.25">
      <c r="A235" s="1"/>
      <c r="B235" s="5"/>
      <c r="D235" s="2"/>
      <c r="G235" s="1"/>
      <c r="H235" s="1"/>
    </row>
    <row r="236" spans="1:8" x14ac:dyDescent="0.25">
      <c r="A236" s="3" t="s">
        <v>4</v>
      </c>
      <c r="B236" s="5">
        <f>AVERAGE(B223:B234)</f>
        <v>6881.833333333333</v>
      </c>
      <c r="D236" s="5"/>
      <c r="G236" s="5"/>
      <c r="H236" s="5">
        <f>AVERAGE(H223:H234)</f>
        <v>7227.166666666667</v>
      </c>
    </row>
    <row r="237" spans="1:8" x14ac:dyDescent="0.25">
      <c r="A237" s="3" t="s">
        <v>5</v>
      </c>
      <c r="B237" s="5">
        <f>_xlfn.STDEV.P(B223:B234)</f>
        <v>2701.5486248117436</v>
      </c>
      <c r="D237" s="5"/>
      <c r="E237" s="5"/>
      <c r="F237" s="5"/>
      <c r="H237" s="5">
        <f>_xlfn.STDEV.P(H223:H234)</f>
        <v>2402.1151038662201</v>
      </c>
    </row>
    <row r="238" spans="1:8" x14ac:dyDescent="0.25">
      <c r="A238" s="1"/>
      <c r="B238" s="5"/>
      <c r="D238" s="5"/>
      <c r="E238" s="5"/>
      <c r="F238" s="5"/>
      <c r="G238" s="20"/>
      <c r="H238" s="1"/>
    </row>
    <row r="239" spans="1:8" x14ac:dyDescent="0.25">
      <c r="A239" s="68" t="s">
        <v>1</v>
      </c>
      <c r="B239" s="5">
        <f>_xlfn.T.TEST(B223:B234,H223:H234,1,3)</f>
        <v>0.37720132665501183</v>
      </c>
      <c r="D239" s="5"/>
      <c r="E239" s="5"/>
      <c r="F239" s="5"/>
      <c r="G239" s="20"/>
      <c r="H239" s="1"/>
    </row>
    <row r="240" spans="1:8" x14ac:dyDescent="0.25">
      <c r="A240" s="68"/>
      <c r="B240" s="5"/>
      <c r="D240" s="5"/>
      <c r="E240" s="5"/>
      <c r="F240" s="5"/>
      <c r="G240" s="20"/>
      <c r="H240" s="1"/>
    </row>
    <row r="241" spans="1:11" x14ac:dyDescent="0.25">
      <c r="A241" s="68"/>
      <c r="B241" s="5"/>
      <c r="D241" s="5"/>
      <c r="E241" s="5"/>
      <c r="F241" s="5"/>
      <c r="G241" s="20"/>
      <c r="H241" s="1"/>
    </row>
    <row r="242" spans="1:11" x14ac:dyDescent="0.25">
      <c r="A242" s="68"/>
      <c r="B242" t="s">
        <v>136</v>
      </c>
      <c r="C242" s="5"/>
      <c r="D242" s="5"/>
      <c r="E242" s="5"/>
      <c r="F242" s="20"/>
      <c r="G242" s="1"/>
      <c r="H242" s="1"/>
    </row>
    <row r="243" spans="1:11" x14ac:dyDescent="0.25">
      <c r="A243" s="68"/>
    </row>
    <row r="244" spans="1:11" ht="15.75" x14ac:dyDescent="0.25">
      <c r="A244" s="1"/>
      <c r="B244" s="52" t="s">
        <v>108</v>
      </c>
      <c r="C244" s="52" t="s">
        <v>108</v>
      </c>
      <c r="D244" s="5" t="s">
        <v>122</v>
      </c>
      <c r="E244" s="2"/>
      <c r="F244" s="17"/>
      <c r="G244" s="2"/>
      <c r="H244" s="52" t="s">
        <v>108</v>
      </c>
      <c r="I244" s="52" t="s">
        <v>108</v>
      </c>
      <c r="J244" s="5" t="s">
        <v>122</v>
      </c>
    </row>
    <row r="245" spans="1:11" x14ac:dyDescent="0.25">
      <c r="A245" s="2" t="s">
        <v>6</v>
      </c>
      <c r="B245" s="52" t="s">
        <v>2</v>
      </c>
      <c r="C245" s="52" t="s">
        <v>125</v>
      </c>
      <c r="D245" s="52" t="s">
        <v>124</v>
      </c>
      <c r="E245" s="2"/>
      <c r="F245" s="17"/>
      <c r="G245" s="2" t="s">
        <v>137</v>
      </c>
      <c r="H245" s="52" t="s">
        <v>2</v>
      </c>
      <c r="I245" s="52" t="s">
        <v>124</v>
      </c>
      <c r="J245" s="52" t="s">
        <v>124</v>
      </c>
      <c r="K245" s="17"/>
    </row>
    <row r="246" spans="1:11" x14ac:dyDescent="0.25">
      <c r="A246" s="2">
        <v>1</v>
      </c>
      <c r="B246" s="2">
        <v>6676</v>
      </c>
      <c r="C246" s="2">
        <v>709</v>
      </c>
      <c r="D246" s="2">
        <v>59</v>
      </c>
      <c r="F246" s="2"/>
      <c r="G246" s="5"/>
      <c r="H246" s="2">
        <v>1</v>
      </c>
      <c r="I246" s="2">
        <v>1805</v>
      </c>
      <c r="J246" s="21">
        <v>1279</v>
      </c>
      <c r="K246" s="2">
        <v>131</v>
      </c>
    </row>
    <row r="247" spans="1:11" x14ac:dyDescent="0.25">
      <c r="A247" s="2">
        <v>2</v>
      </c>
      <c r="B247" s="5">
        <v>4302</v>
      </c>
      <c r="C247" s="2">
        <v>1341</v>
      </c>
      <c r="D247" s="2">
        <v>111</v>
      </c>
      <c r="F247" s="2"/>
      <c r="G247" s="5"/>
      <c r="H247" s="2">
        <v>2</v>
      </c>
      <c r="I247" s="2">
        <v>2042</v>
      </c>
      <c r="J247" s="21">
        <v>1107</v>
      </c>
      <c r="K247" s="2">
        <v>112</v>
      </c>
    </row>
    <row r="248" spans="1:11" x14ac:dyDescent="0.25">
      <c r="A248" s="5">
        <v>3</v>
      </c>
      <c r="B248" s="2">
        <v>5247</v>
      </c>
      <c r="C248" s="5">
        <v>917</v>
      </c>
      <c r="D248" s="2">
        <v>78</v>
      </c>
      <c r="F248" s="2"/>
      <c r="G248" s="5"/>
      <c r="H248" s="5">
        <v>3</v>
      </c>
      <c r="I248" s="2">
        <v>1871</v>
      </c>
      <c r="J248" s="21">
        <v>1428</v>
      </c>
      <c r="K248" s="2">
        <v>116</v>
      </c>
    </row>
    <row r="249" spans="1:11" x14ac:dyDescent="0.25">
      <c r="A249" s="5">
        <v>4</v>
      </c>
      <c r="B249" s="21">
        <v>6174</v>
      </c>
      <c r="C249" s="2">
        <v>953</v>
      </c>
      <c r="D249" s="2">
        <v>113</v>
      </c>
      <c r="F249" s="2"/>
      <c r="G249" s="2"/>
      <c r="H249" s="5">
        <v>4</v>
      </c>
      <c r="I249" s="2">
        <v>4951</v>
      </c>
      <c r="J249" s="21">
        <v>1710</v>
      </c>
      <c r="K249" s="2">
        <v>156</v>
      </c>
    </row>
    <row r="250" spans="1:11" x14ac:dyDescent="0.25">
      <c r="A250" s="71">
        <v>5</v>
      </c>
      <c r="B250" s="5">
        <v>2287</v>
      </c>
      <c r="C250" s="2">
        <v>625</v>
      </c>
      <c r="D250" s="2">
        <v>83</v>
      </c>
      <c r="F250" s="2"/>
      <c r="G250" s="5"/>
      <c r="H250" s="71">
        <v>5</v>
      </c>
      <c r="I250" s="2">
        <v>2250</v>
      </c>
      <c r="J250" s="21">
        <v>1779</v>
      </c>
      <c r="K250" s="2">
        <v>177</v>
      </c>
    </row>
    <row r="251" spans="1:11" x14ac:dyDescent="0.25">
      <c r="A251" s="71">
        <v>6</v>
      </c>
      <c r="B251" s="2">
        <v>2596</v>
      </c>
      <c r="C251" s="2">
        <v>1019</v>
      </c>
      <c r="D251" s="2">
        <v>111</v>
      </c>
      <c r="F251" s="2"/>
      <c r="G251" s="5"/>
      <c r="H251" s="71">
        <v>6</v>
      </c>
      <c r="I251" s="2">
        <v>2232</v>
      </c>
      <c r="J251" s="21">
        <v>1103</v>
      </c>
      <c r="K251" s="2">
        <v>83</v>
      </c>
    </row>
    <row r="252" spans="1:11" x14ac:dyDescent="0.25">
      <c r="E252" s="17"/>
      <c r="F252" s="17"/>
      <c r="G252" s="2"/>
    </row>
    <row r="253" spans="1:11" x14ac:dyDescent="0.25">
      <c r="A253" s="5" t="s">
        <v>123</v>
      </c>
      <c r="B253" s="22">
        <f>AVERAGE(B246:B251)</f>
        <v>4547</v>
      </c>
      <c r="C253" s="22">
        <f>AVERAGE(C246:C251)</f>
        <v>927.33333333333337</v>
      </c>
      <c r="D253" s="22">
        <f>AVERAGE(D246:D251)</f>
        <v>92.5</v>
      </c>
      <c r="E253" s="22"/>
      <c r="F253" s="22"/>
      <c r="G253" s="22"/>
      <c r="H253" s="22"/>
      <c r="I253" s="22">
        <f>AVERAGE(I246:I251)</f>
        <v>2525.1666666666665</v>
      </c>
      <c r="J253" s="22">
        <f>AVERAGE(J246:J251)</f>
        <v>1401</v>
      </c>
      <c r="K253" s="22">
        <f>AVERAGE(K246:K251)</f>
        <v>129.16666666666666</v>
      </c>
    </row>
    <row r="254" spans="1:11" x14ac:dyDescent="0.25">
      <c r="A254" s="5" t="s">
        <v>129</v>
      </c>
      <c r="B254" s="22">
        <f>_xlfn.STDEV.P(B246:B251)</f>
        <v>1665.5227407633918</v>
      </c>
      <c r="C254" s="22">
        <f>_xlfn.STDEV.P(C246:C251)</f>
        <v>230.71025599704538</v>
      </c>
      <c r="D254" s="22">
        <f>_xlfn.STDEV.P(D246:D251)</f>
        <v>20.524375751773793</v>
      </c>
      <c r="E254" s="22"/>
      <c r="F254" s="22"/>
      <c r="G254" s="22"/>
      <c r="H254" s="22"/>
      <c r="I254" s="22">
        <f>_xlfn.STDEV.P(I246:I251)</f>
        <v>1097.4481637973715</v>
      </c>
      <c r="J254" s="22">
        <f>_xlfn.STDEV.P(J246:J251)</f>
        <v>267.46276999487861</v>
      </c>
      <c r="K254" s="22">
        <f>_xlfn.STDEV.P(K246:K251)</f>
        <v>30.580040694689878</v>
      </c>
    </row>
    <row r="255" spans="1:11" x14ac:dyDescent="0.25">
      <c r="A255" s="29"/>
      <c r="B255" s="5"/>
      <c r="C255" s="5"/>
      <c r="D255" s="5"/>
      <c r="E255" s="57"/>
      <c r="F255" s="57"/>
      <c r="G255" s="5"/>
      <c r="H255" s="57"/>
      <c r="I255" s="57"/>
      <c r="J255" s="57"/>
      <c r="K255" s="57"/>
    </row>
    <row r="256" spans="1:11" x14ac:dyDescent="0.25">
      <c r="A256" s="5" t="s">
        <v>1</v>
      </c>
      <c r="B256" s="5"/>
      <c r="C256" s="5"/>
      <c r="D256" s="5">
        <f>_xlfn.T.TEST(D246:D251,K246:K251,1,3)</f>
        <v>2.6931906930550652E-2</v>
      </c>
      <c r="E256" s="57"/>
      <c r="F256" s="57"/>
      <c r="G256" s="5"/>
      <c r="H256" s="22"/>
      <c r="I256" s="5"/>
      <c r="J256" s="5"/>
      <c r="K256" s="5"/>
    </row>
    <row r="257" spans="1:10" x14ac:dyDescent="0.25">
      <c r="A257" s="68"/>
      <c r="B257" s="5"/>
      <c r="D257" s="5"/>
      <c r="E257" s="5"/>
      <c r="F257" s="5"/>
      <c r="G257" s="20"/>
      <c r="H257" s="1"/>
    </row>
    <row r="258" spans="1:10" x14ac:dyDescent="0.25">
      <c r="A258" s="68"/>
      <c r="B258" s="5"/>
      <c r="C258" s="5" t="s">
        <v>126</v>
      </c>
      <c r="D258" s="5"/>
      <c r="E258" s="5"/>
      <c r="F258" s="5"/>
      <c r="G258" s="20"/>
      <c r="H258" s="1"/>
    </row>
    <row r="259" spans="1:10" x14ac:dyDescent="0.25">
      <c r="A259" s="68"/>
      <c r="B259" s="5"/>
      <c r="D259" s="5"/>
      <c r="E259" s="5"/>
      <c r="F259" s="5"/>
      <c r="G259" s="20"/>
      <c r="H259" s="1"/>
    </row>
    <row r="261" spans="1:10" x14ac:dyDescent="0.25">
      <c r="A261" s="68"/>
      <c r="B261" t="s">
        <v>141</v>
      </c>
      <c r="C261" s="5"/>
      <c r="D261" s="5"/>
      <c r="E261" s="5"/>
      <c r="F261" s="20"/>
      <c r="G261" s="1"/>
      <c r="H261" s="1"/>
    </row>
    <row r="262" spans="1:10" ht="15.75" x14ac:dyDescent="0.25">
      <c r="B262" s="52" t="s">
        <v>108</v>
      </c>
      <c r="C262" s="52" t="s">
        <v>108</v>
      </c>
      <c r="D262" s="5" t="s">
        <v>122</v>
      </c>
      <c r="E262" s="2"/>
      <c r="F262" s="17"/>
      <c r="G262" s="2"/>
      <c r="H262" s="52" t="s">
        <v>108</v>
      </c>
      <c r="I262" s="52" t="s">
        <v>108</v>
      </c>
      <c r="J262" s="5" t="s">
        <v>122</v>
      </c>
    </row>
    <row r="263" spans="1:10" ht="15.75" x14ac:dyDescent="0.25">
      <c r="A263" s="52" t="s">
        <v>140</v>
      </c>
      <c r="B263" s="52" t="s">
        <v>2</v>
      </c>
      <c r="C263" s="52" t="s">
        <v>125</v>
      </c>
      <c r="D263" s="52" t="s">
        <v>124</v>
      </c>
      <c r="E263" s="2"/>
      <c r="F263" s="1"/>
      <c r="G263" s="52" t="s">
        <v>139</v>
      </c>
      <c r="H263" s="52" t="s">
        <v>2</v>
      </c>
      <c r="I263" s="52" t="s">
        <v>124</v>
      </c>
      <c r="J263" s="52" t="s">
        <v>124</v>
      </c>
    </row>
    <row r="264" spans="1:10" x14ac:dyDescent="0.25">
      <c r="A264" s="5">
        <v>1</v>
      </c>
      <c r="B264" s="2">
        <v>6112</v>
      </c>
      <c r="C264" s="5">
        <v>2855</v>
      </c>
      <c r="D264" s="5">
        <v>194</v>
      </c>
      <c r="F264" s="5"/>
      <c r="G264" s="5">
        <v>1</v>
      </c>
      <c r="H264" s="2">
        <v>9091</v>
      </c>
      <c r="I264" s="2">
        <v>5149</v>
      </c>
      <c r="J264" s="10">
        <v>268</v>
      </c>
    </row>
    <row r="265" spans="1:10" x14ac:dyDescent="0.25">
      <c r="A265" s="5">
        <v>2</v>
      </c>
      <c r="B265" s="2">
        <v>7169</v>
      </c>
      <c r="C265" s="2">
        <v>3348</v>
      </c>
      <c r="D265" s="5">
        <v>191</v>
      </c>
      <c r="F265" s="5"/>
      <c r="G265" s="5">
        <v>2</v>
      </c>
      <c r="H265" s="2">
        <v>9956</v>
      </c>
      <c r="I265" s="2">
        <v>5027</v>
      </c>
      <c r="J265" s="1">
        <v>317</v>
      </c>
    </row>
    <row r="266" spans="1:10" x14ac:dyDescent="0.25">
      <c r="A266" s="5">
        <v>3</v>
      </c>
      <c r="B266" s="2">
        <v>7446</v>
      </c>
      <c r="C266" s="2">
        <v>0</v>
      </c>
      <c r="D266" s="5">
        <v>0</v>
      </c>
      <c r="F266" s="5"/>
      <c r="G266" s="5">
        <v>3</v>
      </c>
      <c r="H266" s="2">
        <v>5038</v>
      </c>
      <c r="I266" s="2">
        <v>3621</v>
      </c>
      <c r="J266" s="1">
        <v>415</v>
      </c>
    </row>
    <row r="267" spans="1:10" x14ac:dyDescent="0.25">
      <c r="A267" s="5">
        <v>4</v>
      </c>
      <c r="B267" s="2">
        <v>8405</v>
      </c>
      <c r="C267" s="2">
        <v>0</v>
      </c>
      <c r="D267" s="5">
        <v>0</v>
      </c>
      <c r="F267" s="5"/>
      <c r="G267" s="5">
        <v>4</v>
      </c>
      <c r="H267" s="2">
        <v>5536</v>
      </c>
      <c r="I267" s="2">
        <v>3829</v>
      </c>
      <c r="J267" s="1">
        <v>290</v>
      </c>
    </row>
    <row r="268" spans="1:10" x14ac:dyDescent="0.25">
      <c r="A268" s="5">
        <v>5</v>
      </c>
      <c r="B268" s="2">
        <v>5563</v>
      </c>
      <c r="C268" s="1">
        <v>3053</v>
      </c>
      <c r="D268" s="5">
        <v>205</v>
      </c>
      <c r="F268" s="5"/>
      <c r="G268" s="5">
        <v>5</v>
      </c>
      <c r="H268" s="2">
        <v>6903</v>
      </c>
      <c r="I268" s="2">
        <v>4319</v>
      </c>
      <c r="J268" s="1">
        <v>211</v>
      </c>
    </row>
    <row r="269" spans="1:10" x14ac:dyDescent="0.25">
      <c r="A269" s="5">
        <v>6</v>
      </c>
      <c r="B269" s="2">
        <v>5901</v>
      </c>
      <c r="C269" s="5">
        <v>3574</v>
      </c>
      <c r="D269" s="5">
        <v>252</v>
      </c>
      <c r="F269" s="5"/>
      <c r="G269" s="5">
        <v>6</v>
      </c>
      <c r="H269" s="5">
        <v>6154</v>
      </c>
      <c r="I269" s="5">
        <v>3794</v>
      </c>
      <c r="J269" s="1">
        <v>221</v>
      </c>
    </row>
    <row r="270" spans="1:10" x14ac:dyDescent="0.25">
      <c r="A270" s="5">
        <v>7</v>
      </c>
      <c r="B270" s="5">
        <v>6945</v>
      </c>
      <c r="C270" s="5">
        <v>3852</v>
      </c>
      <c r="D270" s="5">
        <v>190</v>
      </c>
      <c r="F270" s="5"/>
      <c r="G270" s="5">
        <v>7</v>
      </c>
      <c r="H270" s="2">
        <v>5869</v>
      </c>
      <c r="I270" s="2">
        <v>3521</v>
      </c>
      <c r="J270" s="1">
        <v>237</v>
      </c>
    </row>
    <row r="271" spans="1:10" x14ac:dyDescent="0.25">
      <c r="A271" s="5">
        <v>8</v>
      </c>
      <c r="B271" s="5">
        <v>5670</v>
      </c>
      <c r="C271" s="5">
        <v>4099</v>
      </c>
      <c r="D271" s="5">
        <v>215</v>
      </c>
      <c r="F271" s="5"/>
      <c r="G271" s="5">
        <v>8</v>
      </c>
      <c r="H271" s="2">
        <v>8052</v>
      </c>
      <c r="I271" s="2">
        <v>4114</v>
      </c>
      <c r="J271" s="1">
        <v>304</v>
      </c>
    </row>
    <row r="272" spans="1:10" x14ac:dyDescent="0.25">
      <c r="A272" s="2"/>
      <c r="B272" s="5"/>
      <c r="C272" s="5"/>
      <c r="D272" s="5"/>
      <c r="E272" s="5"/>
      <c r="F272" s="5"/>
      <c r="G272" s="26"/>
      <c r="H272" s="2"/>
      <c r="I272" s="2"/>
    </row>
    <row r="273" spans="1:10" x14ac:dyDescent="0.25">
      <c r="A273" s="22" t="s">
        <v>123</v>
      </c>
      <c r="B273" s="22">
        <f>AVERAGE(B264:B271)</f>
        <v>6651.375</v>
      </c>
      <c r="C273" s="22">
        <f>AVERAGE(C264:C271)</f>
        <v>2597.625</v>
      </c>
      <c r="D273" s="22">
        <f>AVERAGE(D264:D271)</f>
        <v>155.875</v>
      </c>
      <c r="E273" s="5"/>
      <c r="F273" s="5"/>
      <c r="G273" s="5"/>
      <c r="H273" s="22">
        <f>AVERAGE(H264:H271)</f>
        <v>7074.875</v>
      </c>
      <c r="I273" s="22">
        <f>AVERAGE(I264:I271)</f>
        <v>4171.75</v>
      </c>
      <c r="J273" s="22">
        <f>AVERAGE(J264:J271)</f>
        <v>282.875</v>
      </c>
    </row>
    <row r="274" spans="1:10" x14ac:dyDescent="0.25">
      <c r="A274" s="22" t="s">
        <v>5</v>
      </c>
      <c r="B274" s="22">
        <f>_xlfn.STDEV.P(B264:B271)</f>
        <v>939.57609291371398</v>
      </c>
      <c r="C274" s="22">
        <f>_xlfn.STDEV.P(C264:C271)</f>
        <v>1545.6743623334767</v>
      </c>
      <c r="D274" s="22">
        <f>_xlfn.STDEV.P(D264:D271)</f>
        <v>91.920396947576336</v>
      </c>
      <c r="E274" s="22"/>
      <c r="F274" s="22"/>
      <c r="G274" s="22"/>
      <c r="H274" s="22">
        <f>_xlfn.STDEV.P(H264:H271)</f>
        <v>1664.6732740616101</v>
      </c>
      <c r="I274" s="22">
        <f>_xlfn.STDEV.P(I264:I271)</f>
        <v>580.78196209937516</v>
      </c>
      <c r="J274" s="22">
        <f>_xlfn.STDEV.P(J264:J271)</f>
        <v>61.683542172932967</v>
      </c>
    </row>
    <row r="275" spans="1:10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1:10" x14ac:dyDescent="0.25">
      <c r="A276" s="22" t="s">
        <v>1</v>
      </c>
      <c r="B276" s="57"/>
      <c r="C276" s="57"/>
      <c r="D276" s="57">
        <f>_xlfn.T.TEST(D264:D271,J264:J271,1,3)</f>
        <v>5.0778964674720586E-3</v>
      </c>
      <c r="E276" s="22"/>
      <c r="F276" s="22"/>
      <c r="G276" s="22"/>
      <c r="H276" s="22"/>
      <c r="I276" s="22"/>
      <c r="J276" s="22"/>
    </row>
    <row r="277" spans="1:10" x14ac:dyDescent="0.25">
      <c r="C277" s="5" t="s">
        <v>126</v>
      </c>
      <c r="E277" s="22"/>
      <c r="F277" s="22"/>
      <c r="G277" s="22"/>
      <c r="H277" s="22"/>
      <c r="I277" s="22"/>
      <c r="J277" s="22"/>
    </row>
    <row r="278" spans="1:10" x14ac:dyDescent="0.25">
      <c r="A278" s="68"/>
      <c r="B278" t="s">
        <v>142</v>
      </c>
      <c r="C278" s="5"/>
      <c r="D278" s="5"/>
      <c r="E278" s="5"/>
      <c r="F278" s="20"/>
      <c r="G278" s="1"/>
      <c r="H278" s="1"/>
    </row>
    <row r="279" spans="1:10" x14ac:dyDescent="0.25">
      <c r="A279" s="68"/>
      <c r="B279" s="5"/>
      <c r="D279" s="5"/>
      <c r="E279" s="5"/>
      <c r="F279" s="5"/>
      <c r="G279" s="20"/>
      <c r="H279" s="1"/>
    </row>
    <row r="280" spans="1:10" ht="15.75" x14ac:dyDescent="0.25">
      <c r="A280" s="68"/>
      <c r="B280" s="52" t="s">
        <v>108</v>
      </c>
      <c r="C280" s="52" t="s">
        <v>108</v>
      </c>
      <c r="D280" s="5" t="s">
        <v>122</v>
      </c>
      <c r="E280" s="5"/>
      <c r="F280" s="5"/>
      <c r="G280" s="20"/>
      <c r="H280" s="52" t="s">
        <v>108</v>
      </c>
      <c r="I280" s="52" t="s">
        <v>108</v>
      </c>
      <c r="J280" s="5" t="s">
        <v>122</v>
      </c>
    </row>
    <row r="281" spans="1:10" x14ac:dyDescent="0.25">
      <c r="A281" s="3" t="s">
        <v>31</v>
      </c>
      <c r="B281" s="52" t="s">
        <v>2</v>
      </c>
      <c r="C281" s="52" t="s">
        <v>125</v>
      </c>
      <c r="D281" s="52" t="s">
        <v>124</v>
      </c>
      <c r="E281" s="3"/>
      <c r="F281" s="3"/>
      <c r="G281" s="3" t="s">
        <v>102</v>
      </c>
      <c r="H281" s="52" t="s">
        <v>2</v>
      </c>
      <c r="I281" s="52" t="s">
        <v>124</v>
      </c>
      <c r="J281" s="52" t="s">
        <v>124</v>
      </c>
    </row>
    <row r="282" spans="1:10" x14ac:dyDescent="0.25">
      <c r="A282" s="5">
        <v>1</v>
      </c>
      <c r="B282" s="5">
        <v>4771</v>
      </c>
      <c r="C282" s="5">
        <v>3397</v>
      </c>
      <c r="D282" s="5">
        <v>204</v>
      </c>
      <c r="E282" s="5"/>
      <c r="F282" s="5"/>
      <c r="G282" s="5">
        <v>1</v>
      </c>
      <c r="H282" s="5">
        <v>5873</v>
      </c>
      <c r="I282" s="5">
        <v>3931</v>
      </c>
      <c r="J282" s="5">
        <v>179</v>
      </c>
    </row>
    <row r="283" spans="1:10" x14ac:dyDescent="0.25">
      <c r="A283" s="5">
        <v>2</v>
      </c>
      <c r="B283" s="5">
        <v>4021</v>
      </c>
      <c r="C283" s="5">
        <v>2953</v>
      </c>
      <c r="D283" s="5">
        <v>142</v>
      </c>
      <c r="E283" s="5"/>
      <c r="F283" s="5"/>
      <c r="G283" s="5">
        <v>2</v>
      </c>
      <c r="H283" s="5">
        <v>6984</v>
      </c>
      <c r="I283" s="5">
        <v>4620</v>
      </c>
      <c r="J283" s="5">
        <v>238</v>
      </c>
    </row>
    <row r="284" spans="1:10" x14ac:dyDescent="0.25">
      <c r="A284" s="5">
        <v>3</v>
      </c>
      <c r="B284" s="5">
        <v>3852</v>
      </c>
      <c r="C284" s="5">
        <v>2769</v>
      </c>
      <c r="D284" s="5">
        <v>203</v>
      </c>
      <c r="E284" s="5"/>
      <c r="F284" s="5"/>
      <c r="G284" s="5">
        <v>3</v>
      </c>
      <c r="H284" s="5">
        <v>7162</v>
      </c>
      <c r="I284" s="5">
        <v>4787</v>
      </c>
      <c r="J284" s="5">
        <v>193</v>
      </c>
    </row>
    <row r="285" spans="1:10" x14ac:dyDescent="0.25">
      <c r="A285" s="5">
        <v>4</v>
      </c>
      <c r="B285" s="5">
        <v>3855</v>
      </c>
      <c r="C285" s="5">
        <v>3006</v>
      </c>
      <c r="D285" s="5">
        <v>122</v>
      </c>
      <c r="E285" s="5"/>
      <c r="F285" s="5"/>
      <c r="G285" s="5">
        <v>4</v>
      </c>
      <c r="H285" s="5">
        <v>8138</v>
      </c>
      <c r="I285" s="5">
        <v>4900</v>
      </c>
      <c r="J285" s="5">
        <v>261</v>
      </c>
    </row>
    <row r="286" spans="1:10" x14ac:dyDescent="0.25">
      <c r="A286" s="5">
        <v>5</v>
      </c>
      <c r="B286" s="5">
        <v>2663</v>
      </c>
      <c r="C286" s="5">
        <v>2509</v>
      </c>
      <c r="D286" s="5">
        <v>140</v>
      </c>
      <c r="E286" s="5"/>
      <c r="F286" s="5"/>
      <c r="G286" s="5">
        <v>5</v>
      </c>
      <c r="H286" s="5">
        <v>4826</v>
      </c>
      <c r="I286" s="5">
        <v>3679</v>
      </c>
      <c r="J286" s="5">
        <v>185</v>
      </c>
    </row>
    <row r="287" spans="1:10" x14ac:dyDescent="0.25">
      <c r="A287" s="5">
        <v>6</v>
      </c>
      <c r="B287" s="5">
        <v>5811</v>
      </c>
      <c r="C287" s="5">
        <v>2819</v>
      </c>
      <c r="D287" s="5">
        <v>138</v>
      </c>
      <c r="E287" s="5"/>
      <c r="F287" s="5"/>
      <c r="G287" s="5">
        <v>6</v>
      </c>
      <c r="H287" s="5">
        <v>4697</v>
      </c>
      <c r="I287" s="5">
        <v>3983</v>
      </c>
      <c r="J287" s="5">
        <v>226</v>
      </c>
    </row>
    <row r="288" spans="1:10" x14ac:dyDescent="0.25">
      <c r="A288" s="22"/>
      <c r="B288" s="5"/>
      <c r="C288" s="5"/>
      <c r="D288" s="57"/>
      <c r="E288" s="5"/>
      <c r="F288" s="5"/>
      <c r="G288" s="72"/>
      <c r="H288" s="72"/>
      <c r="I288" s="72"/>
      <c r="J288" s="22"/>
    </row>
    <row r="289" spans="1:10" x14ac:dyDescent="0.25">
      <c r="A289" s="22" t="s">
        <v>123</v>
      </c>
      <c r="B289" s="22">
        <f>AVERAGE(B282:B287)</f>
        <v>4162.166666666667</v>
      </c>
      <c r="C289" s="22">
        <f>AVERAGE(C282:C287)</f>
        <v>2908.8333333333335</v>
      </c>
      <c r="D289" s="22">
        <f>AVERAGE(D282:D287)</f>
        <v>158.16666666666666</v>
      </c>
      <c r="E289" s="22"/>
      <c r="F289" s="22"/>
      <c r="G289" s="22"/>
      <c r="H289" s="22">
        <f>AVERAGE(H282:H287)</f>
        <v>6280</v>
      </c>
      <c r="I289" s="22">
        <f>AVERAGE(I282:I287)</f>
        <v>4316.666666666667</v>
      </c>
      <c r="J289" s="22">
        <f>AVERAGE(J282:J287)</f>
        <v>213.66666666666666</v>
      </c>
    </row>
    <row r="290" spans="1:10" x14ac:dyDescent="0.25">
      <c r="A290" s="22" t="s">
        <v>129</v>
      </c>
      <c r="B290" s="22">
        <f>_xlfn.STDEV.P(B282:B287)</f>
        <v>961.53634298911913</v>
      </c>
      <c r="C290" s="22">
        <f>_xlfn.STDEV.P(C282:C287)</f>
        <v>269.93481723474565</v>
      </c>
      <c r="D290" s="22">
        <f>_xlfn.STDEV.P(D282:D287)</f>
        <v>32.702786153816042</v>
      </c>
      <c r="E290" s="22"/>
      <c r="F290" s="22"/>
      <c r="G290" s="22"/>
      <c r="H290" s="22">
        <f>_xlfn.STDEV.P(H282:H287)</f>
        <v>1259.0577164424724</v>
      </c>
      <c r="I290" s="22">
        <f>_xlfn.STDEV.P(I282:I287)</f>
        <v>469.07592372900808</v>
      </c>
      <c r="J290" s="22">
        <f>_xlfn.STDEV.P(J282:J287)</f>
        <v>30.097988120286196</v>
      </c>
    </row>
    <row r="291" spans="1:10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1:10" x14ac:dyDescent="0.25">
      <c r="A292" s="22" t="s">
        <v>1</v>
      </c>
      <c r="B292" s="57"/>
      <c r="C292" s="57"/>
      <c r="D292" s="57">
        <f>_xlfn.T.TEST(D282:D287,J282:L287,1,3)</f>
        <v>9.581641439771825E-3</v>
      </c>
      <c r="E292" s="22"/>
      <c r="F292" s="22"/>
      <c r="G292" s="22"/>
      <c r="H292" s="22"/>
      <c r="I292" s="22"/>
      <c r="J292" s="22"/>
    </row>
    <row r="293" spans="1:10" x14ac:dyDescent="0.25">
      <c r="A293" s="68"/>
      <c r="B293" s="5"/>
      <c r="D293" s="5"/>
      <c r="E293" s="5"/>
      <c r="F293" s="5"/>
      <c r="G293" s="20"/>
      <c r="H293" s="1"/>
    </row>
    <row r="294" spans="1:10" x14ac:dyDescent="0.25">
      <c r="A294" s="68"/>
      <c r="B294" s="5"/>
      <c r="C294" s="5" t="s">
        <v>126</v>
      </c>
      <c r="D294" s="5"/>
      <c r="E294" s="5"/>
      <c r="F294" s="5"/>
      <c r="G294" s="20"/>
      <c r="H294" s="1"/>
    </row>
    <row r="295" spans="1:10" x14ac:dyDescent="0.25">
      <c r="A295" s="68"/>
      <c r="B295" s="5"/>
      <c r="D295" s="5"/>
      <c r="E295" s="5"/>
      <c r="F295" s="5"/>
      <c r="G295" s="20"/>
      <c r="H295" s="1"/>
    </row>
    <row r="296" spans="1:10" x14ac:dyDescent="0.25">
      <c r="A296" s="68"/>
      <c r="B296" s="5"/>
      <c r="D296" s="5"/>
      <c r="E296" s="5"/>
      <c r="F296" s="5"/>
      <c r="G296" s="20"/>
      <c r="H296" s="1"/>
    </row>
    <row r="297" spans="1:10" x14ac:dyDescent="0.25">
      <c r="A297" s="68"/>
      <c r="B297" s="5"/>
      <c r="D297" s="5"/>
      <c r="E297" s="5"/>
      <c r="F297" s="5"/>
      <c r="G297" s="20"/>
      <c r="H297" s="1"/>
    </row>
    <row r="298" spans="1:10" x14ac:dyDescent="0.25">
      <c r="A298" s="68"/>
      <c r="B298" s="5"/>
      <c r="D298" s="5"/>
      <c r="E298" s="5"/>
      <c r="F298" s="5"/>
      <c r="G298" s="20"/>
      <c r="H298" s="1"/>
    </row>
    <row r="299" spans="1:10" x14ac:dyDescent="0.25">
      <c r="A299" s="68"/>
      <c r="B299" s="5"/>
      <c r="D299" s="5"/>
      <c r="E299" s="5"/>
      <c r="F299" s="5"/>
      <c r="G299" s="20"/>
      <c r="H299" s="1"/>
    </row>
    <row r="300" spans="1:10" x14ac:dyDescent="0.25">
      <c r="A300" s="68"/>
      <c r="B300" s="5"/>
      <c r="D300" s="5"/>
      <c r="E300" s="5"/>
      <c r="F300" s="5"/>
      <c r="G300" s="20"/>
      <c r="H300" s="1"/>
    </row>
    <row r="301" spans="1:10" x14ac:dyDescent="0.25">
      <c r="A301" s="68"/>
      <c r="B301" s="5"/>
      <c r="D301" s="5"/>
      <c r="E301" s="5"/>
      <c r="F301" s="5"/>
      <c r="G301" s="20"/>
      <c r="H301" s="1"/>
    </row>
    <row r="302" spans="1:10" x14ac:dyDescent="0.25">
      <c r="A302" s="68"/>
      <c r="B302" s="5"/>
      <c r="D302" s="5"/>
      <c r="E302" s="5"/>
      <c r="F302" s="5"/>
      <c r="G302" s="20"/>
      <c r="H302" s="1"/>
    </row>
    <row r="303" spans="1:10" x14ac:dyDescent="0.25">
      <c r="A303" s="68"/>
      <c r="B303" s="5"/>
      <c r="D303" s="5"/>
      <c r="E303" s="5"/>
      <c r="F303" s="5"/>
      <c r="G303" s="20"/>
      <c r="H303" s="1"/>
    </row>
    <row r="304" spans="1:10" x14ac:dyDescent="0.25">
      <c r="A304" s="68"/>
      <c r="B304" s="5"/>
      <c r="D304" s="5"/>
      <c r="E304" s="5"/>
      <c r="F304" s="5"/>
      <c r="G304" s="20"/>
      <c r="H304" s="1"/>
    </row>
    <row r="305" spans="1:8" x14ac:dyDescent="0.25">
      <c r="A305" s="68"/>
      <c r="B305" s="5"/>
      <c r="D305" s="5"/>
      <c r="E305" s="5"/>
      <c r="F305" s="5"/>
      <c r="G305" s="20"/>
      <c r="H305" s="1"/>
    </row>
    <row r="306" spans="1:8" x14ac:dyDescent="0.25">
      <c r="A306" s="68"/>
      <c r="B306" s="5"/>
      <c r="D306" s="5"/>
      <c r="E306" s="5"/>
      <c r="F306" s="5"/>
      <c r="G306" s="20"/>
      <c r="H306" s="1"/>
    </row>
    <row r="307" spans="1:8" x14ac:dyDescent="0.25">
      <c r="A307" s="68"/>
      <c r="B307" s="5"/>
      <c r="D307" s="5"/>
      <c r="E307" s="5"/>
      <c r="F307" s="5"/>
      <c r="G307" s="20"/>
      <c r="H307" s="1"/>
    </row>
    <row r="308" spans="1:8" x14ac:dyDescent="0.25">
      <c r="A308" s="68"/>
      <c r="B308" s="5"/>
      <c r="D308" s="5"/>
      <c r="E308" s="5"/>
      <c r="F308" s="5"/>
      <c r="G308" s="20"/>
      <c r="H308" s="1"/>
    </row>
    <row r="309" spans="1:8" x14ac:dyDescent="0.25">
      <c r="A309" s="68"/>
      <c r="B309" s="5"/>
      <c r="D309" s="5"/>
      <c r="E309" s="5"/>
      <c r="F309" s="5"/>
      <c r="G309" s="20"/>
      <c r="H309" s="1"/>
    </row>
    <row r="310" spans="1:8" x14ac:dyDescent="0.25">
      <c r="A310" s="68"/>
      <c r="B310" s="5"/>
      <c r="D310" s="5"/>
      <c r="E310" s="5"/>
      <c r="F310" s="5"/>
      <c r="G310" s="20"/>
      <c r="H310" s="1"/>
    </row>
  </sheetData>
  <pageMargins left="0.25" right="0.25" top="0.75" bottom="0.75" header="0.3" footer="0.3"/>
  <pageSetup scale="94" orientation="landscape" r:id="rId1"/>
  <headerFooter>
    <oddHeader>&amp;C&amp;K000000Supporting Figures S2 Fig - S4 Fig</oddHeader>
  </headerFooter>
  <rowBreaks count="11" manualBreakCount="11">
    <brk id="34" max="10" man="1"/>
    <brk id="68" max="10" man="1"/>
    <brk id="102" max="10" man="1"/>
    <brk id="129" max="10" man="1"/>
    <brk id="140" max="10" man="1"/>
    <brk id="161" max="10" man="1"/>
    <brk id="183" max="10" man="1"/>
    <brk id="217" max="10" man="1"/>
    <brk id="241" max="10" man="1"/>
    <brk id="277" max="10" man="1"/>
    <brk id="31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4"/>
  <sheetViews>
    <sheetView view="pageLayout" zoomScale="90" zoomScaleNormal="100" zoomScalePageLayoutView="90" workbookViewId="0">
      <selection activeCell="I188" sqref="I188"/>
    </sheetView>
  </sheetViews>
  <sheetFormatPr defaultRowHeight="15" x14ac:dyDescent="0.25"/>
  <cols>
    <col min="2" max="3" width="11" bestFit="1" customWidth="1"/>
    <col min="5" max="5" width="5.28515625" customWidth="1"/>
    <col min="6" max="6" width="15" bestFit="1" customWidth="1"/>
    <col min="7" max="7" width="11.7109375" bestFit="1" customWidth="1"/>
    <col min="8" max="8" width="8.42578125" customWidth="1"/>
  </cols>
  <sheetData>
    <row r="2" spans="1:9" ht="14.45" x14ac:dyDescent="0.3">
      <c r="A2" s="62" t="s">
        <v>161</v>
      </c>
      <c r="B2" s="62"/>
      <c r="C2" s="62"/>
      <c r="D2" s="62"/>
      <c r="E2" s="62"/>
      <c r="F2" s="62"/>
      <c r="G2" s="62"/>
      <c r="H2" s="62"/>
    </row>
    <row r="5" spans="1:9" x14ac:dyDescent="0.3">
      <c r="A5" s="1" t="s">
        <v>0</v>
      </c>
      <c r="B5" s="1" t="s">
        <v>32</v>
      </c>
      <c r="C5" s="1" t="s">
        <v>33</v>
      </c>
      <c r="D5" s="1" t="s">
        <v>3</v>
      </c>
      <c r="E5" s="1"/>
      <c r="F5" s="52" t="s">
        <v>145</v>
      </c>
      <c r="G5" s="1" t="s">
        <v>32</v>
      </c>
      <c r="H5" s="1" t="s">
        <v>33</v>
      </c>
      <c r="I5" s="1" t="s">
        <v>3</v>
      </c>
    </row>
    <row r="6" spans="1:9" ht="14.45" x14ac:dyDescent="0.3">
      <c r="A6" s="1">
        <v>1</v>
      </c>
      <c r="B6" s="1">
        <v>700</v>
      </c>
      <c r="C6" s="1">
        <v>70</v>
      </c>
      <c r="D6" s="1">
        <f t="shared" ref="D6:D22" si="0">C6/B6</f>
        <v>0.1</v>
      </c>
      <c r="F6" s="1">
        <v>1</v>
      </c>
      <c r="G6" s="1">
        <v>590</v>
      </c>
      <c r="H6" s="1">
        <v>147</v>
      </c>
      <c r="I6" s="1">
        <f t="shared" ref="I6:I22" si="1">H6/G6</f>
        <v>0.24915254237288137</v>
      </c>
    </row>
    <row r="7" spans="1:9" ht="14.45" x14ac:dyDescent="0.3">
      <c r="A7" s="1">
        <v>2</v>
      </c>
      <c r="B7" s="1">
        <v>701</v>
      </c>
      <c r="C7" s="1">
        <v>147</v>
      </c>
      <c r="D7" s="1">
        <f t="shared" si="0"/>
        <v>0.20970042796005706</v>
      </c>
      <c r="F7" s="1">
        <v>2</v>
      </c>
      <c r="G7" s="1">
        <v>719</v>
      </c>
      <c r="H7" s="1">
        <v>115</v>
      </c>
      <c r="I7" s="1">
        <f t="shared" si="1"/>
        <v>0.15994436717663421</v>
      </c>
    </row>
    <row r="8" spans="1:9" ht="14.45" x14ac:dyDescent="0.3">
      <c r="A8" s="1">
        <v>3</v>
      </c>
      <c r="B8" s="1">
        <v>723</v>
      </c>
      <c r="C8" s="1">
        <v>149</v>
      </c>
      <c r="D8" s="1">
        <f t="shared" si="0"/>
        <v>0.20608575380359612</v>
      </c>
      <c r="F8" s="1">
        <v>3</v>
      </c>
      <c r="G8" s="1">
        <v>433</v>
      </c>
      <c r="H8" s="1">
        <v>110</v>
      </c>
      <c r="I8" s="1">
        <f t="shared" si="1"/>
        <v>0.2540415704387991</v>
      </c>
    </row>
    <row r="9" spans="1:9" ht="14.45" x14ac:dyDescent="0.3">
      <c r="A9" s="1">
        <v>4</v>
      </c>
      <c r="B9" s="1">
        <v>362</v>
      </c>
      <c r="C9" s="1">
        <v>73</v>
      </c>
      <c r="D9" s="1">
        <f t="shared" si="0"/>
        <v>0.20165745856353592</v>
      </c>
      <c r="F9" s="1">
        <v>4</v>
      </c>
      <c r="G9" s="1">
        <v>535</v>
      </c>
      <c r="H9" s="1">
        <v>74</v>
      </c>
      <c r="I9" s="1">
        <f t="shared" si="1"/>
        <v>0.13831775700934579</v>
      </c>
    </row>
    <row r="10" spans="1:9" ht="14.45" x14ac:dyDescent="0.3">
      <c r="A10" s="1">
        <v>5</v>
      </c>
      <c r="B10" s="1">
        <v>351</v>
      </c>
      <c r="C10" s="1">
        <v>63</v>
      </c>
      <c r="D10" s="1">
        <f t="shared" si="0"/>
        <v>0.17948717948717949</v>
      </c>
      <c r="F10" s="1">
        <v>5</v>
      </c>
      <c r="G10" s="1">
        <v>495</v>
      </c>
      <c r="H10" s="1">
        <v>59</v>
      </c>
      <c r="I10" s="1">
        <f t="shared" si="1"/>
        <v>0.1191919191919192</v>
      </c>
    </row>
    <row r="11" spans="1:9" ht="14.45" x14ac:dyDescent="0.3">
      <c r="A11" s="1">
        <v>6</v>
      </c>
      <c r="B11" s="1">
        <v>467</v>
      </c>
      <c r="C11" s="1">
        <v>47</v>
      </c>
      <c r="D11" s="1">
        <f t="shared" si="0"/>
        <v>0.1006423982869379</v>
      </c>
      <c r="F11" s="1">
        <v>6</v>
      </c>
      <c r="G11" s="1">
        <v>294</v>
      </c>
      <c r="H11" s="1">
        <v>67</v>
      </c>
      <c r="I11" s="1">
        <f t="shared" si="1"/>
        <v>0.22789115646258504</v>
      </c>
    </row>
    <row r="12" spans="1:9" ht="14.45" x14ac:dyDescent="0.3">
      <c r="A12" s="1">
        <v>7</v>
      </c>
      <c r="B12" s="1">
        <v>493</v>
      </c>
      <c r="C12" s="1">
        <v>65</v>
      </c>
      <c r="D12" s="1">
        <f t="shared" si="0"/>
        <v>0.13184584178498987</v>
      </c>
      <c r="F12" s="1">
        <v>7</v>
      </c>
      <c r="G12" s="1">
        <v>85</v>
      </c>
      <c r="H12" s="1">
        <v>15</v>
      </c>
      <c r="I12" s="1">
        <f t="shared" si="1"/>
        <v>0.17647058823529413</v>
      </c>
    </row>
    <row r="13" spans="1:9" ht="14.45" x14ac:dyDescent="0.3">
      <c r="A13" s="1">
        <v>8</v>
      </c>
      <c r="B13" s="1">
        <v>531</v>
      </c>
      <c r="C13" s="1">
        <v>60</v>
      </c>
      <c r="D13" s="1">
        <f t="shared" si="0"/>
        <v>0.11299435028248588</v>
      </c>
      <c r="F13" s="1">
        <v>8</v>
      </c>
      <c r="G13" s="1">
        <v>247</v>
      </c>
      <c r="H13" s="1">
        <v>23</v>
      </c>
      <c r="I13" s="1">
        <f t="shared" si="1"/>
        <v>9.3117408906882596E-2</v>
      </c>
    </row>
    <row r="14" spans="1:9" ht="14.45" x14ac:dyDescent="0.3">
      <c r="A14" s="1">
        <v>9</v>
      </c>
      <c r="B14" s="1">
        <v>218</v>
      </c>
      <c r="C14" s="1">
        <v>27</v>
      </c>
      <c r="D14" s="1">
        <f t="shared" si="0"/>
        <v>0.12385321100917432</v>
      </c>
      <c r="F14" s="1">
        <v>9</v>
      </c>
      <c r="G14" s="1">
        <v>426</v>
      </c>
      <c r="H14" s="1">
        <v>60</v>
      </c>
      <c r="I14" s="1">
        <f t="shared" si="1"/>
        <v>0.14084507042253522</v>
      </c>
    </row>
    <row r="15" spans="1:9" ht="14.45" x14ac:dyDescent="0.3">
      <c r="A15" s="1">
        <v>10</v>
      </c>
      <c r="B15" s="1">
        <v>219</v>
      </c>
      <c r="C15" s="1">
        <v>50</v>
      </c>
      <c r="D15" s="1">
        <f t="shared" si="0"/>
        <v>0.22831050228310501</v>
      </c>
      <c r="F15" s="1">
        <v>10</v>
      </c>
      <c r="G15" s="1">
        <v>513</v>
      </c>
      <c r="H15" s="1">
        <v>121</v>
      </c>
      <c r="I15" s="1">
        <f t="shared" si="1"/>
        <v>0.23586744639376217</v>
      </c>
    </row>
    <row r="16" spans="1:9" ht="14.45" x14ac:dyDescent="0.3">
      <c r="A16" s="1">
        <v>11</v>
      </c>
      <c r="B16" s="1">
        <v>426</v>
      </c>
      <c r="C16" s="1">
        <v>100</v>
      </c>
      <c r="D16" s="1">
        <f t="shared" si="0"/>
        <v>0.23474178403755869</v>
      </c>
      <c r="F16" s="1">
        <v>11</v>
      </c>
      <c r="G16" s="1">
        <v>373</v>
      </c>
      <c r="H16" s="1">
        <v>106</v>
      </c>
      <c r="I16" s="1">
        <f t="shared" si="1"/>
        <v>0.28418230563002683</v>
      </c>
    </row>
    <row r="17" spans="1:10" ht="14.45" x14ac:dyDescent="0.3">
      <c r="A17" s="1">
        <v>12</v>
      </c>
      <c r="B17" s="1">
        <v>521</v>
      </c>
      <c r="C17" s="1">
        <v>111</v>
      </c>
      <c r="D17" s="1">
        <f t="shared" si="0"/>
        <v>0.21305182341650672</v>
      </c>
      <c r="F17" s="1">
        <v>12</v>
      </c>
      <c r="G17" s="1">
        <v>396</v>
      </c>
      <c r="H17" s="1">
        <v>46</v>
      </c>
      <c r="I17" s="1">
        <f t="shared" si="1"/>
        <v>0.11616161616161616</v>
      </c>
    </row>
    <row r="18" spans="1:10" ht="14.45" x14ac:dyDescent="0.3">
      <c r="A18" s="1">
        <v>13</v>
      </c>
      <c r="B18" s="1">
        <v>379</v>
      </c>
      <c r="C18" s="1">
        <v>44</v>
      </c>
      <c r="D18" s="1">
        <f t="shared" si="0"/>
        <v>0.11609498680738786</v>
      </c>
      <c r="F18" s="1">
        <v>13</v>
      </c>
      <c r="G18" s="1">
        <v>257</v>
      </c>
      <c r="H18" s="1">
        <v>75</v>
      </c>
      <c r="I18" s="1">
        <f t="shared" si="1"/>
        <v>0.29182879377431908</v>
      </c>
    </row>
    <row r="19" spans="1:10" ht="14.45" x14ac:dyDescent="0.3">
      <c r="A19" s="1">
        <v>14</v>
      </c>
      <c r="B19" s="1">
        <v>200</v>
      </c>
      <c r="C19" s="1">
        <v>56</v>
      </c>
      <c r="D19" s="1">
        <f t="shared" si="0"/>
        <v>0.28000000000000003</v>
      </c>
      <c r="F19" s="1">
        <v>14</v>
      </c>
      <c r="G19" s="1">
        <v>340</v>
      </c>
      <c r="H19" s="1">
        <v>83</v>
      </c>
      <c r="I19" s="1">
        <f t="shared" si="1"/>
        <v>0.24411764705882352</v>
      </c>
    </row>
    <row r="20" spans="1:10" ht="14.45" x14ac:dyDescent="0.3">
      <c r="A20" s="1">
        <v>15</v>
      </c>
      <c r="B20" s="1">
        <v>328</v>
      </c>
      <c r="C20" s="1">
        <v>44</v>
      </c>
      <c r="D20" s="1">
        <f t="shared" si="0"/>
        <v>0.13414634146341464</v>
      </c>
      <c r="F20" s="1">
        <v>15</v>
      </c>
      <c r="G20" s="1">
        <v>359</v>
      </c>
      <c r="H20" s="1">
        <v>88</v>
      </c>
      <c r="I20" s="1">
        <f t="shared" si="1"/>
        <v>0.24512534818941503</v>
      </c>
    </row>
    <row r="21" spans="1:10" ht="14.45" x14ac:dyDescent="0.3">
      <c r="A21" s="1">
        <v>16</v>
      </c>
      <c r="B21" s="1">
        <v>342</v>
      </c>
      <c r="C21" s="1">
        <v>35</v>
      </c>
      <c r="D21" s="1">
        <f t="shared" si="0"/>
        <v>0.1023391812865497</v>
      </c>
      <c r="F21" s="1">
        <v>16</v>
      </c>
      <c r="G21" s="1">
        <v>327</v>
      </c>
      <c r="H21" s="1">
        <v>47</v>
      </c>
      <c r="I21" s="1">
        <f t="shared" si="1"/>
        <v>0.14373088685015289</v>
      </c>
    </row>
    <row r="22" spans="1:10" ht="14.45" x14ac:dyDescent="0.3">
      <c r="A22" s="1">
        <v>17</v>
      </c>
      <c r="B22" s="1">
        <v>385</v>
      </c>
      <c r="C22" s="1">
        <v>113</v>
      </c>
      <c r="D22" s="1">
        <f t="shared" si="0"/>
        <v>0.29350649350649349</v>
      </c>
      <c r="F22" s="1">
        <v>17</v>
      </c>
      <c r="G22" s="1">
        <v>403</v>
      </c>
      <c r="H22" s="1">
        <v>43</v>
      </c>
      <c r="I22" s="1">
        <f t="shared" si="1"/>
        <v>0.10669975186104218</v>
      </c>
    </row>
    <row r="23" spans="1:10" ht="14.45" x14ac:dyDescent="0.3">
      <c r="F23" s="50"/>
    </row>
    <row r="24" spans="1:10" ht="14.45" x14ac:dyDescent="0.3">
      <c r="A24" s="30" t="s">
        <v>105</v>
      </c>
      <c r="B24" s="30"/>
      <c r="C24" s="31">
        <f>AVERAGE(C6:C22)</f>
        <v>73.764705882352942</v>
      </c>
      <c r="D24" s="31">
        <f>AVERAGE(D6:D22)</f>
        <v>0.1746151608222925</v>
      </c>
      <c r="E24" s="31"/>
      <c r="F24" s="31"/>
      <c r="G24" s="31"/>
      <c r="H24" s="31">
        <f ca="1">AVERAGE(H6:H25)</f>
        <v>75.235294117647058</v>
      </c>
      <c r="I24" s="31">
        <f ca="1">AVERAGE(I6:I25)</f>
        <v>0.18980506918447262</v>
      </c>
    </row>
    <row r="25" spans="1:10" ht="14.45" x14ac:dyDescent="0.3">
      <c r="A25" s="51" t="s">
        <v>5</v>
      </c>
      <c r="B25" s="30"/>
      <c r="C25" s="31">
        <f>_xlfn.STDEV.P(C6:C22)</f>
        <v>36.049850145343605</v>
      </c>
      <c r="D25" s="31">
        <f>_xlfn.STDEV.P(D6:D22)</f>
        <v>6.2177141215176944E-2</v>
      </c>
      <c r="E25" s="31"/>
      <c r="F25" s="31"/>
      <c r="G25" s="76"/>
      <c r="H25" s="31">
        <f>_xlfn.STDEV.P(H6:H22)</f>
        <v>34.993326106163707</v>
      </c>
      <c r="I25" s="31">
        <f>_xlfn.STDEV.P(I6:I22)</f>
        <v>6.4830881053495423E-2</v>
      </c>
      <c r="J25" s="1"/>
    </row>
    <row r="26" spans="1:10" ht="14.45" x14ac:dyDescent="0.3">
      <c r="C26" s="1"/>
      <c r="D26" s="1"/>
      <c r="E26" s="1"/>
      <c r="F26" s="1"/>
      <c r="G26" s="1"/>
      <c r="H26" s="1"/>
      <c r="I26" s="1"/>
      <c r="J26" s="1"/>
    </row>
    <row r="27" spans="1:10" ht="14.45" x14ac:dyDescent="0.3">
      <c r="A27" t="s">
        <v>106</v>
      </c>
      <c r="C27" s="1">
        <f>_xlfn.T.TEST(C6:C22,H6:H22,1,3)</f>
        <v>0.45376315608627654</v>
      </c>
      <c r="D27" s="1">
        <f>_xlfn.T.TEST(D6:D22,I6:I22,1,3)</f>
        <v>0.25182729625071443</v>
      </c>
      <c r="E27" s="1"/>
      <c r="F27" s="1"/>
      <c r="G27" s="1"/>
      <c r="H27" s="1"/>
      <c r="I27" s="1"/>
    </row>
    <row r="48" spans="9:13" x14ac:dyDescent="0.25">
      <c r="I48" s="39"/>
      <c r="J48" s="39"/>
      <c r="K48" s="39"/>
      <c r="L48" s="39"/>
      <c r="M48" s="39"/>
    </row>
    <row r="49" spans="1:8" x14ac:dyDescent="0.25">
      <c r="A49" s="54" t="s">
        <v>162</v>
      </c>
      <c r="B49" s="54"/>
      <c r="C49" s="54"/>
      <c r="D49" s="54"/>
      <c r="E49" s="54"/>
      <c r="F49" s="54"/>
      <c r="G49" s="54"/>
      <c r="H49" s="39"/>
    </row>
    <row r="50" spans="1:8" x14ac:dyDescent="0.25">
      <c r="A50" s="54"/>
      <c r="B50" s="54" t="s">
        <v>154</v>
      </c>
      <c r="C50" s="54"/>
      <c r="D50" s="54"/>
      <c r="E50" s="54"/>
      <c r="F50" s="54"/>
      <c r="G50" s="54"/>
    </row>
    <row r="53" spans="1:8" ht="17.25" x14ac:dyDescent="0.25">
      <c r="A53" t="s">
        <v>149</v>
      </c>
      <c r="B53" s="52" t="s">
        <v>108</v>
      </c>
      <c r="C53" s="1" t="s">
        <v>150</v>
      </c>
      <c r="F53" t="s">
        <v>151</v>
      </c>
      <c r="G53" s="52" t="s">
        <v>108</v>
      </c>
      <c r="H53" s="1" t="s">
        <v>150</v>
      </c>
    </row>
    <row r="54" spans="1:8" x14ac:dyDescent="0.25">
      <c r="B54" s="52" t="s">
        <v>2</v>
      </c>
      <c r="C54" s="1" t="s">
        <v>152</v>
      </c>
      <c r="G54" s="52" t="s">
        <v>2</v>
      </c>
      <c r="H54" s="1" t="s">
        <v>152</v>
      </c>
    </row>
    <row r="55" spans="1:8" x14ac:dyDescent="0.25">
      <c r="A55">
        <v>1</v>
      </c>
      <c r="B55">
        <v>6000</v>
      </c>
      <c r="C55">
        <v>39</v>
      </c>
      <c r="F55">
        <v>1</v>
      </c>
      <c r="G55">
        <v>15679</v>
      </c>
      <c r="H55">
        <v>36</v>
      </c>
    </row>
    <row r="56" spans="1:8" x14ac:dyDescent="0.25">
      <c r="A56">
        <v>2</v>
      </c>
      <c r="B56">
        <v>9157</v>
      </c>
      <c r="C56">
        <v>36</v>
      </c>
      <c r="F56">
        <v>2</v>
      </c>
      <c r="G56">
        <v>18847</v>
      </c>
      <c r="H56">
        <v>52</v>
      </c>
    </row>
    <row r="57" spans="1:8" x14ac:dyDescent="0.25">
      <c r="A57">
        <v>3</v>
      </c>
      <c r="B57">
        <v>8217</v>
      </c>
      <c r="C57">
        <v>57</v>
      </c>
      <c r="F57">
        <v>3</v>
      </c>
      <c r="G57">
        <v>14852</v>
      </c>
      <c r="H57">
        <v>79</v>
      </c>
    </row>
    <row r="58" spans="1:8" x14ac:dyDescent="0.25">
      <c r="A58">
        <v>4</v>
      </c>
      <c r="B58">
        <v>8110</v>
      </c>
      <c r="C58">
        <v>35</v>
      </c>
      <c r="F58">
        <v>4</v>
      </c>
      <c r="G58">
        <v>5934</v>
      </c>
      <c r="H58">
        <v>19</v>
      </c>
    </row>
    <row r="59" spans="1:8" x14ac:dyDescent="0.25">
      <c r="A59">
        <v>5</v>
      </c>
      <c r="B59">
        <v>6639</v>
      </c>
      <c r="C59">
        <v>19</v>
      </c>
      <c r="F59">
        <v>5</v>
      </c>
      <c r="G59">
        <v>12592</v>
      </c>
      <c r="H59">
        <v>39</v>
      </c>
    </row>
    <row r="60" spans="1:8" x14ac:dyDescent="0.25">
      <c r="A60">
        <v>6</v>
      </c>
      <c r="B60">
        <v>9203</v>
      </c>
      <c r="C60">
        <v>40</v>
      </c>
      <c r="F60">
        <v>6</v>
      </c>
      <c r="G60">
        <v>4276</v>
      </c>
      <c r="H60">
        <v>20</v>
      </c>
    </row>
    <row r="61" spans="1:8" x14ac:dyDescent="0.25">
      <c r="A61">
        <v>7</v>
      </c>
      <c r="B61">
        <v>7503</v>
      </c>
      <c r="C61">
        <v>31</v>
      </c>
      <c r="F61">
        <v>7</v>
      </c>
      <c r="G61">
        <v>6724</v>
      </c>
      <c r="H61">
        <v>29</v>
      </c>
    </row>
    <row r="62" spans="1:8" x14ac:dyDescent="0.25">
      <c r="A62">
        <v>8</v>
      </c>
      <c r="B62">
        <v>5597</v>
      </c>
      <c r="C62">
        <v>24</v>
      </c>
      <c r="F62">
        <v>8</v>
      </c>
      <c r="G62">
        <v>14419</v>
      </c>
      <c r="H62">
        <v>45</v>
      </c>
    </row>
    <row r="63" spans="1:8" x14ac:dyDescent="0.25">
      <c r="A63">
        <v>9</v>
      </c>
      <c r="B63">
        <v>18352</v>
      </c>
      <c r="C63">
        <v>64</v>
      </c>
      <c r="F63">
        <v>9</v>
      </c>
      <c r="G63">
        <v>16659</v>
      </c>
      <c r="H63">
        <v>60</v>
      </c>
    </row>
    <row r="64" spans="1:8" x14ac:dyDescent="0.25">
      <c r="A64">
        <v>10</v>
      </c>
      <c r="B64">
        <v>12526</v>
      </c>
      <c r="C64">
        <v>39</v>
      </c>
      <c r="F64">
        <v>10</v>
      </c>
      <c r="G64">
        <v>15029</v>
      </c>
      <c r="H64">
        <v>61</v>
      </c>
    </row>
    <row r="65" spans="1:8" x14ac:dyDescent="0.25">
      <c r="A65">
        <v>11</v>
      </c>
      <c r="B65">
        <v>17036</v>
      </c>
      <c r="C65">
        <v>59</v>
      </c>
      <c r="F65">
        <v>11</v>
      </c>
      <c r="G65">
        <v>11215</v>
      </c>
      <c r="H65">
        <v>34</v>
      </c>
    </row>
    <row r="66" spans="1:8" x14ac:dyDescent="0.25">
      <c r="A66">
        <v>12</v>
      </c>
      <c r="B66">
        <v>11020</v>
      </c>
      <c r="C66">
        <v>49</v>
      </c>
      <c r="F66">
        <v>12</v>
      </c>
      <c r="G66">
        <v>9574</v>
      </c>
      <c r="H66">
        <v>40</v>
      </c>
    </row>
    <row r="67" spans="1:8" x14ac:dyDescent="0.25">
      <c r="A67">
        <v>13</v>
      </c>
      <c r="B67">
        <v>10808</v>
      </c>
      <c r="C67">
        <v>45</v>
      </c>
      <c r="F67">
        <v>13</v>
      </c>
      <c r="G67">
        <v>6767</v>
      </c>
      <c r="H67">
        <v>31</v>
      </c>
    </row>
    <row r="68" spans="1:8" x14ac:dyDescent="0.25">
      <c r="A68">
        <v>14</v>
      </c>
      <c r="B68">
        <v>15581</v>
      </c>
      <c r="C68">
        <v>56</v>
      </c>
      <c r="F68">
        <v>14</v>
      </c>
      <c r="G68">
        <v>7763</v>
      </c>
      <c r="H68">
        <v>34</v>
      </c>
    </row>
    <row r="69" spans="1:8" x14ac:dyDescent="0.25">
      <c r="A69">
        <v>15</v>
      </c>
      <c r="B69">
        <v>14215</v>
      </c>
      <c r="C69">
        <v>35</v>
      </c>
      <c r="F69">
        <v>15</v>
      </c>
      <c r="G69">
        <v>5382</v>
      </c>
      <c r="H69">
        <v>23</v>
      </c>
    </row>
    <row r="70" spans="1:8" x14ac:dyDescent="0.25">
      <c r="A70">
        <v>16</v>
      </c>
      <c r="B70">
        <v>17904</v>
      </c>
      <c r="C70">
        <v>34</v>
      </c>
      <c r="F70">
        <v>16</v>
      </c>
      <c r="G70">
        <v>8228</v>
      </c>
      <c r="H70">
        <v>36</v>
      </c>
    </row>
    <row r="71" spans="1:8" x14ac:dyDescent="0.25">
      <c r="A71">
        <v>17</v>
      </c>
      <c r="B71">
        <v>13184</v>
      </c>
      <c r="C71">
        <v>55</v>
      </c>
      <c r="F71">
        <v>17</v>
      </c>
      <c r="G71">
        <v>21759</v>
      </c>
      <c r="H71">
        <v>52</v>
      </c>
    </row>
    <row r="72" spans="1:8" x14ac:dyDescent="0.25">
      <c r="A72">
        <v>18</v>
      </c>
      <c r="B72">
        <v>9454</v>
      </c>
      <c r="C72">
        <v>20</v>
      </c>
      <c r="F72">
        <v>18</v>
      </c>
      <c r="G72">
        <v>11491</v>
      </c>
      <c r="H72">
        <v>22</v>
      </c>
    </row>
    <row r="73" spans="1:8" x14ac:dyDescent="0.25">
      <c r="A73">
        <v>19</v>
      </c>
      <c r="B73">
        <v>7123</v>
      </c>
      <c r="C73">
        <v>27</v>
      </c>
      <c r="F73">
        <v>19</v>
      </c>
      <c r="G73">
        <v>4116</v>
      </c>
      <c r="H73">
        <v>8</v>
      </c>
    </row>
    <row r="74" spans="1:8" x14ac:dyDescent="0.25">
      <c r="A74">
        <v>20</v>
      </c>
      <c r="B74">
        <v>7447</v>
      </c>
      <c r="C74">
        <v>32</v>
      </c>
      <c r="F74">
        <v>20</v>
      </c>
      <c r="G74">
        <v>2969</v>
      </c>
      <c r="H74">
        <v>5</v>
      </c>
    </row>
    <row r="75" spans="1:8" x14ac:dyDescent="0.25">
      <c r="A75">
        <v>21</v>
      </c>
      <c r="B75">
        <v>8060</v>
      </c>
      <c r="C75">
        <v>25</v>
      </c>
      <c r="F75">
        <v>21</v>
      </c>
      <c r="G75">
        <v>11500</v>
      </c>
      <c r="H75">
        <v>43</v>
      </c>
    </row>
    <row r="76" spans="1:8" x14ac:dyDescent="0.25">
      <c r="A76">
        <v>22</v>
      </c>
      <c r="B76">
        <v>9810</v>
      </c>
      <c r="C76">
        <v>37</v>
      </c>
      <c r="F76">
        <v>22</v>
      </c>
      <c r="G76">
        <v>11631</v>
      </c>
      <c r="H76">
        <v>27</v>
      </c>
    </row>
    <row r="77" spans="1:8" x14ac:dyDescent="0.25">
      <c r="A77">
        <v>23</v>
      </c>
      <c r="B77">
        <v>5333</v>
      </c>
      <c r="C77">
        <v>11</v>
      </c>
      <c r="F77">
        <v>23</v>
      </c>
      <c r="G77">
        <v>9497</v>
      </c>
      <c r="H77">
        <v>35</v>
      </c>
    </row>
    <row r="78" spans="1:8" x14ac:dyDescent="0.25">
      <c r="A78" s="17">
        <v>24</v>
      </c>
      <c r="B78">
        <v>3771</v>
      </c>
      <c r="C78">
        <v>14</v>
      </c>
      <c r="F78" s="17">
        <v>24</v>
      </c>
      <c r="G78">
        <v>9878</v>
      </c>
      <c r="H78">
        <v>26</v>
      </c>
    </row>
    <row r="80" spans="1:8" x14ac:dyDescent="0.25">
      <c r="A80" s="74" t="s">
        <v>105</v>
      </c>
      <c r="B80" s="75">
        <f>AVERAGE(B55:B78)</f>
        <v>10085.416666666666</v>
      </c>
      <c r="C80" s="75">
        <f t="shared" ref="C80" si="2">AVERAGE(C55:C78)</f>
        <v>36.791666666666664</v>
      </c>
      <c r="D80" s="75"/>
      <c r="F80" s="75"/>
      <c r="G80" s="75">
        <f>AVERAGE(G55:G78)</f>
        <v>10699.208333333334</v>
      </c>
      <c r="H80" s="75">
        <f>AVERAGE(H55:H78)</f>
        <v>35.666666666666664</v>
      </c>
    </row>
    <row r="81" spans="1:8" x14ac:dyDescent="0.25">
      <c r="A81" s="74" t="s">
        <v>129</v>
      </c>
      <c r="B81" s="75">
        <f>_xlfn.STDEV.P(B55:B78)</f>
        <v>4026.8565274982861</v>
      </c>
      <c r="C81" s="75">
        <f t="shared" ref="C81" si="3">_xlfn.STDEV.P(C55:C78)</f>
        <v>14.189136591851607</v>
      </c>
      <c r="D81" s="75"/>
      <c r="F81" s="75"/>
      <c r="G81" s="75">
        <f>_xlfn.STDEV.P(G55:G78)</f>
        <v>4785.1702075193271</v>
      </c>
      <c r="H81" s="75">
        <f>_xlfn.STDEV.P(H55:H78)</f>
        <v>16.624947786050004</v>
      </c>
    </row>
    <row r="82" spans="1:8" x14ac:dyDescent="0.25">
      <c r="A82" s="74"/>
      <c r="B82" s="74"/>
      <c r="C82" s="74"/>
      <c r="D82" s="74"/>
      <c r="E82" s="74"/>
      <c r="F82" s="74"/>
      <c r="G82" s="74"/>
    </row>
    <row r="83" spans="1:8" x14ac:dyDescent="0.25">
      <c r="A83" s="74" t="s">
        <v>153</v>
      </c>
      <c r="B83" s="74"/>
      <c r="C83" s="74">
        <f>_xlfn.T.TEST(C55:C78,H55:H78,1,3)</f>
        <v>0.40307564463589296</v>
      </c>
      <c r="D83" s="74"/>
      <c r="E83" s="74"/>
      <c r="F83" s="74"/>
      <c r="G83" s="74"/>
    </row>
    <row r="95" spans="1:8" x14ac:dyDescent="0.25">
      <c r="A95" s="54" t="s">
        <v>162</v>
      </c>
      <c r="B95" s="54"/>
      <c r="C95" s="54"/>
      <c r="D95" s="54"/>
      <c r="E95" s="54"/>
      <c r="F95" s="54"/>
      <c r="G95" s="54"/>
    </row>
    <row r="96" spans="1:8" x14ac:dyDescent="0.25">
      <c r="A96" s="54"/>
      <c r="B96" s="54" t="s">
        <v>156</v>
      </c>
      <c r="C96" s="54"/>
      <c r="D96" s="54"/>
      <c r="E96" s="54"/>
      <c r="F96" s="54"/>
      <c r="G96" s="54"/>
    </row>
    <row r="98" spans="1:8" ht="17.25" x14ac:dyDescent="0.25">
      <c r="A98" t="s">
        <v>61</v>
      </c>
      <c r="B98" s="52" t="s">
        <v>108</v>
      </c>
      <c r="C98" s="1" t="s">
        <v>150</v>
      </c>
      <c r="F98" t="s">
        <v>155</v>
      </c>
      <c r="G98" s="52" t="s">
        <v>108</v>
      </c>
      <c r="H98" s="1" t="s">
        <v>150</v>
      </c>
    </row>
    <row r="99" spans="1:8" x14ac:dyDescent="0.25">
      <c r="B99" s="52" t="s">
        <v>2</v>
      </c>
      <c r="C99" s="1" t="s">
        <v>152</v>
      </c>
      <c r="G99" s="52" t="s">
        <v>2</v>
      </c>
      <c r="H99" s="1" t="s">
        <v>152</v>
      </c>
    </row>
    <row r="100" spans="1:8" x14ac:dyDescent="0.25">
      <c r="A100" s="1">
        <v>1</v>
      </c>
      <c r="B100" s="1">
        <v>11265</v>
      </c>
      <c r="C100" s="1">
        <v>48</v>
      </c>
      <c r="D100" s="1"/>
      <c r="E100" s="1"/>
      <c r="F100" s="1">
        <v>1</v>
      </c>
      <c r="G100" s="1">
        <v>11213</v>
      </c>
      <c r="H100" s="1">
        <v>66</v>
      </c>
    </row>
    <row r="101" spans="1:8" x14ac:dyDescent="0.25">
      <c r="A101" s="1">
        <v>2</v>
      </c>
      <c r="B101" s="1">
        <v>12028</v>
      </c>
      <c r="C101" s="1">
        <v>60</v>
      </c>
      <c r="D101" s="1"/>
      <c r="E101" s="1"/>
      <c r="F101" s="1">
        <v>2</v>
      </c>
      <c r="G101" s="1">
        <v>7957</v>
      </c>
      <c r="H101" s="1">
        <v>67</v>
      </c>
    </row>
    <row r="102" spans="1:8" x14ac:dyDescent="0.25">
      <c r="A102" s="1">
        <v>3</v>
      </c>
      <c r="B102" s="1">
        <v>12678</v>
      </c>
      <c r="C102" s="1">
        <v>45</v>
      </c>
      <c r="D102" s="1"/>
      <c r="E102" s="1"/>
      <c r="F102" s="1">
        <v>3</v>
      </c>
      <c r="G102" s="1">
        <v>11291</v>
      </c>
      <c r="H102" s="1">
        <v>42</v>
      </c>
    </row>
    <row r="103" spans="1:8" x14ac:dyDescent="0.25">
      <c r="A103" s="1">
        <v>4</v>
      </c>
      <c r="B103" s="1">
        <v>7841</v>
      </c>
      <c r="C103" s="1">
        <v>48</v>
      </c>
      <c r="D103" s="1"/>
      <c r="E103" s="1"/>
      <c r="F103" s="1">
        <v>4</v>
      </c>
      <c r="G103" s="1">
        <v>8414</v>
      </c>
      <c r="H103" s="1">
        <v>36</v>
      </c>
    </row>
    <row r="104" spans="1:8" x14ac:dyDescent="0.25">
      <c r="A104" s="1">
        <v>5</v>
      </c>
      <c r="B104" s="1">
        <v>12826</v>
      </c>
      <c r="C104" s="1">
        <v>53</v>
      </c>
      <c r="D104" s="1"/>
      <c r="E104" s="1"/>
      <c r="F104" s="1">
        <v>5</v>
      </c>
      <c r="G104" s="1">
        <v>8477</v>
      </c>
      <c r="H104" s="1">
        <v>32</v>
      </c>
    </row>
    <row r="105" spans="1:8" x14ac:dyDescent="0.25">
      <c r="A105" s="1">
        <v>6</v>
      </c>
      <c r="B105" s="1">
        <v>8846</v>
      </c>
      <c r="C105" s="1">
        <v>67</v>
      </c>
      <c r="D105" s="1"/>
      <c r="E105" s="1"/>
      <c r="F105" s="1">
        <v>6</v>
      </c>
      <c r="G105" s="1">
        <v>4548</v>
      </c>
      <c r="H105" s="1">
        <v>31</v>
      </c>
    </row>
    <row r="106" spans="1:8" x14ac:dyDescent="0.25">
      <c r="A106" s="1">
        <v>7</v>
      </c>
      <c r="B106" s="1">
        <v>9551</v>
      </c>
      <c r="C106" s="1">
        <v>49</v>
      </c>
      <c r="D106" s="1"/>
      <c r="E106" s="1"/>
      <c r="F106" s="1">
        <v>7</v>
      </c>
      <c r="G106" s="1">
        <v>4813</v>
      </c>
      <c r="H106" s="1">
        <v>32</v>
      </c>
    </row>
    <row r="107" spans="1:8" x14ac:dyDescent="0.25">
      <c r="A107" s="1">
        <v>8</v>
      </c>
      <c r="B107" s="1">
        <v>6969</v>
      </c>
      <c r="C107" s="1">
        <v>79</v>
      </c>
      <c r="D107" s="1"/>
      <c r="E107" s="1"/>
      <c r="F107" s="1">
        <v>8</v>
      </c>
      <c r="G107" s="1">
        <v>8303</v>
      </c>
      <c r="H107" s="1">
        <v>97</v>
      </c>
    </row>
    <row r="108" spans="1:8" x14ac:dyDescent="0.25">
      <c r="A108" s="1">
        <v>9</v>
      </c>
      <c r="B108" s="1">
        <v>4862</v>
      </c>
      <c r="C108" s="1">
        <v>33</v>
      </c>
      <c r="D108" s="1"/>
      <c r="E108" s="1"/>
      <c r="F108" s="1">
        <v>9</v>
      </c>
      <c r="G108" s="1">
        <v>6433</v>
      </c>
      <c r="H108" s="1">
        <v>79</v>
      </c>
    </row>
    <row r="109" spans="1:8" x14ac:dyDescent="0.25">
      <c r="A109" s="1">
        <v>10</v>
      </c>
      <c r="B109" s="1">
        <v>16257</v>
      </c>
      <c r="C109" s="1">
        <v>89</v>
      </c>
      <c r="D109" s="1"/>
      <c r="E109" s="1"/>
      <c r="F109" s="1">
        <v>10</v>
      </c>
      <c r="G109" s="1">
        <v>9959</v>
      </c>
      <c r="H109" s="1">
        <v>88</v>
      </c>
    </row>
    <row r="110" spans="1:8" x14ac:dyDescent="0.25">
      <c r="A110" s="1">
        <v>11</v>
      </c>
      <c r="B110" s="1">
        <v>4500</v>
      </c>
      <c r="C110" s="1">
        <v>53</v>
      </c>
      <c r="D110" s="1"/>
      <c r="E110" s="1"/>
      <c r="F110" s="1">
        <v>11</v>
      </c>
      <c r="G110" s="1">
        <v>11270</v>
      </c>
      <c r="H110" s="1">
        <v>61</v>
      </c>
    </row>
    <row r="111" spans="1:8" x14ac:dyDescent="0.25">
      <c r="A111" s="1">
        <v>12</v>
      </c>
      <c r="B111" s="1">
        <v>5240</v>
      </c>
      <c r="C111" s="1">
        <v>19</v>
      </c>
      <c r="D111" s="1"/>
      <c r="E111" s="1"/>
      <c r="F111" s="1">
        <v>12</v>
      </c>
      <c r="G111" s="1">
        <v>8419</v>
      </c>
      <c r="H111" s="1">
        <v>61</v>
      </c>
    </row>
    <row r="112" spans="1:8" x14ac:dyDescent="0.25">
      <c r="A112" s="1">
        <v>13</v>
      </c>
      <c r="B112" s="1">
        <v>13551</v>
      </c>
      <c r="C112" s="1">
        <v>61</v>
      </c>
      <c r="D112" s="1"/>
      <c r="E112" s="1"/>
      <c r="F112" s="1">
        <v>13</v>
      </c>
      <c r="G112" s="1">
        <v>10874</v>
      </c>
      <c r="H112" s="1">
        <v>24</v>
      </c>
    </row>
    <row r="113" spans="1:8" x14ac:dyDescent="0.25">
      <c r="A113" s="1">
        <v>14</v>
      </c>
      <c r="B113" s="1">
        <v>8540</v>
      </c>
      <c r="C113" s="1">
        <v>52</v>
      </c>
      <c r="D113" s="1"/>
      <c r="E113" s="1"/>
      <c r="F113" s="1">
        <v>14</v>
      </c>
      <c r="G113" s="1">
        <v>9992</v>
      </c>
      <c r="H113" s="1">
        <v>35</v>
      </c>
    </row>
    <row r="114" spans="1:8" x14ac:dyDescent="0.25">
      <c r="A114" s="1">
        <v>15</v>
      </c>
      <c r="B114" s="1">
        <v>9915</v>
      </c>
      <c r="C114" s="1">
        <v>56</v>
      </c>
      <c r="D114" s="1"/>
      <c r="E114" s="1"/>
      <c r="F114" s="1">
        <v>15</v>
      </c>
      <c r="G114" s="1">
        <v>7756</v>
      </c>
      <c r="H114" s="1">
        <v>39</v>
      </c>
    </row>
    <row r="115" spans="1:8" x14ac:dyDescent="0.25">
      <c r="A115" s="1">
        <v>16</v>
      </c>
      <c r="B115" s="1">
        <v>11617</v>
      </c>
      <c r="C115" s="1">
        <v>53</v>
      </c>
      <c r="D115" s="1"/>
      <c r="E115" s="1"/>
      <c r="F115" s="1">
        <v>16</v>
      </c>
      <c r="G115" s="1">
        <v>5850</v>
      </c>
      <c r="H115" s="1">
        <v>41</v>
      </c>
    </row>
    <row r="116" spans="1:8" x14ac:dyDescent="0.25">
      <c r="A116" s="1">
        <v>17</v>
      </c>
      <c r="B116" s="1">
        <v>12455</v>
      </c>
      <c r="C116" s="1">
        <v>58</v>
      </c>
      <c r="D116" s="1"/>
      <c r="E116" s="1"/>
      <c r="F116" s="1">
        <v>17</v>
      </c>
      <c r="G116" s="1">
        <v>6879</v>
      </c>
      <c r="H116" s="1">
        <v>35</v>
      </c>
    </row>
    <row r="117" spans="1:8" x14ac:dyDescent="0.25">
      <c r="A117" s="1">
        <v>18</v>
      </c>
      <c r="B117" s="1">
        <v>8289</v>
      </c>
      <c r="C117" s="1">
        <v>58</v>
      </c>
      <c r="D117" s="1"/>
      <c r="E117" s="1"/>
      <c r="F117" s="1">
        <v>18</v>
      </c>
      <c r="G117" s="1">
        <v>4992</v>
      </c>
      <c r="H117" s="1">
        <v>35</v>
      </c>
    </row>
    <row r="118" spans="1:8" x14ac:dyDescent="0.25">
      <c r="A118" s="1">
        <v>19</v>
      </c>
      <c r="B118" s="1">
        <v>10103</v>
      </c>
      <c r="C118" s="1">
        <v>42</v>
      </c>
      <c r="D118" s="1"/>
      <c r="E118" s="1"/>
      <c r="F118" s="1">
        <v>19</v>
      </c>
      <c r="G118" s="1">
        <v>6574</v>
      </c>
      <c r="H118" s="1">
        <v>58</v>
      </c>
    </row>
    <row r="119" spans="1:8" x14ac:dyDescent="0.25">
      <c r="A119" s="1">
        <v>20</v>
      </c>
      <c r="B119" s="1">
        <v>9714</v>
      </c>
      <c r="C119" s="1">
        <v>37</v>
      </c>
      <c r="D119" s="1"/>
      <c r="E119" s="1"/>
      <c r="F119" s="1">
        <v>20</v>
      </c>
      <c r="G119" s="1">
        <v>5167</v>
      </c>
      <c r="H119" s="1">
        <v>24</v>
      </c>
    </row>
    <row r="120" spans="1:8" x14ac:dyDescent="0.25">
      <c r="A120" s="2">
        <v>21</v>
      </c>
      <c r="B120" s="1">
        <v>6011</v>
      </c>
      <c r="C120" s="1">
        <v>52</v>
      </c>
      <c r="D120" s="1"/>
      <c r="E120" s="1"/>
      <c r="F120" s="2">
        <v>21</v>
      </c>
      <c r="G120" s="1">
        <v>11638</v>
      </c>
      <c r="H120" s="1">
        <v>25</v>
      </c>
    </row>
    <row r="122" spans="1:8" x14ac:dyDescent="0.25">
      <c r="A122" t="s">
        <v>128</v>
      </c>
      <c r="B122" s="6">
        <f>AVERAGE(B100:B120)</f>
        <v>9669.4285714285706</v>
      </c>
      <c r="C122" s="6">
        <f>AVERAGE(C100:C120)</f>
        <v>52.952380952380949</v>
      </c>
      <c r="D122" s="6"/>
      <c r="E122" s="6"/>
      <c r="F122" s="6"/>
      <c r="G122" s="6">
        <f>AVERAGE(G100:G120)</f>
        <v>8134.2380952380954</v>
      </c>
      <c r="H122" s="6">
        <f>AVERAGE(H100:H120)</f>
        <v>48</v>
      </c>
    </row>
    <row r="123" spans="1:8" x14ac:dyDescent="0.25">
      <c r="A123" t="s">
        <v>129</v>
      </c>
      <c r="B123" s="6">
        <f>_xlfn.STDEV.P(B100:B120)</f>
        <v>3045.1880944552909</v>
      </c>
      <c r="C123" s="6">
        <f>_xlfn.STDEV.P(C100:C120)</f>
        <v>14.483081066824441</v>
      </c>
      <c r="D123" s="6"/>
      <c r="E123" s="6"/>
      <c r="F123" s="6"/>
      <c r="G123" s="6">
        <f>_xlfn.STDEV.P(G100:G120)</f>
        <v>2299.1945775021782</v>
      </c>
      <c r="H123" s="6">
        <f>_xlfn.STDEV.P(H100:H120)</f>
        <v>21.138995786393043</v>
      </c>
    </row>
    <row r="125" spans="1:8" x14ac:dyDescent="0.25">
      <c r="A125" s="74" t="s">
        <v>1</v>
      </c>
      <c r="B125" s="74"/>
      <c r="C125" s="74">
        <f>_xlfn.T.TEST(C100:C120,H100:H120,1,3)</f>
        <v>0.19661756702378569</v>
      </c>
      <c r="D125" s="60"/>
      <c r="E125" s="60"/>
      <c r="F125" s="60"/>
      <c r="G125" s="60"/>
    </row>
    <row r="142" spans="1:7" x14ac:dyDescent="0.25">
      <c r="A142" s="54" t="s">
        <v>162</v>
      </c>
      <c r="B142" s="54"/>
      <c r="C142" s="54"/>
      <c r="D142" s="54"/>
      <c r="E142" s="54"/>
      <c r="F142" s="54"/>
      <c r="G142" s="54"/>
    </row>
    <row r="143" spans="1:7" x14ac:dyDescent="0.25">
      <c r="A143" s="54"/>
      <c r="B143" s="54" t="s">
        <v>157</v>
      </c>
      <c r="C143" s="54"/>
      <c r="D143" s="54"/>
      <c r="E143" s="54"/>
      <c r="F143" s="54"/>
      <c r="G143" s="54"/>
    </row>
    <row r="146" spans="1:8" ht="17.25" x14ac:dyDescent="0.25">
      <c r="A146" s="1" t="s">
        <v>6</v>
      </c>
      <c r="B146" s="52" t="s">
        <v>108</v>
      </c>
      <c r="C146" s="1" t="s">
        <v>150</v>
      </c>
      <c r="D146" s="1"/>
      <c r="E146" s="1"/>
      <c r="F146" s="1" t="s">
        <v>158</v>
      </c>
      <c r="G146" s="52" t="s">
        <v>108</v>
      </c>
      <c r="H146" s="1" t="s">
        <v>150</v>
      </c>
    </row>
    <row r="147" spans="1:8" x14ac:dyDescent="0.25">
      <c r="A147" s="1"/>
      <c r="B147" s="52" t="s">
        <v>2</v>
      </c>
      <c r="C147" s="1" t="s">
        <v>152</v>
      </c>
      <c r="D147" s="1"/>
      <c r="E147" s="1"/>
      <c r="F147" s="1"/>
      <c r="G147" s="52" t="s">
        <v>2</v>
      </c>
      <c r="H147" s="1" t="s">
        <v>152</v>
      </c>
    </row>
    <row r="148" spans="1:8" x14ac:dyDescent="0.25">
      <c r="A148" s="1">
        <v>1</v>
      </c>
      <c r="B148" s="1">
        <v>4727</v>
      </c>
      <c r="C148" s="1">
        <v>39</v>
      </c>
      <c r="D148" s="1"/>
      <c r="E148" s="1"/>
      <c r="F148" s="1">
        <v>1</v>
      </c>
      <c r="G148" s="1">
        <v>5916</v>
      </c>
      <c r="H148" s="1">
        <v>29</v>
      </c>
    </row>
    <row r="149" spans="1:8" x14ac:dyDescent="0.25">
      <c r="A149" s="1">
        <v>2</v>
      </c>
      <c r="B149" s="1">
        <v>7996</v>
      </c>
      <c r="C149" s="1">
        <v>35</v>
      </c>
      <c r="D149" s="1"/>
      <c r="E149" s="1"/>
      <c r="F149" s="1">
        <v>2</v>
      </c>
      <c r="G149" s="1">
        <v>7775</v>
      </c>
      <c r="H149" s="1">
        <v>27</v>
      </c>
    </row>
    <row r="150" spans="1:8" x14ac:dyDescent="0.25">
      <c r="A150" s="1">
        <v>3</v>
      </c>
      <c r="B150" s="1">
        <v>6504</v>
      </c>
      <c r="C150" s="1">
        <v>44</v>
      </c>
      <c r="D150" s="1"/>
      <c r="E150" s="1"/>
      <c r="F150" s="1">
        <v>3</v>
      </c>
      <c r="G150" s="1">
        <v>6569</v>
      </c>
      <c r="H150" s="1">
        <v>27</v>
      </c>
    </row>
    <row r="151" spans="1:8" x14ac:dyDescent="0.25">
      <c r="A151" s="1">
        <v>4</v>
      </c>
      <c r="B151" s="1">
        <v>7992</v>
      </c>
      <c r="C151" s="1">
        <v>76</v>
      </c>
      <c r="D151" s="1"/>
      <c r="E151" s="1"/>
      <c r="F151" s="1">
        <v>4</v>
      </c>
      <c r="G151" s="1">
        <v>5589</v>
      </c>
      <c r="H151" s="1">
        <v>32</v>
      </c>
    </row>
    <row r="152" spans="1:8" x14ac:dyDescent="0.25">
      <c r="A152" s="1">
        <v>5</v>
      </c>
      <c r="B152" s="1">
        <v>7526</v>
      </c>
      <c r="C152" s="1">
        <v>30</v>
      </c>
      <c r="D152" s="1"/>
      <c r="E152" s="1"/>
      <c r="F152" s="1">
        <v>5</v>
      </c>
      <c r="G152" s="1">
        <v>5739</v>
      </c>
      <c r="H152" s="1">
        <v>25</v>
      </c>
    </row>
    <row r="153" spans="1:8" x14ac:dyDescent="0.25">
      <c r="A153" s="1">
        <v>6</v>
      </c>
      <c r="B153" s="1">
        <v>6438</v>
      </c>
      <c r="C153" s="1">
        <v>17</v>
      </c>
      <c r="D153" s="1"/>
      <c r="E153" s="1"/>
      <c r="F153" s="1">
        <v>6</v>
      </c>
      <c r="G153" s="1">
        <v>4443</v>
      </c>
      <c r="H153" s="1">
        <v>23</v>
      </c>
    </row>
    <row r="154" spans="1:8" x14ac:dyDescent="0.25">
      <c r="A154" s="1">
        <v>7</v>
      </c>
      <c r="B154" s="1">
        <v>10249</v>
      </c>
      <c r="C154" s="1">
        <v>44</v>
      </c>
      <c r="D154" s="1"/>
      <c r="E154" s="1"/>
      <c r="F154" s="1">
        <v>7</v>
      </c>
      <c r="G154" s="1">
        <v>6616</v>
      </c>
      <c r="H154" s="1">
        <v>32</v>
      </c>
    </row>
    <row r="155" spans="1:8" x14ac:dyDescent="0.25">
      <c r="A155" s="1">
        <v>8</v>
      </c>
      <c r="B155" s="1">
        <v>8345</v>
      </c>
      <c r="C155" s="1">
        <v>19</v>
      </c>
      <c r="D155" s="1"/>
      <c r="E155" s="1"/>
      <c r="F155" s="1">
        <v>8</v>
      </c>
      <c r="G155" s="1">
        <v>6190</v>
      </c>
      <c r="H155" s="1">
        <v>39</v>
      </c>
    </row>
    <row r="156" spans="1:8" x14ac:dyDescent="0.25">
      <c r="A156" s="1">
        <v>9</v>
      </c>
      <c r="B156" s="1">
        <v>5165</v>
      </c>
      <c r="C156" s="1">
        <v>14</v>
      </c>
      <c r="D156" s="1"/>
      <c r="E156" s="1"/>
      <c r="F156" s="1">
        <v>9</v>
      </c>
      <c r="G156" s="1">
        <v>9717</v>
      </c>
      <c r="H156" s="1">
        <v>40</v>
      </c>
    </row>
    <row r="157" spans="1:8" x14ac:dyDescent="0.25">
      <c r="A157" s="1">
        <v>10</v>
      </c>
      <c r="B157" s="1">
        <v>6352</v>
      </c>
      <c r="C157" s="1">
        <v>31</v>
      </c>
      <c r="D157" s="1"/>
      <c r="E157" s="1"/>
      <c r="F157" s="1">
        <v>10</v>
      </c>
      <c r="G157" s="1">
        <v>10680</v>
      </c>
      <c r="H157" s="1">
        <v>22</v>
      </c>
    </row>
    <row r="158" spans="1:8" x14ac:dyDescent="0.25">
      <c r="A158" s="1">
        <v>11</v>
      </c>
      <c r="B158" s="1">
        <v>3479</v>
      </c>
      <c r="C158" s="1">
        <v>17</v>
      </c>
      <c r="D158" s="1"/>
      <c r="E158" s="1"/>
      <c r="F158" s="1">
        <v>11</v>
      </c>
      <c r="G158" s="1">
        <v>4981</v>
      </c>
      <c r="H158" s="1">
        <v>27</v>
      </c>
    </row>
    <row r="159" spans="1:8" x14ac:dyDescent="0.25">
      <c r="A159" s="1">
        <v>12</v>
      </c>
      <c r="B159" s="1">
        <v>9283</v>
      </c>
      <c r="C159" s="1">
        <v>23</v>
      </c>
      <c r="D159" s="1"/>
      <c r="E159" s="1"/>
      <c r="F159" s="1">
        <v>12</v>
      </c>
      <c r="G159" s="1">
        <v>7848</v>
      </c>
      <c r="H159" s="1">
        <v>17</v>
      </c>
    </row>
    <row r="160" spans="1:8" x14ac:dyDescent="0.25">
      <c r="A160" s="1">
        <v>13</v>
      </c>
      <c r="B160" s="1">
        <v>7690</v>
      </c>
      <c r="C160" s="1">
        <v>25</v>
      </c>
      <c r="D160" s="1"/>
      <c r="E160" s="1"/>
      <c r="F160" s="1">
        <v>13</v>
      </c>
      <c r="G160" s="1">
        <v>7643</v>
      </c>
      <c r="H160" s="1">
        <v>18</v>
      </c>
    </row>
    <row r="161" spans="1:8" x14ac:dyDescent="0.25">
      <c r="A161" s="1">
        <v>14</v>
      </c>
      <c r="B161" s="1">
        <v>7764</v>
      </c>
      <c r="C161" s="1">
        <v>22</v>
      </c>
      <c r="D161" s="1"/>
      <c r="E161" s="1"/>
      <c r="F161" s="1">
        <v>14</v>
      </c>
      <c r="G161" s="1">
        <v>7613</v>
      </c>
      <c r="H161" s="1">
        <v>28</v>
      </c>
    </row>
    <row r="162" spans="1:8" x14ac:dyDescent="0.25">
      <c r="A162" s="1">
        <v>15</v>
      </c>
      <c r="B162" s="1">
        <v>8041</v>
      </c>
      <c r="C162" s="1">
        <v>23</v>
      </c>
      <c r="D162" s="1"/>
      <c r="E162" s="1"/>
      <c r="F162" s="1">
        <v>15</v>
      </c>
      <c r="G162" s="1">
        <v>12563</v>
      </c>
      <c r="H162" s="1">
        <v>38</v>
      </c>
    </row>
    <row r="163" spans="1:8" x14ac:dyDescent="0.25">
      <c r="A163" s="1">
        <v>16</v>
      </c>
      <c r="B163" s="1">
        <v>7561</v>
      </c>
      <c r="C163" s="1">
        <v>34</v>
      </c>
      <c r="D163" s="1"/>
      <c r="E163" s="1"/>
      <c r="F163" s="1">
        <v>16</v>
      </c>
      <c r="G163" s="1">
        <v>5062</v>
      </c>
      <c r="H163" s="1">
        <v>18</v>
      </c>
    </row>
    <row r="164" spans="1:8" x14ac:dyDescent="0.25">
      <c r="A164" s="1">
        <v>17</v>
      </c>
      <c r="B164" s="1">
        <v>5227</v>
      </c>
      <c r="C164" s="1">
        <v>35</v>
      </c>
      <c r="D164" s="1"/>
      <c r="E164" s="1"/>
      <c r="F164" s="1">
        <v>17</v>
      </c>
      <c r="G164" s="1">
        <v>4833</v>
      </c>
      <c r="H164" s="1">
        <v>18</v>
      </c>
    </row>
    <row r="165" spans="1:8" x14ac:dyDescent="0.25">
      <c r="A165" s="1">
        <v>18</v>
      </c>
      <c r="B165" s="1">
        <v>3937</v>
      </c>
      <c r="C165" s="1">
        <v>24</v>
      </c>
      <c r="D165" s="1"/>
      <c r="E165" s="1"/>
      <c r="F165" s="1">
        <v>18</v>
      </c>
      <c r="G165" s="1">
        <v>5149</v>
      </c>
      <c r="H165" s="1">
        <v>17</v>
      </c>
    </row>
    <row r="166" spans="1:8" x14ac:dyDescent="0.25">
      <c r="A166" s="1">
        <v>19</v>
      </c>
      <c r="B166" s="1">
        <v>5206</v>
      </c>
      <c r="C166" s="1">
        <v>38</v>
      </c>
      <c r="D166" s="1"/>
      <c r="E166" s="1"/>
      <c r="F166" s="1">
        <v>19</v>
      </c>
      <c r="G166" s="1">
        <v>5034</v>
      </c>
      <c r="H166" s="1">
        <v>22</v>
      </c>
    </row>
    <row r="168" spans="1:8" x14ac:dyDescent="0.25">
      <c r="A168" t="s">
        <v>128</v>
      </c>
      <c r="B168" s="6">
        <f>AVERAGE(B148:B166)</f>
        <v>6814.8421052631575</v>
      </c>
      <c r="C168" s="6">
        <f>AVERAGE(C148:C166)</f>
        <v>31.05263157894737</v>
      </c>
      <c r="D168" s="6"/>
      <c r="E168" s="6"/>
      <c r="F168" s="6"/>
      <c r="G168" s="6">
        <f>AVERAGE(G148:G166)</f>
        <v>6840</v>
      </c>
      <c r="H168" s="6">
        <f>AVERAGE(H148:H166)</f>
        <v>26.263157894736842</v>
      </c>
    </row>
    <row r="169" spans="1:8" x14ac:dyDescent="0.25">
      <c r="A169" t="s">
        <v>129</v>
      </c>
      <c r="B169" s="6">
        <f>_xlfn.STDEV.P(B148:B166)</f>
        <v>1766.5544299615058</v>
      </c>
      <c r="C169" s="6">
        <f>_xlfn.STDEV.P(C148:C166)</f>
        <v>13.835399616508242</v>
      </c>
      <c r="D169" s="6"/>
      <c r="E169" s="6"/>
      <c r="F169" s="6"/>
      <c r="G169" s="6">
        <f>_xlfn.STDEV.P(G148:G166)</f>
        <v>2122.5248123278484</v>
      </c>
      <c r="H169" s="6">
        <f>_xlfn.STDEV.P(H148:H166)</f>
        <v>7.2245349896844235</v>
      </c>
    </row>
    <row r="171" spans="1:8" x14ac:dyDescent="0.25">
      <c r="A171" s="74" t="s">
        <v>1</v>
      </c>
      <c r="C171" s="1">
        <f>_xlfn.T.TEST(C148:C166,H148:H166,1,3)</f>
        <v>0.10194851866449903</v>
      </c>
    </row>
    <row r="189" spans="1:7" x14ac:dyDescent="0.25">
      <c r="A189" s="54" t="s">
        <v>162</v>
      </c>
      <c r="B189" s="54"/>
      <c r="C189" s="54"/>
      <c r="D189" s="54"/>
      <c r="E189" s="54"/>
      <c r="F189" s="54"/>
      <c r="G189" s="54"/>
    </row>
    <row r="190" spans="1:7" x14ac:dyDescent="0.25">
      <c r="A190" s="54"/>
      <c r="B190" s="54" t="s">
        <v>159</v>
      </c>
      <c r="C190" s="54"/>
      <c r="D190" s="54"/>
      <c r="E190" s="54"/>
      <c r="F190" s="54"/>
      <c r="G190" s="54"/>
    </row>
    <row r="193" spans="1:8" ht="17.25" x14ac:dyDescent="0.25">
      <c r="A193" s="1" t="s">
        <v>149</v>
      </c>
      <c r="B193" s="52" t="s">
        <v>108</v>
      </c>
      <c r="C193" s="1" t="s">
        <v>150</v>
      </c>
      <c r="F193" s="1" t="s">
        <v>160</v>
      </c>
      <c r="G193" s="52" t="s">
        <v>108</v>
      </c>
      <c r="H193" s="1" t="s">
        <v>150</v>
      </c>
    </row>
    <row r="194" spans="1:8" x14ac:dyDescent="0.25">
      <c r="A194" s="1"/>
      <c r="B194" s="52" t="s">
        <v>2</v>
      </c>
      <c r="C194" s="1" t="s">
        <v>152</v>
      </c>
      <c r="F194" s="1"/>
      <c r="G194" s="52" t="s">
        <v>2</v>
      </c>
      <c r="H194" s="1" t="s">
        <v>152</v>
      </c>
    </row>
    <row r="195" spans="1:8" x14ac:dyDescent="0.25">
      <c r="A195" s="1">
        <v>1</v>
      </c>
      <c r="B195" s="1">
        <v>3056</v>
      </c>
      <c r="C195" s="1">
        <v>15</v>
      </c>
      <c r="F195" s="1">
        <v>1</v>
      </c>
      <c r="G195" s="1">
        <v>5662</v>
      </c>
      <c r="H195" s="1">
        <v>32</v>
      </c>
    </row>
    <row r="196" spans="1:8" x14ac:dyDescent="0.25">
      <c r="A196" s="1">
        <v>2</v>
      </c>
      <c r="B196" s="1">
        <v>3332</v>
      </c>
      <c r="C196" s="1">
        <v>23</v>
      </c>
      <c r="F196" s="1">
        <v>2</v>
      </c>
      <c r="G196" s="1">
        <v>5203</v>
      </c>
      <c r="H196" s="1">
        <v>24</v>
      </c>
    </row>
    <row r="197" spans="1:8" x14ac:dyDescent="0.25">
      <c r="A197" s="1">
        <v>3</v>
      </c>
      <c r="B197" s="1">
        <v>3488</v>
      </c>
      <c r="C197" s="1">
        <v>20</v>
      </c>
      <c r="F197" s="1">
        <v>3</v>
      </c>
      <c r="G197" s="1">
        <v>9553</v>
      </c>
      <c r="H197" s="1">
        <v>31</v>
      </c>
    </row>
    <row r="198" spans="1:8" x14ac:dyDescent="0.25">
      <c r="A198" s="1">
        <v>4</v>
      </c>
      <c r="B198" s="1">
        <v>3459</v>
      </c>
      <c r="C198" s="1">
        <v>24</v>
      </c>
      <c r="F198" s="1">
        <v>4</v>
      </c>
      <c r="G198" s="1">
        <v>5958</v>
      </c>
      <c r="H198" s="1">
        <v>33</v>
      </c>
    </row>
    <row r="199" spans="1:8" x14ac:dyDescent="0.25">
      <c r="A199" s="1">
        <v>5</v>
      </c>
      <c r="B199" s="1">
        <v>7771</v>
      </c>
      <c r="C199" s="1">
        <v>30</v>
      </c>
      <c r="F199" s="1">
        <v>5</v>
      </c>
      <c r="G199" s="1">
        <v>7044</v>
      </c>
      <c r="H199" s="1">
        <v>26</v>
      </c>
    </row>
    <row r="200" spans="1:8" x14ac:dyDescent="0.25">
      <c r="A200" s="1">
        <v>6</v>
      </c>
      <c r="B200" s="1">
        <v>7630</v>
      </c>
      <c r="C200" s="1">
        <v>17</v>
      </c>
      <c r="F200" s="1">
        <v>6</v>
      </c>
      <c r="G200" s="1">
        <v>9417</v>
      </c>
      <c r="H200" s="1">
        <v>32</v>
      </c>
    </row>
    <row r="201" spans="1:8" x14ac:dyDescent="0.25">
      <c r="A201" s="1">
        <v>7</v>
      </c>
      <c r="B201" s="1">
        <v>7486</v>
      </c>
      <c r="C201" s="1">
        <v>40</v>
      </c>
      <c r="F201" s="1">
        <v>7</v>
      </c>
      <c r="G201" s="1">
        <v>8221</v>
      </c>
      <c r="H201" s="1">
        <v>55</v>
      </c>
    </row>
    <row r="202" spans="1:8" x14ac:dyDescent="0.25">
      <c r="A202" s="1">
        <v>8</v>
      </c>
      <c r="B202" s="1">
        <v>10656</v>
      </c>
      <c r="C202" s="1">
        <v>79</v>
      </c>
      <c r="F202" s="1">
        <v>8</v>
      </c>
      <c r="G202" s="1">
        <v>6557</v>
      </c>
      <c r="H202" s="1">
        <v>46</v>
      </c>
    </row>
    <row r="203" spans="1:8" x14ac:dyDescent="0.25">
      <c r="A203" s="1">
        <v>9</v>
      </c>
      <c r="B203" s="1">
        <v>2016</v>
      </c>
      <c r="C203" s="1">
        <v>10</v>
      </c>
      <c r="F203" s="1">
        <v>9</v>
      </c>
      <c r="G203" s="1">
        <v>5882</v>
      </c>
      <c r="H203" s="1">
        <v>22</v>
      </c>
    </row>
    <row r="204" spans="1:8" x14ac:dyDescent="0.25">
      <c r="A204" s="1">
        <v>10</v>
      </c>
      <c r="B204" s="1">
        <v>7181</v>
      </c>
      <c r="C204" s="1">
        <v>49</v>
      </c>
      <c r="F204" s="1">
        <v>10</v>
      </c>
      <c r="G204" s="1">
        <v>4759</v>
      </c>
      <c r="H204" s="1">
        <v>30</v>
      </c>
    </row>
    <row r="205" spans="1:8" x14ac:dyDescent="0.25">
      <c r="A205" s="1">
        <v>11</v>
      </c>
      <c r="B205" s="1">
        <v>5024</v>
      </c>
      <c r="C205" s="1">
        <v>34</v>
      </c>
      <c r="F205" s="1">
        <v>11</v>
      </c>
      <c r="G205" s="1">
        <v>6059</v>
      </c>
      <c r="H205" s="1">
        <v>32</v>
      </c>
    </row>
    <row r="206" spans="1:8" x14ac:dyDescent="0.25">
      <c r="A206" s="1">
        <v>12</v>
      </c>
      <c r="B206" s="1">
        <v>4078</v>
      </c>
      <c r="C206" s="1">
        <v>18</v>
      </c>
      <c r="F206" s="1">
        <v>12</v>
      </c>
      <c r="G206" s="1">
        <v>7938</v>
      </c>
      <c r="H206" s="1">
        <v>28</v>
      </c>
    </row>
    <row r="207" spans="1:8" x14ac:dyDescent="0.25">
      <c r="A207" s="1">
        <v>13</v>
      </c>
      <c r="B207" s="1">
        <v>3101</v>
      </c>
      <c r="C207" s="1">
        <v>13</v>
      </c>
      <c r="F207" s="1">
        <v>13</v>
      </c>
      <c r="G207" s="1">
        <v>3606</v>
      </c>
      <c r="H207" s="1">
        <v>20</v>
      </c>
    </row>
    <row r="208" spans="1:8" x14ac:dyDescent="0.25">
      <c r="A208" s="1">
        <v>14</v>
      </c>
      <c r="B208" s="1">
        <v>3792</v>
      </c>
      <c r="C208" s="1">
        <v>21</v>
      </c>
      <c r="F208" s="1">
        <v>14</v>
      </c>
      <c r="G208" s="1">
        <v>5226</v>
      </c>
      <c r="H208" s="1">
        <v>19</v>
      </c>
    </row>
    <row r="209" spans="1:8" x14ac:dyDescent="0.25">
      <c r="A209" s="1">
        <v>15</v>
      </c>
      <c r="B209" s="1">
        <v>4629</v>
      </c>
      <c r="C209" s="1">
        <v>19</v>
      </c>
      <c r="F209" s="1">
        <v>15</v>
      </c>
      <c r="G209" s="1">
        <v>5068</v>
      </c>
      <c r="H209" s="1">
        <v>18</v>
      </c>
    </row>
    <row r="210" spans="1:8" x14ac:dyDescent="0.25">
      <c r="A210" s="1"/>
      <c r="B210" s="1"/>
      <c r="C210" s="1"/>
      <c r="F210" s="1"/>
      <c r="G210" s="1"/>
      <c r="H210" s="1"/>
    </row>
    <row r="211" spans="1:8" x14ac:dyDescent="0.25">
      <c r="A211" s="1" t="s">
        <v>128</v>
      </c>
      <c r="B211" s="77">
        <f>AVERAGE(B195:B209)</f>
        <v>5113.2666666666664</v>
      </c>
      <c r="C211" s="77">
        <f>AVERAGE(C195:C209)</f>
        <v>27.466666666666665</v>
      </c>
      <c r="D211" s="24"/>
      <c r="E211" s="24"/>
      <c r="F211" s="77"/>
      <c r="G211" s="77">
        <f>AVERAGE(G195:G209)</f>
        <v>6410.2</v>
      </c>
      <c r="H211" s="77">
        <f>AVERAGE(H195:H209)</f>
        <v>29.866666666666667</v>
      </c>
    </row>
    <row r="212" spans="1:8" x14ac:dyDescent="0.25">
      <c r="A212" s="1" t="s">
        <v>129</v>
      </c>
      <c r="B212" s="77">
        <f>_xlfn.STDEV.P(B195:B209)</f>
        <v>2359.525389187881</v>
      </c>
      <c r="C212" s="77">
        <f t="shared" ref="C212" si="4">_xlfn.STDEV.P(C195:C209)</f>
        <v>17.11867076875097</v>
      </c>
      <c r="D212" s="24"/>
      <c r="E212" s="24"/>
      <c r="F212" s="77"/>
      <c r="G212" s="77">
        <f>_xlfn.STDEV.P(G195:G209)</f>
        <v>1660.7678224243145</v>
      </c>
      <c r="H212" s="77">
        <f>_xlfn.STDEV.P(H195:H209)</f>
        <v>9.6185006916647637</v>
      </c>
    </row>
    <row r="213" spans="1:8" x14ac:dyDescent="0.25">
      <c r="A213" s="71"/>
      <c r="B213" s="71"/>
      <c r="C213" s="71"/>
      <c r="D213" s="71"/>
      <c r="E213" s="71"/>
      <c r="F213" s="71"/>
      <c r="G213" s="71"/>
      <c r="H213" s="71"/>
    </row>
    <row r="214" spans="1:8" x14ac:dyDescent="0.25">
      <c r="A214" s="71" t="s">
        <v>153</v>
      </c>
      <c r="B214" s="71"/>
      <c r="C214" s="71">
        <f>TTEST(C195:C209,H195:H209,1,3)</f>
        <v>0.32595622799389923</v>
      </c>
      <c r="D214" s="71"/>
      <c r="E214" s="71"/>
      <c r="F214" s="71"/>
      <c r="G214" s="71"/>
      <c r="H214" s="71"/>
    </row>
  </sheetData>
  <pageMargins left="0.7" right="0.7" top="0.75" bottom="0.75" header="0.3" footer="0.3"/>
  <pageSetup orientation="portrait" horizontalDpi="1200" verticalDpi="1200" r:id="rId1"/>
  <headerFooter>
    <oddHeader>&amp;C&amp;K000000Supporting Figures S5Fig - S6Fig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Sheet6!Print_Area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2016-04-13T17:39:31Z</cp:lastPrinted>
  <dcterms:created xsi:type="dcterms:W3CDTF">2015-10-12T17:54:27Z</dcterms:created>
  <dcterms:modified xsi:type="dcterms:W3CDTF">2016-04-29T18:56:03Z</dcterms:modified>
</cp:coreProperties>
</file>