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6060" tabRatio="500" activeTab="2"/>
  </bookViews>
  <sheets>
    <sheet name="Participants" sheetId="3" r:id="rId1"/>
    <sheet name="F-measure" sheetId="2" r:id="rId2"/>
    <sheet name="Usability" sheetId="1" r:id="rId3"/>
  </sheets>
  <definedNames>
    <definedName name="_xlnm._FilterDatabase" localSheetId="1" hidden="1">'F-measure'!$A$1:$D$46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3" l="1"/>
  <c r="L18" i="3"/>
  <c r="A49" i="2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8" i="1"/>
  <c r="M19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2" i="2"/>
  <c r="J23" i="2"/>
  <c r="J27" i="2"/>
  <c r="J30" i="2"/>
  <c r="J32" i="2"/>
  <c r="K32" i="2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8" i="1"/>
  <c r="O19" i="1"/>
  <c r="O22" i="1"/>
  <c r="O25" i="1"/>
  <c r="O27" i="1"/>
  <c r="P27" i="1"/>
  <c r="O29" i="1"/>
  <c r="J34" i="2"/>
</calcChain>
</file>

<file path=xl/sharedStrings.xml><?xml version="1.0" encoding="utf-8"?>
<sst xmlns="http://schemas.openxmlformats.org/spreadsheetml/2006/main" count="320" uniqueCount="81">
  <si>
    <t>P3</t>
  </si>
  <si>
    <t>P1</t>
  </si>
  <si>
    <t>P2</t>
  </si>
  <si>
    <t>P04</t>
  </si>
  <si>
    <t>P15</t>
  </si>
  <si>
    <t>p25</t>
  </si>
  <si>
    <t>P16</t>
  </si>
  <si>
    <t>P19</t>
  </si>
  <si>
    <t>P12</t>
  </si>
  <si>
    <t>P30</t>
  </si>
  <si>
    <t>P20</t>
  </si>
  <si>
    <t>P06</t>
  </si>
  <si>
    <t>P18</t>
  </si>
  <si>
    <t>P24</t>
  </si>
  <si>
    <t>P23</t>
  </si>
  <si>
    <t>Participant identifier</t>
  </si>
  <si>
    <t>mean</t>
  </si>
  <si>
    <t>std</t>
  </si>
  <si>
    <t>TARGET SUS</t>
  </si>
  <si>
    <t>t</t>
  </si>
  <si>
    <t>sqrt(n)</t>
  </si>
  <si>
    <t>p-value</t>
  </si>
  <si>
    <t>interval</t>
  </si>
  <si>
    <t>Mean Web SUS (Table 8.7)</t>
  </si>
  <si>
    <t>Task</t>
  </si>
  <si>
    <t>Income</t>
  </si>
  <si>
    <t>Accommodation</t>
  </si>
  <si>
    <t>Rennemo</t>
  </si>
  <si>
    <t>Brønnøy</t>
  </si>
  <si>
    <t>Wireless</t>
  </si>
  <si>
    <t>P25</t>
  </si>
  <si>
    <t>Dairy</t>
  </si>
  <si>
    <t>F-measure</t>
  </si>
  <si>
    <t>F-1</t>
  </si>
  <si>
    <t>F-2</t>
  </si>
  <si>
    <t>F-3</t>
  </si>
  <si>
    <t>avg F-measure</t>
  </si>
  <si>
    <t>PID</t>
  </si>
  <si>
    <t>TARGET F</t>
  </si>
  <si>
    <t>Learning to use this tool was easy</t>
  </si>
  <si>
    <t>Becoming skillful at using the tool was easy</t>
  </si>
  <si>
    <t>Finding information about companies with this tool was easy</t>
  </si>
  <si>
    <t>I was able to find the information that I wanted</t>
  </si>
  <si>
    <t>I find this tool useful for finding information about companies</t>
  </si>
  <si>
    <t>I knew the right things to do</t>
  </si>
  <si>
    <t>I judge the tool to be simple</t>
  </si>
  <si>
    <t>I judge the tool to be ordered</t>
  </si>
  <si>
    <t>I judge the tool to be meaningful</t>
  </si>
  <si>
    <t>I judge the tool to be comprehensible</t>
  </si>
  <si>
    <t>SUS</t>
  </si>
  <si>
    <t>AVG</t>
  </si>
  <si>
    <t>Duration (sg)</t>
  </si>
  <si>
    <t>P4</t>
  </si>
  <si>
    <t>P6</t>
  </si>
  <si>
    <t>Sex</t>
  </si>
  <si>
    <t>Female</t>
  </si>
  <si>
    <t>Male</t>
  </si>
  <si>
    <t>A student</t>
  </si>
  <si>
    <t>Field</t>
  </si>
  <si>
    <t>Library</t>
  </si>
  <si>
    <t>Informatics</t>
  </si>
  <si>
    <t>Average</t>
  </si>
  <si>
    <t>Good</t>
  </si>
  <si>
    <t>Very good</t>
  </si>
  <si>
    <t>Rate your abilities with computers</t>
  </si>
  <si>
    <t>Rate your abilities with the Internet</t>
  </si>
  <si>
    <t>Rate your abilities with computer searches</t>
  </si>
  <si>
    <t>Rate your abilities with web searches</t>
  </si>
  <si>
    <t>How often do you make a search of a Norwegian company?</t>
  </si>
  <si>
    <t xml:space="preserve">A few times a month or less </t>
  </si>
  <si>
    <t>Every day or two</t>
  </si>
  <si>
    <t>Never</t>
  </si>
  <si>
    <t>Once a week</t>
  </si>
  <si>
    <t>You are currently…</t>
  </si>
  <si>
    <t>A Phd student</t>
  </si>
  <si>
    <t>Researcher</t>
  </si>
  <si>
    <t>Age range</t>
  </si>
  <si>
    <t>25-34</t>
  </si>
  <si>
    <t>18-24</t>
  </si>
  <si>
    <t>35-44</t>
  </si>
  <si>
    <t>Aprox.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</si>
</sst>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Arial"/>
    </font>
    <font>
      <b/>
      <sz val="11"/>
      <color indexed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2" fontId="0" fillId="0" borderId="0" xfId="0" applyNumberFormat="1"/>
    <xf numFmtId="0" fontId="0" fillId="2" borderId="0" xfId="0" applyFill="1" applyBorder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wrapText="1"/>
    </xf>
    <xf numFmtId="166" fontId="0" fillId="5" borderId="1" xfId="0" applyNumberFormat="1" applyFill="1" applyBorder="1" applyAlignment="1">
      <alignment wrapText="1"/>
    </xf>
    <xf numFmtId="166" fontId="0" fillId="0" borderId="1" xfId="0" applyNumberFormat="1" applyBorder="1"/>
    <xf numFmtId="2" fontId="3" fillId="3" borderId="0" xfId="0" applyNumberFormat="1" applyFont="1" applyFill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0" fillId="0" borderId="1" xfId="0" applyFont="1" applyBorder="1"/>
  </cellXfs>
  <cellStyles count="3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J10" sqref="J10"/>
    </sheetView>
  </sheetViews>
  <sheetFormatPr baseColWidth="10" defaultRowHeight="15" x14ac:dyDescent="0"/>
  <cols>
    <col min="4" max="4" width="12.6640625" bestFit="1" customWidth="1"/>
    <col min="10" max="10" width="24.1640625" bestFit="1" customWidth="1"/>
  </cols>
  <sheetData>
    <row r="1" spans="1:12" ht="70">
      <c r="A1" s="12" t="s">
        <v>37</v>
      </c>
      <c r="B1" s="12" t="s">
        <v>54</v>
      </c>
      <c r="C1" s="12" t="s">
        <v>76</v>
      </c>
      <c r="D1" s="12" t="s">
        <v>73</v>
      </c>
      <c r="E1" s="13" t="s">
        <v>58</v>
      </c>
      <c r="F1" s="12" t="s">
        <v>64</v>
      </c>
      <c r="G1" s="12" t="s">
        <v>65</v>
      </c>
      <c r="H1" s="12" t="s">
        <v>66</v>
      </c>
      <c r="I1" s="12" t="s">
        <v>67</v>
      </c>
      <c r="J1" s="12" t="s">
        <v>68</v>
      </c>
      <c r="L1" s="12" t="s">
        <v>80</v>
      </c>
    </row>
    <row r="2" spans="1:12">
      <c r="A2" s="13" t="s">
        <v>1</v>
      </c>
      <c r="B2" s="14" t="s">
        <v>55</v>
      </c>
      <c r="C2" s="14" t="s">
        <v>77</v>
      </c>
      <c r="D2" s="14" t="s">
        <v>57</v>
      </c>
      <c r="E2" s="15" t="s">
        <v>59</v>
      </c>
      <c r="F2" s="14" t="s">
        <v>61</v>
      </c>
      <c r="G2" s="14" t="s">
        <v>62</v>
      </c>
      <c r="H2" s="14" t="s">
        <v>61</v>
      </c>
      <c r="I2" s="14" t="s">
        <v>62</v>
      </c>
      <c r="J2" s="14" t="s">
        <v>69</v>
      </c>
      <c r="L2" s="14">
        <v>30</v>
      </c>
    </row>
    <row r="3" spans="1:12">
      <c r="A3" s="13" t="s">
        <v>2</v>
      </c>
      <c r="B3" s="14" t="s">
        <v>55</v>
      </c>
      <c r="C3" s="14" t="s">
        <v>78</v>
      </c>
      <c r="D3" s="14" t="s">
        <v>57</v>
      </c>
      <c r="E3" s="15" t="s">
        <v>59</v>
      </c>
      <c r="F3" s="14" t="s">
        <v>62</v>
      </c>
      <c r="G3" s="14" t="s">
        <v>62</v>
      </c>
      <c r="H3" s="14" t="s">
        <v>62</v>
      </c>
      <c r="I3" s="14" t="s">
        <v>62</v>
      </c>
      <c r="J3" s="14" t="s">
        <v>70</v>
      </c>
      <c r="L3" s="14">
        <v>21</v>
      </c>
    </row>
    <row r="4" spans="1:12">
      <c r="A4" s="13" t="s">
        <v>0</v>
      </c>
      <c r="B4" s="14" t="s">
        <v>55</v>
      </c>
      <c r="C4" s="14" t="s">
        <v>78</v>
      </c>
      <c r="D4" s="14" t="s">
        <v>57</v>
      </c>
      <c r="E4" s="15" t="s">
        <v>59</v>
      </c>
      <c r="F4" s="14" t="s">
        <v>62</v>
      </c>
      <c r="G4" s="14" t="s">
        <v>62</v>
      </c>
      <c r="H4" s="14" t="s">
        <v>62</v>
      </c>
      <c r="I4" s="14" t="s">
        <v>62</v>
      </c>
      <c r="J4" s="14" t="s">
        <v>71</v>
      </c>
      <c r="L4" s="14">
        <v>21</v>
      </c>
    </row>
    <row r="5" spans="1:12">
      <c r="A5" s="13" t="s">
        <v>52</v>
      </c>
      <c r="B5" s="14" t="s">
        <v>55</v>
      </c>
      <c r="C5" s="14" t="s">
        <v>78</v>
      </c>
      <c r="D5" s="14" t="s">
        <v>57</v>
      </c>
      <c r="E5" s="15" t="s">
        <v>59</v>
      </c>
      <c r="F5" s="14" t="s">
        <v>61</v>
      </c>
      <c r="G5" s="14" t="s">
        <v>62</v>
      </c>
      <c r="H5" s="14" t="s">
        <v>62</v>
      </c>
      <c r="I5" s="14" t="s">
        <v>62</v>
      </c>
      <c r="J5" s="14" t="s">
        <v>69</v>
      </c>
      <c r="L5" s="14">
        <v>21</v>
      </c>
    </row>
    <row r="6" spans="1:12">
      <c r="A6" s="13" t="s">
        <v>53</v>
      </c>
      <c r="B6" s="14" t="s">
        <v>55</v>
      </c>
      <c r="C6" s="14" t="s">
        <v>77</v>
      </c>
      <c r="D6" s="14" t="s">
        <v>57</v>
      </c>
      <c r="E6" s="15" t="s">
        <v>59</v>
      </c>
      <c r="F6" s="14" t="s">
        <v>62</v>
      </c>
      <c r="G6" s="14" t="s">
        <v>62</v>
      </c>
      <c r="H6" s="14" t="s">
        <v>63</v>
      </c>
      <c r="I6" s="14" t="s">
        <v>63</v>
      </c>
      <c r="J6" s="14" t="s">
        <v>69</v>
      </c>
      <c r="L6" s="14">
        <v>30</v>
      </c>
    </row>
    <row r="7" spans="1:12">
      <c r="A7" s="13" t="s">
        <v>8</v>
      </c>
      <c r="B7" s="14" t="s">
        <v>56</v>
      </c>
      <c r="C7" s="14" t="s">
        <v>78</v>
      </c>
      <c r="D7" s="14" t="s">
        <v>57</v>
      </c>
      <c r="E7" s="15" t="s">
        <v>60</v>
      </c>
      <c r="F7" s="14" t="s">
        <v>63</v>
      </c>
      <c r="G7" s="14" t="s">
        <v>63</v>
      </c>
      <c r="H7" s="14" t="s">
        <v>63</v>
      </c>
      <c r="I7" s="14" t="s">
        <v>63</v>
      </c>
      <c r="J7" s="14" t="s">
        <v>71</v>
      </c>
      <c r="L7" s="14">
        <v>21</v>
      </c>
    </row>
    <row r="8" spans="1:12">
      <c r="A8" s="13" t="s">
        <v>4</v>
      </c>
      <c r="B8" s="14" t="s">
        <v>56</v>
      </c>
      <c r="C8" s="14" t="s">
        <v>77</v>
      </c>
      <c r="D8" s="14" t="s">
        <v>57</v>
      </c>
      <c r="E8" s="15" t="s">
        <v>60</v>
      </c>
      <c r="F8" s="14" t="s">
        <v>62</v>
      </c>
      <c r="G8" s="14" t="s">
        <v>62</v>
      </c>
      <c r="H8" s="14" t="s">
        <v>61</v>
      </c>
      <c r="I8" s="14" t="s">
        <v>62</v>
      </c>
      <c r="J8" s="14" t="s">
        <v>69</v>
      </c>
      <c r="L8" s="14">
        <v>30</v>
      </c>
    </row>
    <row r="9" spans="1:12">
      <c r="A9" s="13" t="s">
        <v>6</v>
      </c>
      <c r="B9" s="14" t="s">
        <v>56</v>
      </c>
      <c r="C9" s="14" t="s">
        <v>78</v>
      </c>
      <c r="D9" s="14" t="s">
        <v>74</v>
      </c>
      <c r="E9" s="15" t="s">
        <v>60</v>
      </c>
      <c r="F9" s="14" t="s">
        <v>63</v>
      </c>
      <c r="G9" s="14" t="s">
        <v>62</v>
      </c>
      <c r="H9" s="14" t="s">
        <v>62</v>
      </c>
      <c r="I9" s="14" t="s">
        <v>62</v>
      </c>
      <c r="J9" s="14" t="s">
        <v>69</v>
      </c>
      <c r="L9" s="14">
        <v>21</v>
      </c>
    </row>
    <row r="10" spans="1:12">
      <c r="A10" s="13" t="s">
        <v>12</v>
      </c>
      <c r="B10" s="14" t="s">
        <v>55</v>
      </c>
      <c r="C10" s="14" t="s">
        <v>79</v>
      </c>
      <c r="D10" s="14" t="s">
        <v>75</v>
      </c>
      <c r="E10" s="15" t="s">
        <v>60</v>
      </c>
      <c r="F10" s="14" t="s">
        <v>62</v>
      </c>
      <c r="G10" s="14" t="s">
        <v>62</v>
      </c>
      <c r="H10" s="14" t="s">
        <v>62</v>
      </c>
      <c r="I10" s="14" t="s">
        <v>62</v>
      </c>
      <c r="J10" s="14" t="s">
        <v>71</v>
      </c>
      <c r="L10" s="14">
        <v>40</v>
      </c>
    </row>
    <row r="11" spans="1:12">
      <c r="A11" s="13" t="s">
        <v>7</v>
      </c>
      <c r="B11" s="14" t="s">
        <v>56</v>
      </c>
      <c r="C11" s="14" t="s">
        <v>78</v>
      </c>
      <c r="D11" s="14" t="s">
        <v>57</v>
      </c>
      <c r="E11" s="15" t="s">
        <v>60</v>
      </c>
      <c r="F11" s="14" t="s">
        <v>63</v>
      </c>
      <c r="G11" s="14" t="s">
        <v>63</v>
      </c>
      <c r="H11" s="14" t="s">
        <v>63</v>
      </c>
      <c r="I11" s="14" t="s">
        <v>62</v>
      </c>
      <c r="J11" s="14" t="s">
        <v>71</v>
      </c>
      <c r="L11" s="14">
        <v>21</v>
      </c>
    </row>
    <row r="12" spans="1:12">
      <c r="A12" s="13" t="s">
        <v>10</v>
      </c>
      <c r="B12" s="14" t="s">
        <v>56</v>
      </c>
      <c r="C12" s="14" t="s">
        <v>78</v>
      </c>
      <c r="D12" s="14" t="s">
        <v>57</v>
      </c>
      <c r="E12" s="15" t="s">
        <v>60</v>
      </c>
      <c r="F12" s="14" t="s">
        <v>63</v>
      </c>
      <c r="G12" s="14" t="s">
        <v>63</v>
      </c>
      <c r="H12" s="14" t="s">
        <v>63</v>
      </c>
      <c r="I12" s="14" t="s">
        <v>63</v>
      </c>
      <c r="J12" s="14" t="s">
        <v>69</v>
      </c>
      <c r="L12" s="14">
        <v>21</v>
      </c>
    </row>
    <row r="13" spans="1:12">
      <c r="A13" s="13" t="s">
        <v>14</v>
      </c>
      <c r="B13" s="14" t="s">
        <v>56</v>
      </c>
      <c r="C13" s="14" t="s">
        <v>78</v>
      </c>
      <c r="D13" s="14" t="s">
        <v>57</v>
      </c>
      <c r="E13" s="15" t="s">
        <v>60</v>
      </c>
      <c r="F13" s="14" t="s">
        <v>63</v>
      </c>
      <c r="G13" s="14" t="s">
        <v>63</v>
      </c>
      <c r="H13" s="14" t="s">
        <v>62</v>
      </c>
      <c r="I13" s="14" t="s">
        <v>62</v>
      </c>
      <c r="J13" s="14" t="s">
        <v>69</v>
      </c>
      <c r="L13" s="14">
        <v>21</v>
      </c>
    </row>
    <row r="14" spans="1:12">
      <c r="A14" s="13" t="s">
        <v>13</v>
      </c>
      <c r="B14" s="14" t="s">
        <v>56</v>
      </c>
      <c r="C14" s="14" t="s">
        <v>77</v>
      </c>
      <c r="D14" s="14" t="s">
        <v>57</v>
      </c>
      <c r="E14" s="15" t="s">
        <v>60</v>
      </c>
      <c r="F14" s="14" t="s">
        <v>63</v>
      </c>
      <c r="G14" s="14" t="s">
        <v>62</v>
      </c>
      <c r="H14" s="14" t="s">
        <v>62</v>
      </c>
      <c r="I14" s="14" t="s">
        <v>62</v>
      </c>
      <c r="J14" s="14" t="s">
        <v>69</v>
      </c>
      <c r="L14" s="14">
        <v>30</v>
      </c>
    </row>
    <row r="15" spans="1:12">
      <c r="A15" s="13" t="s">
        <v>30</v>
      </c>
      <c r="B15" s="14" t="s">
        <v>56</v>
      </c>
      <c r="C15" s="14" t="s">
        <v>77</v>
      </c>
      <c r="D15" s="14" t="s">
        <v>57</v>
      </c>
      <c r="E15" s="15" t="s">
        <v>60</v>
      </c>
      <c r="F15" s="14" t="s">
        <v>63</v>
      </c>
      <c r="G15" s="14" t="s">
        <v>62</v>
      </c>
      <c r="H15" s="14" t="s">
        <v>62</v>
      </c>
      <c r="I15" s="14" t="s">
        <v>62</v>
      </c>
      <c r="J15" s="14" t="s">
        <v>69</v>
      </c>
      <c r="L15" s="14">
        <v>30</v>
      </c>
    </row>
    <row r="16" spans="1:12">
      <c r="A16" s="13" t="s">
        <v>9</v>
      </c>
      <c r="B16" s="14" t="s">
        <v>56</v>
      </c>
      <c r="C16" s="14" t="s">
        <v>78</v>
      </c>
      <c r="D16" s="14" t="s">
        <v>57</v>
      </c>
      <c r="E16" s="15" t="s">
        <v>60</v>
      </c>
      <c r="F16" s="14" t="s">
        <v>63</v>
      </c>
      <c r="G16" s="14" t="s">
        <v>63</v>
      </c>
      <c r="H16" s="14" t="s">
        <v>62</v>
      </c>
      <c r="I16" s="14" t="s">
        <v>62</v>
      </c>
      <c r="J16" s="14" t="s">
        <v>72</v>
      </c>
      <c r="L16" s="14">
        <v>21</v>
      </c>
    </row>
    <row r="18" spans="12:12">
      <c r="L18">
        <f>AVERAGE(L2:L16)</f>
        <v>25.266666666666666</v>
      </c>
    </row>
    <row r="19" spans="12:12">
      <c r="L19">
        <f>STDEV(L2:L16)</f>
        <v>5.9337613542780563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24" sqref="G24"/>
    </sheetView>
  </sheetViews>
  <sheetFormatPr baseColWidth="10" defaultRowHeight="15" x14ac:dyDescent="0"/>
  <cols>
    <col min="1" max="1" width="11.6640625" style="5" bestFit="1" customWidth="1"/>
    <col min="3" max="3" width="16.6640625" customWidth="1"/>
    <col min="10" max="10" width="14.5" customWidth="1"/>
  </cols>
  <sheetData>
    <row r="1" spans="1:10" ht="25">
      <c r="A1" s="11" t="s">
        <v>51</v>
      </c>
      <c r="B1" s="7" t="s">
        <v>15</v>
      </c>
      <c r="C1" s="7" t="s">
        <v>24</v>
      </c>
      <c r="D1" s="8" t="s">
        <v>32</v>
      </c>
      <c r="G1" t="s">
        <v>32</v>
      </c>
    </row>
    <row r="2" spans="1:10">
      <c r="A2" s="4">
        <v>134.01000000000263</v>
      </c>
      <c r="B2" s="1" t="s">
        <v>0</v>
      </c>
      <c r="C2" s="1" t="s">
        <v>25</v>
      </c>
      <c r="D2" s="9">
        <v>0.33333333333333337</v>
      </c>
    </row>
    <row r="3" spans="1:10">
      <c r="A3" s="4">
        <v>309.00599999999798</v>
      </c>
      <c r="B3" s="1" t="s">
        <v>6</v>
      </c>
      <c r="C3" s="1" t="s">
        <v>26</v>
      </c>
      <c r="D3" s="9">
        <v>0.625</v>
      </c>
    </row>
    <row r="4" spans="1:10">
      <c r="A4" s="4">
        <v>344.18599999999822</v>
      </c>
      <c r="B4" s="1" t="s">
        <v>2</v>
      </c>
      <c r="C4" s="1" t="s">
        <v>27</v>
      </c>
      <c r="D4" s="9">
        <v>1</v>
      </c>
      <c r="F4" s="2" t="s">
        <v>37</v>
      </c>
      <c r="G4" s="2" t="s">
        <v>33</v>
      </c>
      <c r="H4" s="2" t="s">
        <v>34</v>
      </c>
      <c r="I4" s="2" t="s">
        <v>35</v>
      </c>
      <c r="J4" s="2" t="s">
        <v>36</v>
      </c>
    </row>
    <row r="5" spans="1:10">
      <c r="A5" s="4">
        <v>421.76799999999571</v>
      </c>
      <c r="B5" s="1" t="s">
        <v>3</v>
      </c>
      <c r="C5" s="1" t="s">
        <v>26</v>
      </c>
      <c r="D5" s="9">
        <v>1</v>
      </c>
      <c r="F5" s="1" t="s">
        <v>1</v>
      </c>
      <c r="G5" s="9">
        <v>1</v>
      </c>
      <c r="H5" s="9">
        <v>0.33333333333333337</v>
      </c>
      <c r="I5" s="9">
        <v>0</v>
      </c>
      <c r="J5" s="10">
        <f>AVERAGE(G5:I5)</f>
        <v>0.44444444444444448</v>
      </c>
    </row>
    <row r="6" spans="1:10">
      <c r="A6" s="4">
        <v>150.44799999999759</v>
      </c>
      <c r="B6" s="1" t="s">
        <v>6</v>
      </c>
      <c r="C6" s="1" t="s">
        <v>28</v>
      </c>
      <c r="D6" s="9">
        <v>1</v>
      </c>
      <c r="F6" s="1" t="s">
        <v>2</v>
      </c>
      <c r="G6" s="9">
        <v>1</v>
      </c>
      <c r="H6" s="9">
        <v>1</v>
      </c>
      <c r="I6" s="9">
        <v>0.375</v>
      </c>
      <c r="J6" s="10">
        <f t="shared" ref="J6:J19" si="0">AVERAGE(G6:I6)</f>
        <v>0.79166666666666663</v>
      </c>
    </row>
    <row r="7" spans="1:10">
      <c r="A7" s="4">
        <v>447.53899999999544</v>
      </c>
      <c r="B7" s="1" t="s">
        <v>1</v>
      </c>
      <c r="C7" s="1" t="s">
        <v>29</v>
      </c>
      <c r="D7" s="9">
        <v>1</v>
      </c>
      <c r="F7" s="1" t="s">
        <v>0</v>
      </c>
      <c r="G7" s="9">
        <v>0.33333333333333337</v>
      </c>
      <c r="H7" s="9">
        <v>0.75</v>
      </c>
      <c r="I7" s="9">
        <v>1</v>
      </c>
      <c r="J7" s="10">
        <f t="shared" si="0"/>
        <v>0.69444444444444453</v>
      </c>
    </row>
    <row r="8" spans="1:10">
      <c r="A8" s="4">
        <v>152.6170000000082</v>
      </c>
      <c r="B8" s="1" t="s">
        <v>3</v>
      </c>
      <c r="C8" s="1" t="s">
        <v>28</v>
      </c>
      <c r="D8" s="9">
        <v>1</v>
      </c>
      <c r="F8" s="1" t="s">
        <v>3</v>
      </c>
      <c r="G8" s="9">
        <v>1</v>
      </c>
      <c r="H8" s="9">
        <v>1</v>
      </c>
      <c r="I8" s="9">
        <v>1</v>
      </c>
      <c r="J8" s="10">
        <f t="shared" si="0"/>
        <v>1</v>
      </c>
    </row>
    <row r="9" spans="1:10">
      <c r="A9" s="4">
        <v>316.07200000000353</v>
      </c>
      <c r="B9" s="1" t="s">
        <v>2</v>
      </c>
      <c r="C9" s="1" t="s">
        <v>25</v>
      </c>
      <c r="D9" s="9">
        <v>1</v>
      </c>
      <c r="F9" s="1" t="s">
        <v>11</v>
      </c>
      <c r="G9" s="9">
        <v>0.90909090909090906</v>
      </c>
      <c r="H9" s="9">
        <v>0.75</v>
      </c>
      <c r="I9" s="9">
        <v>1</v>
      </c>
      <c r="J9" s="10">
        <f t="shared" si="0"/>
        <v>0.88636363636363635</v>
      </c>
    </row>
    <row r="10" spans="1:10">
      <c r="A10" s="4">
        <v>357.48500000000263</v>
      </c>
      <c r="B10" s="1" t="s">
        <v>1</v>
      </c>
      <c r="C10" s="1" t="s">
        <v>27</v>
      </c>
      <c r="D10" s="9">
        <v>0.33333333333333337</v>
      </c>
      <c r="F10" s="1" t="s">
        <v>8</v>
      </c>
      <c r="G10" s="9">
        <v>0.8571428571428571</v>
      </c>
      <c r="H10" s="9">
        <v>1</v>
      </c>
      <c r="I10" s="9">
        <v>1</v>
      </c>
      <c r="J10" s="10">
        <f t="shared" si="0"/>
        <v>0.95238095238095244</v>
      </c>
    </row>
    <row r="11" spans="1:10">
      <c r="A11" s="4">
        <v>921.40700000000152</v>
      </c>
      <c r="B11" s="1" t="s">
        <v>4</v>
      </c>
      <c r="C11" s="1" t="s">
        <v>25</v>
      </c>
      <c r="D11" s="9">
        <v>1</v>
      </c>
      <c r="F11" s="1" t="s">
        <v>4</v>
      </c>
      <c r="G11" s="9">
        <v>1</v>
      </c>
      <c r="H11" s="9">
        <v>0.875</v>
      </c>
      <c r="I11" s="9">
        <v>1</v>
      </c>
      <c r="J11" s="10">
        <f t="shared" si="0"/>
        <v>0.95833333333333337</v>
      </c>
    </row>
    <row r="12" spans="1:10">
      <c r="A12" s="4">
        <v>803.54399999999805</v>
      </c>
      <c r="B12" s="1" t="s">
        <v>0</v>
      </c>
      <c r="C12" s="1" t="s">
        <v>26</v>
      </c>
      <c r="D12" s="9">
        <v>0.75</v>
      </c>
      <c r="F12" s="1" t="s">
        <v>6</v>
      </c>
      <c r="G12" s="9">
        <v>0.625</v>
      </c>
      <c r="H12" s="9">
        <v>1</v>
      </c>
      <c r="I12" s="9">
        <v>0.14285714285714285</v>
      </c>
      <c r="J12" s="10">
        <f t="shared" si="0"/>
        <v>0.5892857142857143</v>
      </c>
    </row>
    <row r="13" spans="1:10">
      <c r="A13" s="4">
        <v>1457.7759999999962</v>
      </c>
      <c r="B13" s="1" t="s">
        <v>30</v>
      </c>
      <c r="C13" s="1" t="s">
        <v>29</v>
      </c>
      <c r="D13" s="9">
        <v>1</v>
      </c>
      <c r="F13" s="1" t="s">
        <v>12</v>
      </c>
      <c r="G13" s="9">
        <v>1</v>
      </c>
      <c r="H13" s="9">
        <v>0.75</v>
      </c>
      <c r="I13" s="9">
        <v>1</v>
      </c>
      <c r="J13" s="10">
        <f t="shared" si="0"/>
        <v>0.91666666666666663</v>
      </c>
    </row>
    <row r="14" spans="1:10">
      <c r="A14" s="4">
        <v>140.10199999999938</v>
      </c>
      <c r="B14" s="1" t="s">
        <v>0</v>
      </c>
      <c r="C14" s="1" t="s">
        <v>28</v>
      </c>
      <c r="D14" s="9">
        <v>1</v>
      </c>
      <c r="F14" s="1" t="s">
        <v>7</v>
      </c>
      <c r="G14" s="9">
        <v>0.5</v>
      </c>
      <c r="H14" s="9">
        <v>1</v>
      </c>
      <c r="I14" s="9">
        <v>1</v>
      </c>
      <c r="J14" s="10">
        <f t="shared" si="0"/>
        <v>0.83333333333333337</v>
      </c>
    </row>
    <row r="15" spans="1:10">
      <c r="A15" s="4">
        <v>370.38300000000322</v>
      </c>
      <c r="B15" s="1" t="s">
        <v>4</v>
      </c>
      <c r="C15" s="1" t="s">
        <v>26</v>
      </c>
      <c r="D15" s="9">
        <v>0.875</v>
      </c>
      <c r="F15" s="1" t="s">
        <v>10</v>
      </c>
      <c r="G15" s="9">
        <v>1</v>
      </c>
      <c r="H15" s="9">
        <v>1</v>
      </c>
      <c r="I15" s="9">
        <v>1</v>
      </c>
      <c r="J15" s="10">
        <f t="shared" si="0"/>
        <v>1</v>
      </c>
    </row>
    <row r="16" spans="1:10">
      <c r="A16" s="4">
        <v>516.57099999999684</v>
      </c>
      <c r="B16" s="1" t="s">
        <v>1</v>
      </c>
      <c r="C16" s="1" t="s">
        <v>25</v>
      </c>
      <c r="D16" s="9">
        <v>0</v>
      </c>
      <c r="F16" s="1" t="s">
        <v>14</v>
      </c>
      <c r="G16" s="9">
        <v>1</v>
      </c>
      <c r="H16" s="9">
        <v>0.28571428571428575</v>
      </c>
      <c r="I16" s="9">
        <v>0.75</v>
      </c>
      <c r="J16" s="10">
        <f t="shared" si="0"/>
        <v>0.67857142857142849</v>
      </c>
    </row>
    <row r="17" spans="1:11">
      <c r="A17" s="4">
        <v>758.02099999999348</v>
      </c>
      <c r="B17" s="1" t="s">
        <v>3</v>
      </c>
      <c r="C17" s="1" t="s">
        <v>31</v>
      </c>
      <c r="D17" s="9">
        <v>1</v>
      </c>
      <c r="F17" s="1" t="s">
        <v>13</v>
      </c>
      <c r="G17" s="9">
        <v>0.8571428571428571</v>
      </c>
      <c r="H17" s="9">
        <v>1</v>
      </c>
      <c r="I17" s="9">
        <v>1</v>
      </c>
      <c r="J17" s="10">
        <f t="shared" si="0"/>
        <v>0.95238095238095244</v>
      </c>
    </row>
    <row r="18" spans="1:11">
      <c r="A18" s="4">
        <v>370.76300000000089</v>
      </c>
      <c r="B18" s="1" t="s">
        <v>30</v>
      </c>
      <c r="C18" s="1" t="s">
        <v>27</v>
      </c>
      <c r="D18" s="9">
        <v>1</v>
      </c>
      <c r="F18" s="1" t="s">
        <v>30</v>
      </c>
      <c r="G18" s="9">
        <v>1</v>
      </c>
      <c r="H18" s="9">
        <v>1</v>
      </c>
      <c r="I18" s="9">
        <v>0</v>
      </c>
      <c r="J18" s="10">
        <f t="shared" si="0"/>
        <v>0.66666666666666663</v>
      </c>
    </row>
    <row r="19" spans="1:11">
      <c r="A19" s="4">
        <v>681.50200000000177</v>
      </c>
      <c r="B19" s="1" t="s">
        <v>2</v>
      </c>
      <c r="C19" s="1" t="s">
        <v>26</v>
      </c>
      <c r="D19" s="9">
        <v>0.375</v>
      </c>
      <c r="F19" s="1" t="s">
        <v>9</v>
      </c>
      <c r="G19" s="9">
        <v>1</v>
      </c>
      <c r="H19" s="9">
        <v>1</v>
      </c>
      <c r="I19" s="9">
        <v>1</v>
      </c>
      <c r="J19" s="10">
        <f t="shared" si="0"/>
        <v>1</v>
      </c>
    </row>
    <row r="20" spans="1:11">
      <c r="A20" s="4">
        <v>166.02499999999534</v>
      </c>
      <c r="B20" s="1" t="s">
        <v>4</v>
      </c>
      <c r="C20" s="1" t="s">
        <v>28</v>
      </c>
      <c r="D20" s="9">
        <v>1</v>
      </c>
    </row>
    <row r="21" spans="1:11">
      <c r="A21" s="4">
        <v>1548.0780000000002</v>
      </c>
      <c r="B21" s="1" t="s">
        <v>8</v>
      </c>
      <c r="C21" s="1" t="s">
        <v>31</v>
      </c>
      <c r="D21" s="9">
        <v>0.8571428571428571</v>
      </c>
    </row>
    <row r="22" spans="1:11">
      <c r="A22" s="4">
        <v>1571.0100000000018</v>
      </c>
      <c r="B22" s="1" t="s">
        <v>13</v>
      </c>
      <c r="C22" s="1" t="s">
        <v>31</v>
      </c>
      <c r="D22" s="9">
        <v>0.8571428571428571</v>
      </c>
      <c r="I22" s="6" t="s">
        <v>16</v>
      </c>
      <c r="J22" s="5">
        <f>AVERAGE(J5:J19)</f>
        <v>0.82430254930254931</v>
      </c>
    </row>
    <row r="23" spans="1:11">
      <c r="A23" s="4">
        <v>358.48300000000199</v>
      </c>
      <c r="B23" s="1" t="s">
        <v>8</v>
      </c>
      <c r="C23" s="1" t="s">
        <v>29</v>
      </c>
      <c r="D23" s="9">
        <v>1</v>
      </c>
      <c r="I23" s="6" t="s">
        <v>17</v>
      </c>
      <c r="J23" s="5">
        <f>STDEV(J5:J19)</f>
        <v>0.17307830678031602</v>
      </c>
    </row>
    <row r="24" spans="1:11">
      <c r="A24" s="4">
        <v>131.19099999999975</v>
      </c>
      <c r="B24" s="1" t="s">
        <v>10</v>
      </c>
      <c r="C24" s="1" t="s">
        <v>28</v>
      </c>
      <c r="D24" s="9">
        <v>1</v>
      </c>
    </row>
    <row r="25" spans="1:11">
      <c r="A25" s="4">
        <v>567.2559999999944</v>
      </c>
      <c r="B25" s="1" t="s">
        <v>7</v>
      </c>
      <c r="C25" s="1" t="s">
        <v>26</v>
      </c>
      <c r="D25" s="9">
        <v>0.5</v>
      </c>
    </row>
    <row r="26" spans="1:11">
      <c r="A26" s="4">
        <v>112.28400000000178</v>
      </c>
      <c r="B26" s="1" t="s">
        <v>7</v>
      </c>
      <c r="C26" s="1" t="s">
        <v>28</v>
      </c>
      <c r="D26" s="9">
        <v>1</v>
      </c>
    </row>
    <row r="27" spans="1:11">
      <c r="A27" s="4">
        <v>701.09199999999828</v>
      </c>
      <c r="B27" s="1" t="s">
        <v>30</v>
      </c>
      <c r="C27" s="1" t="s">
        <v>25</v>
      </c>
      <c r="D27" s="9">
        <v>0</v>
      </c>
      <c r="I27" t="s">
        <v>20</v>
      </c>
      <c r="J27">
        <f>SQRT(15)</f>
        <v>3.872983346207417</v>
      </c>
    </row>
    <row r="28" spans="1:11">
      <c r="A28" s="4">
        <v>172.38000000000221</v>
      </c>
      <c r="B28" s="1" t="s">
        <v>9</v>
      </c>
      <c r="C28" s="1" t="s">
        <v>25</v>
      </c>
      <c r="D28" s="9">
        <v>1</v>
      </c>
    </row>
    <row r="29" spans="1:11">
      <c r="A29" s="4">
        <v>1753.6129999999978</v>
      </c>
      <c r="B29" s="1" t="s">
        <v>6</v>
      </c>
      <c r="C29" s="1" t="s">
        <v>31</v>
      </c>
      <c r="D29" s="9">
        <v>0.14285714285714285</v>
      </c>
      <c r="I29" t="s">
        <v>38</v>
      </c>
      <c r="J29">
        <v>0.71</v>
      </c>
    </row>
    <row r="30" spans="1:11">
      <c r="A30" s="4">
        <v>240.74899999999565</v>
      </c>
      <c r="B30" s="1" t="s">
        <v>11</v>
      </c>
      <c r="C30" s="1" t="s">
        <v>25</v>
      </c>
      <c r="D30" s="9">
        <v>0.90909090909090906</v>
      </c>
      <c r="I30" t="s">
        <v>19</v>
      </c>
      <c r="J30" s="5">
        <f>(J22-J29)/(J23/J27)</f>
        <v>2.5577547996221366</v>
      </c>
    </row>
    <row r="31" spans="1:11">
      <c r="A31" s="4">
        <v>378.33400000000614</v>
      </c>
      <c r="B31" s="1" t="s">
        <v>14</v>
      </c>
      <c r="C31" s="1" t="s">
        <v>27</v>
      </c>
      <c r="D31" s="9">
        <v>1</v>
      </c>
    </row>
    <row r="32" spans="1:11">
      <c r="A32" s="4">
        <v>223.46999999999878</v>
      </c>
      <c r="B32" s="1" t="s">
        <v>9</v>
      </c>
      <c r="C32" s="1" t="s">
        <v>26</v>
      </c>
      <c r="D32" s="9">
        <v>1</v>
      </c>
      <c r="I32" t="s">
        <v>21</v>
      </c>
      <c r="J32">
        <f>_xlfn.T.DIST(J30,14,1)</f>
        <v>0.98861388863121424</v>
      </c>
      <c r="K32">
        <f>1-J32</f>
        <v>1.1386111368785756E-2</v>
      </c>
    </row>
    <row r="33" spans="1:10">
      <c r="A33" s="4">
        <v>216.3369999999988</v>
      </c>
      <c r="B33" s="1" t="s">
        <v>7</v>
      </c>
      <c r="C33" s="1" t="s">
        <v>31</v>
      </c>
      <c r="D33" s="9">
        <v>1</v>
      </c>
    </row>
    <row r="34" spans="1:10">
      <c r="A34" s="4">
        <v>397.50999999999743</v>
      </c>
      <c r="B34" s="1" t="s">
        <v>12</v>
      </c>
      <c r="C34" s="1" t="s">
        <v>25</v>
      </c>
      <c r="D34" s="9">
        <v>1</v>
      </c>
      <c r="I34" t="s">
        <v>22</v>
      </c>
      <c r="J34">
        <f>1.65*J23/J27</f>
        <v>7.3736233972493639E-2</v>
      </c>
    </row>
    <row r="35" spans="1:10">
      <c r="A35" s="4">
        <v>452.88600000000054</v>
      </c>
      <c r="B35" s="1" t="s">
        <v>8</v>
      </c>
      <c r="C35" s="1" t="s">
        <v>27</v>
      </c>
      <c r="D35" s="9">
        <v>1</v>
      </c>
    </row>
    <row r="36" spans="1:10">
      <c r="A36" s="4">
        <v>458.07999999999856</v>
      </c>
      <c r="B36" s="1" t="s">
        <v>10</v>
      </c>
      <c r="C36" s="1" t="s">
        <v>31</v>
      </c>
      <c r="D36" s="9">
        <v>1</v>
      </c>
    </row>
    <row r="37" spans="1:10">
      <c r="A37" s="4">
        <v>208.32200000000506</v>
      </c>
      <c r="B37" s="1" t="s">
        <v>11</v>
      </c>
      <c r="C37" s="1" t="s">
        <v>26</v>
      </c>
      <c r="D37" s="9">
        <v>0.75</v>
      </c>
    </row>
    <row r="38" spans="1:10">
      <c r="A38" s="4">
        <v>215.38800000000097</v>
      </c>
      <c r="B38" s="1" t="s">
        <v>9</v>
      </c>
      <c r="C38" s="1" t="s">
        <v>28</v>
      </c>
      <c r="D38" s="9">
        <v>1</v>
      </c>
    </row>
    <row r="39" spans="1:10">
      <c r="A39" s="4">
        <v>1151.3610000000044</v>
      </c>
      <c r="B39" s="1" t="s">
        <v>13</v>
      </c>
      <c r="C39" s="1" t="s">
        <v>29</v>
      </c>
      <c r="D39" s="9">
        <v>1</v>
      </c>
    </row>
    <row r="40" spans="1:10">
      <c r="A40" s="4">
        <v>271.11300000000273</v>
      </c>
      <c r="B40" s="1" t="s">
        <v>10</v>
      </c>
      <c r="C40" s="1" t="s">
        <v>29</v>
      </c>
      <c r="D40" s="9">
        <v>1</v>
      </c>
    </row>
    <row r="41" spans="1:10">
      <c r="A41" s="4">
        <v>205.08800000000065</v>
      </c>
      <c r="B41" s="1" t="s">
        <v>11</v>
      </c>
      <c r="C41" s="1" t="s">
        <v>28</v>
      </c>
      <c r="D41" s="9">
        <v>1</v>
      </c>
    </row>
    <row r="42" spans="1:10">
      <c r="A42" s="4">
        <v>360.18499999999631</v>
      </c>
      <c r="B42" s="1" t="s">
        <v>12</v>
      </c>
      <c r="C42" s="1" t="s">
        <v>26</v>
      </c>
      <c r="D42" s="9">
        <v>0.75</v>
      </c>
    </row>
    <row r="43" spans="1:10">
      <c r="A43" s="4">
        <v>574.02399999999557</v>
      </c>
      <c r="B43" s="1" t="s">
        <v>14</v>
      </c>
      <c r="C43" s="1" t="s">
        <v>25</v>
      </c>
      <c r="D43" s="9">
        <v>0.28571428571428575</v>
      </c>
    </row>
    <row r="44" spans="1:10">
      <c r="A44" s="4">
        <v>237.78500000000022</v>
      </c>
      <c r="B44" s="1" t="s">
        <v>12</v>
      </c>
      <c r="C44" s="1" t="s">
        <v>28</v>
      </c>
      <c r="D44" s="9">
        <v>1</v>
      </c>
    </row>
    <row r="45" spans="1:10">
      <c r="A45" s="4">
        <v>418.31899999999587</v>
      </c>
      <c r="B45" s="1" t="s">
        <v>13</v>
      </c>
      <c r="C45" s="1" t="s">
        <v>27</v>
      </c>
      <c r="D45" s="9">
        <v>1</v>
      </c>
    </row>
    <row r="46" spans="1:10">
      <c r="A46" s="4">
        <v>692.69700000000205</v>
      </c>
      <c r="B46" s="1" t="s">
        <v>14</v>
      </c>
      <c r="C46" s="1" t="s">
        <v>26</v>
      </c>
      <c r="D46" s="9">
        <v>0.75</v>
      </c>
    </row>
    <row r="49" spans="1:2">
      <c r="A49" s="5">
        <f>AVERAGE(A2:A46)</f>
        <v>498.58355555555528</v>
      </c>
      <c r="B49" s="6" t="s"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H25" sqref="H25"/>
    </sheetView>
  </sheetViews>
  <sheetFormatPr baseColWidth="10" defaultRowHeight="15" x14ac:dyDescent="0"/>
  <cols>
    <col min="2" max="2" width="11.5" style="5" bestFit="1" customWidth="1"/>
    <col min="4" max="4" width="11.83203125" style="5" bestFit="1" customWidth="1"/>
    <col min="7" max="8" width="11.5" bestFit="1" customWidth="1"/>
    <col min="13" max="13" width="11.5" bestFit="1" customWidth="1"/>
  </cols>
  <sheetData>
    <row r="1" spans="1:15" ht="73">
      <c r="A1" s="2" t="s">
        <v>15</v>
      </c>
      <c r="B1" s="2" t="s">
        <v>43</v>
      </c>
      <c r="C1" s="2" t="s">
        <v>45</v>
      </c>
      <c r="D1" s="2" t="s">
        <v>41</v>
      </c>
      <c r="E1" s="2" t="s">
        <v>42</v>
      </c>
      <c r="F1" s="2" t="s">
        <v>46</v>
      </c>
      <c r="G1" s="2" t="s">
        <v>47</v>
      </c>
      <c r="H1" s="2" t="s">
        <v>40</v>
      </c>
      <c r="I1" s="2" t="s">
        <v>48</v>
      </c>
      <c r="J1" s="2" t="s">
        <v>44</v>
      </c>
      <c r="K1" s="2" t="s">
        <v>39</v>
      </c>
      <c r="M1" s="3" t="s">
        <v>50</v>
      </c>
      <c r="O1" s="3" t="s">
        <v>49</v>
      </c>
    </row>
    <row r="2" spans="1:15">
      <c r="A2" s="1" t="s">
        <v>0</v>
      </c>
      <c r="B2" s="1">
        <v>7</v>
      </c>
      <c r="C2" s="1">
        <v>4</v>
      </c>
      <c r="D2" s="1">
        <v>5</v>
      </c>
      <c r="E2" s="1">
        <v>6</v>
      </c>
      <c r="F2" s="1">
        <v>5</v>
      </c>
      <c r="G2" s="1">
        <v>5</v>
      </c>
      <c r="H2" s="1">
        <v>4</v>
      </c>
      <c r="I2" s="1">
        <v>4</v>
      </c>
      <c r="J2" s="1">
        <v>3</v>
      </c>
      <c r="K2" s="1">
        <v>4</v>
      </c>
      <c r="M2" s="1">
        <f>AVERAGE(B2:K2)</f>
        <v>4.7</v>
      </c>
      <c r="O2" s="4">
        <f>(M2-1)*100/6</f>
        <v>61.666666666666664</v>
      </c>
    </row>
    <row r="3" spans="1:15">
      <c r="A3" s="1" t="s">
        <v>1</v>
      </c>
      <c r="B3" s="1">
        <v>6</v>
      </c>
      <c r="C3" s="1">
        <v>4</v>
      </c>
      <c r="D3" s="1">
        <v>6</v>
      </c>
      <c r="E3" s="1">
        <v>5</v>
      </c>
      <c r="F3" s="1">
        <v>5</v>
      </c>
      <c r="G3" s="1">
        <v>6</v>
      </c>
      <c r="H3" s="1">
        <v>5</v>
      </c>
      <c r="I3" s="1">
        <v>6</v>
      </c>
      <c r="J3" s="1">
        <v>6</v>
      </c>
      <c r="K3" s="1">
        <v>4</v>
      </c>
      <c r="M3" s="1">
        <f t="shared" ref="M3:M16" si="0">AVERAGE(B3:K3)</f>
        <v>5.3</v>
      </c>
      <c r="O3" s="4">
        <f>(M3-1)*100/6</f>
        <v>71.666666666666671</v>
      </c>
    </row>
    <row r="4" spans="1:15">
      <c r="A4" s="1" t="s">
        <v>2</v>
      </c>
      <c r="B4" s="1">
        <v>5</v>
      </c>
      <c r="C4" s="1">
        <v>4</v>
      </c>
      <c r="D4" s="1">
        <v>4</v>
      </c>
      <c r="E4" s="1">
        <v>5</v>
      </c>
      <c r="F4" s="1">
        <v>5</v>
      </c>
      <c r="G4" s="1">
        <v>5</v>
      </c>
      <c r="H4" s="1">
        <v>3</v>
      </c>
      <c r="I4" s="1">
        <v>4</v>
      </c>
      <c r="J4" s="1">
        <v>3</v>
      </c>
      <c r="K4" s="1">
        <v>5</v>
      </c>
      <c r="M4" s="1">
        <f t="shared" si="0"/>
        <v>4.3</v>
      </c>
      <c r="O4" s="4">
        <f>(M4-1)*100/6</f>
        <v>55</v>
      </c>
    </row>
    <row r="5" spans="1:15">
      <c r="A5" s="1" t="s">
        <v>3</v>
      </c>
      <c r="B5" s="1">
        <v>7</v>
      </c>
      <c r="C5" s="1">
        <v>6</v>
      </c>
      <c r="D5" s="1">
        <v>7</v>
      </c>
      <c r="E5" s="1">
        <v>7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M5" s="1">
        <f t="shared" si="0"/>
        <v>6.3</v>
      </c>
      <c r="O5" s="4">
        <f>(M5-1)*100/6</f>
        <v>88.333333333333329</v>
      </c>
    </row>
    <row r="6" spans="1:15">
      <c r="A6" s="1" t="s">
        <v>4</v>
      </c>
      <c r="B6" s="1">
        <v>7</v>
      </c>
      <c r="C6" s="1">
        <v>6</v>
      </c>
      <c r="D6" s="1">
        <v>6</v>
      </c>
      <c r="E6" s="1">
        <v>5</v>
      </c>
      <c r="F6" s="1">
        <v>6</v>
      </c>
      <c r="G6" s="1">
        <v>7</v>
      </c>
      <c r="H6" s="1">
        <v>6</v>
      </c>
      <c r="I6" s="1">
        <v>6</v>
      </c>
      <c r="J6" s="1">
        <v>5</v>
      </c>
      <c r="K6" s="1">
        <v>6</v>
      </c>
      <c r="M6" s="1">
        <f t="shared" si="0"/>
        <v>6</v>
      </c>
      <c r="O6" s="4">
        <f>(M6-1)*100/6</f>
        <v>83.333333333333329</v>
      </c>
    </row>
    <row r="7" spans="1:15">
      <c r="A7" s="1" t="s">
        <v>5</v>
      </c>
      <c r="B7" s="1">
        <v>6</v>
      </c>
      <c r="C7" s="1">
        <v>6</v>
      </c>
      <c r="D7" s="1">
        <v>7</v>
      </c>
      <c r="E7" s="1">
        <v>7</v>
      </c>
      <c r="F7" s="1">
        <v>5</v>
      </c>
      <c r="G7" s="1">
        <v>7</v>
      </c>
      <c r="H7" s="1">
        <v>7</v>
      </c>
      <c r="I7" s="1">
        <v>6</v>
      </c>
      <c r="J7" s="1">
        <v>7</v>
      </c>
      <c r="K7" s="1">
        <v>5</v>
      </c>
      <c r="M7" s="1">
        <f t="shared" si="0"/>
        <v>6.3</v>
      </c>
      <c r="O7" s="4">
        <f>(M7-1)*100/6</f>
        <v>88.333333333333329</v>
      </c>
    </row>
    <row r="8" spans="1:15">
      <c r="A8" s="1" t="s">
        <v>6</v>
      </c>
      <c r="B8" s="1">
        <v>6</v>
      </c>
      <c r="C8" s="1">
        <v>6</v>
      </c>
      <c r="D8" s="1">
        <v>6</v>
      </c>
      <c r="E8" s="1">
        <v>5</v>
      </c>
      <c r="F8" s="1">
        <v>5</v>
      </c>
      <c r="G8" s="1">
        <v>6</v>
      </c>
      <c r="H8" s="1">
        <v>5</v>
      </c>
      <c r="I8" s="1">
        <v>7</v>
      </c>
      <c r="J8" s="1">
        <v>5</v>
      </c>
      <c r="K8" s="1">
        <v>6</v>
      </c>
      <c r="M8" s="1">
        <f t="shared" si="0"/>
        <v>5.7</v>
      </c>
      <c r="O8" s="4">
        <f>(M8-1)*100/6</f>
        <v>78.333333333333329</v>
      </c>
    </row>
    <row r="9" spans="1:15">
      <c r="A9" s="1" t="s">
        <v>7</v>
      </c>
      <c r="B9" s="1">
        <v>6</v>
      </c>
      <c r="C9" s="1">
        <v>7</v>
      </c>
      <c r="D9" s="1">
        <v>5</v>
      </c>
      <c r="E9" s="1">
        <v>5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7</v>
      </c>
      <c r="M9" s="1">
        <f t="shared" si="0"/>
        <v>6</v>
      </c>
      <c r="O9" s="4">
        <f>(M9-1)*100/6</f>
        <v>83.333333333333329</v>
      </c>
    </row>
    <row r="10" spans="1:15">
      <c r="A10" s="1" t="s">
        <v>8</v>
      </c>
      <c r="B10" s="1">
        <v>7</v>
      </c>
      <c r="C10" s="1">
        <v>5</v>
      </c>
      <c r="D10" s="1">
        <v>5</v>
      </c>
      <c r="E10" s="1">
        <v>6</v>
      </c>
      <c r="F10" s="1">
        <v>3</v>
      </c>
      <c r="G10" s="1">
        <v>6</v>
      </c>
      <c r="H10" s="1">
        <v>6</v>
      </c>
      <c r="I10" s="1">
        <v>4</v>
      </c>
      <c r="J10" s="1">
        <v>5</v>
      </c>
      <c r="K10" s="1">
        <v>1</v>
      </c>
      <c r="M10" s="1">
        <f t="shared" si="0"/>
        <v>4.8</v>
      </c>
      <c r="O10" s="4">
        <f>(M10-1)*100/6</f>
        <v>63.333333333333336</v>
      </c>
    </row>
    <row r="11" spans="1:15">
      <c r="A11" s="1" t="s">
        <v>9</v>
      </c>
      <c r="B11" s="1">
        <v>7</v>
      </c>
      <c r="C11" s="1">
        <v>7</v>
      </c>
      <c r="D11" s="1">
        <v>7</v>
      </c>
      <c r="E11" s="1">
        <v>6</v>
      </c>
      <c r="F11" s="1">
        <v>6</v>
      </c>
      <c r="G11" s="1">
        <v>7</v>
      </c>
      <c r="H11" s="1">
        <v>7</v>
      </c>
      <c r="I11" s="1">
        <v>7</v>
      </c>
      <c r="J11" s="1">
        <v>7</v>
      </c>
      <c r="K11" s="1">
        <v>7</v>
      </c>
      <c r="M11" s="1">
        <f t="shared" si="0"/>
        <v>6.8</v>
      </c>
      <c r="O11" s="4">
        <f>(M11-1)*100/6</f>
        <v>96.666666666666671</v>
      </c>
    </row>
    <row r="12" spans="1:15">
      <c r="A12" s="1" t="s">
        <v>10</v>
      </c>
      <c r="B12" s="1">
        <v>6</v>
      </c>
      <c r="C12" s="1">
        <v>7</v>
      </c>
      <c r="D12" s="1">
        <v>6</v>
      </c>
      <c r="E12" s="1">
        <v>6</v>
      </c>
      <c r="F12" s="1">
        <v>7</v>
      </c>
      <c r="G12" s="1">
        <v>7</v>
      </c>
      <c r="H12" s="1">
        <v>7</v>
      </c>
      <c r="I12" s="1">
        <v>7</v>
      </c>
      <c r="J12" s="1">
        <v>7</v>
      </c>
      <c r="K12" s="1">
        <v>7</v>
      </c>
      <c r="M12" s="1">
        <f t="shared" si="0"/>
        <v>6.7</v>
      </c>
      <c r="O12" s="4">
        <f>(M12-1)*100/6</f>
        <v>95</v>
      </c>
    </row>
    <row r="13" spans="1:15">
      <c r="A13" s="1" t="s">
        <v>11</v>
      </c>
      <c r="B13" s="1">
        <v>7</v>
      </c>
      <c r="C13" s="1">
        <v>7</v>
      </c>
      <c r="D13" s="1">
        <v>7</v>
      </c>
      <c r="E13" s="1">
        <v>7</v>
      </c>
      <c r="F13" s="1">
        <v>7</v>
      </c>
      <c r="G13" s="1">
        <v>7</v>
      </c>
      <c r="H13" s="1">
        <v>7</v>
      </c>
      <c r="I13" s="1">
        <v>7</v>
      </c>
      <c r="J13" s="1">
        <v>6</v>
      </c>
      <c r="K13" s="1">
        <v>7</v>
      </c>
      <c r="M13" s="1">
        <f t="shared" si="0"/>
        <v>6.9</v>
      </c>
      <c r="O13" s="4">
        <f>(M13-1)*100/6</f>
        <v>98.333333333333329</v>
      </c>
    </row>
    <row r="14" spans="1:15">
      <c r="A14" s="1" t="s">
        <v>12</v>
      </c>
      <c r="B14" s="1">
        <v>4</v>
      </c>
      <c r="C14" s="1">
        <v>4</v>
      </c>
      <c r="D14" s="1">
        <v>2</v>
      </c>
      <c r="E14" s="1">
        <v>5</v>
      </c>
      <c r="F14" s="1">
        <v>4</v>
      </c>
      <c r="G14" s="1">
        <v>3</v>
      </c>
      <c r="H14" s="1">
        <v>2</v>
      </c>
      <c r="I14" s="1">
        <v>4</v>
      </c>
      <c r="J14" s="1">
        <v>3</v>
      </c>
      <c r="K14" s="1">
        <v>4</v>
      </c>
      <c r="M14" s="1">
        <f t="shared" si="0"/>
        <v>3.5</v>
      </c>
      <c r="O14" s="4">
        <f>(M14-1)*100/6</f>
        <v>41.666666666666664</v>
      </c>
    </row>
    <row r="15" spans="1:15">
      <c r="A15" s="1" t="s">
        <v>13</v>
      </c>
      <c r="B15" s="1">
        <v>6</v>
      </c>
      <c r="C15" s="1">
        <v>6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4</v>
      </c>
      <c r="K15" s="1">
        <v>5</v>
      </c>
      <c r="M15" s="1">
        <f t="shared" si="0"/>
        <v>5.7</v>
      </c>
      <c r="O15" s="4">
        <f>(M15-1)*100/6</f>
        <v>78.333333333333329</v>
      </c>
    </row>
    <row r="16" spans="1:15">
      <c r="A16" s="1" t="s">
        <v>14</v>
      </c>
      <c r="B16" s="1">
        <v>4</v>
      </c>
      <c r="C16" s="1">
        <v>5</v>
      </c>
      <c r="D16" s="1">
        <v>3</v>
      </c>
      <c r="E16" s="1">
        <v>3</v>
      </c>
      <c r="F16" s="1">
        <v>5</v>
      </c>
      <c r="G16" s="1">
        <v>4</v>
      </c>
      <c r="H16" s="1">
        <v>3</v>
      </c>
      <c r="I16" s="1">
        <v>4</v>
      </c>
      <c r="J16" s="1">
        <v>3</v>
      </c>
      <c r="K16" s="1">
        <v>4</v>
      </c>
      <c r="M16" s="1">
        <f t="shared" si="0"/>
        <v>3.8</v>
      </c>
      <c r="O16" s="4">
        <f>(M16-1)*100/6</f>
        <v>46.666666666666664</v>
      </c>
    </row>
    <row r="18" spans="3:17">
      <c r="L18" s="6" t="s">
        <v>16</v>
      </c>
      <c r="M18" s="5">
        <f>AVERAGE(M2:M16)</f>
        <v>5.52</v>
      </c>
      <c r="O18" s="5">
        <f>AVERAGE(O2:O16)</f>
        <v>75.333333333333329</v>
      </c>
    </row>
    <row r="19" spans="3:17">
      <c r="L19" s="6" t="s">
        <v>17</v>
      </c>
      <c r="M19" s="5">
        <f>STDEV(M2:M16)</f>
        <v>1.0837764661457814</v>
      </c>
      <c r="O19" s="5">
        <f>STDEV(O2:O16)</f>
        <v>18.062941102429594</v>
      </c>
    </row>
    <row r="22" spans="3:17">
      <c r="C22" s="5"/>
      <c r="E22" s="5"/>
      <c r="F22" s="5"/>
      <c r="G22" s="5"/>
      <c r="N22" t="s">
        <v>20</v>
      </c>
      <c r="O22">
        <f>SQRT(15)</f>
        <v>3.872983346207417</v>
      </c>
    </row>
    <row r="24" spans="3:17">
      <c r="N24" t="s">
        <v>18</v>
      </c>
      <c r="O24">
        <v>67</v>
      </c>
      <c r="Q24" t="s">
        <v>23</v>
      </c>
    </row>
    <row r="25" spans="3:17">
      <c r="N25" t="s">
        <v>19</v>
      </c>
      <c r="O25" s="5">
        <f>(O18-O24)/(O19/O22)</f>
        <v>1.7867998924081041</v>
      </c>
    </row>
    <row r="27" spans="3:17">
      <c r="N27" t="s">
        <v>21</v>
      </c>
      <c r="O27">
        <f>_xlfn.T.DIST(O25,14,1)</f>
        <v>0.95218296363203891</v>
      </c>
      <c r="P27">
        <f>1-O27</f>
        <v>4.7817036367961085E-2</v>
      </c>
    </row>
    <row r="29" spans="3:17">
      <c r="N29" t="s">
        <v>22</v>
      </c>
      <c r="O29">
        <f>1.65*O19/O22</f>
        <v>7.6953217080558778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Participants</vt:lpstr>
      <vt:lpstr>F-measure</vt:lpstr>
      <vt:lpstr>Usability</vt:lpstr>
    </vt:vector>
  </TitlesOfParts>
  <Company>Universidad de Valladolid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Vega Gorgojo</dc:creator>
  <cp:lastModifiedBy>Guillermo Vega Gorgojo</cp:lastModifiedBy>
  <dcterms:created xsi:type="dcterms:W3CDTF">2014-09-15T12:22:11Z</dcterms:created>
  <dcterms:modified xsi:type="dcterms:W3CDTF">2015-10-02T19:47:21Z</dcterms:modified>
</cp:coreProperties>
</file>