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  <sheet name="Sheet2" sheetId="2" r:id="rId5"/>
    <sheet name="Sheet3" sheetId="3" r:id="rId6"/>
  </sheets>
</workbook>
</file>

<file path=xl/sharedStrings.xml><?xml version="1.0" encoding="utf-8"?>
<sst xmlns="http://schemas.openxmlformats.org/spreadsheetml/2006/main" uniqueCount="65">
  <si/>
  <si/>
  <si>
    <t>Figures for Experiment 1 , for PLOS manuscript - created 31/8/15. Edited 29/1/16</t>
  </si>
  <si>
    <t>Results on the POM and RDT for the high and low UnuExp groups (N = 102)</t>
  </si>
  <si>
    <t xml:space="preserve">95% confidence intervals </t>
  </si>
  <si>
    <t>Low UnuExp</t>
  </si>
  <si>
    <t>High UnuExp</t>
  </si>
  <si>
    <t>Low Unusual Experiences score</t>
  </si>
  <si>
    <t>High Unusual Experiences score</t>
  </si>
  <si>
    <t>Lower</t>
  </si>
  <si>
    <t>Upper</t>
  </si>
  <si>
    <r>
      <rPr>
        <i val="1"/>
        <sz val="11"/>
        <color indexed="8"/>
        <rFont val="Calibri"/>
      </rPr>
      <t>RDT</t>
    </r>
    <r>
      <rPr>
        <sz val="11"/>
        <color indexed="8"/>
        <rFont val="Calibri"/>
      </rPr>
      <t xml:space="preserve"> complex responses</t>
    </r>
  </si>
  <si>
    <r>
      <rPr>
        <i val="1"/>
        <sz val="11"/>
        <color indexed="8"/>
        <rFont val="Calibri"/>
      </rPr>
      <t>RDT</t>
    </r>
    <r>
      <rPr>
        <sz val="11"/>
        <color indexed="8"/>
        <rFont val="Calibri"/>
      </rPr>
      <t xml:space="preserve"> simple responses</t>
    </r>
  </si>
  <si>
    <r>
      <rPr>
        <i val="1"/>
        <sz val="11"/>
        <color indexed="8"/>
        <rFont val="Calibri"/>
      </rPr>
      <t>POM</t>
    </r>
    <r>
      <rPr>
        <sz val="11"/>
        <color indexed="8"/>
        <rFont val="Calibri"/>
      </rPr>
      <t xml:space="preserve"> complex false alarms</t>
    </r>
  </si>
  <si>
    <r>
      <rPr>
        <i val="1"/>
        <sz val="11"/>
        <color indexed="8"/>
        <rFont val="Calibri"/>
      </rPr>
      <t>POM</t>
    </r>
    <r>
      <rPr>
        <sz val="11"/>
        <color indexed="8"/>
        <rFont val="Calibri"/>
      </rPr>
      <t xml:space="preserve"> simple false alarms</t>
    </r>
  </si>
  <si>
    <t>Figure 2</t>
  </si>
  <si>
    <t>Results on the POM for UnuExp across the different frequency brackets in Experiment 1</t>
  </si>
  <si>
    <t>0.5 c/deg</t>
  </si>
  <si>
    <t>1 c/deg</t>
  </si>
  <si>
    <t>2 c/deg</t>
  </si>
  <si>
    <t>4 c/deg</t>
  </si>
  <si>
    <t>8 c/deg</t>
  </si>
  <si>
    <t>16 c/deg</t>
  </si>
  <si>
    <t>Figure 3</t>
  </si>
  <si>
    <t>Figure 7</t>
  </si>
  <si>
    <t>Figures for Experiment 2 , for PLOS manuscript - created 31/8/15. Edited 29/1/16</t>
  </si>
  <si>
    <t>Results on the POM for performance across the different spatial frequency brackets in Experiment 2 (N = 94)</t>
  </si>
  <si>
    <t>Hit rates</t>
  </si>
  <si>
    <t>False alarm rates</t>
  </si>
  <si>
    <t>d prime</t>
  </si>
  <si>
    <t>beta</t>
  </si>
  <si>
    <t>1-1/beta+1</t>
  </si>
  <si>
    <t>Reaction times (ms)</t>
  </si>
  <si>
    <t>Low Unusual Experiences Score</t>
  </si>
  <si>
    <t>High Unusual Experiences Score</t>
  </si>
  <si>
    <t>N</t>
  </si>
  <si>
    <r>
      <rPr>
        <sz val="10"/>
        <color indexed="8"/>
        <rFont val="Times New Roman"/>
      </rPr>
      <t xml:space="preserve">Difference score (False alarm </t>
    </r>
    <r>
      <rPr>
        <sz val="10"/>
        <color indexed="8"/>
        <rFont val="Calibri"/>
      </rPr>
      <t>–</t>
    </r>
    <r>
      <rPr>
        <sz val="10"/>
        <color indexed="8"/>
        <rFont val="Times New Roman"/>
      </rPr>
      <t xml:space="preserve"> Hits)</t>
    </r>
  </si>
  <si>
    <t>Difference</t>
  </si>
  <si>
    <t>RT for False alarms</t>
  </si>
  <si>
    <t>FA</t>
  </si>
  <si>
    <t>RT for Hits</t>
  </si>
  <si>
    <t>Hits</t>
  </si>
  <si>
    <r>
      <rPr>
        <sz val="10"/>
        <color indexed="8"/>
        <rFont val="Times New Roman"/>
      </rPr>
      <t>RT</t>
    </r>
    <r>
      <rPr>
        <i val="1"/>
        <sz val="10"/>
        <color indexed="8"/>
        <rFont val="Times New Roman"/>
      </rPr>
      <t xml:space="preserve"> </t>
    </r>
    <r>
      <rPr>
        <sz val="10"/>
        <color indexed="8"/>
        <rFont val="Times New Roman"/>
      </rPr>
      <t>for SPB centred at 1 c/deg</t>
    </r>
  </si>
  <si>
    <t>1cpd</t>
  </si>
  <si>
    <r>
      <rPr>
        <sz val="10"/>
        <color indexed="8"/>
        <rFont val="Times New Roman"/>
      </rPr>
      <t>RT</t>
    </r>
    <r>
      <rPr>
        <i val="1"/>
        <sz val="10"/>
        <color indexed="8"/>
        <rFont val="Times New Roman"/>
      </rPr>
      <t xml:space="preserve"> </t>
    </r>
    <r>
      <rPr>
        <sz val="10"/>
        <color indexed="8"/>
        <rFont val="Times New Roman"/>
      </rPr>
      <t>for SPB centred at 2 c/deg</t>
    </r>
  </si>
  <si>
    <t>2cpd</t>
  </si>
  <si>
    <r>
      <rPr>
        <sz val="10"/>
        <color indexed="8"/>
        <rFont val="Times New Roman"/>
      </rPr>
      <t>RT</t>
    </r>
    <r>
      <rPr>
        <i val="1"/>
        <sz val="10"/>
        <color indexed="8"/>
        <rFont val="Times New Roman"/>
      </rPr>
      <t xml:space="preserve"> </t>
    </r>
    <r>
      <rPr>
        <sz val="10"/>
        <color indexed="8"/>
        <rFont val="Times New Roman"/>
      </rPr>
      <t>for SPB centred at 4 c/deg</t>
    </r>
  </si>
  <si>
    <t>4cpd</t>
  </si>
  <si>
    <r>
      <rPr>
        <sz val="10"/>
        <color indexed="8"/>
        <rFont val="Times New Roman"/>
      </rPr>
      <t>RT</t>
    </r>
    <r>
      <rPr>
        <i val="1"/>
        <sz val="10"/>
        <color indexed="8"/>
        <rFont val="Times New Roman"/>
      </rPr>
      <t xml:space="preserve"> </t>
    </r>
    <r>
      <rPr>
        <sz val="10"/>
        <color indexed="8"/>
        <rFont val="Times New Roman"/>
      </rPr>
      <t>for SPB centred at 8 c/deg</t>
    </r>
  </si>
  <si>
    <t>8cpd</t>
  </si>
  <si>
    <t>Figure 6</t>
  </si>
  <si>
    <t>Hit and false alarm rates</t>
  </si>
  <si>
    <t>Sensitivity</t>
  </si>
  <si>
    <t>Response criterion</t>
  </si>
  <si>
    <t>Expectation</t>
  </si>
  <si>
    <t>Figure 5</t>
  </si>
  <si>
    <t>sd</t>
  </si>
  <si>
    <t>se</t>
  </si>
  <si>
    <t>Low 95%</t>
  </si>
  <si>
    <t>High 95%</t>
  </si>
  <si>
    <t>Hit Rate</t>
  </si>
  <si>
    <t>False Alarm</t>
  </si>
  <si>
    <t>1 - (1/(beta+1))</t>
  </si>
  <si>
    <t>Response Bias</t>
  </si>
  <si>
    <t>Beta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</si>
</sst>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#,##0.0"/>
  </numFmts>
  <fonts count="20">
    <font>
      <sz val="11"/>
      <color indexed="8"/>
      <name val="Calibri"/>
    </font>
    <font>
      <sz val="12"/>
      <color indexed="8"/>
      <name val="Helvetica"/>
    </font>
    <font>
      <sz val="10"/>
      <color indexed="8"/>
      <name val="Helvetica"/>
    </font>
    <font>
      <sz val="18"/>
      <color indexed="8"/>
      <name val="Arial"/>
    </font>
    <font>
      <b val="1"/>
      <sz val="16"/>
      <color indexed="8"/>
      <name val="Arial"/>
    </font>
    <font>
      <b val="1"/>
      <sz val="18"/>
      <color indexed="8"/>
      <name val="Arial"/>
    </font>
    <font>
      <b val="1"/>
      <sz val="12"/>
      <color indexed="8"/>
      <name val="Arial"/>
    </font>
    <font>
      <b val="1"/>
      <sz val="14"/>
      <color indexed="8"/>
      <name val="Arial"/>
    </font>
    <font>
      <sz val="18"/>
      <color indexed="8"/>
      <name val="Helvetica"/>
    </font>
    <font>
      <sz val="10"/>
      <color indexed="8"/>
      <name val="Arial"/>
    </font>
    <font>
      <sz val="16"/>
      <color indexed="8"/>
      <name val="Arial"/>
    </font>
    <font>
      <b val="1"/>
      <sz val="20"/>
      <color indexed="8"/>
      <name val="Arial"/>
    </font>
    <font>
      <b val="1"/>
      <sz val="18"/>
      <color indexed="8"/>
      <name val="Helvetica"/>
    </font>
    <font>
      <b val="1"/>
      <sz val="14"/>
      <color indexed="8"/>
      <name val="Helvetica"/>
    </font>
    <font>
      <sz val="14"/>
      <color indexed="8"/>
      <name val="Calibri"/>
    </font>
    <font>
      <b val="1"/>
      <sz val="11"/>
      <color indexed="8"/>
      <name val="Calibri"/>
    </font>
    <font>
      <i val="1"/>
      <sz val="11"/>
      <color indexed="8"/>
      <name val="Calibri"/>
    </font>
    <font>
      <i val="1"/>
      <sz val="10"/>
      <color indexed="8"/>
      <name val="Times New Roman"/>
    </font>
    <font>
      <sz val="10"/>
      <color indexed="8"/>
      <name val="Times New Roman"/>
    </font>
    <font>
      <sz val="10"/>
      <color indexed="8"/>
      <name val="Calibri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1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22"/>
        <bgColor auto="1"/>
      </patternFill>
    </fill>
  </fills>
  <borders count="15">
    <border>
      <left/>
      <right/>
      <top/>
      <bottom/>
      <diagonal/>
    </border>
    <border>
      <left style="thin">
        <color indexed="19"/>
      </left>
      <right style="thin">
        <color indexed="19"/>
      </right>
      <top style="thin">
        <color indexed="19"/>
      </top>
      <bottom style="thin">
        <color indexed="19"/>
      </bottom>
      <diagonal/>
    </border>
    <border>
      <left style="thin">
        <color indexed="19"/>
      </left>
      <right style="thin">
        <color indexed="19"/>
      </right>
      <top style="thin">
        <color indexed="19"/>
      </top>
      <bottom/>
      <diagonal/>
    </border>
    <border>
      <left style="thin">
        <color indexed="19"/>
      </left>
      <right/>
      <top/>
      <bottom/>
      <diagonal/>
    </border>
    <border>
      <left/>
      <right/>
      <top/>
      <bottom/>
      <diagonal/>
    </border>
    <border>
      <left/>
      <right style="thin">
        <color indexed="19"/>
      </right>
      <top/>
      <bottom/>
      <diagonal/>
    </border>
    <border>
      <left style="thin">
        <color indexed="19"/>
      </left>
      <right style="thin">
        <color indexed="19"/>
      </right>
      <top/>
      <bottom style="thin">
        <color indexed="19"/>
      </bottom>
      <diagonal/>
    </border>
    <border>
      <left style="thin">
        <color indexed="19"/>
      </left>
      <right/>
      <top style="thin">
        <color indexed="19"/>
      </top>
      <bottom style="thin">
        <color indexed="19"/>
      </bottom>
      <diagonal/>
    </border>
    <border>
      <left/>
      <right style="thin">
        <color indexed="19"/>
      </right>
      <top style="thin">
        <color indexed="19"/>
      </top>
      <bottom style="thin">
        <color indexed="19"/>
      </bottom>
      <diagonal/>
    </border>
    <border>
      <left style="thin">
        <color indexed="19"/>
      </left>
      <right/>
      <top style="thin">
        <color indexed="19"/>
      </top>
      <bottom/>
      <diagonal/>
    </border>
    <border>
      <left/>
      <right/>
      <top style="thin">
        <color indexed="19"/>
      </top>
      <bottom/>
      <diagonal/>
    </border>
    <border>
      <left/>
      <right style="thin">
        <color indexed="19"/>
      </right>
      <top style="thin">
        <color indexed="19"/>
      </top>
      <bottom/>
      <diagonal/>
    </border>
    <border>
      <left style="thin">
        <color indexed="19"/>
      </left>
      <right/>
      <top/>
      <bottom style="thin">
        <color indexed="19"/>
      </bottom>
      <diagonal/>
    </border>
    <border>
      <left/>
      <right/>
      <top/>
      <bottom style="thin">
        <color indexed="19"/>
      </bottom>
      <diagonal/>
    </border>
    <border>
      <left/>
      <right style="thin">
        <color indexed="19"/>
      </right>
      <top/>
      <bottom style="thin">
        <color indexed="19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41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" applyNumberFormat="1" applyFont="1" applyFill="1" applyBorder="1" applyAlignment="1" applyProtection="0">
      <alignment vertical="bottom"/>
    </xf>
    <xf numFmtId="0" fontId="0" fillId="2" borderId="2" applyNumberFormat="1" applyFont="1" applyFill="1" applyBorder="1" applyAlignment="1" applyProtection="0">
      <alignment vertical="bottom"/>
    </xf>
    <xf numFmtId="0" fontId="0" fillId="3" borderId="3" applyNumberFormat="1" applyFont="1" applyFill="1" applyBorder="1" applyAlignment="1" applyProtection="0">
      <alignment vertical="bottom"/>
    </xf>
    <xf numFmtId="49" fontId="0" fillId="3" borderId="4" applyNumberFormat="1" applyFont="1" applyFill="1" applyBorder="1" applyAlignment="1" applyProtection="0">
      <alignment vertical="bottom"/>
    </xf>
    <xf numFmtId="0" fontId="0" fillId="3" borderId="4" applyNumberFormat="1" applyFont="1" applyFill="1" applyBorder="1" applyAlignment="1" applyProtection="0">
      <alignment vertical="bottom"/>
    </xf>
    <xf numFmtId="0" fontId="0" fillId="3" borderId="5" applyNumberFormat="1" applyFont="1" applyFill="1" applyBorder="1" applyAlignment="1" applyProtection="0">
      <alignment vertical="bottom"/>
    </xf>
    <xf numFmtId="0" fontId="0" fillId="2" borderId="6" applyNumberFormat="1" applyFont="1" applyFill="1" applyBorder="1" applyAlignment="1" applyProtection="0">
      <alignment vertical="bottom"/>
    </xf>
    <xf numFmtId="49" fontId="15" fillId="2" borderId="1" applyNumberFormat="1" applyFont="1" applyFill="1" applyBorder="1" applyAlignment="1" applyProtection="0">
      <alignment vertical="bottom"/>
    </xf>
    <xf numFmtId="0" fontId="0" fillId="2" borderId="7" applyNumberFormat="1" applyFont="1" applyFill="1" applyBorder="1" applyAlignment="1" applyProtection="0">
      <alignment vertical="bottom"/>
    </xf>
    <xf numFmtId="49" fontId="0" fillId="4" borderId="4" applyNumberFormat="1" applyFont="1" applyFill="1" applyBorder="1" applyAlignment="1" applyProtection="0">
      <alignment vertical="bottom"/>
    </xf>
    <xf numFmtId="0" fontId="0" fillId="4" borderId="4" applyNumberFormat="1" applyFont="1" applyFill="1" applyBorder="1" applyAlignment="1" applyProtection="0">
      <alignment vertical="bottom"/>
    </xf>
    <xf numFmtId="0" fontId="0" fillId="2" borderId="8" applyNumberFormat="1" applyFont="1" applyFill="1" applyBorder="1" applyAlignment="1" applyProtection="0">
      <alignment vertical="bottom"/>
    </xf>
    <xf numFmtId="49" fontId="0" fillId="5" borderId="4" applyNumberFormat="1" applyFont="1" applyFill="1" applyBorder="1" applyAlignment="1" applyProtection="0">
      <alignment vertical="bottom"/>
    </xf>
    <xf numFmtId="0" fontId="0" fillId="5" borderId="4" applyNumberFormat="1" applyFont="1" applyFill="1" applyBorder="1" applyAlignment="1" applyProtection="0">
      <alignment vertical="bottom"/>
    </xf>
    <xf numFmtId="49" fontId="0" fillId="6" borderId="4" applyNumberFormat="1" applyFont="1" applyFill="1" applyBorder="1" applyAlignment="1" applyProtection="0">
      <alignment vertical="bottom"/>
    </xf>
    <xf numFmtId="0" fontId="0" fillId="6" borderId="4" applyNumberFormat="1" applyFont="1" applyFill="1" applyBorder="1" applyAlignment="1" applyProtection="0">
      <alignment vertical="bottom"/>
    </xf>
    <xf numFmtId="49" fontId="0" fillId="2" borderId="1" applyNumberFormat="1" applyFont="1" applyFill="1" applyBorder="1" applyAlignment="1" applyProtection="0">
      <alignment vertical="bottom"/>
    </xf>
    <xf numFmtId="49" fontId="0" fillId="2" borderId="6" applyNumberFormat="1" applyFont="1" applyFill="1" applyBorder="1" applyAlignment="1" applyProtection="0">
      <alignment vertical="bottom"/>
    </xf>
    <xf numFmtId="49" fontId="16" fillId="2" borderId="1" applyNumberFormat="1" applyFont="1" applyFill="1" applyBorder="1" applyAlignment="1" applyProtection="0">
      <alignment vertical="bottom"/>
    </xf>
    <xf numFmtId="0" fontId="0" fillId="2" borderId="2" applyNumberFormat="0" applyFont="1" applyFill="1" applyBorder="1" applyAlignment="1" applyProtection="0">
      <alignment vertical="bottom"/>
    </xf>
    <xf numFmtId="0" fontId="1" fillId="2" borderId="1" applyNumberFormat="1" applyFont="1" applyFill="1" applyBorder="1" applyAlignment="1" applyProtection="0">
      <alignment vertical="bottom"/>
    </xf>
    <xf numFmtId="0" fontId="17" fillId="2" borderId="6" applyNumberFormat="1" applyFont="1" applyFill="1" applyBorder="1" applyAlignment="1" applyProtection="0">
      <alignment vertical="bottom"/>
    </xf>
    <xf numFmtId="49" fontId="17" fillId="2" borderId="1" applyNumberFormat="1" applyFont="1" applyFill="1" applyBorder="1" applyAlignment="1" applyProtection="0">
      <alignment vertical="bottom"/>
    </xf>
    <xf numFmtId="0" fontId="18" fillId="2" borderId="1" applyNumberFormat="1" applyFont="1" applyFill="1" applyBorder="1" applyAlignment="1" applyProtection="0">
      <alignment vertical="bottom"/>
    </xf>
    <xf numFmtId="0" fontId="17" fillId="2" borderId="1" applyNumberFormat="1" applyFont="1" applyFill="1" applyBorder="1" applyAlignment="1" applyProtection="0">
      <alignment vertical="bottom"/>
    </xf>
    <xf numFmtId="49" fontId="18" fillId="2" borderId="1" applyNumberFormat="1" applyFont="1" applyFill="1" applyBorder="1" applyAlignment="1" applyProtection="0">
      <alignment vertical="bottom"/>
    </xf>
    <xf numFmtId="49" fontId="0" fillId="2" borderId="8" applyNumberFormat="1" applyFont="1" applyFill="1" applyBorder="1" applyAlignment="1" applyProtection="0">
      <alignment vertical="bottom"/>
    </xf>
    <xf numFmtId="9" fontId="0" fillId="2" borderId="1" applyNumberFormat="1" applyFont="1" applyFill="1" applyBorder="1" applyAlignment="1" applyProtection="0">
      <alignment vertical="bottom"/>
    </xf>
    <xf numFmtId="0" fontId="0" fillId="2" borderId="9" applyNumberFormat="0" applyFont="1" applyFill="1" applyBorder="1" applyAlignment="1" applyProtection="0">
      <alignment vertical="bottom"/>
    </xf>
    <xf numFmtId="0" fontId="0" fillId="2" borderId="10" applyNumberFormat="0" applyFont="1" applyFill="1" applyBorder="1" applyAlignment="1" applyProtection="0">
      <alignment vertical="bottom"/>
    </xf>
    <xf numFmtId="0" fontId="0" fillId="2" borderId="11" applyNumberFormat="0" applyFont="1" applyFill="1" applyBorder="1" applyAlignment="1" applyProtection="0">
      <alignment vertical="bottom"/>
    </xf>
    <xf numFmtId="0" fontId="0" fillId="2" borderId="3" applyNumberFormat="0" applyFont="1" applyFill="1" applyBorder="1" applyAlignment="1" applyProtection="0">
      <alignment vertical="bottom"/>
    </xf>
    <xf numFmtId="0" fontId="0" fillId="2" borderId="4" applyNumberFormat="0" applyFont="1" applyFill="1" applyBorder="1" applyAlignment="1" applyProtection="0">
      <alignment vertical="bottom"/>
    </xf>
    <xf numFmtId="0" fontId="0" fillId="2" borderId="5" applyNumberFormat="0" applyFont="1" applyFill="1" applyBorder="1" applyAlignment="1" applyProtection="0">
      <alignment vertical="bottom"/>
    </xf>
    <xf numFmtId="0" fontId="0" fillId="2" borderId="12" applyNumberFormat="0" applyFont="1" applyFill="1" applyBorder="1" applyAlignment="1" applyProtection="0">
      <alignment vertical="bottom"/>
    </xf>
    <xf numFmtId="0" fontId="0" fillId="2" borderId="13" applyNumberFormat="0" applyFont="1" applyFill="1" applyBorder="1" applyAlignment="1" applyProtection="0">
      <alignment vertical="bottom"/>
    </xf>
    <xf numFmtId="0" fontId="0" fillId="2" borderId="14" applyNumberFormat="0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878787"/>
      <rgbColor rgb="ff3e7fcd"/>
      <rgbColor rgb="ffd13f3b"/>
      <rgbColor rgb="ff808080"/>
      <rgbColor rgb="ff3366ff"/>
      <rgbColor rgb="ffff0000"/>
      <rgbColor rgb="ff98b955"/>
      <rgbColor rgb="ff0433ff"/>
      <rgbColor rgb="ffff2600"/>
      <rgbColor rgb="ffaaaaaa"/>
      <rgbColor rgb="fffcf305"/>
      <rgbColor rgb="ffc0c0c0"/>
      <rgbColor rgb="ff969696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044788"/>
          <c:y val="0.032144"/>
          <c:w val="0.950212"/>
          <c:h val="0.9049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'Sheet1'!$E$10</c:f>
              <c:strCache>
                <c:ptCount val="1"/>
                <c:pt idx="0">
                  <c:v>Low Unusual Experiences score</c:v>
                </c:pt>
              </c:strCache>
            </c:strRef>
          </c:tx>
          <c:spPr>
            <a:gradFill flip="none" rotWithShape="1">
              <a:gsLst>
                <a:gs pos="0">
                  <a:srgbClr val="3F80CD"/>
                </a:gs>
                <a:gs pos="100000">
                  <a:schemeClr val="accent1">
                    <a:hueOff val="357503"/>
                    <a:satOff val="54545"/>
                    <a:lumOff val="29273"/>
                  </a:schemeClr>
                </a:gs>
              </a:gsLst>
              <a:lin ang="16200000" scaled="0"/>
            </a:gradFill>
            <a:ln w="12700" cap="flat">
              <a:noFill/>
              <a:miter lim="400000"/>
            </a:ln>
            <a:effectLst>
              <a:outerShdw sx="100000" sy="100000" kx="0" ky="0" algn="tl" rotWithShape="1" blurRad="38100" dist="23000" dir="5400000">
                <a:srgbClr val="000000">
                  <a:alpha val="35000"/>
                </a:srgbClr>
              </a:outerShdw>
            </a:effectLst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errBars>
            <c:errBarType val="both"/>
            <c:errValType val="cust"/>
            <c:noEndCap val="0"/>
            <c:plus>
              <c:numRef>
                <c:f>'Sheet1'!$K$11:$K$14</c:f>
                <c:numCache>
                  <c:ptCount val="4"/>
                  <c:pt idx="0">
                    <c:v>3.074800</c:v>
                  </c:pt>
                  <c:pt idx="1">
                    <c:v>0.974100</c:v>
                  </c:pt>
                  <c:pt idx="2">
                    <c:v>1.616400</c:v>
                  </c:pt>
                  <c:pt idx="3">
                    <c:v>0.549900</c:v>
                  </c:pt>
                </c:numCache>
              </c:numRef>
            </c:plus>
            <c:minus>
              <c:numRef>
                <c:f>'Sheet1'!$J$11:$J$14</c:f>
                <c:numCache>
                  <c:ptCount val="4"/>
                  <c:pt idx="0">
                    <c:v>3.074900</c:v>
                  </c:pt>
                  <c:pt idx="1">
                    <c:v>0.974000</c:v>
                  </c:pt>
                  <c:pt idx="2">
                    <c:v>1.616500</c:v>
                  </c:pt>
                  <c:pt idx="3">
                    <c:v>0.550000</c:v>
                  </c:pt>
                </c:numCache>
              </c:numRef>
            </c:minus>
            <c:val val="0"/>
            <c:spPr>
              <a:noFill/>
              <a:ln w="9525" cap="flat">
                <a:solidFill>
                  <a:srgbClr val="000000"/>
                </a:solidFill>
                <a:prstDash val="solid"/>
                <a:round/>
              </a:ln>
              <a:effectLst/>
            </c:spPr>
          </c:errBars>
          <c:cat>
            <c:strRef>
              <c:f>'Sheet1'!$D$11:$D$14</c:f>
              <c:strCache>
                <c:ptCount val="4"/>
                <c:pt idx="0">
                  <c:v>RDT complex responses</c:v>
                </c:pt>
                <c:pt idx="1">
                  <c:v>RDT simple responses</c:v>
                </c:pt>
                <c:pt idx="2">
                  <c:v>POM complex false alarms</c:v>
                </c:pt>
                <c:pt idx="3">
                  <c:v>POM simple false alarms</c:v>
                </c:pt>
              </c:strCache>
            </c:strRef>
          </c:cat>
          <c:val>
            <c:numRef>
              <c:f>'Sheet1'!$E$11:$E$14</c:f>
              <c:numCache>
                <c:ptCount val="4"/>
                <c:pt idx="0">
                  <c:v>8.366700</c:v>
                </c:pt>
                <c:pt idx="1">
                  <c:v>2.233300</c:v>
                </c:pt>
                <c:pt idx="2">
                  <c:v>6.188900</c:v>
                </c:pt>
                <c:pt idx="3">
                  <c:v>2.388900</c:v>
                </c:pt>
              </c:numCache>
            </c:numRef>
          </c:val>
        </c:ser>
        <c:ser>
          <c:idx val="1"/>
          <c:order val="1"/>
          <c:tx>
            <c:strRef>
              <c:f>'Sheet1'!$F$10</c:f>
              <c:strCache>
                <c:ptCount val="1"/>
                <c:pt idx="0">
                  <c:v>High Unusual Experiences score</c:v>
                </c:pt>
              </c:strCache>
            </c:strRef>
          </c:tx>
          <c:spPr>
            <a:gradFill flip="none" rotWithShape="1">
              <a:gsLst>
                <a:gs pos="0">
                  <a:srgbClr val="D1403C"/>
                </a:gs>
                <a:gs pos="100000">
                  <a:schemeClr val="accent2">
                    <a:hueOff val="-39879"/>
                    <a:satOff val="52282"/>
                    <a:lumOff val="29251"/>
                  </a:schemeClr>
                </a:gs>
              </a:gsLst>
              <a:lin ang="16200000" scaled="0"/>
            </a:gradFill>
            <a:ln w="12700" cap="flat">
              <a:noFill/>
              <a:miter lim="400000"/>
            </a:ln>
            <a:effectLst>
              <a:outerShdw sx="100000" sy="100000" kx="0" ky="0" algn="tl" rotWithShape="1" blurRad="38100" dist="23000" dir="5400000">
                <a:srgbClr val="000000">
                  <a:alpha val="35000"/>
                </a:srgbClr>
              </a:outerShdw>
            </a:effectLst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errBars>
            <c:errBarType val="both"/>
            <c:errValType val="cust"/>
            <c:noEndCap val="0"/>
            <c:plus>
              <c:numRef>
                <c:f>'Sheet1'!$M$11:$M$14</c:f>
                <c:numCache>
                  <c:ptCount val="4"/>
                  <c:pt idx="0">
                    <c:v>4.331800</c:v>
                  </c:pt>
                  <c:pt idx="1">
                    <c:v>2.112100</c:v>
                  </c:pt>
                  <c:pt idx="2">
                    <c:v>2.711200</c:v>
                  </c:pt>
                  <c:pt idx="3">
                    <c:v>0.832800</c:v>
                  </c:pt>
                </c:numCache>
              </c:numRef>
            </c:plus>
            <c:minus>
              <c:numRef>
                <c:f>'Sheet1'!$L$11:$L$14</c:f>
                <c:numCache>
                  <c:ptCount val="4"/>
                  <c:pt idx="0">
                    <c:v>4.331700</c:v>
                  </c:pt>
                  <c:pt idx="1">
                    <c:v>2.112200</c:v>
                  </c:pt>
                  <c:pt idx="2">
                    <c:v>2.711200</c:v>
                  </c:pt>
                  <c:pt idx="3">
                    <c:v>0.832800</c:v>
                  </c:pt>
                </c:numCache>
              </c:numRef>
            </c:minus>
            <c:val val="0"/>
            <c:spPr>
              <a:noFill/>
              <a:ln w="9525" cap="flat">
                <a:solidFill>
                  <a:srgbClr val="000000"/>
                </a:solidFill>
                <a:prstDash val="solid"/>
                <a:round/>
              </a:ln>
              <a:effectLst/>
            </c:spPr>
          </c:errBars>
          <c:cat>
            <c:strRef>
              <c:f>'Sheet1'!$D$11:$D$14</c:f>
              <c:strCache>
                <c:ptCount val="4"/>
                <c:pt idx="0">
                  <c:v>RDT complex responses</c:v>
                </c:pt>
                <c:pt idx="1">
                  <c:v>RDT simple responses</c:v>
                </c:pt>
                <c:pt idx="2">
                  <c:v>POM complex false alarms</c:v>
                </c:pt>
                <c:pt idx="3">
                  <c:v>POM simple false alarms</c:v>
                </c:pt>
              </c:strCache>
            </c:strRef>
          </c:cat>
          <c:val>
            <c:numRef>
              <c:f>'Sheet1'!$F$11:$F$14</c:f>
              <c:numCache>
                <c:ptCount val="4"/>
                <c:pt idx="0">
                  <c:v>14.262800</c:v>
                </c:pt>
                <c:pt idx="1">
                  <c:v>4.743600</c:v>
                </c:pt>
                <c:pt idx="2">
                  <c:v>11.784200</c:v>
                </c:pt>
                <c:pt idx="3">
                  <c:v>3.557700</c:v>
                </c:pt>
              </c:numCache>
            </c:numRef>
          </c:val>
        </c:ser>
        <c:gapWidth val="51"/>
        <c:overlap val="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 cap="flat">
            <a:solidFill>
              <a:srgbClr val="888888"/>
            </a:solidFill>
            <a:prstDash val="solid"/>
            <a:round/>
          </a:ln>
        </c:spPr>
        <c:txPr>
          <a:bodyPr rot="0"/>
          <a:lstStyle/>
          <a:p>
            <a:pPr>
              <a:defRPr b="1" i="0" strike="noStrike" sz="1600" u="none">
                <a:solidFill>
                  <a:srgbClr val="000000"/>
                </a:solidFill>
                <a:latin typeface="Arial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888888"/>
              </a:solidFill>
              <a:prstDash val="solid"/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b="1" i="0" strike="noStrike" sz="1800" u="none">
                    <a:solidFill>
                      <a:srgbClr val="000000"/>
                    </a:solidFill>
                    <a:latin typeface="Arial"/>
                  </a:defRPr>
                </a:pPr>
                <a:r>
                  <a:rPr b="1" i="0" strike="noStrike" sz="1800" u="none">
                    <a:solidFill>
                      <a:srgbClr val="000000"/>
                    </a:solidFill>
                    <a:latin typeface="Arial"/>
                  </a:rPr>
                  <a:t>Percentage of all possible responses</a:t>
                </a:r>
              </a:p>
            </c:rich>
          </c:tx>
          <c:layout/>
          <c:overlay val="1"/>
        </c:title>
        <c:numFmt formatCode="General" sourceLinked="1"/>
        <c:majorTickMark val="out"/>
        <c:minorTickMark val="in"/>
        <c:tickLblPos val="nextTo"/>
        <c:spPr>
          <a:ln w="12700" cap="flat">
            <a:solidFill>
              <a:srgbClr val="888888"/>
            </a:solidFill>
            <a:prstDash val="solid"/>
            <a:round/>
          </a:ln>
        </c:spPr>
        <c:txPr>
          <a:bodyPr rot="0"/>
          <a:lstStyle/>
          <a:p>
            <a:pPr>
              <a:defRPr b="1" i="0" strike="noStrike" sz="1200" u="none">
                <a:solidFill>
                  <a:srgbClr val="000000"/>
                </a:solidFill>
                <a:latin typeface="Arial"/>
              </a:defRPr>
            </a:pPr>
          </a:p>
        </c:txPr>
        <c:crossAx val="2094734552"/>
        <c:crosses val="autoZero"/>
        <c:crossBetween val="between"/>
        <c:majorUnit val="5"/>
        <c:minorUnit val="2.5"/>
      </c:valAx>
      <c:spPr>
        <a:solidFill>
          <a:srgbClr val="FFFFFF"/>
        </a:solidFill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414248"/>
          <c:y val="0.0520294"/>
          <c:w val="0.246763"/>
          <c:h val="0.101462"/>
        </c:manualLayout>
      </c:layout>
      <c:overlay val="1"/>
      <c:spPr>
        <a:noFill/>
        <a:ln w="9525" cap="flat">
          <a:solidFill>
            <a:srgbClr val="000000"/>
          </a:solidFill>
          <a:prstDash val="solid"/>
          <a:round/>
        </a:ln>
        <a:effectLst/>
      </c:spPr>
      <c:txPr>
        <a:bodyPr rot="0"/>
        <a:lstStyle/>
        <a:p>
          <a:pPr>
            <a:defRPr b="0" i="0" strike="noStrike" sz="1800" u="none">
              <a:solidFill>
                <a:srgbClr val="000000"/>
              </a:solidFill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 w="12700" cap="flat">
      <a:solidFill>
        <a:srgbClr val="888888"/>
      </a:solidFill>
      <a:prstDash val="solid"/>
      <a:round/>
    </a:ln>
    <a:effectLst/>
  </c:sp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131733"/>
          <c:y val="0.0354596"/>
          <c:w val="0.863267"/>
          <c:h val="0.837274"/>
        </c:manualLayout>
      </c:layout>
      <c:lineChart>
        <c:grouping val="standard"/>
        <c:varyColors val="0"/>
        <c:ser>
          <c:idx val="0"/>
          <c:order val="0"/>
          <c:tx>
            <c:v>Series3</c:v>
          </c:tx>
          <c:spPr>
            <a:solidFill>
              <a:srgbClr val="000000"/>
            </a:solidFill>
            <a:ln w="25400" cap="flat">
              <a:solidFill>
                <a:srgbClr val="3366FF"/>
              </a:solidFill>
              <a:prstDash val="solid"/>
              <a:round/>
            </a:ln>
            <a:effectLst/>
          </c:spPr>
          <c:marker>
            <c:symbol val="circle"/>
            <c:size val="11"/>
            <c:spPr>
              <a:solidFill>
                <a:srgbClr val="000000"/>
              </a:solidFill>
              <a:ln w="9525" cap="flat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dLbls>
            <c:numFmt formatCode="General" sourceLinked="1"/>
            <c:txPr>
              <a:bodyPr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errBars>
            <c:errBarType val="both"/>
            <c:errValType val="cust"/>
            <c:noEndCap val="0"/>
            <c:plus>
              <c:numRef>
                <c:f>'Sheet1'!$M$204:$M$206</c:f>
                <c:numCache>
                  <c:ptCount val="3"/>
                  <c:pt idx="0">
                    <c:v>0.120400</c:v>
                  </c:pt>
                  <c:pt idx="1">
                    <c:v>0.134400</c:v>
                  </c:pt>
                  <c:pt idx="2">
                    <c:v>0.109200</c:v>
                  </c:pt>
                </c:numCache>
              </c:numRef>
            </c:plus>
            <c:minus>
              <c:numRef>
                <c:f>'Sheet1'!$N$204:$N$206</c:f>
                <c:numCache>
                  <c:ptCount val="3"/>
                  <c:pt idx="0">
                    <c:v>0.120400</c:v>
                  </c:pt>
                  <c:pt idx="1">
                    <c:v>0.134400</c:v>
                  </c:pt>
                  <c:pt idx="2">
                    <c:v>0.109200</c:v>
                  </c:pt>
                </c:numCache>
              </c:numRef>
            </c:minus>
            <c:val val="0"/>
            <c:spPr>
              <a:noFill/>
              <a:ln w="9525" cap="flat">
                <a:solidFill>
                  <a:srgbClr val="000000"/>
                </a:solidFill>
                <a:prstDash val="solid"/>
                <a:round/>
              </a:ln>
              <a:effectLst/>
            </c:spPr>
          </c:errBars>
          <c:cat>
            <c:strRef>
              <c:f>'Sheet1'!$D$204:$D$206</c:f>
              <c:strCache>
                <c:ptCount val="3"/>
                <c:pt idx="0">
                  <c:v>25%</c:v>
                </c:pt>
                <c:pt idx="1">
                  <c:v>50%</c:v>
                </c:pt>
                <c:pt idx="2">
                  <c:v>75%</c:v>
                </c:pt>
              </c:strCache>
            </c:strRef>
          </c:cat>
          <c:val>
            <c:numRef>
              <c:f>'Sheet1'!$E$204:$E$206</c:f>
              <c:numCache>
                <c:ptCount val="3"/>
                <c:pt idx="0">
                  <c:v>1.500000</c:v>
                </c:pt>
                <c:pt idx="1">
                  <c:v>1.370000</c:v>
                </c:pt>
                <c:pt idx="2">
                  <c:v>1.120000</c:v>
                </c:pt>
              </c:numCache>
            </c:numRef>
          </c:val>
          <c:smooth val="0"/>
        </c:ser>
        <c:ser>
          <c:idx val="1"/>
          <c:order val="1"/>
          <c:tx>
            <c:v>Series4</c:v>
          </c:tx>
          <c:spPr>
            <a:solidFill>
              <a:srgbClr val="000000"/>
            </a:solidFill>
            <a:ln w="25400" cap="flat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triangle"/>
            <c:size val="11"/>
            <c:spPr>
              <a:solidFill>
                <a:srgbClr val="000000"/>
              </a:solidFill>
              <a:ln w="9525" cap="flat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dLbls>
            <c:numFmt formatCode="General" sourceLinked="1"/>
            <c:txPr>
              <a:bodyPr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errBars>
            <c:errBarType val="both"/>
            <c:errValType val="cust"/>
            <c:noEndCap val="0"/>
            <c:plus>
              <c:numRef>
                <c:f>'Sheet1'!$O$204:$O$206</c:f>
                <c:numCache>
                  <c:ptCount val="3"/>
                  <c:pt idx="0">
                    <c:v>0.109200</c:v>
                  </c:pt>
                  <c:pt idx="1">
                    <c:v>0.103600</c:v>
                  </c:pt>
                  <c:pt idx="2">
                    <c:v>0.067200</c:v>
                  </c:pt>
                </c:numCache>
              </c:numRef>
            </c:plus>
            <c:minus>
              <c:numRef>
                <c:f>'Sheet1'!$P$204:$P$206</c:f>
                <c:numCache>
                  <c:ptCount val="3"/>
                  <c:pt idx="0">
                    <c:v>0.109200</c:v>
                  </c:pt>
                  <c:pt idx="1">
                    <c:v>0.103600</c:v>
                  </c:pt>
                  <c:pt idx="2">
                    <c:v>0.067200</c:v>
                  </c:pt>
                </c:numCache>
              </c:numRef>
            </c:minus>
            <c:val val="0"/>
            <c:spPr>
              <a:noFill/>
              <a:ln w="9525" cap="flat">
                <a:solidFill>
                  <a:srgbClr val="000000"/>
                </a:solidFill>
                <a:prstDash val="solid"/>
                <a:round/>
              </a:ln>
              <a:effectLst/>
            </c:spPr>
          </c:errBars>
          <c:cat>
            <c:strRef>
              <c:f>'Sheet1'!$D$204:$D$206</c:f>
              <c:strCache>
                <c:ptCount val="3"/>
                <c:pt idx="0">
                  <c:v>25%</c:v>
                </c:pt>
                <c:pt idx="1">
                  <c:v>50%</c:v>
                </c:pt>
                <c:pt idx="2">
                  <c:v>75%</c:v>
                </c:pt>
              </c:strCache>
            </c:strRef>
          </c:cat>
          <c:val>
            <c:numRef>
              <c:f>'Sheet1'!$F$204:$F$206</c:f>
              <c:numCache>
                <c:ptCount val="3"/>
                <c:pt idx="0">
                  <c:v>1.350000</c:v>
                </c:pt>
                <c:pt idx="1">
                  <c:v>1.070000</c:v>
                </c:pt>
                <c:pt idx="2">
                  <c:v>0.740000</c:v>
                </c:pt>
              </c:numCache>
            </c:numRef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b="1" i="0" strike="noStrike" sz="1800" u="none">
                    <a:solidFill>
                      <a:srgbClr val="000000"/>
                    </a:solidFill>
                    <a:latin typeface="Arial"/>
                  </a:defRPr>
                </a:pPr>
                <a:r>
                  <a:rPr b="1" i="0" strike="noStrike" sz="1800" u="none">
                    <a:solidFill>
                      <a:srgbClr val="000000"/>
                    </a:solidFill>
                    <a:latin typeface="Arial"/>
                  </a:rPr>
                  <a:t>Expectation of a face</a:t>
                </a:r>
              </a:p>
            </c:rich>
          </c:tx>
          <c:layout/>
          <c:overlay val="1"/>
        </c:title>
        <c:numFmt formatCode="0%" sourceLinked="0"/>
        <c:majorTickMark val="out"/>
        <c:minorTickMark val="none"/>
        <c:tickLblPos val="low"/>
        <c:spPr>
          <a:ln w="12700" cap="flat">
            <a:solidFill>
              <a:srgbClr val="888888"/>
            </a:solidFill>
            <a:prstDash val="solid"/>
            <a:round/>
          </a:ln>
        </c:spPr>
        <c:txPr>
          <a:bodyPr rot="0"/>
          <a:lstStyle/>
          <a:p>
            <a:pPr>
              <a:defRPr b="1" i="0" strike="noStrike" sz="1600" u="none">
                <a:solidFill>
                  <a:srgbClr val="000000"/>
                </a:solidFill>
                <a:latin typeface="Arial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  <c:max val="2"/>
          <c:min val="0"/>
        </c:scaling>
        <c:delete val="0"/>
        <c:axPos val="l"/>
        <c:majorGridlines>
          <c:spPr>
            <a:ln w="12700" cap="flat">
              <a:solidFill>
                <a:srgbClr val="888888"/>
              </a:solidFill>
              <a:prstDash val="sysDash"/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b="1" i="0" strike="noStrike" sz="1800" u="none">
                    <a:solidFill>
                      <a:srgbClr val="000000"/>
                    </a:solidFill>
                    <a:latin typeface="Arial"/>
                  </a:defRPr>
                </a:pPr>
                <a:r>
                  <a:rPr b="1" i="0" strike="noStrike" sz="1800" u="none">
                    <a:solidFill>
                      <a:srgbClr val="000000"/>
                    </a:solidFill>
                    <a:latin typeface="Arial"/>
                  </a:rPr>
                  <a:t>Mean Sensitiviy (D')</a:t>
                </a:r>
              </a:p>
            </c:rich>
          </c:tx>
          <c:layout/>
          <c:overlay val="1"/>
        </c:title>
        <c:numFmt formatCode="General" sourceLinked="1"/>
        <c:majorTickMark val="out"/>
        <c:minorTickMark val="none"/>
        <c:tickLblPos val="nextTo"/>
        <c:spPr>
          <a:ln w="12700" cap="flat">
            <a:solidFill>
              <a:srgbClr val="888888"/>
            </a:solidFill>
            <a:prstDash val="solid"/>
            <a:round/>
          </a:ln>
        </c:spPr>
        <c:txPr>
          <a:bodyPr rot="0"/>
          <a:lstStyle/>
          <a:p>
            <a:pPr>
              <a:defRPr b="1" i="0" strike="noStrike" sz="1400" u="none">
                <a:solidFill>
                  <a:srgbClr val="000000"/>
                </a:solidFill>
                <a:latin typeface="Arial"/>
              </a:defRPr>
            </a:pPr>
          </a:p>
        </c:txPr>
        <c:crossAx val="2094734552"/>
        <c:crosses val="autoZero"/>
        <c:crossBetween val="between"/>
        <c:majorUnit val="0.5"/>
        <c:minorUnit val="0.25"/>
      </c:valAx>
      <c:spPr>
        <a:solidFill>
          <a:srgbClr val="FFFFFF"/>
        </a:solidFill>
        <a:ln w="12700" cap="flat">
          <a:noFill/>
          <a:miter lim="400000"/>
        </a:ln>
        <a:effectLst/>
      </c:spPr>
    </c:plotArea>
    <c:plotVisOnly val="1"/>
    <c:dispBlanksAs val="gap"/>
  </c:chart>
  <c:spPr>
    <a:solidFill>
      <a:srgbClr val="FFFFFF"/>
    </a:solidFill>
    <a:ln>
      <a:noFill/>
    </a:ln>
    <a:effectLst/>
  </c:sp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131714"/>
          <c:y val="0.0354596"/>
          <c:w val="0.863286"/>
          <c:h val="0.837274"/>
        </c:manualLayout>
      </c:layout>
      <c:lineChart>
        <c:grouping val="standard"/>
        <c:varyColors val="0"/>
        <c:ser>
          <c:idx val="0"/>
          <c:order val="0"/>
          <c:tx>
            <c:v>Series1</c:v>
          </c:tx>
          <c:spPr>
            <a:solidFill>
              <a:srgbClr val="000000"/>
            </a:solidFill>
            <a:ln w="25400" cap="flat">
              <a:solidFill>
                <a:srgbClr val="3366FF"/>
              </a:solidFill>
              <a:prstDash val="solid"/>
              <a:round/>
            </a:ln>
            <a:effectLst/>
          </c:spPr>
          <c:marker>
            <c:symbol val="circle"/>
            <c:size val="11"/>
            <c:spPr>
              <a:solidFill>
                <a:srgbClr val="000000"/>
              </a:solidFill>
              <a:ln w="9525" cap="flat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dLbls>
            <c:numFmt formatCode="General" sourceLinked="1"/>
            <c:txPr>
              <a:bodyPr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errBars>
            <c:errBarType val="both"/>
            <c:errValType val="cust"/>
            <c:noEndCap val="0"/>
            <c:plus>
              <c:numRef>
                <c:f>'Sheet1'!$M$215:$M$217</c:f>
                <c:numCache>
                  <c:ptCount val="3"/>
                  <c:pt idx="0">
                    <c:v>0.267273</c:v>
                  </c:pt>
                  <c:pt idx="1">
                    <c:v>0.292874</c:v>
                  </c:pt>
                  <c:pt idx="2">
                    <c:v>0.267273</c:v>
                  </c:pt>
                </c:numCache>
              </c:numRef>
            </c:plus>
            <c:minus>
              <c:numRef>
                <c:f>'Sheet1'!$N$215:$N$217</c:f>
                <c:numCache>
                  <c:ptCount val="3"/>
                  <c:pt idx="0">
                    <c:v>0.267273</c:v>
                  </c:pt>
                  <c:pt idx="1">
                    <c:v>0.292874</c:v>
                  </c:pt>
                  <c:pt idx="2">
                    <c:v>0.267273</c:v>
                  </c:pt>
                </c:numCache>
              </c:numRef>
            </c:minus>
            <c:val val="0"/>
            <c:spPr>
              <a:noFill/>
              <a:ln w="9525" cap="flat">
                <a:solidFill>
                  <a:srgbClr val="000000"/>
                </a:solidFill>
                <a:prstDash val="solid"/>
                <a:round/>
              </a:ln>
              <a:effectLst/>
            </c:spPr>
          </c:errBars>
          <c:cat>
            <c:strRef>
              <c:f>'Sheet1'!$D$204:$D$206</c:f>
              <c:strCache>
                <c:ptCount val="3"/>
                <c:pt idx="0">
                  <c:v>25%</c:v>
                </c:pt>
                <c:pt idx="1">
                  <c:v>50%</c:v>
                </c:pt>
                <c:pt idx="2">
                  <c:v>75%</c:v>
                </c:pt>
              </c:strCache>
            </c:strRef>
          </c:cat>
          <c:val>
            <c:numRef>
              <c:f>'Sheet1'!$E$215:$E$217</c:f>
              <c:numCache>
                <c:ptCount val="3"/>
                <c:pt idx="0">
                  <c:v>2.125000</c:v>
                </c:pt>
                <c:pt idx="1">
                  <c:v>2.030303</c:v>
                </c:pt>
                <c:pt idx="2">
                  <c:v>1.222222</c:v>
                </c:pt>
              </c:numCache>
            </c:numRef>
          </c:val>
          <c:smooth val="0"/>
        </c:ser>
        <c:ser>
          <c:idx val="1"/>
          <c:order val="1"/>
          <c:tx>
            <c:v>Series2</c:v>
          </c:tx>
          <c:spPr>
            <a:solidFill>
              <a:srgbClr val="000000"/>
            </a:solidFill>
            <a:ln w="25400" cap="flat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triangle"/>
            <c:size val="11"/>
            <c:spPr>
              <a:solidFill>
                <a:srgbClr val="000000"/>
              </a:solidFill>
              <a:ln w="9525" cap="flat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dLbls>
            <c:numFmt formatCode="General" sourceLinked="1"/>
            <c:txPr>
              <a:bodyPr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errBars>
            <c:errBarType val="both"/>
            <c:errValType val="cust"/>
            <c:noEndCap val="0"/>
            <c:plus>
              <c:numRef>
                <c:f>'Sheet1'!$O$215:$O$217</c:f>
                <c:numCache>
                  <c:ptCount val="3"/>
                  <c:pt idx="0">
                    <c:v>0.292874</c:v>
                  </c:pt>
                  <c:pt idx="1">
                    <c:v>0.186769</c:v>
                  </c:pt>
                  <c:pt idx="2">
                    <c:v>0.085929</c:v>
                  </c:pt>
                </c:numCache>
              </c:numRef>
            </c:plus>
            <c:minus>
              <c:numRef>
                <c:f>'Sheet1'!$P$215:$P$217</c:f>
                <c:numCache>
                  <c:ptCount val="3"/>
                  <c:pt idx="0">
                    <c:v>0.292874</c:v>
                  </c:pt>
                  <c:pt idx="1">
                    <c:v>0.186769</c:v>
                  </c:pt>
                  <c:pt idx="2">
                    <c:v>0.085929</c:v>
                  </c:pt>
                </c:numCache>
              </c:numRef>
            </c:minus>
            <c:val val="0"/>
            <c:spPr>
              <a:noFill/>
              <a:ln w="9525" cap="flat">
                <a:solidFill>
                  <a:srgbClr val="000000"/>
                </a:solidFill>
                <a:prstDash val="solid"/>
                <a:round/>
              </a:ln>
              <a:effectLst/>
            </c:spPr>
          </c:errBars>
          <c:cat>
            <c:strRef>
              <c:f>'Sheet1'!$D$204:$D$206</c:f>
              <c:strCache>
                <c:ptCount val="3"/>
                <c:pt idx="0">
                  <c:v>25%</c:v>
                </c:pt>
                <c:pt idx="1">
                  <c:v>50%</c:v>
                </c:pt>
                <c:pt idx="2">
                  <c:v>75%</c:v>
                </c:pt>
              </c:strCache>
            </c:strRef>
          </c:cat>
          <c:val>
            <c:numRef>
              <c:f>'Sheet1'!$F$215:$F$217</c:f>
              <c:numCache>
                <c:ptCount val="3"/>
                <c:pt idx="0">
                  <c:v>1.941176</c:v>
                </c:pt>
                <c:pt idx="1">
                  <c:v>1.272727</c:v>
                </c:pt>
                <c:pt idx="2">
                  <c:v>0.886792</c:v>
                </c:pt>
              </c:numCache>
            </c:numRef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b="1" i="0" strike="noStrike" sz="1800" u="none">
                    <a:solidFill>
                      <a:srgbClr val="000000"/>
                    </a:solidFill>
                    <a:latin typeface="Arial"/>
                  </a:defRPr>
                </a:pPr>
                <a:r>
                  <a:rPr b="1" i="0" strike="noStrike" sz="1800" u="none">
                    <a:solidFill>
                      <a:srgbClr val="000000"/>
                    </a:solidFill>
                    <a:latin typeface="Arial"/>
                  </a:rPr>
                  <a:t>Expectation of a face</a:t>
                </a:r>
              </a:p>
            </c:rich>
          </c:tx>
          <c:layout/>
          <c:overlay val="1"/>
        </c:title>
        <c:numFmt formatCode="0%" sourceLinked="0"/>
        <c:majorTickMark val="out"/>
        <c:minorTickMark val="none"/>
        <c:tickLblPos val="low"/>
        <c:spPr>
          <a:ln w="12700" cap="flat">
            <a:solidFill>
              <a:srgbClr val="888888"/>
            </a:solidFill>
            <a:prstDash val="solid"/>
            <a:round/>
          </a:ln>
        </c:spPr>
        <c:txPr>
          <a:bodyPr rot="0"/>
          <a:lstStyle/>
          <a:p>
            <a:pPr>
              <a:defRPr b="1" i="0" strike="noStrike" sz="1600" u="none">
                <a:solidFill>
                  <a:srgbClr val="000000"/>
                </a:solidFill>
                <a:latin typeface="Arial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  <c:max val="2.5"/>
        </c:scaling>
        <c:delete val="0"/>
        <c:axPos val="l"/>
        <c:majorGridlines>
          <c:spPr>
            <a:ln w="12700" cap="flat">
              <a:solidFill>
                <a:srgbClr val="888888"/>
              </a:solidFill>
              <a:prstDash val="sysDash"/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b="1" i="0" strike="noStrike" sz="1800" u="none">
                    <a:solidFill>
                      <a:srgbClr val="000000"/>
                    </a:solidFill>
                    <a:latin typeface="Arial"/>
                  </a:defRPr>
                </a:pPr>
                <a:r>
                  <a:rPr b="1" i="0" strike="noStrike" sz="1800" u="none">
                    <a:solidFill>
                      <a:srgbClr val="000000"/>
                    </a:solidFill>
                    <a:latin typeface="Arial"/>
                  </a:rPr>
                  <a:t>Mean Response Bias (Beta)</a:t>
                </a:r>
              </a:p>
            </c:rich>
          </c:tx>
          <c:layout/>
          <c:overlay val="1"/>
        </c:title>
        <c:numFmt formatCode="General" sourceLinked="1"/>
        <c:majorTickMark val="out"/>
        <c:minorTickMark val="none"/>
        <c:tickLblPos val="nextTo"/>
        <c:spPr>
          <a:ln w="12700" cap="flat">
            <a:solidFill>
              <a:srgbClr val="888888"/>
            </a:solidFill>
            <a:prstDash val="solid"/>
            <a:round/>
          </a:ln>
        </c:spPr>
        <c:txPr>
          <a:bodyPr rot="0"/>
          <a:lstStyle/>
          <a:p>
            <a:pPr>
              <a:defRPr b="1" i="0" strike="noStrike" sz="1400" u="none">
                <a:solidFill>
                  <a:srgbClr val="000000"/>
                </a:solidFill>
                <a:latin typeface="Arial"/>
              </a:defRPr>
            </a:pPr>
          </a:p>
        </c:txPr>
        <c:crossAx val="2094734552"/>
        <c:crosses val="autoZero"/>
        <c:crossBetween val="between"/>
        <c:majorUnit val="0.5"/>
        <c:minorUnit val="0.25"/>
      </c:valAx>
      <c:spPr>
        <a:solidFill>
          <a:srgbClr val="FFFFFF"/>
        </a:solidFill>
        <a:ln w="12700" cap="flat">
          <a:noFill/>
          <a:miter lim="400000"/>
        </a:ln>
        <a:effectLst/>
      </c:spPr>
    </c:plotArea>
    <c:plotVisOnly val="1"/>
    <c:dispBlanksAs val="gap"/>
  </c:chart>
  <c:spPr>
    <a:solidFill>
      <a:srgbClr val="FFFFFF"/>
    </a:solidFill>
    <a:ln>
      <a:noFill/>
    </a:ln>
    <a:effectLst/>
  </c:sp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145314"/>
          <c:y val="0.0318957"/>
          <c:w val="0.849686"/>
          <c:h val="0.847771"/>
        </c:manualLayout>
      </c:layout>
      <c:lineChart>
        <c:grouping val="standard"/>
        <c:varyColors val="0"/>
        <c:ser>
          <c:idx val="0"/>
          <c:order val="0"/>
          <c:tx>
            <c:strRef>
              <c:f>'Sheet1'!$E$97</c:f>
              <c:strCache>
                <c:ptCount val="1"/>
                <c:pt idx="0">
                  <c:v>Low Unusual Experiences score</c:v>
                </c:pt>
              </c:strCache>
            </c:strRef>
          </c:tx>
          <c:spPr>
            <a:solidFill>
              <a:srgbClr val="000000"/>
            </a:solidFill>
            <a:ln w="25400" cap="flat">
              <a:solidFill>
                <a:srgbClr val="3366FF"/>
              </a:solidFill>
              <a:prstDash val="solid"/>
              <a:round/>
            </a:ln>
            <a:effectLst/>
          </c:spPr>
          <c:marker>
            <c:symbol val="triangle"/>
            <c:size val="11"/>
            <c:spPr>
              <a:solidFill>
                <a:srgbClr val="000000"/>
              </a:solidFill>
              <a:ln w="9525" cap="flat">
                <a:solidFill>
                  <a:srgbClr val="000000"/>
                </a:solidFill>
                <a:prstDash val="solid"/>
                <a:miter lim="400000"/>
              </a:ln>
              <a:effectLst/>
            </c:spPr>
          </c:marker>
          <c:dLbls>
            <c:numFmt formatCode="General" sourceLinked="1"/>
            <c:txPr>
              <a:bodyPr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errBars>
            <c:errBarType val="both"/>
            <c:errValType val="cust"/>
            <c:noEndCap val="0"/>
            <c:plus>
              <c:numRef>
                <c:f>'Sheet1'!$K$98:$K$101</c:f>
                <c:numCache>
                  <c:ptCount val="4"/>
                  <c:pt idx="0">
                    <c:v>0.023823</c:v>
                  </c:pt>
                  <c:pt idx="1">
                    <c:v>0.023883</c:v>
                  </c:pt>
                  <c:pt idx="2">
                    <c:v>0.042193</c:v>
                  </c:pt>
                  <c:pt idx="3">
                    <c:v>0.036460</c:v>
                  </c:pt>
                </c:numCache>
              </c:numRef>
            </c:plus>
            <c:minus>
              <c:numRef>
                <c:f>'Sheet1'!$J$98:$J$101</c:f>
                <c:numCache>
                  <c:ptCount val="4"/>
                  <c:pt idx="0">
                    <c:v>0.023823</c:v>
                  </c:pt>
                  <c:pt idx="1">
                    <c:v>0.023883</c:v>
                  </c:pt>
                  <c:pt idx="2">
                    <c:v>0.042194</c:v>
                  </c:pt>
                  <c:pt idx="3">
                    <c:v>0.036460</c:v>
                  </c:pt>
                </c:numCache>
              </c:numRef>
            </c:minus>
            <c:val val="0"/>
            <c:spPr>
              <a:noFill/>
              <a:ln w="9525" cap="flat">
                <a:solidFill>
                  <a:srgbClr val="000000"/>
                </a:solidFill>
                <a:prstDash val="solid"/>
                <a:round/>
              </a:ln>
              <a:effectLst/>
            </c:spPr>
          </c:errBars>
          <c:cat>
            <c:strRef>
              <c:f>'Sheet1'!$D$98:$D$101</c:f>
              <c:strCache>
                <c:ptCount val="4"/>
                <c:pt idx="0">
                  <c:v>1 c/deg</c:v>
                </c:pt>
                <c:pt idx="1">
                  <c:v>2 c/deg</c:v>
                </c:pt>
                <c:pt idx="2">
                  <c:v>4 c/deg</c:v>
                </c:pt>
                <c:pt idx="3">
                  <c:v>8 c/deg</c:v>
                </c:pt>
              </c:strCache>
            </c:strRef>
          </c:cat>
          <c:val>
            <c:numRef>
              <c:f>'Sheet1'!$E$98:$E$101</c:f>
              <c:numCache>
                <c:ptCount val="4"/>
                <c:pt idx="0">
                  <c:v>0.908683</c:v>
                </c:pt>
                <c:pt idx="1">
                  <c:v>0.836017</c:v>
                </c:pt>
                <c:pt idx="2">
                  <c:v>0.516136</c:v>
                </c:pt>
                <c:pt idx="3">
                  <c:v>0.188815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'Sheet1'!$F$97</c:f>
              <c:strCache>
                <c:ptCount val="1"/>
                <c:pt idx="0">
                  <c:v>High Unusual Experiences score</c:v>
                </c:pt>
              </c:strCache>
            </c:strRef>
          </c:tx>
          <c:spPr>
            <a:solidFill>
              <a:srgbClr val="000000"/>
            </a:solidFill>
            <a:ln w="25400" cap="flat">
              <a:solidFill>
                <a:srgbClr val="FF0000"/>
              </a:solidFill>
              <a:prstDash val="lgDash"/>
              <a:round/>
            </a:ln>
            <a:effectLst/>
          </c:spPr>
          <c:marker>
            <c:symbol val="circle"/>
            <c:size val="11"/>
            <c:spPr>
              <a:solidFill>
                <a:srgbClr val="000000"/>
              </a:solidFill>
              <a:ln w="9525" cap="flat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dLbls>
            <c:numFmt formatCode="General" sourceLinked="1"/>
            <c:txPr>
              <a:bodyPr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errBars>
            <c:errBarType val="both"/>
            <c:errValType val="cust"/>
            <c:noEndCap val="0"/>
            <c:plus>
              <c:numRef>
                <c:f>'Sheet1'!$M$98:$M$101</c:f>
                <c:numCache>
                  <c:ptCount val="4"/>
                  <c:pt idx="0">
                    <c:v>0.013172</c:v>
                  </c:pt>
                  <c:pt idx="1">
                    <c:v>0.025596</c:v>
                  </c:pt>
                  <c:pt idx="2">
                    <c:v>0.050847</c:v>
                  </c:pt>
                  <c:pt idx="3">
                    <c:v>0.049978</c:v>
                  </c:pt>
                </c:numCache>
              </c:numRef>
            </c:plus>
            <c:minus>
              <c:numRef>
                <c:f>'Sheet1'!$L$98:$L$101</c:f>
                <c:numCache>
                  <c:ptCount val="4"/>
                  <c:pt idx="0">
                    <c:v>0.012783</c:v>
                  </c:pt>
                  <c:pt idx="1">
                    <c:v>0.028817</c:v>
                  </c:pt>
                  <c:pt idx="2">
                    <c:v>0.050847</c:v>
                  </c:pt>
                  <c:pt idx="3">
                    <c:v>0.049996</c:v>
                  </c:pt>
                </c:numCache>
              </c:numRef>
            </c:minus>
            <c:val val="0"/>
            <c:spPr>
              <a:noFill/>
              <a:ln w="9525" cap="flat">
                <a:solidFill>
                  <a:srgbClr val="000000"/>
                </a:solidFill>
                <a:prstDash val="solid"/>
                <a:round/>
              </a:ln>
              <a:effectLst/>
            </c:spPr>
          </c:errBars>
          <c:cat>
            <c:strRef>
              <c:f>'Sheet1'!$D$98:$D$101</c:f>
              <c:strCache>
                <c:ptCount val="4"/>
                <c:pt idx="0">
                  <c:v>1 c/deg</c:v>
                </c:pt>
                <c:pt idx="1">
                  <c:v>2 c/deg</c:v>
                </c:pt>
                <c:pt idx="2">
                  <c:v>4 c/deg</c:v>
                </c:pt>
                <c:pt idx="3">
                  <c:v>8 c/deg</c:v>
                </c:pt>
              </c:strCache>
            </c:strRef>
          </c:cat>
          <c:val>
            <c:numRef>
              <c:f>'Sheet1'!$F$98:$F$101</c:f>
              <c:numCache>
                <c:ptCount val="4"/>
                <c:pt idx="0">
                  <c:v>0.936562</c:v>
                </c:pt>
                <c:pt idx="1">
                  <c:v>0.849567</c:v>
                </c:pt>
                <c:pt idx="2">
                  <c:v>0.532339</c:v>
                </c:pt>
                <c:pt idx="3">
                  <c:v>0.224388</c:v>
                </c:pt>
              </c:numCache>
            </c:numRef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b="1" i="0" strike="noStrike" sz="1800" u="none">
                    <a:solidFill>
                      <a:srgbClr val="000000"/>
                    </a:solidFill>
                    <a:latin typeface="Arial"/>
                  </a:defRPr>
                </a:pPr>
                <a:r>
                  <a:rPr b="1" i="0" strike="noStrike" sz="1800" u="none">
                    <a:solidFill>
                      <a:srgbClr val="000000"/>
                    </a:solidFill>
                    <a:latin typeface="Arial"/>
                  </a:rPr>
                  <a:t>Filter Centre-Frequency</a:t>
                </a:r>
              </a:p>
            </c:rich>
          </c:tx>
          <c:layout/>
          <c:overlay val="1"/>
        </c:title>
        <c:numFmt formatCode="General" sourceLinked="1"/>
        <c:majorTickMark val="out"/>
        <c:minorTickMark val="in"/>
        <c:tickLblPos val="low"/>
        <c:spPr>
          <a:ln w="12700" cap="flat">
            <a:solidFill>
              <a:srgbClr val="808080"/>
            </a:solidFill>
            <a:prstDash val="solid"/>
            <a:round/>
          </a:ln>
        </c:spPr>
        <c:txPr>
          <a:bodyPr rot="0"/>
          <a:lstStyle/>
          <a:p>
            <a:pPr>
              <a:defRPr b="1" i="0" strike="noStrike" sz="1400" u="none">
                <a:solidFill>
                  <a:srgbClr val="000000"/>
                </a:solidFill>
                <a:latin typeface="Arial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808080"/>
              </a:solidFill>
              <a:prstDash val="sysDash"/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b="1" i="0" strike="noStrike" sz="1800" u="none">
                    <a:solidFill>
                      <a:srgbClr val="000000"/>
                    </a:solidFill>
                    <a:latin typeface="Arial"/>
                  </a:defRPr>
                </a:pPr>
                <a:r>
                  <a:rPr b="1" i="0" strike="noStrike" sz="1800" u="none">
                    <a:solidFill>
                      <a:srgbClr val="000000"/>
                    </a:solidFill>
                    <a:latin typeface="Arial"/>
                  </a:rPr>
                  <a:t>Mean hit rate</a:t>
                </a:r>
              </a:p>
            </c:rich>
          </c:tx>
          <c:layout/>
          <c:overlay val="1"/>
        </c:title>
        <c:numFmt formatCode="General" sourceLinked="1"/>
        <c:majorTickMark val="out"/>
        <c:minorTickMark val="in"/>
        <c:tickLblPos val="nextTo"/>
        <c:spPr>
          <a:ln w="12700" cap="flat">
            <a:solidFill>
              <a:srgbClr val="808080"/>
            </a:solidFill>
            <a:prstDash val="solid"/>
            <a:round/>
          </a:ln>
        </c:spPr>
        <c:txPr>
          <a:bodyPr rot="0"/>
          <a:lstStyle/>
          <a:p>
            <a:pPr>
              <a:defRPr b="1" i="0" strike="noStrike" sz="1400" u="none">
                <a:solidFill>
                  <a:srgbClr val="000000"/>
                </a:solidFill>
                <a:latin typeface="Arial"/>
              </a:defRPr>
            </a:pPr>
          </a:p>
        </c:txPr>
        <c:crossAx val="2094734552"/>
        <c:crosses val="autoZero"/>
        <c:crossBetween val="between"/>
        <c:majorUnit val="0.25"/>
        <c:minorUnit val="0.125"/>
      </c:valAx>
      <c:spPr>
        <a:solidFill>
          <a:srgbClr val="FFFFFF"/>
        </a:solidFill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191207"/>
          <c:y val="0.726849"/>
          <c:w val="0.623488"/>
          <c:h val="0.110829"/>
        </c:manualLayout>
      </c:layout>
      <c:overlay val="1"/>
      <c:spPr>
        <a:solidFill>
          <a:srgbClr val="FFFFFF"/>
        </a:solidFill>
        <a:ln w="12700" cap="flat">
          <a:solidFill>
            <a:srgbClr val="000000"/>
          </a:solidFill>
          <a:prstDash val="solid"/>
          <a:miter lim="400000"/>
        </a:ln>
        <a:effectLst/>
      </c:spPr>
      <c:txPr>
        <a:bodyPr rot="0"/>
        <a:lstStyle/>
        <a:p>
          <a:pPr>
            <a:defRPr b="0" i="0" strike="noStrike" sz="1800" u="none">
              <a:solidFill>
                <a:srgbClr val="000000"/>
              </a:solidFill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  <a:effectLst/>
  </c:sp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146043"/>
          <c:y val="0.0438666"/>
          <c:w val="0.848957"/>
          <c:h val="0.8036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'Sheet1'!$F$149</c:f>
              <c:strCache>
                <c:ptCount val="1"/>
                <c:pt idx="0">
                  <c:v>Low Unusual Experiences Score</c:v>
                </c:pt>
              </c:strCache>
            </c:strRef>
          </c:tx>
          <c:spPr>
            <a:gradFill flip="none" rotWithShape="1">
              <a:gsLst>
                <a:gs pos="0">
                  <a:srgbClr val="3F80CD"/>
                </a:gs>
                <a:gs pos="100000">
                  <a:schemeClr val="accent1">
                    <a:hueOff val="357503"/>
                    <a:satOff val="54545"/>
                    <a:lumOff val="29273"/>
                  </a:schemeClr>
                </a:gs>
              </a:gsLst>
              <a:lin ang="16200000" scaled="0"/>
            </a:gradFill>
            <a:ln w="12700" cap="flat">
              <a:noFill/>
              <a:miter lim="400000"/>
            </a:ln>
            <a:effectLst>
              <a:outerShdw sx="100000" sy="100000" kx="0" ky="0" algn="tl" rotWithShape="1" blurRad="38100" dist="23000" dir="5400000">
                <a:srgbClr val="000000">
                  <a:alpha val="35000"/>
                </a:srgbClr>
              </a:outerShdw>
            </a:effectLst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errBars>
            <c:errBarType val="both"/>
            <c:errValType val="cust"/>
            <c:noEndCap val="0"/>
            <c:plus>
              <c:numRef>
                <c:f>'Sheet1'!$G$150:$G$153</c:f>
                <c:numCache>
                  <c:ptCount val="4"/>
                  <c:pt idx="0">
                    <c:v>22.411177</c:v>
                  </c:pt>
                  <c:pt idx="1">
                    <c:v>22.558619</c:v>
                  </c:pt>
                  <c:pt idx="2">
                    <c:v>30.373043</c:v>
                  </c:pt>
                  <c:pt idx="3">
                    <c:v>34.648860</c:v>
                  </c:pt>
                </c:numCache>
              </c:numRef>
            </c:plus>
            <c:minus>
              <c:numRef>
                <c:f>'Sheet1'!$G$150:$G$153</c:f>
                <c:numCache>
                  <c:ptCount val="4"/>
                  <c:pt idx="0">
                    <c:v>22.411177</c:v>
                  </c:pt>
                  <c:pt idx="1">
                    <c:v>22.558619</c:v>
                  </c:pt>
                  <c:pt idx="2">
                    <c:v>30.373043</c:v>
                  </c:pt>
                  <c:pt idx="3">
                    <c:v>34.648860</c:v>
                  </c:pt>
                </c:numCache>
              </c:numRef>
            </c:minus>
            <c:val val="0"/>
            <c:spPr>
              <a:noFill/>
              <a:ln w="9525" cap="flat">
                <a:solidFill>
                  <a:srgbClr val="000000"/>
                </a:solidFill>
                <a:prstDash val="solid"/>
                <a:round/>
              </a:ln>
              <a:effectLst/>
            </c:spPr>
          </c:errBars>
          <c:cat>
            <c:strRef>
              <c:f>'Sheet1'!$E$150:$E$153</c:f>
              <c:strCache>
                <c:ptCount val="4"/>
                <c:pt idx="0">
                  <c:v>1cpd</c:v>
                </c:pt>
                <c:pt idx="1">
                  <c:v>2cpd</c:v>
                </c:pt>
                <c:pt idx="2">
                  <c:v>4cpd</c:v>
                </c:pt>
                <c:pt idx="3">
                  <c:v>8cpd</c:v>
                </c:pt>
              </c:strCache>
            </c:strRef>
          </c:cat>
          <c:val>
            <c:numRef>
              <c:f>'Sheet1'!$F$150:$F$153</c:f>
              <c:numCache>
                <c:ptCount val="4"/>
                <c:pt idx="0">
                  <c:v>852.000000</c:v>
                </c:pt>
                <c:pt idx="1">
                  <c:v>894.000000</c:v>
                </c:pt>
                <c:pt idx="2">
                  <c:v>928.000000</c:v>
                </c:pt>
                <c:pt idx="3">
                  <c:v>913.000000</c:v>
                </c:pt>
              </c:numCache>
            </c:numRef>
          </c:val>
        </c:ser>
        <c:ser>
          <c:idx val="1"/>
          <c:order val="1"/>
          <c:tx>
            <c:strRef>
              <c:f>'Sheet1'!$H$149</c:f>
              <c:strCache>
                <c:ptCount val="1"/>
                <c:pt idx="0">
                  <c:v>High Unusual Experiences Score</c:v>
                </c:pt>
              </c:strCache>
            </c:strRef>
          </c:tx>
          <c:spPr>
            <a:gradFill flip="none" rotWithShape="1">
              <a:gsLst>
                <a:gs pos="0">
                  <a:srgbClr val="D1403C"/>
                </a:gs>
                <a:gs pos="100000">
                  <a:schemeClr val="accent2">
                    <a:hueOff val="-39879"/>
                    <a:satOff val="52282"/>
                    <a:lumOff val="29251"/>
                  </a:schemeClr>
                </a:gs>
              </a:gsLst>
              <a:lin ang="16200000" scaled="0"/>
            </a:gradFill>
            <a:ln w="12700" cap="flat">
              <a:noFill/>
              <a:miter lim="400000"/>
            </a:ln>
            <a:effectLst>
              <a:outerShdw sx="100000" sy="100000" kx="0" ky="0" algn="tl" rotWithShape="1" blurRad="38100" dist="23000" dir="5400000">
                <a:srgbClr val="000000">
                  <a:alpha val="35000"/>
                </a:srgbClr>
              </a:outerShdw>
            </a:effectLst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errBars>
            <c:errBarType val="both"/>
            <c:errValType val="cust"/>
            <c:noEndCap val="0"/>
            <c:plus>
              <c:numRef>
                <c:f>'Sheet1'!$I$150:$I$153</c:f>
                <c:numCache>
                  <c:ptCount val="4"/>
                  <c:pt idx="0">
                    <c:v>24.393049</c:v>
                  </c:pt>
                  <c:pt idx="1">
                    <c:v>25.692087</c:v>
                  </c:pt>
                  <c:pt idx="2">
                    <c:v>28.723176</c:v>
                  </c:pt>
                  <c:pt idx="3">
                    <c:v>31.465590</c:v>
                  </c:pt>
                </c:numCache>
              </c:numRef>
            </c:plus>
            <c:minus>
              <c:numRef>
                <c:f>'Sheet1'!$I$150:$I$153</c:f>
                <c:numCache>
                  <c:ptCount val="4"/>
                  <c:pt idx="0">
                    <c:v>24.393049</c:v>
                  </c:pt>
                  <c:pt idx="1">
                    <c:v>25.692087</c:v>
                  </c:pt>
                  <c:pt idx="2">
                    <c:v>28.723176</c:v>
                  </c:pt>
                  <c:pt idx="3">
                    <c:v>31.465590</c:v>
                  </c:pt>
                </c:numCache>
              </c:numRef>
            </c:minus>
            <c:val val="0"/>
            <c:spPr>
              <a:noFill/>
              <a:ln w="9525" cap="flat">
                <a:solidFill>
                  <a:srgbClr val="000000"/>
                </a:solidFill>
                <a:prstDash val="solid"/>
                <a:round/>
              </a:ln>
              <a:effectLst/>
            </c:spPr>
          </c:errBars>
          <c:cat>
            <c:strRef>
              <c:f>'Sheet1'!$E$150:$E$153</c:f>
              <c:strCache>
                <c:ptCount val="4"/>
                <c:pt idx="0">
                  <c:v>1cpd</c:v>
                </c:pt>
                <c:pt idx="1">
                  <c:v>2cpd</c:v>
                </c:pt>
                <c:pt idx="2">
                  <c:v>4cpd</c:v>
                </c:pt>
                <c:pt idx="3">
                  <c:v>8cpd</c:v>
                </c:pt>
              </c:strCache>
            </c:strRef>
          </c:cat>
          <c:val>
            <c:numRef>
              <c:f>'Sheet1'!$H$150:$H$153</c:f>
              <c:numCache>
                <c:ptCount val="4"/>
                <c:pt idx="0">
                  <c:v>822.000000</c:v>
                </c:pt>
                <c:pt idx="1">
                  <c:v>864.000000</c:v>
                </c:pt>
                <c:pt idx="2">
                  <c:v>903.000000</c:v>
                </c:pt>
                <c:pt idx="3">
                  <c:v>887.000000</c:v>
                </c:pt>
              </c:numCache>
            </c:numRef>
          </c:val>
        </c:ser>
        <c:gapWidth val="150"/>
        <c:overlap val="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b="1" i="0" strike="noStrike" sz="1600" u="none">
                    <a:solidFill>
                      <a:srgbClr val="000000"/>
                    </a:solidFill>
                    <a:latin typeface="Arial"/>
                  </a:defRPr>
                </a:pPr>
                <a:r>
                  <a:rPr b="1" i="0" strike="noStrike" sz="1600" u="none">
                    <a:solidFill>
                      <a:srgbClr val="000000"/>
                    </a:solidFill>
                    <a:latin typeface="Arial"/>
                  </a:rPr>
                  <a:t>Filter Centre-frequency</a:t>
                </a:r>
              </a:p>
            </c:rich>
          </c:tx>
          <c:layout/>
          <c:overlay val="1"/>
        </c:title>
        <c:numFmt formatCode="General" sourceLinked="1"/>
        <c:majorTickMark val="out"/>
        <c:minorTickMark val="none"/>
        <c:tickLblPos val="low"/>
        <c:spPr>
          <a:ln w="12700" cap="flat">
            <a:solidFill>
              <a:srgbClr val="888888"/>
            </a:solidFill>
            <a:prstDash val="solid"/>
            <a:round/>
          </a:ln>
        </c:spPr>
        <c:txPr>
          <a:bodyPr rot="0"/>
          <a:lstStyle/>
          <a:p>
            <a:pPr>
              <a:defRPr b="1" i="0" strike="noStrike" sz="1400" u="none">
                <a:solidFill>
                  <a:srgbClr val="000000"/>
                </a:solidFill>
                <a:latin typeface="Arial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  <c:max val="1200"/>
          <c:min val="0"/>
        </c:scaling>
        <c:delete val="0"/>
        <c:axPos val="l"/>
        <c:majorGridlines>
          <c:spPr>
            <a:ln w="12700" cap="flat">
              <a:solidFill>
                <a:srgbClr val="888888"/>
              </a:solidFill>
              <a:prstDash val="solid"/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b="1" i="0" strike="noStrike" sz="1600" u="none">
                    <a:solidFill>
                      <a:srgbClr val="000000"/>
                    </a:solidFill>
                    <a:latin typeface="Arial"/>
                  </a:defRPr>
                </a:pPr>
                <a:r>
                  <a:rPr b="1" i="0" strike="noStrike" sz="1600" u="none">
                    <a:solidFill>
                      <a:srgbClr val="000000"/>
                    </a:solidFill>
                    <a:latin typeface="Arial"/>
                  </a:rPr>
                  <a:t>Reaction Time (ms)</a:t>
                </a:r>
              </a:p>
            </c:rich>
          </c:tx>
          <c:layout/>
          <c:overlay val="1"/>
        </c:title>
        <c:numFmt formatCode="General" sourceLinked="1"/>
        <c:majorTickMark val="out"/>
        <c:minorTickMark val="none"/>
        <c:tickLblPos val="nextTo"/>
        <c:spPr>
          <a:ln w="12700" cap="flat">
            <a:solidFill>
              <a:srgbClr val="888888"/>
            </a:solidFill>
            <a:prstDash val="solid"/>
            <a:round/>
          </a:ln>
        </c:spPr>
        <c:txPr>
          <a:bodyPr rot="0"/>
          <a:lstStyle/>
          <a:p>
            <a:pPr>
              <a:defRPr b="1" i="0" strike="noStrike" sz="1200" u="none">
                <a:solidFill>
                  <a:srgbClr val="000000"/>
                </a:solidFill>
                <a:latin typeface="Arial"/>
              </a:defRPr>
            </a:pPr>
          </a:p>
        </c:txPr>
        <c:crossAx val="2094734552"/>
        <c:crosses val="autoZero"/>
        <c:crossBetween val="between"/>
        <c:majorUnit val="200"/>
        <c:minorUnit val="100"/>
      </c:valAx>
      <c:spPr>
        <a:solidFill>
          <a:srgbClr val="FFFFFF"/>
        </a:solidFill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28579"/>
          <c:y val="0.0610341"/>
          <c:w val="0.611079"/>
          <c:h val="0.12577"/>
        </c:manualLayout>
      </c:layout>
      <c:overlay val="1"/>
      <c:spPr>
        <a:noFill/>
        <a:ln w="9525" cap="flat">
          <a:solidFill>
            <a:srgbClr val="000000"/>
          </a:solidFill>
          <a:prstDash val="solid"/>
          <a:round/>
        </a:ln>
        <a:effectLst/>
      </c:spPr>
      <c:txPr>
        <a:bodyPr rot="0"/>
        <a:lstStyle/>
        <a:p>
          <a:pPr>
            <a:defRPr b="0" i="0" strike="noStrike" sz="1600" u="none">
              <a:solidFill>
                <a:srgbClr val="000000"/>
              </a:solidFill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 w="12700" cap="flat">
      <a:solidFill>
        <a:srgbClr val="888888"/>
      </a:solidFill>
      <a:prstDash val="solid"/>
      <a:round/>
    </a:ln>
    <a:effectLst/>
  </c:sp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166758"/>
          <c:y val="0.0523187"/>
          <c:w val="0.828242"/>
          <c:h val="0.8531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'Sheet1'!$F$143</c:f>
              <c:strCache>
                <c:ptCount val="1"/>
                <c:pt idx="0">
                  <c:v>Low Unusual Experiences Score</c:v>
                </c:pt>
              </c:strCache>
            </c:strRef>
          </c:tx>
          <c:spPr>
            <a:gradFill flip="none" rotWithShape="1">
              <a:gsLst>
                <a:gs pos="0">
                  <a:srgbClr val="3F80CD"/>
                </a:gs>
                <a:gs pos="100000">
                  <a:schemeClr val="accent1">
                    <a:hueOff val="357503"/>
                    <a:satOff val="54545"/>
                    <a:lumOff val="29273"/>
                  </a:schemeClr>
                </a:gs>
              </a:gsLst>
              <a:lin ang="16200000" scaled="0"/>
            </a:gradFill>
            <a:ln w="12700" cap="flat">
              <a:noFill/>
              <a:miter lim="400000"/>
            </a:ln>
            <a:effectLst>
              <a:outerShdw sx="100000" sy="100000" kx="0" ky="0" algn="tl" rotWithShape="1" blurRad="38100" dist="23000" dir="5400000">
                <a:srgbClr val="000000">
                  <a:alpha val="35000"/>
                </a:srgbClr>
              </a:outerShdw>
            </a:effectLst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errBars>
            <c:errBarType val="both"/>
            <c:errValType val="cust"/>
            <c:noEndCap val="0"/>
            <c:plus>
              <c:numRef>
                <c:f>'Sheet1'!$G$144:$G$146</c:f>
                <c:numCache>
                  <c:ptCount val="3"/>
                  <c:pt idx="0">
                    <c:v>28.308856</c:v>
                  </c:pt>
                  <c:pt idx="1">
                    <c:v>39.956770</c:v>
                  </c:pt>
                  <c:pt idx="2">
                    <c:v>18.135361</c:v>
                  </c:pt>
                </c:numCache>
              </c:numRef>
            </c:plus>
            <c:minus>
              <c:numRef>
                <c:f>'Sheet1'!$G$144:$G$146</c:f>
                <c:numCache>
                  <c:ptCount val="3"/>
                  <c:pt idx="0">
                    <c:v>28.308856</c:v>
                  </c:pt>
                  <c:pt idx="1">
                    <c:v>39.956770</c:v>
                  </c:pt>
                  <c:pt idx="2">
                    <c:v>18.135361</c:v>
                  </c:pt>
                </c:numCache>
              </c:numRef>
            </c:minus>
            <c:val val="0"/>
            <c:spPr>
              <a:noFill/>
              <a:ln w="9525" cap="flat">
                <a:solidFill>
                  <a:srgbClr val="000000"/>
                </a:solidFill>
                <a:prstDash val="solid"/>
                <a:round/>
              </a:ln>
              <a:effectLst/>
            </c:spPr>
          </c:errBars>
          <c:cat>
            <c:strRef>
              <c:f>'Sheet1'!$E$144:$E$146</c:f>
              <c:strCache>
                <c:ptCount val="3"/>
                <c:pt idx="0">
                  <c:v>Difference</c:v>
                </c:pt>
                <c:pt idx="1">
                  <c:v>FA</c:v>
                </c:pt>
                <c:pt idx="2">
                  <c:v>Hits</c:v>
                </c:pt>
              </c:strCache>
            </c:strRef>
          </c:cat>
          <c:val>
            <c:numRef>
              <c:f>'Sheet1'!$F$144:$F$146</c:f>
              <c:numCache>
                <c:ptCount val="3"/>
                <c:pt idx="0">
                  <c:v>132.000000</c:v>
                </c:pt>
                <c:pt idx="1">
                  <c:v>921.000000</c:v>
                </c:pt>
                <c:pt idx="2">
                  <c:v>790.000000</c:v>
                </c:pt>
              </c:numCache>
            </c:numRef>
          </c:val>
        </c:ser>
        <c:ser>
          <c:idx val="1"/>
          <c:order val="1"/>
          <c:tx>
            <c:strRef>
              <c:f>'Sheet1'!$H$143</c:f>
              <c:strCache>
                <c:ptCount val="1"/>
                <c:pt idx="0">
                  <c:v>High Unusual Experiences Score</c:v>
                </c:pt>
              </c:strCache>
            </c:strRef>
          </c:tx>
          <c:spPr>
            <a:gradFill flip="none" rotWithShape="1">
              <a:gsLst>
                <a:gs pos="0">
                  <a:srgbClr val="D1403C"/>
                </a:gs>
                <a:gs pos="100000">
                  <a:schemeClr val="accent2">
                    <a:hueOff val="-39879"/>
                    <a:satOff val="52282"/>
                    <a:lumOff val="29251"/>
                  </a:schemeClr>
                </a:gs>
              </a:gsLst>
              <a:lin ang="16200000" scaled="0"/>
            </a:gradFill>
            <a:ln w="12700" cap="flat">
              <a:noFill/>
              <a:miter lim="400000"/>
            </a:ln>
            <a:effectLst>
              <a:outerShdw sx="100000" sy="100000" kx="0" ky="0" algn="tl" rotWithShape="1" blurRad="38100" dist="23000" dir="5400000">
                <a:srgbClr val="000000">
                  <a:alpha val="35000"/>
                </a:srgbClr>
              </a:outerShdw>
            </a:effectLst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errBars>
            <c:errBarType val="both"/>
            <c:errValType val="cust"/>
            <c:noEndCap val="0"/>
            <c:plus>
              <c:numRef>
                <c:f>'Sheet1'!$I$144:$I$146</c:f>
                <c:numCache>
                  <c:ptCount val="3"/>
                  <c:pt idx="0">
                    <c:v>19.918584</c:v>
                  </c:pt>
                  <c:pt idx="1">
                    <c:v>31.465590</c:v>
                  </c:pt>
                  <c:pt idx="2">
                    <c:v>22.805336</c:v>
                  </c:pt>
                </c:numCache>
              </c:numRef>
            </c:plus>
            <c:minus>
              <c:numRef>
                <c:f>'Sheet1'!$I$144:$I$146</c:f>
                <c:numCache>
                  <c:ptCount val="3"/>
                  <c:pt idx="0">
                    <c:v>19.918584</c:v>
                  </c:pt>
                  <c:pt idx="1">
                    <c:v>31.465590</c:v>
                  </c:pt>
                  <c:pt idx="2">
                    <c:v>22.805336</c:v>
                  </c:pt>
                </c:numCache>
              </c:numRef>
            </c:minus>
            <c:val val="0"/>
            <c:spPr>
              <a:noFill/>
              <a:ln w="9525" cap="flat">
                <a:solidFill>
                  <a:srgbClr val="000000"/>
                </a:solidFill>
                <a:prstDash val="solid"/>
                <a:round/>
              </a:ln>
              <a:effectLst/>
            </c:spPr>
          </c:errBars>
          <c:cat>
            <c:strRef>
              <c:f>'Sheet1'!$E$144:$E$146</c:f>
              <c:strCache>
                <c:ptCount val="3"/>
                <c:pt idx="0">
                  <c:v>Difference</c:v>
                </c:pt>
                <c:pt idx="1">
                  <c:v>FA</c:v>
                </c:pt>
                <c:pt idx="2">
                  <c:v>Hits</c:v>
                </c:pt>
              </c:strCache>
            </c:strRef>
          </c:cat>
          <c:val>
            <c:numRef>
              <c:f>'Sheet1'!$H$144:$H$146</c:f>
              <c:numCache>
                <c:ptCount val="3"/>
                <c:pt idx="0">
                  <c:v>135.000000</c:v>
                </c:pt>
                <c:pt idx="1">
                  <c:v>902.000000</c:v>
                </c:pt>
                <c:pt idx="2">
                  <c:v>766.000000</c:v>
                </c:pt>
              </c:numCache>
            </c:numRef>
          </c:val>
        </c:ser>
        <c:gapWidth val="150"/>
        <c:overlap val="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 cap="flat">
            <a:solidFill>
              <a:srgbClr val="888888"/>
            </a:solidFill>
            <a:prstDash val="solid"/>
            <a:round/>
          </a:ln>
        </c:spPr>
        <c:txPr>
          <a:bodyPr rot="0"/>
          <a:lstStyle/>
          <a:p>
            <a:pPr>
              <a:defRPr b="1" i="0" strike="noStrike" sz="1600" u="none">
                <a:solidFill>
                  <a:srgbClr val="000000"/>
                </a:solidFill>
                <a:latin typeface="Arial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  <c:max val="1200"/>
        </c:scaling>
        <c:delete val="0"/>
        <c:axPos val="l"/>
        <c:majorGridlines>
          <c:spPr>
            <a:ln w="12700" cap="flat">
              <a:solidFill>
                <a:srgbClr val="888888"/>
              </a:solidFill>
              <a:prstDash val="solid"/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b="1" i="0" strike="noStrike" sz="1600" u="none">
                    <a:solidFill>
                      <a:srgbClr val="000000"/>
                    </a:solidFill>
                    <a:latin typeface="Arial"/>
                  </a:defRPr>
                </a:pPr>
                <a:r>
                  <a:rPr b="1" i="0" strike="noStrike" sz="1600" u="none">
                    <a:solidFill>
                      <a:srgbClr val="000000"/>
                    </a:solidFill>
                    <a:latin typeface="Arial"/>
                  </a:rPr>
                  <a:t>Reaction Time (ms)</a:t>
                </a:r>
              </a:p>
            </c:rich>
          </c:tx>
          <c:layout/>
          <c:overlay val="1"/>
        </c:title>
        <c:numFmt formatCode="General" sourceLinked="1"/>
        <c:majorTickMark val="out"/>
        <c:minorTickMark val="none"/>
        <c:tickLblPos val="nextTo"/>
        <c:spPr>
          <a:ln w="12700" cap="flat">
            <a:solidFill>
              <a:srgbClr val="888888"/>
            </a:solidFill>
            <a:prstDash val="solid"/>
            <a:round/>
          </a:ln>
        </c:spPr>
        <c:txPr>
          <a:bodyPr rot="0"/>
          <a:lstStyle/>
          <a:p>
            <a:pPr>
              <a:defRPr b="1" i="0" strike="noStrike" sz="1200" u="none">
                <a:solidFill>
                  <a:srgbClr val="000000"/>
                </a:solidFill>
                <a:latin typeface="Arial"/>
              </a:defRPr>
            </a:pPr>
          </a:p>
        </c:txPr>
        <c:crossAx val="2094734552"/>
        <c:crosses val="autoZero"/>
        <c:crossBetween val="between"/>
        <c:majorUnit val="200"/>
        <c:minorUnit val="100"/>
      </c:valAx>
      <c:spPr>
        <a:solidFill>
          <a:srgbClr val="FFFFFF"/>
        </a:solidFill>
        <a:ln w="12700" cap="flat">
          <a:noFill/>
          <a:miter lim="400000"/>
        </a:ln>
        <a:effectLst/>
      </c:spPr>
    </c:plotArea>
    <c:plotVisOnly val="1"/>
    <c:dispBlanksAs val="gap"/>
  </c:chart>
  <c:spPr>
    <a:solidFill>
      <a:srgbClr val="FFFFFF"/>
    </a:solidFill>
    <a:ln w="12700" cap="flat">
      <a:solidFill>
        <a:srgbClr val="888888"/>
      </a:solidFill>
      <a:prstDash val="solid"/>
      <a:round/>
    </a:ln>
    <a:effectLst/>
  </c:sp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145314"/>
          <c:y val="0.0318957"/>
          <c:w val="0.849686"/>
          <c:h val="0.847771"/>
        </c:manualLayout>
      </c:layout>
      <c:lineChart>
        <c:grouping val="standard"/>
        <c:varyColors val="0"/>
        <c:ser>
          <c:idx val="0"/>
          <c:order val="0"/>
          <c:tx>
            <c:strRef>
              <c:f>'Sheet1'!$E$107</c:f>
              <c:strCache>
                <c:ptCount val="1"/>
                <c:pt idx="0">
                  <c:v>Low Unusual Experiences score</c:v>
                </c:pt>
              </c:strCache>
            </c:strRef>
          </c:tx>
          <c:spPr>
            <a:solidFill>
              <a:srgbClr val="000000"/>
            </a:solidFill>
            <a:ln w="25400" cap="flat">
              <a:solidFill>
                <a:srgbClr val="0433FF"/>
              </a:solidFill>
              <a:prstDash val="solid"/>
              <a:round/>
            </a:ln>
            <a:effectLst/>
          </c:spPr>
          <c:marker>
            <c:symbol val="triangle"/>
            <c:size val="10"/>
            <c:spPr>
              <a:solidFill>
                <a:srgbClr val="000000"/>
              </a:solidFill>
              <a:ln w="25400" cap="flat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dLbls>
            <c:numFmt formatCode="General" sourceLinked="1"/>
            <c:txPr>
              <a:bodyPr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errBars>
            <c:errBarType val="both"/>
            <c:errValType val="cust"/>
            <c:noEndCap val="0"/>
            <c:plus>
              <c:numRef>
                <c:f>'Sheet1'!$K$108:$K$111</c:f>
                <c:numCache>
                  <c:ptCount val="4"/>
                  <c:pt idx="0">
                    <c:v>0.065587</c:v>
                  </c:pt>
                  <c:pt idx="1">
                    <c:v>0.059257</c:v>
                  </c:pt>
                  <c:pt idx="2">
                    <c:v>0.030503</c:v>
                  </c:pt>
                  <c:pt idx="3">
                    <c:v>0.017289</c:v>
                  </c:pt>
                </c:numCache>
              </c:numRef>
            </c:plus>
            <c:minus>
              <c:numRef>
                <c:f>'Sheet1'!$J$108:$J$111</c:f>
                <c:numCache>
                  <c:ptCount val="4"/>
                  <c:pt idx="0">
                    <c:v>0.060840</c:v>
                  </c:pt>
                  <c:pt idx="1">
                    <c:v>0.059257</c:v>
                  </c:pt>
                  <c:pt idx="2">
                    <c:v>0.030503</c:v>
                  </c:pt>
                  <c:pt idx="3">
                    <c:v>0.017289</c:v>
                  </c:pt>
                </c:numCache>
              </c:numRef>
            </c:minus>
            <c:val val="0"/>
            <c:spPr>
              <a:noFill/>
              <a:ln w="9525" cap="flat">
                <a:solidFill>
                  <a:srgbClr val="000000"/>
                </a:solidFill>
                <a:prstDash val="solid"/>
                <a:round/>
              </a:ln>
              <a:effectLst/>
            </c:spPr>
          </c:errBars>
          <c:cat>
            <c:strRef>
              <c:f>'Sheet1'!$D$108:$D$111</c:f>
              <c:strCache>
                <c:ptCount val="4"/>
                <c:pt idx="0">
                  <c:v>1 c/deg</c:v>
                </c:pt>
                <c:pt idx="1">
                  <c:v>2 c/deg</c:v>
                </c:pt>
                <c:pt idx="2">
                  <c:v>4 c/deg</c:v>
                </c:pt>
                <c:pt idx="3">
                  <c:v>8 c/deg</c:v>
                </c:pt>
              </c:strCache>
            </c:strRef>
          </c:cat>
          <c:val>
            <c:numRef>
              <c:f>'Sheet1'!$E$108:$E$111</c:f>
              <c:numCache>
                <c:ptCount val="4"/>
                <c:pt idx="0">
                  <c:v>0.321807</c:v>
                </c:pt>
                <c:pt idx="1">
                  <c:v>0.269097</c:v>
                </c:pt>
                <c:pt idx="2">
                  <c:v>0.114971</c:v>
                </c:pt>
                <c:pt idx="3">
                  <c:v>0.051662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'Sheet1'!$F$107</c:f>
              <c:strCache>
                <c:ptCount val="1"/>
                <c:pt idx="0">
                  <c:v>High Unusual Experiences score</c:v>
                </c:pt>
              </c:strCache>
            </c:strRef>
          </c:tx>
          <c:spPr>
            <a:solidFill>
              <a:srgbClr val="000000"/>
            </a:solidFill>
            <a:ln w="25400" cap="flat">
              <a:solidFill>
                <a:srgbClr val="FF2600"/>
              </a:solidFill>
              <a:prstDash val="lgDash"/>
              <a:round/>
            </a:ln>
            <a:effectLst/>
          </c:spPr>
          <c:marker>
            <c:symbol val="circle"/>
            <c:size val="10"/>
            <c:spPr>
              <a:solidFill>
                <a:srgbClr val="000000"/>
              </a:solidFill>
              <a:ln w="25400" cap="flat">
                <a:solidFill>
                  <a:srgbClr val="000000"/>
                </a:solidFill>
                <a:prstDash val="lgDash"/>
                <a:round/>
              </a:ln>
              <a:effectLst/>
            </c:spPr>
          </c:marker>
          <c:dLbls>
            <c:numFmt formatCode="General" sourceLinked="1"/>
            <c:txPr>
              <a:bodyPr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errBars>
            <c:errBarType val="both"/>
            <c:errValType val="cust"/>
            <c:noEndCap val="0"/>
            <c:plus>
              <c:numRef>
                <c:f>'Sheet1'!$M$108:$M$111</c:f>
                <c:numCache>
                  <c:ptCount val="4"/>
                  <c:pt idx="0">
                    <c:v>0.071463</c:v>
                  </c:pt>
                  <c:pt idx="1">
                    <c:v>0.067837</c:v>
                  </c:pt>
                  <c:pt idx="2">
                    <c:v>0.045192</c:v>
                  </c:pt>
                  <c:pt idx="3">
                    <c:v>0.037398</c:v>
                  </c:pt>
                </c:numCache>
              </c:numRef>
            </c:plus>
            <c:minus>
              <c:numRef>
                <c:f>'Sheet1'!$L$108:$L$111</c:f>
                <c:numCache>
                  <c:ptCount val="4"/>
                  <c:pt idx="0">
                    <c:v>0.071458</c:v>
                  </c:pt>
                  <c:pt idx="1">
                    <c:v>0.067837</c:v>
                  </c:pt>
                  <c:pt idx="2">
                    <c:v>0.045192</c:v>
                  </c:pt>
                  <c:pt idx="3">
                    <c:v>0.037398</c:v>
                  </c:pt>
                </c:numCache>
              </c:numRef>
            </c:minus>
            <c:val val="0"/>
            <c:spPr>
              <a:noFill/>
              <a:ln w="9525" cap="flat">
                <a:solidFill>
                  <a:srgbClr val="000000"/>
                </a:solidFill>
                <a:prstDash val="solid"/>
                <a:round/>
              </a:ln>
              <a:effectLst/>
            </c:spPr>
          </c:errBars>
          <c:cat>
            <c:strRef>
              <c:f>'Sheet1'!$D$108:$D$111</c:f>
              <c:strCache>
                <c:ptCount val="4"/>
                <c:pt idx="0">
                  <c:v>1 c/deg</c:v>
                </c:pt>
                <c:pt idx="1">
                  <c:v>2 c/deg</c:v>
                </c:pt>
                <c:pt idx="2">
                  <c:v>4 c/deg</c:v>
                </c:pt>
                <c:pt idx="3">
                  <c:v>8 c/deg</c:v>
                </c:pt>
              </c:strCache>
            </c:strRef>
          </c:cat>
          <c:val>
            <c:numRef>
              <c:f>'Sheet1'!$F$108:$F$111</c:f>
              <c:numCache>
                <c:ptCount val="4"/>
                <c:pt idx="0">
                  <c:v>0.458835</c:v>
                </c:pt>
                <c:pt idx="1">
                  <c:v>0.380851</c:v>
                </c:pt>
                <c:pt idx="2">
                  <c:v>0.171010</c:v>
                </c:pt>
                <c:pt idx="3">
                  <c:v>0.099412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'Sheet1'!$E$107</c:f>
              <c:strCache>
                <c:ptCount val="1"/>
                <c:pt idx="0">
                  <c:v>Low Unusual Experiences score</c:v>
                </c:pt>
              </c:strCache>
            </c:strRef>
          </c:tx>
          <c:spPr>
            <a:solidFill>
              <a:srgbClr val="000000"/>
            </a:solidFill>
            <a:ln w="25400" cap="flat">
              <a:solidFill>
                <a:srgbClr val="3366FF"/>
              </a:solidFill>
              <a:prstDash val="solid"/>
              <a:round/>
            </a:ln>
            <a:effectLst/>
          </c:spPr>
          <c:marker>
            <c:symbol val="triangle"/>
            <c:size val="6"/>
            <c:spPr>
              <a:solidFill>
                <a:srgbClr val="000000"/>
              </a:solidFill>
              <a:ln w="9525" cap="flat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dLbls>
            <c:numFmt formatCode="General" sourceLinked="1"/>
            <c:txPr>
              <a:bodyPr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errBars>
            <c:errBarType val="both"/>
            <c:errValType val="cust"/>
            <c:noEndCap val="0"/>
            <c:plus>
              <c:numRef>
                <c:f>'Sheet1'!$K$108:$K$111</c:f>
                <c:numCache>
                  <c:ptCount val="4"/>
                  <c:pt idx="0">
                    <c:v>0.065587</c:v>
                  </c:pt>
                  <c:pt idx="1">
                    <c:v>0.059257</c:v>
                  </c:pt>
                  <c:pt idx="2">
                    <c:v>0.030503</c:v>
                  </c:pt>
                  <c:pt idx="3">
                    <c:v>0.017289</c:v>
                  </c:pt>
                </c:numCache>
              </c:numRef>
            </c:plus>
            <c:minus>
              <c:numRef>
                <c:f>'Sheet1'!$J$108:$J$111</c:f>
                <c:numCache>
                  <c:ptCount val="4"/>
                  <c:pt idx="0">
                    <c:v>0.060840</c:v>
                  </c:pt>
                  <c:pt idx="1">
                    <c:v>0.059257</c:v>
                  </c:pt>
                  <c:pt idx="2">
                    <c:v>0.030503</c:v>
                  </c:pt>
                  <c:pt idx="3">
                    <c:v>0.017289</c:v>
                  </c:pt>
                </c:numCache>
              </c:numRef>
            </c:minus>
            <c:val val="0"/>
            <c:spPr>
              <a:noFill/>
              <a:ln w="3175" cap="flat">
                <a:solidFill>
                  <a:srgbClr val="000000"/>
                </a:solidFill>
                <a:prstDash val="solid"/>
                <a:round/>
              </a:ln>
              <a:effectLst/>
            </c:spPr>
          </c:errBars>
          <c:cat>
            <c:strRef>
              <c:f>'Sheet1'!$D$108:$D$111</c:f>
              <c:strCache>
                <c:ptCount val="4"/>
                <c:pt idx="0">
                  <c:v>1 c/deg</c:v>
                </c:pt>
                <c:pt idx="1">
                  <c:v>2 c/deg</c:v>
                </c:pt>
                <c:pt idx="2">
                  <c:v>4 c/deg</c:v>
                </c:pt>
                <c:pt idx="3">
                  <c:v>8 c/deg</c:v>
                </c:pt>
              </c:strCache>
            </c:strRef>
          </c:cat>
          <c:val>
            <c:numRef>
              <c:f>'Sheet1'!$E$108:$E$111</c:f>
              <c:numCache>
                <c:ptCount val="4"/>
                <c:pt idx="0">
                  <c:v>0.321807</c:v>
                </c:pt>
                <c:pt idx="1">
                  <c:v>0.269097</c:v>
                </c:pt>
                <c:pt idx="2">
                  <c:v>0.114971</c:v>
                </c:pt>
                <c:pt idx="3">
                  <c:v>0.051662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'Sheet1'!$F$107</c:f>
              <c:strCache>
                <c:ptCount val="1"/>
                <c:pt idx="0">
                  <c:v>High Unusual Experiences score</c:v>
                </c:pt>
              </c:strCache>
            </c:strRef>
          </c:tx>
          <c:spPr>
            <a:solidFill>
              <a:srgbClr val="000000"/>
            </a:solidFill>
            <a:ln w="25400" cap="flat">
              <a:solidFill>
                <a:srgbClr val="FF0000"/>
              </a:solidFill>
              <a:prstDash val="lgDash"/>
              <a:round/>
            </a:ln>
            <a:effectLst/>
          </c:spPr>
          <c:marker>
            <c:symbol val="circle"/>
            <c:size val="6"/>
            <c:spPr>
              <a:solidFill>
                <a:srgbClr val="000000"/>
              </a:solidFill>
              <a:ln w="9525" cap="flat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dLbls>
            <c:numFmt formatCode="General" sourceLinked="1"/>
            <c:txPr>
              <a:bodyPr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errBars>
            <c:errBarType val="both"/>
            <c:errValType val="cust"/>
            <c:noEndCap val="0"/>
            <c:plus>
              <c:numRef>
                <c:f>'Sheet1'!$M$108:$M$111</c:f>
                <c:numCache>
                  <c:ptCount val="4"/>
                  <c:pt idx="0">
                    <c:v>0.071463</c:v>
                  </c:pt>
                  <c:pt idx="1">
                    <c:v>0.067837</c:v>
                  </c:pt>
                  <c:pt idx="2">
                    <c:v>0.045192</c:v>
                  </c:pt>
                  <c:pt idx="3">
                    <c:v>0.037398</c:v>
                  </c:pt>
                </c:numCache>
              </c:numRef>
            </c:plus>
            <c:minus>
              <c:numRef>
                <c:f>'Sheet1'!$L$108:$L$111</c:f>
                <c:numCache>
                  <c:ptCount val="4"/>
                  <c:pt idx="0">
                    <c:v>0.071458</c:v>
                  </c:pt>
                  <c:pt idx="1">
                    <c:v>0.067837</c:v>
                  </c:pt>
                  <c:pt idx="2">
                    <c:v>0.045192</c:v>
                  </c:pt>
                  <c:pt idx="3">
                    <c:v>0.037398</c:v>
                  </c:pt>
                </c:numCache>
              </c:numRef>
            </c:minus>
            <c:val val="0"/>
            <c:spPr>
              <a:noFill/>
              <a:ln w="3175" cap="flat">
                <a:solidFill>
                  <a:srgbClr val="000000"/>
                </a:solidFill>
                <a:prstDash val="solid"/>
                <a:round/>
              </a:ln>
              <a:effectLst/>
            </c:spPr>
          </c:errBars>
          <c:cat>
            <c:strRef>
              <c:f>'Sheet1'!$D$108:$D$111</c:f>
              <c:strCache>
                <c:ptCount val="4"/>
                <c:pt idx="0">
                  <c:v>1 c/deg</c:v>
                </c:pt>
                <c:pt idx="1">
                  <c:v>2 c/deg</c:v>
                </c:pt>
                <c:pt idx="2">
                  <c:v>4 c/deg</c:v>
                </c:pt>
                <c:pt idx="3">
                  <c:v>8 c/deg</c:v>
                </c:pt>
              </c:strCache>
            </c:strRef>
          </c:cat>
          <c:val>
            <c:numRef>
              <c:f>'Sheet1'!$F$108:$F$111</c:f>
              <c:numCache>
                <c:ptCount val="4"/>
                <c:pt idx="0">
                  <c:v>0.458835</c:v>
                </c:pt>
                <c:pt idx="1">
                  <c:v>0.380851</c:v>
                </c:pt>
                <c:pt idx="2">
                  <c:v>0.171010</c:v>
                </c:pt>
                <c:pt idx="3">
                  <c:v>0.099412</c:v>
                </c:pt>
              </c:numCache>
            </c:numRef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b="1" i="0" strike="noStrike" sz="1800" u="none">
                    <a:solidFill>
                      <a:srgbClr val="000000"/>
                    </a:solidFill>
                    <a:latin typeface="Arial"/>
                  </a:defRPr>
                </a:pPr>
                <a:r>
                  <a:rPr b="1" i="0" strike="noStrike" sz="1800" u="none">
                    <a:solidFill>
                      <a:srgbClr val="000000"/>
                    </a:solidFill>
                    <a:latin typeface="Arial"/>
                  </a:rPr>
                  <a:t>Filter Centre-Frequency</a:t>
                </a:r>
              </a:p>
            </c:rich>
          </c:tx>
          <c:layout/>
          <c:overlay val="1"/>
        </c:title>
        <c:numFmt formatCode="General" sourceLinked="1"/>
        <c:majorTickMark val="out"/>
        <c:minorTickMark val="in"/>
        <c:tickLblPos val="low"/>
        <c:spPr>
          <a:ln w="12700" cap="flat">
            <a:solidFill>
              <a:srgbClr val="808080"/>
            </a:solidFill>
            <a:prstDash val="solid"/>
            <a:round/>
          </a:ln>
        </c:spPr>
        <c:txPr>
          <a:bodyPr rot="0"/>
          <a:lstStyle/>
          <a:p>
            <a:pPr>
              <a:defRPr b="1" i="0" strike="noStrike" sz="1400" u="none">
                <a:solidFill>
                  <a:srgbClr val="000000"/>
                </a:solidFill>
                <a:latin typeface="Arial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  <c:max val="1"/>
        </c:scaling>
        <c:delete val="0"/>
        <c:axPos val="l"/>
        <c:majorGridlines>
          <c:spPr>
            <a:ln w="12700" cap="flat">
              <a:solidFill>
                <a:srgbClr val="808080"/>
              </a:solidFill>
              <a:prstDash val="sysDash"/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b="1" i="0" strike="noStrike" sz="1800" u="none">
                    <a:solidFill>
                      <a:srgbClr val="000000"/>
                    </a:solidFill>
                    <a:latin typeface="Arial"/>
                  </a:defRPr>
                </a:pPr>
                <a:r>
                  <a:rPr b="1" i="0" strike="noStrike" sz="1800" u="none">
                    <a:solidFill>
                      <a:srgbClr val="000000"/>
                    </a:solidFill>
                    <a:latin typeface="Arial"/>
                  </a:rPr>
                  <a:t>Mean false alarm rate</a:t>
                </a:r>
              </a:p>
            </c:rich>
          </c:tx>
          <c:layout/>
          <c:overlay val="1"/>
        </c:title>
        <c:numFmt formatCode="General" sourceLinked="1"/>
        <c:majorTickMark val="out"/>
        <c:minorTickMark val="in"/>
        <c:tickLblPos val="nextTo"/>
        <c:spPr>
          <a:ln w="12700" cap="flat">
            <a:solidFill>
              <a:srgbClr val="808080"/>
            </a:solidFill>
            <a:prstDash val="solid"/>
            <a:round/>
          </a:ln>
        </c:spPr>
        <c:txPr>
          <a:bodyPr rot="0"/>
          <a:lstStyle/>
          <a:p>
            <a:pPr>
              <a:defRPr b="1" i="0" strike="noStrike" sz="1400" u="none">
                <a:solidFill>
                  <a:srgbClr val="000000"/>
                </a:solidFill>
                <a:latin typeface="Arial"/>
              </a:defRPr>
            </a:pPr>
          </a:p>
        </c:txPr>
        <c:crossAx val="2094734552"/>
        <c:crosses val="autoZero"/>
        <c:crossBetween val="between"/>
        <c:majorUnit val="0.25"/>
        <c:minorUnit val="0.125"/>
      </c:valAx>
      <c:spPr>
        <a:solidFill>
          <a:srgbClr val="FFFFFF"/>
        </a:solidFill>
        <a:ln w="12700" cap="flat">
          <a:noFill/>
          <a:miter lim="400000"/>
        </a:ln>
        <a:effectLst/>
      </c:spPr>
    </c:plotArea>
    <c:plotVisOnly val="1"/>
    <c:dispBlanksAs val="gap"/>
  </c:chart>
  <c:spPr>
    <a:solidFill>
      <a:srgbClr val="FFFFFF"/>
    </a:solidFill>
    <a:ln>
      <a:noFill/>
    </a:ln>
    <a:effectLst/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0673068"/>
          <c:y val="0.0300143"/>
          <c:w val="0.927693"/>
          <c:h val="0.856013"/>
        </c:manualLayout>
      </c:layout>
      <c:lineChart>
        <c:grouping val="standard"/>
        <c:varyColors val="0"/>
        <c:ser>
          <c:idx val="0"/>
          <c:order val="0"/>
          <c:tx>
            <c:strRef>
              <c:f>'Sheet1'!$E$51</c:f>
              <c:strCache>
                <c:ptCount val="1"/>
                <c:pt idx="0">
                  <c:v>Low Unusual Experiences score</c:v>
                </c:pt>
              </c:strCache>
            </c:strRef>
          </c:tx>
          <c:spPr>
            <a:solidFill>
              <a:srgbClr val="000000"/>
            </a:solidFill>
            <a:ln w="25400" cap="flat">
              <a:solidFill>
                <a:srgbClr val="3366FF"/>
              </a:solidFill>
              <a:prstDash val="solid"/>
              <a:round/>
            </a:ln>
            <a:effectLst/>
          </c:spPr>
          <c:marker>
            <c:symbol val="triangle"/>
            <c:size val="11"/>
            <c:spPr>
              <a:solidFill>
                <a:srgbClr val="000000"/>
              </a:solidFill>
              <a:ln w="9525" cap="flat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dLbls>
            <c:numFmt formatCode="General" sourceLinked="1"/>
            <c:txPr>
              <a:bodyPr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errBars>
            <c:errBarType val="both"/>
            <c:errValType val="cust"/>
            <c:noEndCap val="0"/>
            <c:plus>
              <c:numRef>
                <c:f>'Sheet1'!$J$52:$J$57</c:f>
                <c:numCache>
                  <c:ptCount val="6"/>
                  <c:pt idx="0">
                    <c:v>3.479900</c:v>
                  </c:pt>
                  <c:pt idx="1">
                    <c:v>3.097900</c:v>
                  </c:pt>
                  <c:pt idx="2">
                    <c:v>1.931100</c:v>
                  </c:pt>
                  <c:pt idx="3">
                    <c:v>1.427600</c:v>
                  </c:pt>
                  <c:pt idx="4">
                    <c:v>0.889700</c:v>
                  </c:pt>
                  <c:pt idx="5">
                    <c:v>1.315600</c:v>
                  </c:pt>
                </c:numCache>
              </c:numRef>
            </c:plus>
            <c:minus>
              <c:numRef>
                <c:f>'Sheet1'!$K$52:$K$57</c:f>
                <c:numCache>
                  <c:ptCount val="6"/>
                  <c:pt idx="0">
                    <c:v>3.479900</c:v>
                  </c:pt>
                  <c:pt idx="1">
                    <c:v>3.098000</c:v>
                  </c:pt>
                  <c:pt idx="2">
                    <c:v>1.931100</c:v>
                  </c:pt>
                  <c:pt idx="3">
                    <c:v>1.427600</c:v>
                  </c:pt>
                  <c:pt idx="4">
                    <c:v>0.889700</c:v>
                  </c:pt>
                  <c:pt idx="5">
                    <c:v>1.315500</c:v>
                  </c:pt>
                </c:numCache>
              </c:numRef>
            </c:minus>
            <c:val val="0"/>
            <c:spPr>
              <a:noFill/>
              <a:ln w="9525" cap="flat">
                <a:solidFill>
                  <a:srgbClr val="000000"/>
                </a:solidFill>
                <a:prstDash val="solid"/>
                <a:miter lim="400000"/>
              </a:ln>
              <a:effectLst/>
            </c:spPr>
          </c:errBars>
          <c:cat>
            <c:strRef>
              <c:f>'Sheet1'!$D$52:$D$57</c:f>
              <c:strCache>
                <c:ptCount val="6"/>
                <c:pt idx="0">
                  <c:v>0.5 c/deg</c:v>
                </c:pt>
                <c:pt idx="1">
                  <c:v>1 c/deg</c:v>
                </c:pt>
                <c:pt idx="2">
                  <c:v>2 c/deg</c:v>
                </c:pt>
                <c:pt idx="3">
                  <c:v>4 c/deg</c:v>
                </c:pt>
                <c:pt idx="4">
                  <c:v>8 c/deg</c:v>
                </c:pt>
                <c:pt idx="5">
                  <c:v>16 c/deg</c:v>
                </c:pt>
              </c:strCache>
            </c:strRef>
          </c:cat>
          <c:val>
            <c:numRef>
              <c:f>'Sheet1'!$E$52:$E$57</c:f>
              <c:numCache>
                <c:ptCount val="6"/>
                <c:pt idx="0">
                  <c:v>12.200000</c:v>
                </c:pt>
                <c:pt idx="1">
                  <c:v>9.533300</c:v>
                </c:pt>
                <c:pt idx="2">
                  <c:v>5.800000</c:v>
                </c:pt>
                <c:pt idx="3">
                  <c:v>3.733300</c:v>
                </c:pt>
                <c:pt idx="4">
                  <c:v>2.200000</c:v>
                </c:pt>
                <c:pt idx="5">
                  <c:v>3.666700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'Sheet1'!$F$51</c:f>
              <c:strCache>
                <c:ptCount val="1"/>
                <c:pt idx="0">
                  <c:v>High Unusual Experiences score</c:v>
                </c:pt>
              </c:strCache>
            </c:strRef>
          </c:tx>
          <c:spPr>
            <a:solidFill>
              <a:srgbClr val="000000"/>
            </a:solidFill>
            <a:ln w="25400" cap="flat">
              <a:solidFill>
                <a:schemeClr val="accent2"/>
              </a:solidFill>
              <a:prstDash val="lgDash"/>
              <a:round/>
            </a:ln>
            <a:effectLst/>
          </c:spPr>
          <c:marker>
            <c:symbol val="circle"/>
            <c:size val="11"/>
            <c:spPr>
              <a:solidFill>
                <a:srgbClr val="000000"/>
              </a:solidFill>
              <a:ln w="9525" cap="flat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dLbls>
            <c:numFmt formatCode="General" sourceLinked="1"/>
            <c:txPr>
              <a:bodyPr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errBars>
            <c:errBarType val="both"/>
            <c:errValType val="cust"/>
            <c:noEndCap val="0"/>
            <c:plus>
              <c:numRef>
                <c:f>'Sheet1'!$M$52:$M$57</c:f>
                <c:numCache>
                  <c:ptCount val="6"/>
                  <c:pt idx="0">
                    <c:v>5.800100</c:v>
                  </c:pt>
                  <c:pt idx="1">
                    <c:v>4.746300</c:v>
                  </c:pt>
                  <c:pt idx="2">
                    <c:v>2.822900</c:v>
                  </c:pt>
                  <c:pt idx="3">
                    <c:v>1.973700</c:v>
                  </c:pt>
                  <c:pt idx="4">
                    <c:v>1.523400</c:v>
                  </c:pt>
                  <c:pt idx="5">
                    <c:v>2.314700</c:v>
                  </c:pt>
                </c:numCache>
              </c:numRef>
            </c:plus>
            <c:minus>
              <c:numRef>
                <c:f>'Sheet1'!$L$52:$L$57</c:f>
                <c:numCache>
                  <c:ptCount val="6"/>
                  <c:pt idx="0">
                    <c:v>5.800100</c:v>
                  </c:pt>
                  <c:pt idx="1">
                    <c:v>4.746300</c:v>
                  </c:pt>
                  <c:pt idx="2">
                    <c:v>2.822900</c:v>
                  </c:pt>
                  <c:pt idx="3">
                    <c:v>1.973600</c:v>
                  </c:pt>
                  <c:pt idx="4">
                    <c:v>1.523500</c:v>
                  </c:pt>
                  <c:pt idx="5">
                    <c:v>2.314800</c:v>
                  </c:pt>
                </c:numCache>
              </c:numRef>
            </c:minus>
            <c:val val="0"/>
            <c:spPr>
              <a:noFill/>
              <a:ln w="9525" cap="flat">
                <a:solidFill>
                  <a:srgbClr val="000000"/>
                </a:solidFill>
                <a:prstDash val="solid"/>
                <a:round/>
              </a:ln>
              <a:effectLst/>
            </c:spPr>
          </c:errBars>
          <c:cat>
            <c:strRef>
              <c:f>'Sheet1'!$D$52:$D$57</c:f>
              <c:strCache>
                <c:ptCount val="6"/>
                <c:pt idx="0">
                  <c:v>0.5 c/deg</c:v>
                </c:pt>
                <c:pt idx="1">
                  <c:v>1 c/deg</c:v>
                </c:pt>
                <c:pt idx="2">
                  <c:v>2 c/deg</c:v>
                </c:pt>
                <c:pt idx="3">
                  <c:v>4 c/deg</c:v>
                </c:pt>
                <c:pt idx="4">
                  <c:v>8 c/deg</c:v>
                </c:pt>
                <c:pt idx="5">
                  <c:v>16 c/deg</c:v>
                </c:pt>
              </c:strCache>
            </c:strRef>
          </c:cat>
          <c:val>
            <c:numRef>
              <c:f>'Sheet1'!$F$52:$F$57</c:f>
              <c:numCache>
                <c:ptCount val="6"/>
                <c:pt idx="0">
                  <c:v>24.230800</c:v>
                </c:pt>
                <c:pt idx="1">
                  <c:v>20.448700</c:v>
                </c:pt>
                <c:pt idx="2">
                  <c:v>10.128200</c:v>
                </c:pt>
                <c:pt idx="3">
                  <c:v>5.705100</c:v>
                </c:pt>
                <c:pt idx="4">
                  <c:v>3.910300</c:v>
                </c:pt>
                <c:pt idx="5">
                  <c:v>6.282100</c:v>
                </c:pt>
              </c:numCache>
            </c:numRef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b="1" i="0" strike="noStrike" sz="1800" u="none">
                    <a:solidFill>
                      <a:srgbClr val="000000"/>
                    </a:solidFill>
                    <a:latin typeface="Arial"/>
                  </a:defRPr>
                </a:pPr>
                <a:r>
                  <a:rPr b="1" i="0" strike="noStrike" sz="1800" u="none">
                    <a:solidFill>
                      <a:srgbClr val="000000"/>
                    </a:solidFill>
                    <a:latin typeface="Arial"/>
                  </a:rPr>
                  <a:t>Filter Centre-Frequency</a:t>
                </a:r>
              </a:p>
            </c:rich>
          </c:tx>
          <c:layout/>
          <c:overlay val="1"/>
        </c:title>
        <c:numFmt formatCode="General" sourceLinked="1"/>
        <c:majorTickMark val="out"/>
        <c:minorTickMark val="none"/>
        <c:tickLblPos val="low"/>
        <c:spPr>
          <a:ln w="12700" cap="flat">
            <a:solidFill>
              <a:srgbClr val="808080"/>
            </a:solidFill>
            <a:prstDash val="solid"/>
            <a:round/>
          </a:ln>
        </c:spPr>
        <c:txPr>
          <a:bodyPr rot="0"/>
          <a:lstStyle/>
          <a:p>
            <a:pPr>
              <a:defRPr b="1" i="0" strike="noStrike" sz="1400" u="none">
                <a:solidFill>
                  <a:srgbClr val="000000"/>
                </a:solidFill>
                <a:latin typeface="Arial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  <c:max val="30"/>
          <c:min val="0"/>
        </c:scaling>
        <c:delete val="0"/>
        <c:axPos val="l"/>
        <c:majorGridlines>
          <c:spPr>
            <a:ln w="12700" cap="flat">
              <a:solidFill>
                <a:srgbClr val="808080"/>
              </a:solidFill>
              <a:prstDash val="sysDash"/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b="1" i="0" strike="noStrike" sz="1800" u="none">
                    <a:solidFill>
                      <a:srgbClr val="000000"/>
                    </a:solidFill>
                    <a:latin typeface="Arial"/>
                  </a:defRPr>
                </a:pPr>
                <a:r>
                  <a:rPr b="1" i="0" strike="noStrike" sz="1800" u="none">
                    <a:solidFill>
                      <a:srgbClr val="000000"/>
                    </a:solidFill>
                    <a:latin typeface="Arial"/>
                  </a:rPr>
                  <a:t>Percentage of complex false alarms</a:t>
                </a:r>
              </a:p>
            </c:rich>
          </c:tx>
          <c:layout/>
          <c:overlay val="1"/>
        </c:title>
        <c:numFmt formatCode="#,##0.0" sourceLinked="0"/>
        <c:majorTickMark val="out"/>
        <c:minorTickMark val="in"/>
        <c:tickLblPos val="nextTo"/>
        <c:spPr>
          <a:ln w="12700" cap="flat">
            <a:solidFill>
              <a:srgbClr val="808080"/>
            </a:solidFill>
            <a:prstDash val="solid"/>
            <a:round/>
          </a:ln>
        </c:spPr>
        <c:txPr>
          <a:bodyPr rot="0"/>
          <a:lstStyle/>
          <a:p>
            <a:pPr>
              <a:defRPr b="1" i="0" strike="noStrike" sz="1400" u="none">
                <a:solidFill>
                  <a:srgbClr val="000000"/>
                </a:solidFill>
                <a:latin typeface="Arial"/>
              </a:defRPr>
            </a:pPr>
          </a:p>
        </c:txPr>
        <c:crossAx val="2094734552"/>
        <c:crosses val="autoZero"/>
        <c:crossBetween val="between"/>
        <c:majorUnit val="5"/>
        <c:minorUnit val="2.5"/>
      </c:valAx>
      <c:spPr>
        <a:solidFill>
          <a:srgbClr val="FFFFFF"/>
        </a:solidFill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680329"/>
          <c:y val="0.031809"/>
          <c:w val="0.294399"/>
          <c:h val="0.105766"/>
        </c:manualLayout>
      </c:layout>
      <c:overlay val="1"/>
      <c:spPr>
        <a:noFill/>
        <a:ln w="12700" cap="flat">
          <a:solidFill>
            <a:srgbClr val="000000"/>
          </a:solidFill>
          <a:prstDash val="solid"/>
          <a:miter lim="400000"/>
        </a:ln>
        <a:effectLst/>
      </c:spPr>
      <c:txPr>
        <a:bodyPr rot="0"/>
        <a:lstStyle/>
        <a:p>
          <a:pPr>
            <a:defRPr b="0" i="0" strike="noStrike" sz="1800" u="none">
              <a:solidFill>
                <a:srgbClr val="000000"/>
              </a:solidFill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  <a:effectLst/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131771"/>
          <c:y val="0.0319164"/>
          <c:w val="0.863229"/>
          <c:h val="0.84768"/>
        </c:manualLayout>
      </c:layout>
      <c:lineChart>
        <c:grouping val="standard"/>
        <c:varyColors val="0"/>
        <c:ser>
          <c:idx val="0"/>
          <c:order val="0"/>
          <c:tx>
            <c:strRef>
              <c:f>'Sheet1'!$E$117</c:f>
              <c:strCache>
                <c:ptCount val="1"/>
                <c:pt idx="0">
                  <c:v>Low Unusual Experiences score</c:v>
                </c:pt>
              </c:strCache>
            </c:strRef>
          </c:tx>
          <c:spPr>
            <a:solidFill>
              <a:srgbClr val="000000"/>
            </a:solidFill>
            <a:ln w="25400" cap="flat">
              <a:solidFill>
                <a:srgbClr val="3366FF"/>
              </a:solidFill>
              <a:prstDash val="solid"/>
              <a:round/>
            </a:ln>
            <a:effectLst/>
          </c:spPr>
          <c:marker>
            <c:symbol val="circle"/>
            <c:size val="11"/>
            <c:spPr>
              <a:solidFill>
                <a:srgbClr val="000000"/>
              </a:solidFill>
              <a:ln w="9525" cap="flat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dLbls>
            <c:numFmt formatCode="General" sourceLinked="1"/>
            <c:txPr>
              <a:bodyPr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errBars>
            <c:errBarType val="both"/>
            <c:errValType val="cust"/>
            <c:noEndCap val="0"/>
            <c:plus>
              <c:numRef>
                <c:f>'Sheet1'!$K$118:$K$121</c:f>
                <c:numCache>
                  <c:ptCount val="4"/>
                  <c:pt idx="0">
                    <c:v>0.161093</c:v>
                  </c:pt>
                  <c:pt idx="1">
                    <c:v>0.173158</c:v>
                  </c:pt>
                  <c:pt idx="2">
                    <c:v>0.131451</c:v>
                  </c:pt>
                  <c:pt idx="3">
                    <c:v>0.118605</c:v>
                  </c:pt>
                </c:numCache>
              </c:numRef>
            </c:plus>
            <c:minus>
              <c:numRef>
                <c:f>'Sheet1'!$J$118:$J$121</c:f>
                <c:numCache>
                  <c:ptCount val="4"/>
                  <c:pt idx="0">
                    <c:v>0.161092</c:v>
                  </c:pt>
                  <c:pt idx="1">
                    <c:v>0.173158</c:v>
                  </c:pt>
                  <c:pt idx="2">
                    <c:v>0.131451</c:v>
                  </c:pt>
                  <c:pt idx="3">
                    <c:v>0.118605</c:v>
                  </c:pt>
                </c:numCache>
              </c:numRef>
            </c:minus>
            <c:val val="0"/>
            <c:spPr>
              <a:noFill/>
              <a:ln w="9525" cap="flat">
                <a:solidFill>
                  <a:srgbClr val="000000"/>
                </a:solidFill>
                <a:prstDash val="solid"/>
                <a:round/>
              </a:ln>
              <a:effectLst/>
            </c:spPr>
          </c:errBars>
          <c:cat>
            <c:strRef>
              <c:f>'Sheet1'!$D$118:$D$121</c:f>
              <c:strCache>
                <c:ptCount val="4"/>
                <c:pt idx="0">
                  <c:v>1 c/deg</c:v>
                </c:pt>
                <c:pt idx="1">
                  <c:v>2 c/deg</c:v>
                </c:pt>
                <c:pt idx="2">
                  <c:v>4 c/deg</c:v>
                </c:pt>
                <c:pt idx="3">
                  <c:v>8 c/deg</c:v>
                </c:pt>
              </c:strCache>
            </c:strRef>
          </c:cat>
          <c:val>
            <c:numRef>
              <c:f>'Sheet1'!$E$118:$E$121</c:f>
              <c:numCache>
                <c:ptCount val="4"/>
                <c:pt idx="0">
                  <c:v>2.023658</c:v>
                </c:pt>
                <c:pt idx="1">
                  <c:v>1.814335</c:v>
                </c:pt>
                <c:pt idx="2">
                  <c:v>1.449172</c:v>
                </c:pt>
                <c:pt idx="3">
                  <c:v>0.856221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'Sheet1'!$F$117</c:f>
              <c:strCache>
                <c:ptCount val="1"/>
                <c:pt idx="0">
                  <c:v>High Unusual Experiences score</c:v>
                </c:pt>
              </c:strCache>
            </c:strRef>
          </c:tx>
          <c:spPr>
            <a:solidFill>
              <a:srgbClr val="000000"/>
            </a:solidFill>
            <a:ln w="25400" cap="flat">
              <a:solidFill>
                <a:srgbClr val="FF0000"/>
              </a:solidFill>
              <a:prstDash val="lgDash"/>
              <a:round/>
            </a:ln>
            <a:effectLst/>
          </c:spPr>
          <c:marker>
            <c:symbol val="triangle"/>
            <c:size val="11"/>
            <c:spPr>
              <a:solidFill>
                <a:srgbClr val="000000"/>
              </a:solidFill>
              <a:ln w="9525" cap="flat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dLbls>
            <c:numFmt formatCode="General" sourceLinked="1"/>
            <c:txPr>
              <a:bodyPr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errBars>
            <c:errBarType val="both"/>
            <c:errValType val="cust"/>
            <c:noEndCap val="0"/>
            <c:plus>
              <c:numRef>
                <c:f>'Sheet1'!$M$118:$M$121</c:f>
                <c:numCache>
                  <c:ptCount val="4"/>
                  <c:pt idx="0">
                    <c:v>0.175862</c:v>
                  </c:pt>
                  <c:pt idx="1">
                    <c:v>0.142211</c:v>
                  </c:pt>
                  <c:pt idx="2">
                    <c:v>0.128878</c:v>
                  </c:pt>
                  <c:pt idx="3">
                    <c:v>0.098586</c:v>
                  </c:pt>
                </c:numCache>
              </c:numRef>
            </c:plus>
            <c:minus>
              <c:numRef>
                <c:f>'Sheet1'!$L$118:$L$121</c:f>
                <c:numCache>
                  <c:ptCount val="4"/>
                  <c:pt idx="0">
                    <c:v>0.175862</c:v>
                  </c:pt>
                  <c:pt idx="1">
                    <c:v>0.142210</c:v>
                  </c:pt>
                  <c:pt idx="2">
                    <c:v>0.128879</c:v>
                  </c:pt>
                  <c:pt idx="3">
                    <c:v>0.098586</c:v>
                  </c:pt>
                </c:numCache>
              </c:numRef>
            </c:minus>
            <c:val val="0"/>
            <c:spPr>
              <a:noFill/>
              <a:ln w="9525" cap="flat">
                <a:solidFill>
                  <a:srgbClr val="000000"/>
                </a:solidFill>
                <a:prstDash val="solid"/>
                <a:round/>
              </a:ln>
              <a:effectLst/>
            </c:spPr>
          </c:errBars>
          <c:cat>
            <c:strRef>
              <c:f>'Sheet1'!$D$118:$D$121</c:f>
              <c:strCache>
                <c:ptCount val="4"/>
                <c:pt idx="0">
                  <c:v>1 c/deg</c:v>
                </c:pt>
                <c:pt idx="1">
                  <c:v>2 c/deg</c:v>
                </c:pt>
                <c:pt idx="2">
                  <c:v>4 c/deg</c:v>
                </c:pt>
                <c:pt idx="3">
                  <c:v>8 c/deg</c:v>
                </c:pt>
              </c:strCache>
            </c:strRef>
          </c:cat>
          <c:val>
            <c:numRef>
              <c:f>'Sheet1'!$F$118:$F$121</c:f>
              <c:numCache>
                <c:ptCount val="4"/>
                <c:pt idx="0">
                  <c:v>1.820850</c:v>
                </c:pt>
                <c:pt idx="1">
                  <c:v>1.554408</c:v>
                </c:pt>
                <c:pt idx="2">
                  <c:v>1.294708</c:v>
                </c:pt>
                <c:pt idx="3">
                  <c:v>0.698729</c:v>
                </c:pt>
              </c:numCache>
            </c:numRef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b="1" i="0" strike="noStrike" sz="1800" u="none">
                    <a:solidFill>
                      <a:srgbClr val="000000"/>
                    </a:solidFill>
                    <a:latin typeface="Arial"/>
                  </a:defRPr>
                </a:pPr>
                <a:r>
                  <a:rPr b="1" i="0" strike="noStrike" sz="1800" u="none">
                    <a:solidFill>
                      <a:srgbClr val="000000"/>
                    </a:solidFill>
                    <a:latin typeface="Arial"/>
                  </a:rPr>
                  <a:t>Filter Centre-Frequency</a:t>
                </a:r>
              </a:p>
            </c:rich>
          </c:tx>
          <c:layout/>
          <c:overlay val="1"/>
        </c:title>
        <c:numFmt formatCode="General" sourceLinked="1"/>
        <c:majorTickMark val="out"/>
        <c:minorTickMark val="in"/>
        <c:tickLblPos val="low"/>
        <c:spPr>
          <a:ln w="12700" cap="flat">
            <a:solidFill>
              <a:srgbClr val="808080"/>
            </a:solidFill>
            <a:prstDash val="solid"/>
            <a:round/>
          </a:ln>
        </c:spPr>
        <c:txPr>
          <a:bodyPr rot="0"/>
          <a:lstStyle/>
          <a:p>
            <a:pPr>
              <a:defRPr b="1" i="0" strike="noStrike" sz="1400" u="none">
                <a:solidFill>
                  <a:srgbClr val="000000"/>
                </a:solidFill>
                <a:latin typeface="Arial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  <c:max val="2.5"/>
          <c:min val="0"/>
        </c:scaling>
        <c:delete val="0"/>
        <c:axPos val="l"/>
        <c:majorGridlines>
          <c:spPr>
            <a:ln w="12700" cap="flat">
              <a:solidFill>
                <a:srgbClr val="808080"/>
              </a:solidFill>
              <a:prstDash val="sysDash"/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b="1" i="0" strike="noStrike" sz="1800" u="none">
                    <a:solidFill>
                      <a:srgbClr val="000000"/>
                    </a:solidFill>
                    <a:latin typeface="Arial"/>
                  </a:defRPr>
                </a:pPr>
                <a:r>
                  <a:rPr b="1" i="0" strike="noStrike" sz="1800" u="none">
                    <a:solidFill>
                      <a:srgbClr val="000000"/>
                    </a:solidFill>
                    <a:latin typeface="Arial"/>
                  </a:rPr>
                  <a:t>Mean sensitivity (D')</a:t>
                </a:r>
              </a:p>
            </c:rich>
          </c:tx>
          <c:layout/>
          <c:overlay val="1"/>
        </c:title>
        <c:numFmt formatCode="General" sourceLinked="1"/>
        <c:majorTickMark val="out"/>
        <c:minorTickMark val="in"/>
        <c:tickLblPos val="nextTo"/>
        <c:spPr>
          <a:ln w="12700" cap="flat">
            <a:solidFill>
              <a:srgbClr val="808080"/>
            </a:solidFill>
            <a:prstDash val="solid"/>
            <a:round/>
          </a:ln>
        </c:spPr>
        <c:txPr>
          <a:bodyPr rot="0"/>
          <a:lstStyle/>
          <a:p>
            <a:pPr>
              <a:defRPr b="1" i="0" strike="noStrike" sz="1400" u="none">
                <a:solidFill>
                  <a:srgbClr val="000000"/>
                </a:solidFill>
                <a:latin typeface="Arial"/>
              </a:defRPr>
            </a:pPr>
          </a:p>
        </c:txPr>
        <c:crossAx val="2094734552"/>
        <c:crosses val="autoZero"/>
        <c:crossBetween val="between"/>
        <c:majorUnit val="0.5"/>
        <c:minorUnit val="0.25"/>
      </c:valAx>
      <c:spPr>
        <a:solidFill>
          <a:srgbClr val="FFFFFF"/>
        </a:solidFill>
        <a:ln w="12700" cap="flat">
          <a:noFill/>
          <a:miter lim="400000"/>
        </a:ln>
        <a:effectLst/>
      </c:spPr>
    </c:plotArea>
    <c:plotVisOnly val="1"/>
    <c:dispBlanksAs val="gap"/>
  </c:chart>
  <c:spPr>
    <a:solidFill>
      <a:srgbClr val="FFFFFF"/>
    </a:solidFill>
    <a:ln>
      <a:noFill/>
    </a:ln>
    <a:effectLst/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110477"/>
          <c:y val="0.0319164"/>
          <c:w val="0.884523"/>
          <c:h val="0.84768"/>
        </c:manualLayout>
      </c:layout>
      <c:lineChart>
        <c:grouping val="standard"/>
        <c:varyColors val="0"/>
        <c:ser>
          <c:idx val="0"/>
          <c:order val="0"/>
          <c:tx>
            <c:strRef>
              <c:f>'Sheet1'!$E$127</c:f>
              <c:strCache>
                <c:ptCount val="1"/>
                <c:pt idx="0">
                  <c:v>Low Unusual Experiences score</c:v>
                </c:pt>
              </c:strCache>
            </c:strRef>
          </c:tx>
          <c:spPr>
            <a:solidFill>
              <a:srgbClr val="000000"/>
            </a:solidFill>
            <a:ln w="25400" cap="flat">
              <a:solidFill>
                <a:srgbClr val="3366FF"/>
              </a:solidFill>
              <a:prstDash val="solid"/>
              <a:round/>
            </a:ln>
            <a:effectLst/>
          </c:spPr>
          <c:marker>
            <c:symbol val="circle"/>
            <c:size val="11"/>
            <c:spPr>
              <a:solidFill>
                <a:srgbClr val="000000"/>
              </a:solidFill>
              <a:ln w="9525" cap="flat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dLbls>
            <c:numFmt formatCode="General" sourceLinked="1"/>
            <c:txPr>
              <a:bodyPr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errBars>
            <c:errBarType val="both"/>
            <c:errValType val="cust"/>
            <c:noEndCap val="0"/>
            <c:plus>
              <c:numRef>
                <c:f>'Sheet1'!$K$135:$K$138</c:f>
                <c:numCache>
                  <c:ptCount val="4"/>
                  <c:pt idx="0">
                    <c:v>0.214776</c:v>
                  </c:pt>
                  <c:pt idx="1">
                    <c:v>0.465282</c:v>
                  </c:pt>
                  <c:pt idx="2">
                    <c:v>0.552047</c:v>
                  </c:pt>
                  <c:pt idx="3">
                    <c:v>0.504486</c:v>
                  </c:pt>
                </c:numCache>
              </c:numRef>
            </c:plus>
            <c:minus>
              <c:numRef>
                <c:f>'Sheet1'!$J$135:$J$138</c:f>
                <c:numCache>
                  <c:ptCount val="4"/>
                  <c:pt idx="0">
                    <c:v>0.214776</c:v>
                  </c:pt>
                  <c:pt idx="1">
                    <c:v>0.465281</c:v>
                  </c:pt>
                  <c:pt idx="2">
                    <c:v>0.552047</c:v>
                  </c:pt>
                  <c:pt idx="3">
                    <c:v>0.504486</c:v>
                  </c:pt>
                </c:numCache>
              </c:numRef>
            </c:minus>
            <c:val val="0"/>
            <c:spPr>
              <a:noFill/>
              <a:ln w="9525" cap="flat">
                <a:solidFill>
                  <a:srgbClr val="000000"/>
                </a:solidFill>
                <a:prstDash val="solid"/>
                <a:round/>
              </a:ln>
              <a:effectLst/>
            </c:spPr>
          </c:errBars>
          <c:cat>
            <c:strRef>
              <c:f>'Sheet1'!$D$128:$D$131</c:f>
              <c:strCache>
                <c:ptCount val="4"/>
                <c:pt idx="0">
                  <c:v>1 c/deg</c:v>
                </c:pt>
                <c:pt idx="1">
                  <c:v>2 c/deg</c:v>
                </c:pt>
                <c:pt idx="2">
                  <c:v>4 c/deg</c:v>
                </c:pt>
                <c:pt idx="3">
                  <c:v>8 c/deg</c:v>
                </c:pt>
              </c:strCache>
            </c:strRef>
          </c:cat>
          <c:val>
            <c:numRef>
              <c:f>'Sheet1'!$E$128:$E$131</c:f>
              <c:numCache>
                <c:ptCount val="4"/>
                <c:pt idx="0">
                  <c:v>0.717131</c:v>
                </c:pt>
                <c:pt idx="1">
                  <c:v>1.710759</c:v>
                </c:pt>
                <c:pt idx="2">
                  <c:v>4.323005</c:v>
                </c:pt>
                <c:pt idx="3">
                  <c:v>4.423435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'Sheet1'!$F$127</c:f>
              <c:strCache>
                <c:ptCount val="1"/>
                <c:pt idx="0">
                  <c:v>High Unusual Experiences score</c:v>
                </c:pt>
              </c:strCache>
            </c:strRef>
          </c:tx>
          <c:spPr>
            <a:solidFill>
              <a:srgbClr val="000000"/>
            </a:solidFill>
            <a:ln w="25400" cap="flat">
              <a:solidFill>
                <a:srgbClr val="FF0000"/>
              </a:solidFill>
              <a:prstDash val="lgDash"/>
              <a:round/>
            </a:ln>
            <a:effectLst/>
          </c:spPr>
          <c:marker>
            <c:symbol val="triangle"/>
            <c:size val="11"/>
            <c:spPr>
              <a:solidFill>
                <a:srgbClr val="000000"/>
              </a:solidFill>
              <a:ln w="9525" cap="flat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dLbls>
            <c:numFmt formatCode="General" sourceLinked="1"/>
            <c:txPr>
              <a:bodyPr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errBars>
            <c:errBarType val="both"/>
            <c:errValType val="cust"/>
            <c:noEndCap val="0"/>
            <c:plus>
              <c:numRef>
                <c:f>'Sheet1'!$M$135:$M$138</c:f>
                <c:numCache>
                  <c:ptCount val="4"/>
                  <c:pt idx="0">
                    <c:v>0.079903</c:v>
                  </c:pt>
                  <c:pt idx="1">
                    <c:v>0.247459</c:v>
                  </c:pt>
                  <c:pt idx="2">
                    <c:v>0.598744</c:v>
                  </c:pt>
                  <c:pt idx="3">
                    <c:v>0.364178</c:v>
                  </c:pt>
                </c:numCache>
              </c:numRef>
            </c:plus>
            <c:minus>
              <c:numRef>
                <c:f>'Sheet1'!$L$135:$L$138</c:f>
                <c:numCache>
                  <c:ptCount val="4"/>
                  <c:pt idx="0">
                    <c:v>0.079903</c:v>
                  </c:pt>
                  <c:pt idx="1">
                    <c:v>0.247460</c:v>
                  </c:pt>
                  <c:pt idx="2">
                    <c:v>0.598744</c:v>
                  </c:pt>
                  <c:pt idx="3">
                    <c:v>0.364178</c:v>
                  </c:pt>
                </c:numCache>
              </c:numRef>
            </c:minus>
            <c:val val="0"/>
            <c:spPr>
              <a:noFill/>
              <a:ln w="9525" cap="flat">
                <a:solidFill>
                  <a:srgbClr val="000000"/>
                </a:solidFill>
                <a:prstDash val="solid"/>
                <a:round/>
              </a:ln>
              <a:effectLst/>
            </c:spPr>
          </c:errBars>
          <c:cat>
            <c:strRef>
              <c:f>'Sheet1'!$D$128:$D$131</c:f>
              <c:strCache>
                <c:ptCount val="4"/>
                <c:pt idx="0">
                  <c:v>1 c/deg</c:v>
                </c:pt>
                <c:pt idx="1">
                  <c:v>2 c/deg</c:v>
                </c:pt>
                <c:pt idx="2">
                  <c:v>4 c/deg</c:v>
                </c:pt>
                <c:pt idx="3">
                  <c:v>8 c/deg</c:v>
                </c:pt>
              </c:strCache>
            </c:strRef>
          </c:cat>
          <c:val>
            <c:numRef>
              <c:f>'Sheet1'!$F$128:$F$131</c:f>
              <c:numCache>
                <c:ptCount val="4"/>
                <c:pt idx="0">
                  <c:v>0.410467</c:v>
                </c:pt>
                <c:pt idx="1">
                  <c:v>1.012001</c:v>
                </c:pt>
                <c:pt idx="2">
                  <c:v>4.025350</c:v>
                </c:pt>
                <c:pt idx="3">
                  <c:v>2.816766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'Sheet1'!$G$127</c:f>
              <c:strCache/>
            </c:strRef>
          </c:tx>
          <c:spPr>
            <a:solidFill>
              <a:schemeClr val="accent3"/>
            </a:solidFill>
            <a:ln w="47625" cap="flat">
              <a:solidFill>
                <a:srgbClr val="98B955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 cap="flat">
                <a:solidFill>
                  <a:srgbClr val="98B955"/>
                </a:solidFill>
                <a:prstDash val="solid"/>
                <a:round/>
              </a:ln>
              <a:effectLst/>
            </c:spPr>
          </c:marker>
          <c:dLbls>
            <c:numFmt formatCode="General" sourceLinked="1"/>
            <c:txPr>
              <a:bodyPr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'Sheet1'!$D$128:$D$131</c:f>
              <c:strCache>
                <c:ptCount val="4"/>
                <c:pt idx="0">
                  <c:v>1 c/deg</c:v>
                </c:pt>
                <c:pt idx="1">
                  <c:v>2 c/deg</c:v>
                </c:pt>
                <c:pt idx="2">
                  <c:v>4 c/deg</c:v>
                </c:pt>
                <c:pt idx="3">
                  <c:v>8 c/deg</c:v>
                </c:pt>
              </c:strCache>
            </c:strRef>
          </c:cat>
          <c:val>
            <c:numRef>
              <c:f>'Sheet1'!$AF$116</c:f>
              <c:numCache>
                <c:ptCount val="0"/>
              </c:numCache>
            </c:numRef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b="1" i="0" strike="noStrike" sz="1800" u="none">
                    <a:solidFill>
                      <a:srgbClr val="000000"/>
                    </a:solidFill>
                    <a:latin typeface="Arial"/>
                  </a:defRPr>
                </a:pPr>
                <a:r>
                  <a:rPr b="1" i="0" strike="noStrike" sz="1800" u="none">
                    <a:solidFill>
                      <a:srgbClr val="000000"/>
                    </a:solidFill>
                    <a:latin typeface="Arial"/>
                  </a:rPr>
                  <a:t>Filter Centre-Frequency</a:t>
                </a:r>
              </a:p>
            </c:rich>
          </c:tx>
          <c:layout/>
          <c:overlay val="1"/>
        </c:title>
        <c:numFmt formatCode="General" sourceLinked="1"/>
        <c:majorTickMark val="out"/>
        <c:minorTickMark val="in"/>
        <c:tickLblPos val="low"/>
        <c:spPr>
          <a:ln w="12700" cap="flat">
            <a:solidFill>
              <a:srgbClr val="808080"/>
            </a:solidFill>
            <a:prstDash val="solid"/>
            <a:round/>
          </a:ln>
        </c:spPr>
        <c:txPr>
          <a:bodyPr rot="0"/>
          <a:lstStyle/>
          <a:p>
            <a:pPr>
              <a:defRPr b="1" i="0" strike="noStrike" sz="1400" u="none">
                <a:solidFill>
                  <a:srgbClr val="000000"/>
                </a:solidFill>
                <a:latin typeface="Arial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  <c:min val="0"/>
        </c:scaling>
        <c:delete val="0"/>
        <c:axPos val="l"/>
        <c:majorGridlines>
          <c:spPr>
            <a:ln w="12700" cap="flat">
              <a:solidFill>
                <a:srgbClr val="808080"/>
              </a:solidFill>
              <a:prstDash val="sysDash"/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b="1" i="0" strike="noStrike" sz="1800" u="none">
                    <a:solidFill>
                      <a:srgbClr val="000000"/>
                    </a:solidFill>
                    <a:latin typeface="Arial"/>
                  </a:defRPr>
                </a:pPr>
                <a:r>
                  <a:rPr b="1" i="0" strike="noStrike" sz="1800" u="none">
                    <a:solidFill>
                      <a:srgbClr val="000000"/>
                    </a:solidFill>
                    <a:latin typeface="Arial"/>
                  </a:rPr>
                  <a:t>Mean response Bias (Beta)</a:t>
                </a:r>
              </a:p>
            </c:rich>
          </c:tx>
          <c:layout/>
          <c:overlay val="1"/>
        </c:title>
        <c:numFmt formatCode="General" sourceLinked="1"/>
        <c:majorTickMark val="out"/>
        <c:minorTickMark val="in"/>
        <c:tickLblPos val="nextTo"/>
        <c:spPr>
          <a:ln w="12700" cap="flat">
            <a:solidFill>
              <a:srgbClr val="808080"/>
            </a:solidFill>
            <a:prstDash val="solid"/>
            <a:round/>
          </a:ln>
        </c:spPr>
        <c:txPr>
          <a:bodyPr rot="0"/>
          <a:lstStyle/>
          <a:p>
            <a:pPr>
              <a:defRPr b="1" i="0" strike="noStrike" sz="1400" u="none">
                <a:solidFill>
                  <a:srgbClr val="000000"/>
                </a:solidFill>
                <a:latin typeface="Arial"/>
              </a:defRPr>
            </a:pPr>
          </a:p>
        </c:txPr>
        <c:crossAx val="2094734552"/>
        <c:crosses val="autoZero"/>
        <c:crossBetween val="between"/>
        <c:majorUnit val="1"/>
        <c:minorUnit val="0.5"/>
      </c:valAx>
      <c:spPr>
        <a:solidFill>
          <a:srgbClr val="FFFFFF"/>
        </a:solidFill>
        <a:ln w="12700" cap="flat">
          <a:noFill/>
          <a:miter lim="400000"/>
        </a:ln>
        <a:effectLst/>
      </c:spPr>
    </c:plotArea>
    <c:plotVisOnly val="1"/>
    <c:dispBlanksAs val="gap"/>
  </c:chart>
  <c:spPr>
    <a:solidFill>
      <a:srgbClr val="FFFFFF"/>
    </a:solidFill>
    <a:ln>
      <a:noFill/>
    </a:ln>
    <a:effectLst/>
  </c:sp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195767"/>
          <c:y val="0.0399674"/>
          <c:w val="0.799233"/>
          <c:h val="0.8848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'Sheet1'!$E$164</c:f>
              <c:strCache>
                <c:ptCount val="1"/>
                <c:pt idx="0">
                  <c:v>Low Unusual Experiences score</c:v>
                </c:pt>
              </c:strCache>
            </c:strRef>
          </c:tx>
          <c:spPr>
            <a:gradFill flip="none" rotWithShape="1">
              <a:gsLst>
                <a:gs pos="0">
                  <a:srgbClr val="3F80CD"/>
                </a:gs>
                <a:gs pos="100000">
                  <a:schemeClr val="accent1">
                    <a:hueOff val="357503"/>
                    <a:satOff val="54545"/>
                    <a:lumOff val="29273"/>
                  </a:schemeClr>
                </a:gs>
              </a:gsLst>
              <a:lin ang="16200000" scaled="0"/>
            </a:gradFill>
            <a:ln w="12700" cap="flat">
              <a:noFill/>
              <a:miter lim="400000"/>
            </a:ln>
            <a:effectLst>
              <a:outerShdw sx="100000" sy="100000" kx="0" ky="0" algn="tl" rotWithShape="1" blurRad="38100" dist="23000" dir="5400000">
                <a:srgbClr val="000000">
                  <a:alpha val="35000"/>
                </a:srgbClr>
              </a:outerShdw>
            </a:effectLst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errBars>
            <c:errBarType val="both"/>
            <c:errValType val="cust"/>
            <c:noEndCap val="0"/>
            <c:plus>
              <c:numRef>
                <c:f>'Sheet1'!$K$165:$K$166</c:f>
                <c:numCache>
                  <c:ptCount val="2"/>
                  <c:pt idx="0">
                    <c:v>0.026425</c:v>
                  </c:pt>
                  <c:pt idx="1">
                    <c:v>0.039074</c:v>
                  </c:pt>
                </c:numCache>
              </c:numRef>
            </c:plus>
            <c:minus>
              <c:numRef>
                <c:f>'Sheet1'!$J$165:$J$166</c:f>
                <c:numCache>
                  <c:ptCount val="2"/>
                  <c:pt idx="0">
                    <c:v>0.026425</c:v>
                  </c:pt>
                  <c:pt idx="1">
                    <c:v>0.039074</c:v>
                  </c:pt>
                </c:numCache>
              </c:numRef>
            </c:minus>
            <c:val val="0"/>
            <c:spPr>
              <a:noFill/>
              <a:ln w="9525" cap="flat">
                <a:solidFill>
                  <a:srgbClr val="000000"/>
                </a:solidFill>
                <a:prstDash val="solid"/>
                <a:round/>
              </a:ln>
              <a:effectLst/>
            </c:spPr>
          </c:errBars>
          <c:cat>
            <c:strRef>
              <c:f>'Sheet1'!$D$165:$D$166</c:f>
              <c:strCache>
                <c:ptCount val="2"/>
                <c:pt idx="0">
                  <c:v>Hit rates</c:v>
                </c:pt>
                <c:pt idx="1">
                  <c:v>False alarm rates</c:v>
                </c:pt>
              </c:strCache>
            </c:strRef>
          </c:cat>
          <c:val>
            <c:numRef>
              <c:f>'Sheet1'!$E$165:$E$166</c:f>
              <c:numCache>
                <c:ptCount val="2"/>
                <c:pt idx="0">
                  <c:v>0.614714</c:v>
                </c:pt>
                <c:pt idx="1">
                  <c:v>0.186041</c:v>
                </c:pt>
              </c:numCache>
            </c:numRef>
          </c:val>
        </c:ser>
        <c:ser>
          <c:idx val="1"/>
          <c:order val="1"/>
          <c:tx>
            <c:strRef>
              <c:f>'Sheet1'!$F$164</c:f>
              <c:strCache>
                <c:ptCount val="1"/>
                <c:pt idx="0">
                  <c:v>High Unusual Experiences score</c:v>
                </c:pt>
              </c:strCache>
            </c:strRef>
          </c:tx>
          <c:spPr>
            <a:gradFill flip="none" rotWithShape="1">
              <a:gsLst>
                <a:gs pos="0">
                  <a:srgbClr val="D1403C"/>
                </a:gs>
                <a:gs pos="100000">
                  <a:schemeClr val="accent2">
                    <a:hueOff val="-39879"/>
                    <a:satOff val="52282"/>
                    <a:lumOff val="29251"/>
                  </a:schemeClr>
                </a:gs>
              </a:gsLst>
              <a:lin ang="16200000" scaled="0"/>
            </a:gradFill>
            <a:ln w="12700" cap="flat">
              <a:noFill/>
              <a:miter lim="400000"/>
            </a:ln>
            <a:effectLst>
              <a:outerShdw sx="100000" sy="100000" kx="0" ky="0" algn="tl" rotWithShape="1" blurRad="38100" dist="23000" dir="5400000">
                <a:srgbClr val="000000">
                  <a:alpha val="35000"/>
                </a:srgbClr>
              </a:outerShdw>
            </a:effectLst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errBars>
            <c:errBarType val="both"/>
            <c:errValType val="cust"/>
            <c:noEndCap val="0"/>
            <c:plus>
              <c:numRef>
                <c:f>'Sheet1'!$M$165:$M$166</c:f>
                <c:numCache>
                  <c:ptCount val="2"/>
                  <c:pt idx="0">
                    <c:v>0.029049</c:v>
                  </c:pt>
                  <c:pt idx="1">
                    <c:v>0.045987</c:v>
                  </c:pt>
                </c:numCache>
              </c:numRef>
            </c:plus>
            <c:minus>
              <c:numRef>
                <c:f>'Sheet1'!$L$165:$L$166</c:f>
                <c:numCache>
                  <c:ptCount val="2"/>
                  <c:pt idx="0">
                    <c:v>0.029049</c:v>
                  </c:pt>
                  <c:pt idx="1">
                    <c:v>0.045987</c:v>
                  </c:pt>
                </c:numCache>
              </c:numRef>
            </c:minus>
            <c:val val="0"/>
            <c:spPr>
              <a:noFill/>
              <a:ln w="9525" cap="flat">
                <a:solidFill>
                  <a:srgbClr val="000000"/>
                </a:solidFill>
                <a:prstDash val="solid"/>
                <a:round/>
              </a:ln>
              <a:effectLst/>
            </c:spPr>
          </c:errBars>
          <c:cat>
            <c:strRef>
              <c:f>'Sheet1'!$D$165:$D$166</c:f>
              <c:strCache>
                <c:ptCount val="2"/>
                <c:pt idx="0">
                  <c:v>Hit rates</c:v>
                </c:pt>
                <c:pt idx="1">
                  <c:v>False alarm rates</c:v>
                </c:pt>
              </c:strCache>
            </c:strRef>
          </c:cat>
          <c:val>
            <c:numRef>
              <c:f>'Sheet1'!$F$165:$F$166</c:f>
              <c:numCache>
                <c:ptCount val="2"/>
                <c:pt idx="0">
                  <c:v>0.637227</c:v>
                </c:pt>
                <c:pt idx="1">
                  <c:v>0.274502</c:v>
                </c:pt>
              </c:numCache>
            </c:numRef>
          </c:val>
        </c:ser>
        <c:gapWidth val="75"/>
        <c:overlap val="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out"/>
        <c:minorTickMark val="in"/>
        <c:tickLblPos val="low"/>
        <c:spPr>
          <a:ln w="12700" cap="flat">
            <a:solidFill>
              <a:srgbClr val="888888"/>
            </a:solidFill>
            <a:prstDash val="solid"/>
            <a:round/>
          </a:ln>
        </c:spPr>
        <c:txPr>
          <a:bodyPr rot="0"/>
          <a:lstStyle/>
          <a:p>
            <a:pPr>
              <a:defRPr b="1" i="0" strike="noStrike" sz="1600" u="none">
                <a:solidFill>
                  <a:srgbClr val="000000"/>
                </a:solidFill>
                <a:latin typeface="Arial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  <c:max val="1"/>
        </c:scaling>
        <c:delete val="0"/>
        <c:axPos val="l"/>
        <c:majorGridlines>
          <c:spPr>
            <a:ln w="12700" cap="flat">
              <a:solidFill>
                <a:srgbClr val="888888"/>
              </a:solidFill>
              <a:prstDash val="solid"/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b="1" i="0" strike="noStrike" sz="1800" u="none">
                    <a:solidFill>
                      <a:srgbClr val="000000"/>
                    </a:solidFill>
                    <a:latin typeface="Arial"/>
                  </a:defRPr>
                </a:pPr>
                <a:r>
                  <a:rPr b="1" i="0" strike="noStrike" sz="1800" u="none">
                    <a:solidFill>
                      <a:srgbClr val="000000"/>
                    </a:solidFill>
                    <a:latin typeface="Arial"/>
                  </a:rPr>
                  <a:t>Mean performance</a:t>
                </a:r>
              </a:p>
            </c:rich>
          </c:tx>
          <c:layout/>
          <c:overlay val="1"/>
        </c:title>
        <c:numFmt formatCode="General" sourceLinked="1"/>
        <c:majorTickMark val="out"/>
        <c:minorTickMark val="in"/>
        <c:tickLblPos val="nextTo"/>
        <c:spPr>
          <a:ln w="12700" cap="flat">
            <a:solidFill>
              <a:srgbClr val="888888"/>
            </a:solidFill>
            <a:prstDash val="solid"/>
            <a:round/>
          </a:ln>
        </c:spPr>
        <c:txPr>
          <a:bodyPr rot="0"/>
          <a:lstStyle/>
          <a:p>
            <a:pPr>
              <a:defRPr b="1" i="0" strike="noStrike" sz="1400" u="none">
                <a:solidFill>
                  <a:srgbClr val="000000"/>
                </a:solidFill>
                <a:latin typeface="Arial"/>
              </a:defRPr>
            </a:pPr>
          </a:p>
        </c:txPr>
        <c:crossAx val="2094734552"/>
        <c:crosses val="autoZero"/>
        <c:crossBetween val="between"/>
        <c:majorUnit val="0.25"/>
        <c:minorUnit val="0.125"/>
      </c:valAx>
      <c:spPr>
        <a:solidFill>
          <a:srgbClr val="FFFFFF"/>
        </a:solidFill>
        <a:ln w="12700" cap="flat">
          <a:solidFill>
            <a:srgbClr val="888888"/>
          </a:solidFill>
          <a:prstDash val="solid"/>
          <a:round/>
        </a:ln>
        <a:effectLst/>
      </c:spPr>
    </c:plotArea>
    <c:legend>
      <c:legendPos val="r"/>
      <c:layout>
        <c:manualLayout>
          <c:xMode val="edge"/>
          <c:yMode val="edge"/>
          <c:x val="0.22716"/>
          <c:y val="0.148094"/>
          <c:w val="0.747838"/>
          <c:h val="0.10665"/>
        </c:manualLayout>
      </c:layout>
      <c:overlay val="1"/>
      <c:spPr>
        <a:noFill/>
        <a:ln w="9525" cap="flat">
          <a:solidFill>
            <a:srgbClr val="000000"/>
          </a:solidFill>
          <a:prstDash val="solid"/>
          <a:round/>
        </a:ln>
        <a:effectLst/>
      </c:spPr>
      <c:txPr>
        <a:bodyPr rot="0"/>
        <a:lstStyle/>
        <a:p>
          <a:pPr>
            <a:defRPr b="0" i="0" strike="noStrike" sz="1600" u="none">
              <a:solidFill>
                <a:srgbClr val="000000"/>
              </a:solidFill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 w="12700" cap="flat">
      <a:solidFill>
        <a:srgbClr val="888888"/>
      </a:solidFill>
      <a:prstDash val="solid"/>
      <a:round/>
    </a:ln>
    <a:effectLst/>
  </c:sp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274128"/>
          <c:y val="0.0399288"/>
          <c:w val="0.720872"/>
          <c:h val="0.8849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'Sheet1'!$E$171</c:f>
              <c:strCache>
                <c:ptCount val="1"/>
                <c:pt idx="0">
                  <c:v>Low Unusual Experiences score</c:v>
                </c:pt>
              </c:strCache>
            </c:strRef>
          </c:tx>
          <c:spPr>
            <a:gradFill flip="none" rotWithShape="1">
              <a:gsLst>
                <a:gs pos="0">
                  <a:srgbClr val="3F80CD"/>
                </a:gs>
                <a:gs pos="100000">
                  <a:schemeClr val="accent1">
                    <a:hueOff val="357503"/>
                    <a:satOff val="54545"/>
                    <a:lumOff val="29273"/>
                  </a:schemeClr>
                </a:gs>
              </a:gsLst>
              <a:lin ang="16200000" scaled="0"/>
            </a:gradFill>
            <a:ln w="12700" cap="flat">
              <a:noFill/>
              <a:miter lim="400000"/>
            </a:ln>
            <a:effectLst>
              <a:outerShdw sx="100000" sy="100000" kx="0" ky="0" algn="tl" rotWithShape="1" blurRad="38100" dist="23000" dir="5400000">
                <a:srgbClr val="000000">
                  <a:alpha val="35000"/>
                </a:srgbClr>
              </a:outerShdw>
            </a:effectLst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errBars>
            <c:errBarType val="both"/>
            <c:errValType val="cust"/>
            <c:noEndCap val="0"/>
            <c:plus>
              <c:numRef>
                <c:f>'Sheet1'!$K$172</c:f>
                <c:numCache>
                  <c:ptCount val="1"/>
                  <c:pt idx="0">
                    <c:v>0.131256</c:v>
                  </c:pt>
                </c:numCache>
              </c:numRef>
            </c:plus>
            <c:minus>
              <c:numRef>
                <c:f>'Sheet1'!$J$172</c:f>
                <c:numCache>
                  <c:ptCount val="1"/>
                  <c:pt idx="0">
                    <c:v>0.131256</c:v>
                  </c:pt>
                </c:numCache>
              </c:numRef>
            </c:minus>
            <c:val val="0"/>
            <c:spPr>
              <a:noFill/>
              <a:ln w="9525" cap="flat">
                <a:solidFill>
                  <a:srgbClr val="000000"/>
                </a:solidFill>
                <a:prstDash val="solid"/>
                <a:round/>
              </a:ln>
              <a:effectLst/>
            </c:spPr>
          </c:errBars>
          <c:cat>
            <c:strRef>
              <c:f>'Sheet1'!$D$172</c:f>
              <c:strCache>
                <c:ptCount val="1"/>
                <c:pt idx="0">
                  <c:v>Sensitivity</c:v>
                </c:pt>
              </c:strCache>
            </c:strRef>
          </c:cat>
          <c:val>
            <c:numRef>
              <c:f>'Sheet1'!$E$172</c:f>
              <c:numCache>
                <c:ptCount val="1"/>
                <c:pt idx="0">
                  <c:v>1.327633</c:v>
                </c:pt>
              </c:numCache>
            </c:numRef>
          </c:val>
        </c:ser>
        <c:ser>
          <c:idx val="1"/>
          <c:order val="1"/>
          <c:tx>
            <c:strRef>
              <c:f>'Sheet1'!$F$171</c:f>
              <c:strCache>
                <c:ptCount val="1"/>
                <c:pt idx="0">
                  <c:v>High Unusual Experiences score</c:v>
                </c:pt>
              </c:strCache>
            </c:strRef>
          </c:tx>
          <c:spPr>
            <a:gradFill flip="none" rotWithShape="1">
              <a:gsLst>
                <a:gs pos="0">
                  <a:srgbClr val="D1403C"/>
                </a:gs>
                <a:gs pos="100000">
                  <a:schemeClr val="accent2">
                    <a:hueOff val="-39879"/>
                    <a:satOff val="52282"/>
                    <a:lumOff val="29251"/>
                  </a:schemeClr>
                </a:gs>
              </a:gsLst>
              <a:lin ang="16200000" scaled="0"/>
            </a:gradFill>
            <a:ln w="12700" cap="flat">
              <a:noFill/>
              <a:miter lim="400000"/>
            </a:ln>
            <a:effectLst>
              <a:outerShdw sx="100000" sy="100000" kx="0" ky="0" algn="tl" rotWithShape="1" blurRad="38100" dist="23000" dir="5400000">
                <a:srgbClr val="000000">
                  <a:alpha val="35000"/>
                </a:srgbClr>
              </a:outerShdw>
            </a:effectLst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errBars>
            <c:errBarType val="both"/>
            <c:errValType val="cust"/>
            <c:noEndCap val="0"/>
            <c:plus>
              <c:numRef>
                <c:f>'Sheet1'!$M$172</c:f>
                <c:numCache>
                  <c:ptCount val="1"/>
                  <c:pt idx="0">
                    <c:v>0.118982</c:v>
                  </c:pt>
                </c:numCache>
              </c:numRef>
            </c:plus>
            <c:minus>
              <c:numRef>
                <c:f>'Sheet1'!$L$172</c:f>
                <c:numCache>
                  <c:ptCount val="1"/>
                  <c:pt idx="0">
                    <c:v>0.118981</c:v>
                  </c:pt>
                </c:numCache>
              </c:numRef>
            </c:minus>
            <c:val val="0"/>
            <c:spPr>
              <a:noFill/>
              <a:ln w="9525" cap="flat">
                <a:solidFill>
                  <a:srgbClr val="000000"/>
                </a:solidFill>
                <a:prstDash val="solid"/>
                <a:round/>
              </a:ln>
              <a:effectLst/>
            </c:spPr>
          </c:errBars>
          <c:cat>
            <c:strRef>
              <c:f>'Sheet1'!$D$172</c:f>
              <c:strCache>
                <c:ptCount val="1"/>
                <c:pt idx="0">
                  <c:v>Sensitivity</c:v>
                </c:pt>
              </c:strCache>
            </c:strRef>
          </c:cat>
          <c:val>
            <c:numRef>
              <c:f>'Sheet1'!$F$172</c:f>
              <c:numCache>
                <c:ptCount val="1"/>
                <c:pt idx="0">
                  <c:v>1.059777</c:v>
                </c:pt>
              </c:numCache>
            </c:numRef>
          </c:val>
        </c:ser>
        <c:gapWidth val="150"/>
        <c:overlap val="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out"/>
        <c:minorTickMark val="in"/>
        <c:tickLblPos val="low"/>
        <c:spPr>
          <a:ln w="12700" cap="flat">
            <a:solidFill>
              <a:srgbClr val="888888"/>
            </a:solidFill>
            <a:prstDash val="solid"/>
            <a:round/>
          </a:ln>
        </c:spPr>
        <c:txPr>
          <a:bodyPr rot="0"/>
          <a:lstStyle/>
          <a:p>
            <a:pPr>
              <a:defRPr b="1" i="0" strike="noStrike" sz="1600" u="none">
                <a:solidFill>
                  <a:srgbClr val="000000"/>
                </a:solidFill>
                <a:latin typeface="Arial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  <c:max val="1.5"/>
        </c:scaling>
        <c:delete val="0"/>
        <c:axPos val="l"/>
        <c:majorGridlines>
          <c:spPr>
            <a:ln w="12700" cap="flat">
              <a:solidFill>
                <a:srgbClr val="888888"/>
              </a:solidFill>
              <a:prstDash val="solid"/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b="1" i="0" strike="noStrike" sz="1800" u="none">
                    <a:solidFill>
                      <a:srgbClr val="000000"/>
                    </a:solidFill>
                    <a:latin typeface="Helvetica"/>
                  </a:defRPr>
                </a:pPr>
                <a:r>
                  <a:rPr b="1" i="0" strike="noStrike" sz="1800" u="none">
                    <a:solidFill>
                      <a:srgbClr val="000000"/>
                    </a:solidFill>
                    <a:latin typeface="Helvetica"/>
                  </a:rPr>
                  <a:t>Mean performance</a:t>
                </a:r>
              </a:p>
            </c:rich>
          </c:tx>
          <c:layout/>
          <c:overlay val="1"/>
        </c:title>
        <c:numFmt formatCode="General" sourceLinked="1"/>
        <c:majorTickMark val="out"/>
        <c:minorTickMark val="in"/>
        <c:tickLblPos val="nextTo"/>
        <c:spPr>
          <a:ln w="12700" cap="flat">
            <a:solidFill>
              <a:srgbClr val="888888"/>
            </a:solidFill>
            <a:prstDash val="solid"/>
            <a:round/>
          </a:ln>
        </c:spPr>
        <c:txPr>
          <a:bodyPr rot="0"/>
          <a:lstStyle/>
          <a:p>
            <a:pPr>
              <a:defRPr b="1" i="0" strike="noStrike" sz="1400" u="none">
                <a:solidFill>
                  <a:srgbClr val="000000"/>
                </a:solidFill>
                <a:latin typeface="Helvetica"/>
              </a:defRPr>
            </a:pPr>
          </a:p>
        </c:txPr>
        <c:crossAx val="2094734552"/>
        <c:crosses val="autoZero"/>
        <c:crossBetween val="between"/>
        <c:majorUnit val="0.375"/>
        <c:minorUnit val="0.1875"/>
      </c:valAx>
      <c:spPr>
        <a:solidFill>
          <a:srgbClr val="FFFFFF"/>
        </a:solidFill>
        <a:ln w="12700" cap="flat">
          <a:solidFill>
            <a:srgbClr val="888888"/>
          </a:solidFill>
          <a:prstDash val="solid"/>
          <a:round/>
        </a:ln>
        <a:effectLst/>
      </c:spPr>
    </c:plotArea>
    <c:plotVisOnly val="1"/>
    <c:dispBlanksAs val="gap"/>
  </c:chart>
  <c:spPr>
    <a:solidFill>
      <a:srgbClr val="FFFFFF"/>
    </a:solidFill>
    <a:ln w="12700" cap="flat">
      <a:solidFill>
        <a:srgbClr val="888888"/>
      </a:solidFill>
      <a:prstDash val="solid"/>
      <a:round/>
    </a:ln>
    <a:effectLst/>
  </c:sp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218765"/>
          <c:y val="0.0398275"/>
          <c:w val="0.776235"/>
          <c:h val="0.8851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'Sheet1'!$E$177</c:f>
              <c:strCache>
                <c:ptCount val="1"/>
                <c:pt idx="0">
                  <c:v>Low Unusual Experiences score</c:v>
                </c:pt>
              </c:strCache>
            </c:strRef>
          </c:tx>
          <c:spPr>
            <a:gradFill flip="none" rotWithShape="1">
              <a:gsLst>
                <a:gs pos="0">
                  <a:srgbClr val="3F80CD"/>
                </a:gs>
                <a:gs pos="100000">
                  <a:schemeClr val="accent1">
                    <a:hueOff val="357503"/>
                    <a:satOff val="54545"/>
                    <a:lumOff val="29273"/>
                  </a:schemeClr>
                </a:gs>
              </a:gsLst>
              <a:lin ang="16200000" scaled="0"/>
            </a:gradFill>
            <a:ln w="12700" cap="flat">
              <a:noFill/>
              <a:miter lim="400000"/>
            </a:ln>
            <a:effectLst>
              <a:outerShdw sx="100000" sy="100000" kx="0" ky="0" algn="tl" rotWithShape="1" blurRad="38100" dist="23000" dir="5400000">
                <a:srgbClr val="000000">
                  <a:alpha val="35000"/>
                </a:srgbClr>
              </a:outerShdw>
            </a:effectLst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errBars>
            <c:errBarType val="both"/>
            <c:errValType val="cust"/>
            <c:noEndCap val="0"/>
            <c:plus>
              <c:numRef>
                <c:f>'Sheet1'!$K$178</c:f>
                <c:numCache>
                  <c:ptCount val="1"/>
                  <c:pt idx="0">
                    <c:v>0.637822</c:v>
                  </c:pt>
                </c:numCache>
              </c:numRef>
            </c:plus>
            <c:minus>
              <c:numRef>
                <c:f>'Sheet1'!$J$178</c:f>
                <c:numCache>
                  <c:ptCount val="1"/>
                  <c:pt idx="0">
                    <c:v>0.637823</c:v>
                  </c:pt>
                </c:numCache>
              </c:numRef>
            </c:minus>
            <c:val val="0"/>
            <c:spPr>
              <a:noFill/>
              <a:ln w="9525" cap="flat">
                <a:solidFill>
                  <a:srgbClr val="000000"/>
                </a:solidFill>
                <a:prstDash val="solid"/>
                <a:round/>
              </a:ln>
              <a:effectLst/>
            </c:spPr>
          </c:errBars>
          <c:cat>
            <c:strRef>
              <c:f>'Sheet1'!$D$178</c:f>
              <c:strCache>
                <c:ptCount val="1"/>
                <c:pt idx="0">
                  <c:v>Response criterion</c:v>
                </c:pt>
              </c:strCache>
            </c:strRef>
          </c:cat>
          <c:val>
            <c:numRef>
              <c:f>'Sheet1'!$E$178</c:f>
              <c:numCache>
                <c:ptCount val="1"/>
                <c:pt idx="0">
                  <c:v>2.381115</c:v>
                </c:pt>
              </c:numCache>
            </c:numRef>
          </c:val>
        </c:ser>
        <c:ser>
          <c:idx val="1"/>
          <c:order val="1"/>
          <c:tx>
            <c:strRef>
              <c:f>'Sheet1'!$F$177</c:f>
              <c:strCache>
                <c:ptCount val="1"/>
                <c:pt idx="0">
                  <c:v>High Unusual Experiences score</c:v>
                </c:pt>
              </c:strCache>
            </c:strRef>
          </c:tx>
          <c:spPr>
            <a:gradFill flip="none" rotWithShape="1">
              <a:gsLst>
                <a:gs pos="0">
                  <a:srgbClr val="D1403C"/>
                </a:gs>
                <a:gs pos="100000">
                  <a:schemeClr val="accent2">
                    <a:hueOff val="-39879"/>
                    <a:satOff val="52282"/>
                    <a:lumOff val="29251"/>
                  </a:schemeClr>
                </a:gs>
              </a:gsLst>
              <a:lin ang="16200000" scaled="0"/>
            </a:gradFill>
            <a:ln w="12700" cap="flat">
              <a:noFill/>
              <a:miter lim="400000"/>
            </a:ln>
            <a:effectLst>
              <a:outerShdw sx="100000" sy="100000" kx="0" ky="0" algn="tl" rotWithShape="1" blurRad="38100" dist="23000" dir="5400000">
                <a:srgbClr val="000000">
                  <a:alpha val="35000"/>
                </a:srgbClr>
              </a:outerShdw>
            </a:effectLst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errBars>
            <c:errBarType val="both"/>
            <c:errValType val="cust"/>
            <c:noEndCap val="0"/>
            <c:plus>
              <c:numRef>
                <c:f>'Sheet1'!$M$178</c:f>
                <c:numCache>
                  <c:ptCount val="1"/>
                  <c:pt idx="0">
                    <c:v>0.368486</c:v>
                  </c:pt>
                </c:numCache>
              </c:numRef>
            </c:plus>
            <c:minus>
              <c:numRef>
                <c:f>'Sheet1'!$L$178</c:f>
                <c:numCache>
                  <c:ptCount val="1"/>
                  <c:pt idx="0">
                    <c:v>0.368486</c:v>
                  </c:pt>
                </c:numCache>
              </c:numRef>
            </c:minus>
            <c:val val="0"/>
            <c:spPr>
              <a:noFill/>
              <a:ln w="9525" cap="flat">
                <a:solidFill>
                  <a:srgbClr val="000000"/>
                </a:solidFill>
                <a:prstDash val="solid"/>
                <a:round/>
              </a:ln>
              <a:effectLst/>
            </c:spPr>
          </c:errBars>
          <c:cat>
            <c:strRef>
              <c:f>'Sheet1'!$D$178</c:f>
              <c:strCache>
                <c:ptCount val="1"/>
                <c:pt idx="0">
                  <c:v>Response criterion</c:v>
                </c:pt>
              </c:strCache>
            </c:strRef>
          </c:cat>
          <c:val>
            <c:numRef>
              <c:f>'Sheet1'!$F$178</c:f>
              <c:numCache>
                <c:ptCount val="1"/>
                <c:pt idx="0">
                  <c:v>1.613010</c:v>
                </c:pt>
              </c:numCache>
            </c:numRef>
          </c:val>
        </c:ser>
        <c:gapWidth val="134"/>
        <c:overlap val="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out"/>
        <c:minorTickMark val="in"/>
        <c:tickLblPos val="low"/>
        <c:spPr>
          <a:ln w="12700" cap="flat">
            <a:solidFill>
              <a:srgbClr val="888888"/>
            </a:solidFill>
            <a:prstDash val="solid"/>
            <a:round/>
          </a:ln>
        </c:spPr>
        <c:txPr>
          <a:bodyPr rot="0"/>
          <a:lstStyle/>
          <a:p>
            <a:pPr>
              <a:defRPr b="1" i="0" strike="noStrike" sz="1600" u="none">
                <a:solidFill>
                  <a:srgbClr val="000000"/>
                </a:solidFill>
                <a:latin typeface="Arial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  <c:max val="3"/>
        </c:scaling>
        <c:delete val="0"/>
        <c:axPos val="l"/>
        <c:majorGridlines>
          <c:spPr>
            <a:ln w="12700" cap="flat">
              <a:solidFill>
                <a:srgbClr val="888888"/>
              </a:solidFill>
              <a:prstDash val="solid"/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b="1" i="0" strike="noStrike" sz="1800" u="none">
                    <a:solidFill>
                      <a:srgbClr val="000000"/>
                    </a:solidFill>
                    <a:latin typeface="Arial"/>
                  </a:defRPr>
                </a:pPr>
                <a:r>
                  <a:rPr b="1" i="0" strike="noStrike" sz="1800" u="none">
                    <a:solidFill>
                      <a:srgbClr val="000000"/>
                    </a:solidFill>
                    <a:latin typeface="Arial"/>
                  </a:rPr>
                  <a:t>Mean performance</a:t>
                </a:r>
              </a:p>
            </c:rich>
          </c:tx>
          <c:layout/>
          <c:overlay val="1"/>
        </c:title>
        <c:numFmt formatCode="General" sourceLinked="1"/>
        <c:majorTickMark val="out"/>
        <c:minorTickMark val="in"/>
        <c:tickLblPos val="nextTo"/>
        <c:spPr>
          <a:ln w="12700" cap="flat">
            <a:solidFill>
              <a:srgbClr val="888888"/>
            </a:solidFill>
            <a:prstDash val="solid"/>
            <a:round/>
          </a:ln>
        </c:spPr>
        <c:txPr>
          <a:bodyPr rot="0"/>
          <a:lstStyle/>
          <a:p>
            <a:pPr>
              <a:defRPr b="1" i="0" strike="noStrike" sz="1400" u="none">
                <a:solidFill>
                  <a:srgbClr val="000000"/>
                </a:solidFill>
                <a:latin typeface="Helvetica"/>
              </a:defRPr>
            </a:pPr>
          </a:p>
        </c:txPr>
        <c:crossAx val="2094734552"/>
        <c:crosses val="autoZero"/>
        <c:crossBetween val="between"/>
        <c:majorUnit val="1"/>
        <c:minorUnit val="0.5"/>
      </c:valAx>
      <c:spPr>
        <a:solidFill>
          <a:srgbClr val="FFFFFF"/>
        </a:solidFill>
        <a:ln w="12700" cap="flat">
          <a:solidFill>
            <a:srgbClr val="888888"/>
          </a:solidFill>
          <a:prstDash val="solid"/>
          <a:round/>
        </a:ln>
        <a:effectLst/>
      </c:spPr>
    </c:plotArea>
    <c:plotVisOnly val="1"/>
    <c:dispBlanksAs val="gap"/>
  </c:chart>
  <c:spPr>
    <a:solidFill>
      <a:srgbClr val="FFFFFF"/>
    </a:solidFill>
    <a:ln w="12700" cap="flat">
      <a:solidFill>
        <a:srgbClr val="888888"/>
      </a:solidFill>
      <a:prstDash val="solid"/>
      <a:round/>
    </a:ln>
    <a:effectLst/>
  </c:sp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145321"/>
          <c:y val="0.0354362"/>
          <c:w val="0.849679"/>
          <c:h val="0.837373"/>
        </c:manualLayout>
      </c:layout>
      <c:lineChart>
        <c:grouping val="standard"/>
        <c:varyColors val="0"/>
        <c:ser>
          <c:idx val="0"/>
          <c:order val="0"/>
          <c:tx>
            <c:strRef>
              <c:f>'Sheet1'!$E$191</c:f>
              <c:strCache>
                <c:ptCount val="1"/>
                <c:pt idx="0">
                  <c:v>Low Unusual Experiences score</c:v>
                </c:pt>
              </c:strCache>
            </c:strRef>
          </c:tx>
          <c:spPr>
            <a:solidFill>
              <a:srgbClr val="000000"/>
            </a:solidFill>
            <a:ln w="25400" cap="flat">
              <a:solidFill>
                <a:srgbClr val="3366FF"/>
              </a:solidFill>
              <a:prstDash val="solid"/>
              <a:round/>
            </a:ln>
            <a:effectLst/>
          </c:spPr>
          <c:marker>
            <c:symbol val="circle"/>
            <c:size val="11"/>
            <c:spPr>
              <a:solidFill>
                <a:srgbClr val="000000"/>
              </a:solidFill>
              <a:ln w="9525" cap="flat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dLbls>
            <c:numFmt formatCode="General" sourceLinked="1"/>
            <c:txPr>
              <a:bodyPr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errBars>
            <c:errBarType val="both"/>
            <c:errValType val="cust"/>
            <c:noEndCap val="0"/>
            <c:plus>
              <c:numRef>
                <c:f>'Sheet1'!$M$192:$M$194</c:f>
                <c:numCache>
                  <c:ptCount val="3"/>
                  <c:pt idx="0">
                    <c:v>0.022680</c:v>
                  </c:pt>
                  <c:pt idx="1">
                    <c:v>0.024080</c:v>
                  </c:pt>
                  <c:pt idx="2">
                    <c:v>0.023800</c:v>
                  </c:pt>
                </c:numCache>
              </c:numRef>
            </c:plus>
            <c:minus>
              <c:numRef>
                <c:f>'Sheet1'!$N$192:$N$194</c:f>
                <c:numCache>
                  <c:ptCount val="3"/>
                  <c:pt idx="0">
                    <c:v>0.022680</c:v>
                  </c:pt>
                  <c:pt idx="1">
                    <c:v>0.024080</c:v>
                  </c:pt>
                  <c:pt idx="2">
                    <c:v>0.023800</c:v>
                  </c:pt>
                </c:numCache>
              </c:numRef>
            </c:minus>
            <c:val val="0"/>
            <c:spPr>
              <a:noFill/>
              <a:ln w="9525" cap="flat">
                <a:solidFill>
                  <a:srgbClr val="000000"/>
                </a:solidFill>
                <a:prstDash val="solid"/>
                <a:round/>
              </a:ln>
              <a:effectLst/>
            </c:spPr>
          </c:errBars>
          <c:cat>
            <c:strRef>
              <c:f>'Sheet1'!$D$192:$D$194</c:f>
              <c:strCache>
                <c:ptCount val="3"/>
                <c:pt idx="0">
                  <c:v>25%</c:v>
                </c:pt>
                <c:pt idx="1">
                  <c:v>50%</c:v>
                </c:pt>
                <c:pt idx="2">
                  <c:v>75%</c:v>
                </c:pt>
              </c:strCache>
            </c:strRef>
          </c:cat>
          <c:val>
            <c:numRef>
              <c:f>'Sheet1'!$E$192:$E$194</c:f>
              <c:numCache>
                <c:ptCount val="3"/>
                <c:pt idx="0">
                  <c:v>0.610000</c:v>
                </c:pt>
                <c:pt idx="1">
                  <c:v>0.570000</c:v>
                </c:pt>
                <c:pt idx="2">
                  <c:v>0.660000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'Sheet1'!$F$191</c:f>
              <c:strCache>
                <c:ptCount val="1"/>
                <c:pt idx="0">
                  <c:v>High Unusual Experiences score</c:v>
                </c:pt>
              </c:strCache>
            </c:strRef>
          </c:tx>
          <c:spPr>
            <a:solidFill>
              <a:srgbClr val="000000"/>
            </a:solidFill>
            <a:ln w="25400" cap="flat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triangle"/>
            <c:size val="11"/>
            <c:spPr>
              <a:solidFill>
                <a:srgbClr val="000000"/>
              </a:solidFill>
              <a:ln w="9525" cap="flat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dLbls>
            <c:numFmt formatCode="General" sourceLinked="1"/>
            <c:txPr>
              <a:bodyPr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errBars>
            <c:errBarType val="both"/>
            <c:errValType val="cust"/>
            <c:noEndCap val="0"/>
            <c:plus>
              <c:numRef>
                <c:f>'Sheet1'!$O$192:$O$194</c:f>
                <c:numCache>
                  <c:ptCount val="3"/>
                  <c:pt idx="0">
                    <c:v>0.026600</c:v>
                  </c:pt>
                  <c:pt idx="1">
                    <c:v>0.026880</c:v>
                  </c:pt>
                  <c:pt idx="2">
                    <c:v>0.022680</c:v>
                  </c:pt>
                </c:numCache>
              </c:numRef>
            </c:plus>
            <c:minus>
              <c:numRef>
                <c:f>'Sheet1'!$P$192:$P$194</c:f>
                <c:numCache>
                  <c:ptCount val="3"/>
                  <c:pt idx="0">
                    <c:v>0.026600</c:v>
                  </c:pt>
                  <c:pt idx="1">
                    <c:v>0.026880</c:v>
                  </c:pt>
                  <c:pt idx="2">
                    <c:v>0.022680</c:v>
                  </c:pt>
                </c:numCache>
              </c:numRef>
            </c:minus>
            <c:val val="0"/>
            <c:spPr>
              <a:noFill/>
              <a:ln w="9525" cap="flat">
                <a:solidFill>
                  <a:srgbClr val="000000"/>
                </a:solidFill>
                <a:prstDash val="solid"/>
                <a:round/>
              </a:ln>
              <a:effectLst/>
            </c:spPr>
          </c:errBars>
          <c:cat>
            <c:strRef>
              <c:f>'Sheet1'!$D$192:$D$194</c:f>
              <c:strCache>
                <c:ptCount val="3"/>
                <c:pt idx="0">
                  <c:v>25%</c:v>
                </c:pt>
                <c:pt idx="1">
                  <c:v>50%</c:v>
                </c:pt>
                <c:pt idx="2">
                  <c:v>75%</c:v>
                </c:pt>
              </c:strCache>
            </c:strRef>
          </c:cat>
          <c:val>
            <c:numRef>
              <c:f>'Sheet1'!$F$192:$F$194</c:f>
              <c:numCache>
                <c:ptCount val="3"/>
                <c:pt idx="0">
                  <c:v>0.580000</c:v>
                </c:pt>
                <c:pt idx="1">
                  <c:v>0.630000</c:v>
                </c:pt>
                <c:pt idx="2">
                  <c:v>0.700000</c:v>
                </c:pt>
              </c:numCache>
            </c:numRef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b="1" i="0" strike="noStrike" sz="1800" u="none">
                    <a:solidFill>
                      <a:srgbClr val="000000"/>
                    </a:solidFill>
                    <a:latin typeface="Arial"/>
                  </a:defRPr>
                </a:pPr>
                <a:r>
                  <a:rPr b="1" i="0" strike="noStrike" sz="1800" u="none">
                    <a:solidFill>
                      <a:srgbClr val="000000"/>
                    </a:solidFill>
                    <a:latin typeface="Arial"/>
                  </a:rPr>
                  <a:t>Expectation of a face</a:t>
                </a:r>
              </a:p>
            </c:rich>
          </c:tx>
          <c:layout/>
          <c:overlay val="1"/>
        </c:title>
        <c:numFmt formatCode="0%" sourceLinked="0"/>
        <c:majorTickMark val="out"/>
        <c:minorTickMark val="none"/>
        <c:tickLblPos val="low"/>
        <c:spPr>
          <a:ln w="12700" cap="flat">
            <a:solidFill>
              <a:srgbClr val="888888"/>
            </a:solidFill>
            <a:prstDash val="solid"/>
            <a:round/>
          </a:ln>
        </c:spPr>
        <c:txPr>
          <a:bodyPr rot="0"/>
          <a:lstStyle/>
          <a:p>
            <a:pPr>
              <a:defRPr b="1" i="0" strike="noStrike" sz="1600" u="none">
                <a:solidFill>
                  <a:srgbClr val="000000"/>
                </a:solidFill>
                <a:latin typeface="Arial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  <c:max val="1"/>
        </c:scaling>
        <c:delete val="0"/>
        <c:axPos val="l"/>
        <c:majorGridlines>
          <c:spPr>
            <a:ln w="12700" cap="flat">
              <a:solidFill>
                <a:srgbClr val="888888"/>
              </a:solidFill>
              <a:prstDash val="sysDash"/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b="1" i="0" strike="noStrike" sz="1800" u="none">
                    <a:solidFill>
                      <a:srgbClr val="000000"/>
                    </a:solidFill>
                    <a:latin typeface="Arial"/>
                  </a:defRPr>
                </a:pPr>
                <a:r>
                  <a:rPr b="1" i="0" strike="noStrike" sz="1800" u="none">
                    <a:solidFill>
                      <a:srgbClr val="000000"/>
                    </a:solidFill>
                    <a:latin typeface="Arial"/>
                  </a:rPr>
                  <a:t>Mean Hit Rate</a:t>
                </a:r>
              </a:p>
            </c:rich>
          </c:tx>
          <c:layout/>
          <c:overlay val="1"/>
        </c:title>
        <c:numFmt formatCode="General" sourceLinked="1"/>
        <c:majorTickMark val="out"/>
        <c:minorTickMark val="in"/>
        <c:tickLblPos val="nextTo"/>
        <c:spPr>
          <a:ln w="12700" cap="flat">
            <a:solidFill>
              <a:srgbClr val="888888"/>
            </a:solidFill>
            <a:prstDash val="solid"/>
            <a:round/>
          </a:ln>
        </c:spPr>
        <c:txPr>
          <a:bodyPr rot="0"/>
          <a:lstStyle/>
          <a:p>
            <a:pPr>
              <a:defRPr b="1" i="0" strike="noStrike" sz="1400" u="none">
                <a:solidFill>
                  <a:srgbClr val="000000"/>
                </a:solidFill>
                <a:latin typeface="Arial"/>
              </a:defRPr>
            </a:pPr>
          </a:p>
        </c:txPr>
        <c:crossAx val="2094734552"/>
        <c:crosses val="autoZero"/>
        <c:crossBetween val="between"/>
        <c:majorUnit val="0.25"/>
        <c:minorUnit val="0.125"/>
      </c:valAx>
      <c:spPr>
        <a:solidFill>
          <a:srgbClr val="FFFFFF"/>
        </a:solidFill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251311"/>
          <c:y val="0.735013"/>
          <c:w val="0.676149"/>
          <c:h val="0.0979001"/>
        </c:manualLayout>
      </c:layout>
      <c:overlay val="1"/>
      <c:spPr>
        <a:solidFill>
          <a:srgbClr val="FFFFFF"/>
        </a:solidFill>
        <a:ln w="12700" cap="flat">
          <a:solidFill>
            <a:srgbClr val="000000"/>
          </a:solidFill>
          <a:prstDash val="solid"/>
          <a:miter lim="400000"/>
        </a:ln>
        <a:effectLst/>
      </c:spPr>
      <c:txPr>
        <a:bodyPr rot="0"/>
        <a:lstStyle/>
        <a:p>
          <a:pPr>
            <a:defRPr b="0" i="0" strike="noStrike" sz="1600" u="none">
              <a:solidFill>
                <a:srgbClr val="000000"/>
              </a:solidFill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  <a:effectLst/>
  </c:sp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145321"/>
          <c:y val="0.0354362"/>
          <c:w val="0.849679"/>
          <c:h val="0.837373"/>
        </c:manualLayout>
      </c:layout>
      <c:lineChart>
        <c:grouping val="standard"/>
        <c:varyColors val="0"/>
        <c:ser>
          <c:idx val="0"/>
          <c:order val="0"/>
          <c:tx>
            <c:v>Series1</c:v>
          </c:tx>
          <c:spPr>
            <a:solidFill>
              <a:srgbClr val="000000"/>
            </a:solidFill>
            <a:ln w="25400" cap="flat">
              <a:solidFill>
                <a:srgbClr val="3366FF"/>
              </a:solidFill>
              <a:prstDash val="solid"/>
              <a:round/>
            </a:ln>
            <a:effectLst/>
          </c:spPr>
          <c:marker>
            <c:symbol val="circle"/>
            <c:size val="11"/>
            <c:spPr>
              <a:solidFill>
                <a:srgbClr val="000000"/>
              </a:solidFill>
              <a:ln w="9525" cap="flat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dLbls>
            <c:numFmt formatCode="General" sourceLinked="1"/>
            <c:txPr>
              <a:bodyPr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errBars>
            <c:errBarType val="both"/>
            <c:errValType val="cust"/>
            <c:noEndCap val="0"/>
            <c:plus>
              <c:numRef>
                <c:f>'Sheet1'!$M$198:$M$200</c:f>
                <c:numCache>
                  <c:ptCount val="3"/>
                  <c:pt idx="0">
                    <c:v>0.034720</c:v>
                  </c:pt>
                  <c:pt idx="1">
                    <c:v>0.026880</c:v>
                  </c:pt>
                  <c:pt idx="2">
                    <c:v>0.037800</c:v>
                  </c:pt>
                </c:numCache>
              </c:numRef>
            </c:plus>
            <c:minus>
              <c:numRef>
                <c:f>'Sheet1'!$N$198:$N$200</c:f>
                <c:numCache>
                  <c:ptCount val="3"/>
                  <c:pt idx="0">
                    <c:v>0.034720</c:v>
                  </c:pt>
                  <c:pt idx="1">
                    <c:v>0.026880</c:v>
                  </c:pt>
                  <c:pt idx="2">
                    <c:v>0.037800</c:v>
                  </c:pt>
                </c:numCache>
              </c:numRef>
            </c:minus>
            <c:val val="0"/>
            <c:spPr>
              <a:noFill/>
              <a:ln w="9525" cap="flat">
                <a:solidFill>
                  <a:srgbClr val="000000"/>
                </a:solidFill>
                <a:prstDash val="solid"/>
                <a:round/>
              </a:ln>
              <a:effectLst/>
            </c:spPr>
          </c:errBars>
          <c:cat>
            <c:strRef>
              <c:f>'Sheet1'!$D$192:$D$194</c:f>
              <c:strCache>
                <c:ptCount val="3"/>
                <c:pt idx="0">
                  <c:v>25%</c:v>
                </c:pt>
                <c:pt idx="1">
                  <c:v>50%</c:v>
                </c:pt>
                <c:pt idx="2">
                  <c:v>75%</c:v>
                </c:pt>
              </c:strCache>
            </c:strRef>
          </c:cat>
          <c:val>
            <c:numRef>
              <c:f>'Sheet1'!$E$198:$E$200</c:f>
              <c:numCache>
                <c:ptCount val="3"/>
                <c:pt idx="0">
                  <c:v>0.140000</c:v>
                </c:pt>
                <c:pt idx="1">
                  <c:v>0.150000</c:v>
                </c:pt>
                <c:pt idx="2">
                  <c:v>0.270000</c:v>
                </c:pt>
              </c:numCache>
            </c:numRef>
          </c:val>
          <c:smooth val="0"/>
        </c:ser>
        <c:ser>
          <c:idx val="1"/>
          <c:order val="1"/>
          <c:tx>
            <c:v>Series2</c:v>
          </c:tx>
          <c:spPr>
            <a:solidFill>
              <a:srgbClr val="000000"/>
            </a:solidFill>
            <a:ln w="25400" cap="flat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triangle"/>
            <c:size val="11"/>
            <c:spPr>
              <a:solidFill>
                <a:srgbClr val="000000"/>
              </a:solidFill>
              <a:ln w="9525" cap="flat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dLbls>
            <c:numFmt formatCode="General" sourceLinked="1"/>
            <c:txPr>
              <a:bodyPr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errBars>
            <c:errBarType val="both"/>
            <c:errValType val="cust"/>
            <c:noEndCap val="0"/>
            <c:plus>
              <c:numRef>
                <c:f>'Sheet1'!$O$198:$O$200</c:f>
                <c:numCache>
                  <c:ptCount val="3"/>
                  <c:pt idx="0">
                    <c:v>0.033320</c:v>
                  </c:pt>
                  <c:pt idx="1">
                    <c:v>0.033880</c:v>
                  </c:pt>
                  <c:pt idx="2">
                    <c:v>0.033880</c:v>
                  </c:pt>
                </c:numCache>
              </c:numRef>
            </c:plus>
            <c:minus>
              <c:numRef>
                <c:f>'Sheet1'!$P$198:$P$200</c:f>
                <c:numCache>
                  <c:ptCount val="3"/>
                  <c:pt idx="0">
                    <c:v>0.033320</c:v>
                  </c:pt>
                  <c:pt idx="1">
                    <c:v>0.033880</c:v>
                  </c:pt>
                  <c:pt idx="2">
                    <c:v>0.033880</c:v>
                  </c:pt>
                </c:numCache>
              </c:numRef>
            </c:minus>
            <c:val val="0"/>
            <c:spPr>
              <a:noFill/>
              <a:ln w="9525" cap="flat">
                <a:solidFill>
                  <a:srgbClr val="000000"/>
                </a:solidFill>
                <a:prstDash val="solid"/>
                <a:round/>
              </a:ln>
              <a:effectLst/>
            </c:spPr>
          </c:errBars>
          <c:cat>
            <c:strRef>
              <c:f>'Sheet1'!$D$192:$D$194</c:f>
              <c:strCache>
                <c:ptCount val="3"/>
                <c:pt idx="0">
                  <c:v>25%</c:v>
                </c:pt>
                <c:pt idx="1">
                  <c:v>50%</c:v>
                </c:pt>
                <c:pt idx="2">
                  <c:v>75%</c:v>
                </c:pt>
              </c:strCache>
            </c:strRef>
          </c:cat>
          <c:val>
            <c:numRef>
              <c:f>'Sheet1'!$F$198:$F$200</c:f>
              <c:numCache>
                <c:ptCount val="3"/>
                <c:pt idx="0">
                  <c:v>0.160000</c:v>
                </c:pt>
                <c:pt idx="1">
                  <c:v>0.250000</c:v>
                </c:pt>
                <c:pt idx="2">
                  <c:v>0.420000</c:v>
                </c:pt>
              </c:numCache>
            </c:numRef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b="1" i="0" strike="noStrike" sz="1800" u="none">
                    <a:solidFill>
                      <a:srgbClr val="000000"/>
                    </a:solidFill>
                    <a:latin typeface="Arial"/>
                  </a:defRPr>
                </a:pPr>
                <a:r>
                  <a:rPr b="1" i="0" strike="noStrike" sz="1800" u="none">
                    <a:solidFill>
                      <a:srgbClr val="000000"/>
                    </a:solidFill>
                    <a:latin typeface="Arial"/>
                  </a:rPr>
                  <a:t>Expectation of a face</a:t>
                </a:r>
              </a:p>
            </c:rich>
          </c:tx>
          <c:layout/>
          <c:overlay val="1"/>
        </c:title>
        <c:numFmt formatCode="0%" sourceLinked="0"/>
        <c:majorTickMark val="out"/>
        <c:minorTickMark val="none"/>
        <c:tickLblPos val="low"/>
        <c:spPr>
          <a:ln w="12700" cap="flat">
            <a:solidFill>
              <a:srgbClr val="888888"/>
            </a:solidFill>
            <a:prstDash val="solid"/>
            <a:round/>
          </a:ln>
        </c:spPr>
        <c:txPr>
          <a:bodyPr rot="0"/>
          <a:lstStyle/>
          <a:p>
            <a:pPr>
              <a:defRPr b="1" i="0" strike="noStrike" sz="1600" u="none">
                <a:solidFill>
                  <a:srgbClr val="000000"/>
                </a:solidFill>
                <a:latin typeface="Arial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  <c:max val="1"/>
        </c:scaling>
        <c:delete val="0"/>
        <c:axPos val="l"/>
        <c:majorGridlines>
          <c:spPr>
            <a:ln w="12700" cap="flat">
              <a:solidFill>
                <a:srgbClr val="888888"/>
              </a:solidFill>
              <a:prstDash val="sysDash"/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b="1" i="0" strike="noStrike" sz="1800" u="none">
                    <a:solidFill>
                      <a:srgbClr val="000000"/>
                    </a:solidFill>
                    <a:latin typeface="Arial"/>
                  </a:defRPr>
                </a:pPr>
                <a:r>
                  <a:rPr b="1" i="0" strike="noStrike" sz="1800" u="none">
                    <a:solidFill>
                      <a:srgbClr val="000000"/>
                    </a:solidFill>
                    <a:latin typeface="Arial"/>
                  </a:rPr>
                  <a:t>Mean False Alarm Rate</a:t>
                </a:r>
              </a:p>
            </c:rich>
          </c:tx>
          <c:layout/>
          <c:overlay val="1"/>
        </c:title>
        <c:numFmt formatCode="General" sourceLinked="1"/>
        <c:majorTickMark val="out"/>
        <c:minorTickMark val="in"/>
        <c:tickLblPos val="nextTo"/>
        <c:spPr>
          <a:ln w="12700" cap="flat">
            <a:solidFill>
              <a:srgbClr val="888888"/>
            </a:solidFill>
            <a:prstDash val="solid"/>
            <a:round/>
          </a:ln>
        </c:spPr>
        <c:txPr>
          <a:bodyPr rot="0"/>
          <a:lstStyle/>
          <a:p>
            <a:pPr>
              <a:defRPr b="1" i="0" strike="noStrike" sz="1400" u="none">
                <a:solidFill>
                  <a:srgbClr val="000000"/>
                </a:solidFill>
                <a:latin typeface="Arial"/>
              </a:defRPr>
            </a:pPr>
          </a:p>
        </c:txPr>
        <c:crossAx val="2094734552"/>
        <c:crosses val="autoZero"/>
        <c:crossBetween val="between"/>
        <c:majorUnit val="0.25"/>
        <c:minorUnit val="0.125"/>
      </c:valAx>
      <c:spPr>
        <a:noFill/>
        <a:ln w="12700" cap="flat">
          <a:noFill/>
          <a:miter lim="400000"/>
        </a:ln>
        <a:effectLst/>
      </c:spPr>
    </c:plotArea>
    <c:plotVisOnly val="1"/>
    <c:dispBlanksAs val="gap"/>
  </c:chart>
  <c:spPr>
    <a:solidFill>
      <a:srgbClr val="FFFFFF"/>
    </a:solidFill>
    <a:ln>
      <a:noFill/>
    </a:ln>
    <a:effectLst/>
  </c:sp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8" Type="http://schemas.openxmlformats.org/officeDocument/2006/relationships/chart" Target="../charts/chart8.xml"/><Relationship Id="rId9" Type="http://schemas.openxmlformats.org/officeDocument/2006/relationships/chart" Target="../charts/chart9.xml"/><Relationship Id="rId10" Type="http://schemas.openxmlformats.org/officeDocument/2006/relationships/chart" Target="../charts/chart10.xml"/><Relationship Id="rId11" Type="http://schemas.openxmlformats.org/officeDocument/2006/relationships/chart" Target="../charts/chart11.xml"/><Relationship Id="rId12" Type="http://schemas.openxmlformats.org/officeDocument/2006/relationships/chart" Target="../charts/chart12.xml"/><Relationship Id="rId13" Type="http://schemas.openxmlformats.org/officeDocument/2006/relationships/chart" Target="../charts/chart13.xml"/><Relationship Id="rId14" Type="http://schemas.openxmlformats.org/officeDocument/2006/relationships/chart" Target="../charts/chart14.xml"/><Relationship Id="rId15" Type="http://schemas.openxmlformats.org/officeDocument/2006/relationships/chart" Target="../charts/chart15.xml"/></Relationships>

</file>

<file path=xl/drawings/drawing1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2</xdr:col>
      <xdr:colOff>526603</xdr:colOff>
      <xdr:row>15</xdr:row>
      <xdr:rowOff>44799</xdr:rowOff>
    </xdr:from>
    <xdr:to>
      <xdr:col>23</xdr:col>
      <xdr:colOff>517276</xdr:colOff>
      <xdr:row>54</xdr:row>
      <xdr:rowOff>15544</xdr:rowOff>
    </xdr:to>
    <xdr:graphicFrame>
      <xdr:nvGraphicFramePr>
        <xdr:cNvPr id="2" name="Chart 2"/>
        <xdr:cNvGraphicFramePr/>
      </xdr:nvGraphicFramePr>
      <xdr:xfrm>
        <a:off x="1872803" y="2711799"/>
        <a:ext cx="15954574" cy="6904946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2</xdr:col>
      <xdr:colOff>619118</xdr:colOff>
      <xdr:row>58</xdr:row>
      <xdr:rowOff>158216</xdr:rowOff>
    </xdr:from>
    <xdr:to>
      <xdr:col>20</xdr:col>
      <xdr:colOff>307340</xdr:colOff>
      <xdr:row>95</xdr:row>
      <xdr:rowOff>155917</xdr:rowOff>
    </xdr:to>
    <xdr:graphicFrame>
      <xdr:nvGraphicFramePr>
        <xdr:cNvPr id="3" name="Chart 3"/>
        <xdr:cNvGraphicFramePr/>
      </xdr:nvGraphicFramePr>
      <xdr:xfrm>
        <a:off x="1965318" y="10470616"/>
        <a:ext cx="13632823" cy="6576302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2"/>
        </a:graphicData>
      </a:graphic>
    </xdr:graphicFrame>
    <xdr:clientData/>
  </xdr:twoCellAnchor>
  <xdr:twoCellAnchor>
    <xdr:from>
      <xdr:col>16</xdr:col>
      <xdr:colOff>44450</xdr:colOff>
      <xdr:row>97</xdr:row>
      <xdr:rowOff>101581</xdr:rowOff>
    </xdr:from>
    <xdr:to>
      <xdr:col>24</xdr:col>
      <xdr:colOff>57151</xdr:colOff>
      <xdr:row>97</xdr:row>
      <xdr:rowOff>101581</xdr:rowOff>
    </xdr:to>
    <xdr:sp>
      <xdr:nvSpPr>
        <xdr:cNvPr id="4" name="Shape 4"/>
        <xdr:cNvSpPr/>
      </xdr:nvSpPr>
      <xdr:spPr>
        <a:xfrm>
          <a:off x="12642850" y="17348181"/>
          <a:ext cx="5397502" cy="1"/>
        </a:xfrm>
        <a:prstGeom prst="line">
          <a:avLst/>
        </a:prstGeom>
        <a:noFill/>
        <a:ln w="25400" cap="flat">
          <a:solidFill>
            <a:srgbClr val="000000"/>
          </a:solidFill>
          <a:prstDash val="dash"/>
          <a:round/>
        </a:ln>
        <a:effectLst>
          <a:outerShdw sx="100000" sy="100000" kx="0" ky="0" algn="b" rotWithShape="0" blurRad="38100" dist="20000" dir="5400000">
            <a:srgbClr val="000000">
              <a:alpha val="37999"/>
            </a:srgbClr>
          </a:outerShdw>
        </a:effectLst>
      </xdr:spPr>
      <xdr:txBody>
        <a:bodyPr/>
        <a:lstStyle/>
        <a:p>
          <a:pPr/>
        </a:p>
      </xdr:txBody>
    </xdr:sp>
    <xdr:clientData/>
  </xdr:twoCellAnchor>
  <xdr:twoCellAnchor>
    <xdr:from>
      <xdr:col>15</xdr:col>
      <xdr:colOff>108019</xdr:colOff>
      <xdr:row>115</xdr:row>
      <xdr:rowOff>158216</xdr:rowOff>
    </xdr:from>
    <xdr:to>
      <xdr:col>24</xdr:col>
      <xdr:colOff>263164</xdr:colOff>
      <xdr:row>150</xdr:row>
      <xdr:rowOff>119601</xdr:rowOff>
    </xdr:to>
    <xdr:graphicFrame>
      <xdr:nvGraphicFramePr>
        <xdr:cNvPr id="5" name="Chart 5"/>
        <xdr:cNvGraphicFramePr/>
      </xdr:nvGraphicFramePr>
      <xdr:xfrm>
        <a:off x="12033319" y="20605216"/>
        <a:ext cx="6213046" cy="6184386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3"/>
        </a:graphicData>
      </a:graphic>
    </xdr:graphicFrame>
    <xdr:clientData/>
  </xdr:twoCellAnchor>
  <xdr:twoCellAnchor>
    <xdr:from>
      <xdr:col>24</xdr:col>
      <xdr:colOff>592607</xdr:colOff>
      <xdr:row>115</xdr:row>
      <xdr:rowOff>172529</xdr:rowOff>
    </xdr:from>
    <xdr:to>
      <xdr:col>33</xdr:col>
      <xdr:colOff>603075</xdr:colOff>
      <xdr:row>150</xdr:row>
      <xdr:rowOff>133913</xdr:rowOff>
    </xdr:to>
    <xdr:graphicFrame>
      <xdr:nvGraphicFramePr>
        <xdr:cNvPr id="6" name="Chart 6"/>
        <xdr:cNvGraphicFramePr/>
      </xdr:nvGraphicFramePr>
      <xdr:xfrm>
        <a:off x="18575807" y="20619529"/>
        <a:ext cx="6068369" cy="6184385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4"/>
        </a:graphicData>
      </a:graphic>
    </xdr:graphicFrame>
    <xdr:clientData/>
  </xdr:twoCellAnchor>
  <xdr:twoCellAnchor>
    <xdr:from>
      <xdr:col>13</xdr:col>
      <xdr:colOff>316291</xdr:colOff>
      <xdr:row>154</xdr:row>
      <xdr:rowOff>102808</xdr:rowOff>
    </xdr:from>
    <xdr:to>
      <xdr:col>20</xdr:col>
      <xdr:colOff>291700</xdr:colOff>
      <xdr:row>185</xdr:row>
      <xdr:rowOff>144343</xdr:rowOff>
    </xdr:to>
    <xdr:graphicFrame>
      <xdr:nvGraphicFramePr>
        <xdr:cNvPr id="7" name="Chart 7"/>
        <xdr:cNvGraphicFramePr/>
      </xdr:nvGraphicFramePr>
      <xdr:xfrm>
        <a:off x="10895391" y="27484008"/>
        <a:ext cx="4687110" cy="5553336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5"/>
        </a:graphicData>
      </a:graphic>
    </xdr:graphicFrame>
    <xdr:clientData/>
  </xdr:twoCellAnchor>
  <xdr:twoCellAnchor>
    <xdr:from>
      <xdr:col>15</xdr:col>
      <xdr:colOff>92561</xdr:colOff>
      <xdr:row>155</xdr:row>
      <xdr:rowOff>156515</xdr:rowOff>
    </xdr:from>
    <xdr:to>
      <xdr:col>15</xdr:col>
      <xdr:colOff>432644</xdr:colOff>
      <xdr:row>157</xdr:row>
      <xdr:rowOff>127274</xdr:rowOff>
    </xdr:to>
    <xdr:sp>
      <xdr:nvSpPr>
        <xdr:cNvPr id="8" name="Shape 8"/>
        <xdr:cNvSpPr/>
      </xdr:nvSpPr>
      <xdr:spPr>
        <a:xfrm>
          <a:off x="12017861" y="27715515"/>
          <a:ext cx="340084" cy="326360"/>
        </a:xfrm>
        <a:prstGeom prst="rect">
          <a:avLst/>
        </a:prstGeom>
        <a:noFill/>
        <a:ln w="12700" cap="flat">
          <a:noFill/>
          <a:miter lim="400000"/>
        </a:ln>
        <a:effectLst>
          <a:outerShdw sx="100000" sy="100000" kx="0" ky="0" algn="b" rotWithShape="0" blurRad="38100" dist="23000" dir="5400000">
            <a:srgbClr val="000000">
              <a:alpha val="34998"/>
            </a:srgbClr>
          </a:outerShdw>
        </a:effectLst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0" tIns="0" rIns="0" bIns="0" numCol="1" anchor="t">
          <a:spAutoFit/>
        </a:bodyPr>
        <a:lstStyle/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2000" u="none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b="1" baseline="0" cap="none" i="0" spc="0" strike="noStrike" sz="2000" u="none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a</a:t>
          </a:r>
        </a:p>
      </xdr:txBody>
    </xdr:sp>
    <xdr:clientData/>
  </xdr:twoCellAnchor>
  <xdr:twoCellAnchor>
    <xdr:from>
      <xdr:col>14</xdr:col>
      <xdr:colOff>550858</xdr:colOff>
      <xdr:row>169</xdr:row>
      <xdr:rowOff>149373</xdr:rowOff>
    </xdr:from>
    <xdr:to>
      <xdr:col>20</xdr:col>
      <xdr:colOff>307340</xdr:colOff>
      <xdr:row>169</xdr:row>
      <xdr:rowOff>149373</xdr:rowOff>
    </xdr:to>
    <xdr:sp>
      <xdr:nvSpPr>
        <xdr:cNvPr id="9" name="Shape 9"/>
        <xdr:cNvSpPr/>
      </xdr:nvSpPr>
      <xdr:spPr>
        <a:xfrm flipV="1">
          <a:off x="11803058" y="30197573"/>
          <a:ext cx="3795083" cy="1"/>
        </a:xfrm>
        <a:prstGeom prst="line">
          <a:avLst/>
        </a:prstGeom>
        <a:noFill/>
        <a:ln w="25400" cap="flat">
          <a:solidFill>
            <a:srgbClr val="000000"/>
          </a:solidFill>
          <a:prstDash val="dash"/>
          <a:round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20</xdr:col>
      <xdr:colOff>391297</xdr:colOff>
      <xdr:row>154</xdr:row>
      <xdr:rowOff>97438</xdr:rowOff>
    </xdr:from>
    <xdr:to>
      <xdr:col>26</xdr:col>
      <xdr:colOff>130071</xdr:colOff>
      <xdr:row>185</xdr:row>
      <xdr:rowOff>144343</xdr:rowOff>
    </xdr:to>
    <xdr:graphicFrame>
      <xdr:nvGraphicFramePr>
        <xdr:cNvPr id="10" name="Chart 10"/>
        <xdr:cNvGraphicFramePr/>
      </xdr:nvGraphicFramePr>
      <xdr:xfrm>
        <a:off x="15682097" y="27478638"/>
        <a:ext cx="3777375" cy="5558706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6"/>
        </a:graphicData>
      </a:graphic>
    </xdr:graphicFrame>
    <xdr:clientData/>
  </xdr:twoCellAnchor>
  <xdr:twoCellAnchor>
    <xdr:from>
      <xdr:col>22</xdr:col>
      <xdr:colOff>197027</xdr:colOff>
      <xdr:row>155</xdr:row>
      <xdr:rowOff>156515</xdr:rowOff>
    </xdr:from>
    <xdr:to>
      <xdr:col>22</xdr:col>
      <xdr:colOff>545309</xdr:colOff>
      <xdr:row>157</xdr:row>
      <xdr:rowOff>127274</xdr:rowOff>
    </xdr:to>
    <xdr:sp>
      <xdr:nvSpPr>
        <xdr:cNvPr id="11" name="Shape 11"/>
        <xdr:cNvSpPr/>
      </xdr:nvSpPr>
      <xdr:spPr>
        <a:xfrm>
          <a:off x="16834027" y="27715515"/>
          <a:ext cx="348283" cy="326360"/>
        </a:xfrm>
        <a:prstGeom prst="rect">
          <a:avLst/>
        </a:prstGeom>
        <a:noFill/>
        <a:ln w="12700" cap="flat">
          <a:noFill/>
          <a:miter lim="400000"/>
        </a:ln>
        <a:effectLst>
          <a:outerShdw sx="100000" sy="100000" kx="0" ky="0" algn="b" rotWithShape="0" blurRad="38100" dist="23000" dir="5400000">
            <a:srgbClr val="000000">
              <a:alpha val="34998"/>
            </a:srgbClr>
          </a:outerShdw>
        </a:effectLst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0" tIns="0" rIns="0" bIns="0" numCol="1" anchor="t">
          <a:spAutoFit/>
        </a:bodyPr>
        <a:lstStyle/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2000" u="none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b="1" baseline="0" cap="none" i="0" spc="0" strike="noStrike" sz="2000" u="none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b</a:t>
          </a:r>
        </a:p>
      </xdr:txBody>
    </xdr:sp>
    <xdr:clientData/>
  </xdr:twoCellAnchor>
  <xdr:twoCellAnchor>
    <xdr:from>
      <xdr:col>26</xdr:col>
      <xdr:colOff>306252</xdr:colOff>
      <xdr:row>154</xdr:row>
      <xdr:rowOff>97438</xdr:rowOff>
    </xdr:from>
    <xdr:to>
      <xdr:col>31</xdr:col>
      <xdr:colOff>0</xdr:colOff>
      <xdr:row>185</xdr:row>
      <xdr:rowOff>158486</xdr:rowOff>
    </xdr:to>
    <xdr:graphicFrame>
      <xdr:nvGraphicFramePr>
        <xdr:cNvPr id="12" name="Chart 12"/>
        <xdr:cNvGraphicFramePr/>
      </xdr:nvGraphicFramePr>
      <xdr:xfrm>
        <a:off x="19635652" y="27478638"/>
        <a:ext cx="3059249" cy="5572849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7"/>
        </a:graphicData>
      </a:graphic>
    </xdr:graphicFrame>
    <xdr:clientData/>
  </xdr:twoCellAnchor>
  <xdr:twoCellAnchor>
    <xdr:from>
      <xdr:col>27</xdr:col>
      <xdr:colOff>479186</xdr:colOff>
      <xdr:row>155</xdr:row>
      <xdr:rowOff>156515</xdr:rowOff>
    </xdr:from>
    <xdr:to>
      <xdr:col>28</xdr:col>
      <xdr:colOff>157762</xdr:colOff>
      <xdr:row>157</xdr:row>
      <xdr:rowOff>127274</xdr:rowOff>
    </xdr:to>
    <xdr:sp>
      <xdr:nvSpPr>
        <xdr:cNvPr id="13" name="Shape 13"/>
        <xdr:cNvSpPr/>
      </xdr:nvSpPr>
      <xdr:spPr>
        <a:xfrm>
          <a:off x="20481686" y="27715515"/>
          <a:ext cx="351677" cy="326360"/>
        </a:xfrm>
        <a:prstGeom prst="rect">
          <a:avLst/>
        </a:prstGeom>
        <a:noFill/>
        <a:ln w="12700" cap="flat">
          <a:noFill/>
          <a:miter lim="400000"/>
        </a:ln>
        <a:effectLst>
          <a:outerShdw sx="100000" sy="100000" kx="0" ky="0" algn="b" rotWithShape="0" blurRad="38100" dist="23000" dir="5400000">
            <a:srgbClr val="000000">
              <a:alpha val="34998"/>
            </a:srgbClr>
          </a:outerShdw>
        </a:effectLst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0" tIns="0" rIns="0" bIns="0" numCol="1" anchor="t">
          <a:spAutoFit/>
        </a:bodyPr>
        <a:lstStyle/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2000" u="none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b="1" baseline="0" cap="none" i="0" spc="0" strike="noStrike" sz="2000" u="none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c</a:t>
          </a:r>
        </a:p>
      </xdr:txBody>
    </xdr:sp>
    <xdr:clientData/>
  </xdr:twoCellAnchor>
  <xdr:twoCellAnchor>
    <xdr:from>
      <xdr:col>27</xdr:col>
      <xdr:colOff>302407</xdr:colOff>
      <xdr:row>174</xdr:row>
      <xdr:rowOff>114300</xdr:rowOff>
    </xdr:from>
    <xdr:to>
      <xdr:col>30</xdr:col>
      <xdr:colOff>666750</xdr:colOff>
      <xdr:row>174</xdr:row>
      <xdr:rowOff>114300</xdr:rowOff>
    </xdr:to>
    <xdr:sp>
      <xdr:nvSpPr>
        <xdr:cNvPr id="14" name="Shape 14"/>
        <xdr:cNvSpPr/>
      </xdr:nvSpPr>
      <xdr:spPr>
        <a:xfrm>
          <a:off x="20304907" y="31051500"/>
          <a:ext cx="2383644" cy="1"/>
        </a:xfrm>
        <a:prstGeom prst="line">
          <a:avLst/>
        </a:prstGeom>
        <a:noFill/>
        <a:ln w="25400" cap="flat">
          <a:solidFill>
            <a:srgbClr val="000000"/>
          </a:solidFill>
          <a:prstDash val="dash"/>
          <a:round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3</xdr:col>
      <xdr:colOff>487342</xdr:colOff>
      <xdr:row>218</xdr:row>
      <xdr:rowOff>56746</xdr:rowOff>
    </xdr:from>
    <xdr:to>
      <xdr:col>10</xdr:col>
      <xdr:colOff>260999</xdr:colOff>
      <xdr:row>253</xdr:row>
      <xdr:rowOff>97177</xdr:rowOff>
    </xdr:to>
    <xdr:graphicFrame>
      <xdr:nvGraphicFramePr>
        <xdr:cNvPr id="15" name="Chart 15"/>
        <xdr:cNvGraphicFramePr/>
      </xdr:nvGraphicFramePr>
      <xdr:xfrm>
        <a:off x="2506642" y="38817146"/>
        <a:ext cx="6314158" cy="6263432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8"/>
        </a:graphicData>
      </a:graphic>
    </xdr:graphicFrame>
    <xdr:clientData/>
  </xdr:twoCellAnchor>
  <xdr:twoCellAnchor>
    <xdr:from>
      <xdr:col>3</xdr:col>
      <xdr:colOff>1410704</xdr:colOff>
      <xdr:row>234</xdr:row>
      <xdr:rowOff>82760</xdr:rowOff>
    </xdr:from>
    <xdr:to>
      <xdr:col>10</xdr:col>
      <xdr:colOff>295880</xdr:colOff>
      <xdr:row>234</xdr:row>
      <xdr:rowOff>82760</xdr:rowOff>
    </xdr:to>
    <xdr:sp>
      <xdr:nvSpPr>
        <xdr:cNvPr id="16" name="Shape 16"/>
        <xdr:cNvSpPr/>
      </xdr:nvSpPr>
      <xdr:spPr>
        <a:xfrm>
          <a:off x="3430004" y="41687960"/>
          <a:ext cx="5425677" cy="1"/>
        </a:xfrm>
        <a:prstGeom prst="line">
          <a:avLst/>
        </a:prstGeom>
        <a:noFill/>
        <a:ln w="25400" cap="flat">
          <a:solidFill>
            <a:srgbClr val="000000"/>
          </a:solidFill>
          <a:prstDash val="dash"/>
          <a:round/>
        </a:ln>
        <a:effectLst>
          <a:outerShdw sx="100000" sy="100000" kx="0" ky="0" algn="b" rotWithShape="0" blurRad="38100" dist="20000" dir="5400000">
            <a:srgbClr val="000000">
              <a:alpha val="37999"/>
            </a:srgbClr>
          </a:outerShdw>
        </a:effectLst>
      </xdr:spPr>
      <xdr:txBody>
        <a:bodyPr/>
        <a:lstStyle/>
        <a:p>
          <a:pPr/>
        </a:p>
      </xdr:txBody>
    </xdr:sp>
    <xdr:clientData/>
  </xdr:twoCellAnchor>
  <xdr:twoCellAnchor>
    <xdr:from>
      <xdr:col>3</xdr:col>
      <xdr:colOff>1700526</xdr:colOff>
      <xdr:row>220</xdr:row>
      <xdr:rowOff>80597</xdr:rowOff>
    </xdr:from>
    <xdr:to>
      <xdr:col>3</xdr:col>
      <xdr:colOff>2091948</xdr:colOff>
      <xdr:row>222</xdr:row>
      <xdr:rowOff>51356</xdr:rowOff>
    </xdr:to>
    <xdr:sp>
      <xdr:nvSpPr>
        <xdr:cNvPr id="17" name="Shape 17"/>
        <xdr:cNvSpPr/>
      </xdr:nvSpPr>
      <xdr:spPr>
        <a:xfrm>
          <a:off x="3719826" y="39196597"/>
          <a:ext cx="391423" cy="326360"/>
        </a:xfrm>
        <a:prstGeom prst="rect">
          <a:avLst/>
        </a:prstGeom>
        <a:noFill/>
        <a:ln w="12700" cap="flat">
          <a:noFill/>
          <a:miter lim="400000"/>
        </a:ln>
        <a:effectLst>
          <a:outerShdw sx="100000" sy="100000" kx="0" ky="0" algn="b" rotWithShape="0" blurRad="38100" dist="23000" dir="5400000">
            <a:srgbClr val="000000">
              <a:alpha val="34998"/>
            </a:srgbClr>
          </a:outerShdw>
        </a:effectLst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0" tIns="0" rIns="0" bIns="0" numCol="1" anchor="t">
          <a:spAutoFit/>
        </a:bodyPr>
        <a:lstStyle/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2000" u="none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b="1" baseline="0" cap="none" i="0" spc="0" strike="noStrike" sz="2000" u="none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a</a:t>
          </a:r>
        </a:p>
      </xdr:txBody>
    </xdr:sp>
    <xdr:clientData/>
  </xdr:twoCellAnchor>
  <xdr:twoCellAnchor>
    <xdr:from>
      <xdr:col>10</xdr:col>
      <xdr:colOff>373002</xdr:colOff>
      <xdr:row>218</xdr:row>
      <xdr:rowOff>70147</xdr:rowOff>
    </xdr:from>
    <xdr:to>
      <xdr:col>19</xdr:col>
      <xdr:colOff>629260</xdr:colOff>
      <xdr:row>253</xdr:row>
      <xdr:rowOff>110577</xdr:rowOff>
    </xdr:to>
    <xdr:graphicFrame>
      <xdr:nvGraphicFramePr>
        <xdr:cNvPr id="18" name="Chart 18"/>
        <xdr:cNvGraphicFramePr/>
      </xdr:nvGraphicFramePr>
      <xdr:xfrm>
        <a:off x="8932802" y="38830547"/>
        <a:ext cx="6314159" cy="6263431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9"/>
        </a:graphicData>
      </a:graphic>
    </xdr:graphicFrame>
    <xdr:clientData/>
  </xdr:twoCellAnchor>
  <xdr:twoCellAnchor>
    <xdr:from>
      <xdr:col>11</xdr:col>
      <xdr:colOff>609403</xdr:colOff>
      <xdr:row>234</xdr:row>
      <xdr:rowOff>108861</xdr:rowOff>
    </xdr:from>
    <xdr:to>
      <xdr:col>19</xdr:col>
      <xdr:colOff>622102</xdr:colOff>
      <xdr:row>234</xdr:row>
      <xdr:rowOff>108861</xdr:rowOff>
    </xdr:to>
    <xdr:sp>
      <xdr:nvSpPr>
        <xdr:cNvPr id="19" name="Shape 19"/>
        <xdr:cNvSpPr/>
      </xdr:nvSpPr>
      <xdr:spPr>
        <a:xfrm>
          <a:off x="9842303" y="41714061"/>
          <a:ext cx="5397500" cy="1"/>
        </a:xfrm>
        <a:prstGeom prst="line">
          <a:avLst/>
        </a:prstGeom>
        <a:noFill/>
        <a:ln w="25400" cap="flat">
          <a:solidFill>
            <a:srgbClr val="000000"/>
          </a:solidFill>
          <a:prstDash val="dash"/>
          <a:round/>
        </a:ln>
        <a:effectLst>
          <a:outerShdw sx="100000" sy="100000" kx="0" ky="0" algn="b" rotWithShape="0" blurRad="38100" dist="20000" dir="5400000">
            <a:srgbClr val="000000">
              <a:alpha val="37999"/>
            </a:srgbClr>
          </a:outerShdw>
        </a:effectLst>
      </xdr:spPr>
      <xdr:txBody>
        <a:bodyPr/>
        <a:lstStyle/>
        <a:p>
          <a:pPr/>
        </a:p>
      </xdr:txBody>
    </xdr:sp>
    <xdr:clientData/>
  </xdr:twoCellAnchor>
  <xdr:twoCellAnchor>
    <xdr:from>
      <xdr:col>12</xdr:col>
      <xdr:colOff>142594</xdr:colOff>
      <xdr:row>220</xdr:row>
      <xdr:rowOff>80597</xdr:rowOff>
    </xdr:from>
    <xdr:to>
      <xdr:col>12</xdr:col>
      <xdr:colOff>460177</xdr:colOff>
      <xdr:row>222</xdr:row>
      <xdr:rowOff>51356</xdr:rowOff>
    </xdr:to>
    <xdr:sp>
      <xdr:nvSpPr>
        <xdr:cNvPr id="20" name="Shape 20"/>
        <xdr:cNvSpPr/>
      </xdr:nvSpPr>
      <xdr:spPr>
        <a:xfrm>
          <a:off x="10048594" y="39196597"/>
          <a:ext cx="317584" cy="326360"/>
        </a:xfrm>
        <a:prstGeom prst="rect">
          <a:avLst/>
        </a:prstGeom>
        <a:noFill/>
        <a:ln w="12700" cap="flat">
          <a:noFill/>
          <a:miter lim="400000"/>
        </a:ln>
        <a:effectLst>
          <a:outerShdw sx="100000" sy="100000" kx="0" ky="0" algn="b" rotWithShape="0" blurRad="38100" dist="23000" dir="5400000">
            <a:srgbClr val="000000">
              <a:alpha val="34998"/>
            </a:srgbClr>
          </a:outerShdw>
        </a:effectLst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0" tIns="0" rIns="0" bIns="0" numCol="1" anchor="t">
          <a:spAutoFit/>
        </a:bodyPr>
        <a:lstStyle/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2000" u="none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b="1" baseline="0" cap="none" i="0" spc="0" strike="noStrike" sz="2000" u="none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b</a:t>
          </a:r>
        </a:p>
      </xdr:txBody>
    </xdr:sp>
    <xdr:clientData/>
  </xdr:twoCellAnchor>
  <xdr:twoCellAnchor>
    <xdr:from>
      <xdr:col>3</xdr:col>
      <xdr:colOff>487342</xdr:colOff>
      <xdr:row>255</xdr:row>
      <xdr:rowOff>115747</xdr:rowOff>
    </xdr:from>
    <xdr:to>
      <xdr:col>10</xdr:col>
      <xdr:colOff>161667</xdr:colOff>
      <xdr:row>290</xdr:row>
      <xdr:rowOff>152053</xdr:rowOff>
    </xdr:to>
    <xdr:graphicFrame>
      <xdr:nvGraphicFramePr>
        <xdr:cNvPr id="21" name="Chart 21"/>
        <xdr:cNvGraphicFramePr/>
      </xdr:nvGraphicFramePr>
      <xdr:xfrm>
        <a:off x="2506642" y="45454747"/>
        <a:ext cx="6214826" cy="6259307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0"/>
        </a:graphicData>
      </a:graphic>
    </xdr:graphicFrame>
    <xdr:clientData/>
  </xdr:twoCellAnchor>
  <xdr:twoCellAnchor>
    <xdr:from>
      <xdr:col>3</xdr:col>
      <xdr:colOff>1522477</xdr:colOff>
      <xdr:row>257</xdr:row>
      <xdr:rowOff>156515</xdr:rowOff>
    </xdr:from>
    <xdr:to>
      <xdr:col>3</xdr:col>
      <xdr:colOff>1914158</xdr:colOff>
      <xdr:row>259</xdr:row>
      <xdr:rowOff>127274</xdr:rowOff>
    </xdr:to>
    <xdr:sp>
      <xdr:nvSpPr>
        <xdr:cNvPr id="22" name="Shape 22"/>
        <xdr:cNvSpPr/>
      </xdr:nvSpPr>
      <xdr:spPr>
        <a:xfrm>
          <a:off x="3541777" y="45851115"/>
          <a:ext cx="391682" cy="326360"/>
        </a:xfrm>
        <a:prstGeom prst="rect">
          <a:avLst/>
        </a:prstGeom>
        <a:noFill/>
        <a:ln w="12700" cap="flat">
          <a:noFill/>
          <a:miter lim="400000"/>
        </a:ln>
        <a:effectLst>
          <a:outerShdw sx="100000" sy="100000" kx="0" ky="0" algn="b" rotWithShape="0" blurRad="38100" dist="23000" dir="5400000">
            <a:srgbClr val="000000">
              <a:alpha val="34998"/>
            </a:srgbClr>
          </a:outerShdw>
        </a:effectLst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0" tIns="0" rIns="0" bIns="0" numCol="1" anchor="t">
          <a:spAutoFit/>
        </a:bodyPr>
        <a:lstStyle/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2000" u="none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b="1" baseline="0" cap="none" i="0" spc="0" strike="noStrike" sz="2000" u="none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c</a:t>
          </a:r>
        </a:p>
      </xdr:txBody>
    </xdr:sp>
    <xdr:clientData/>
  </xdr:twoCellAnchor>
  <xdr:twoCellAnchor>
    <xdr:from>
      <xdr:col>10</xdr:col>
      <xdr:colOff>487129</xdr:colOff>
      <xdr:row>255</xdr:row>
      <xdr:rowOff>70746</xdr:rowOff>
    </xdr:from>
    <xdr:to>
      <xdr:col>19</xdr:col>
      <xdr:colOff>644951</xdr:colOff>
      <xdr:row>290</xdr:row>
      <xdr:rowOff>107051</xdr:rowOff>
    </xdr:to>
    <xdr:graphicFrame>
      <xdr:nvGraphicFramePr>
        <xdr:cNvPr id="23" name="Chart 23"/>
        <xdr:cNvGraphicFramePr/>
      </xdr:nvGraphicFramePr>
      <xdr:xfrm>
        <a:off x="9046929" y="45409746"/>
        <a:ext cx="6215723" cy="6259306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1"/>
        </a:graphicData>
      </a:graphic>
    </xdr:graphicFrame>
    <xdr:clientData/>
  </xdr:twoCellAnchor>
  <xdr:twoCellAnchor>
    <xdr:from>
      <xdr:col>11</xdr:col>
      <xdr:colOff>624868</xdr:colOff>
      <xdr:row>274</xdr:row>
      <xdr:rowOff>88900</xdr:rowOff>
    </xdr:from>
    <xdr:to>
      <xdr:col>19</xdr:col>
      <xdr:colOff>637568</xdr:colOff>
      <xdr:row>274</xdr:row>
      <xdr:rowOff>88900</xdr:rowOff>
    </xdr:to>
    <xdr:sp>
      <xdr:nvSpPr>
        <xdr:cNvPr id="24" name="Shape 24"/>
        <xdr:cNvSpPr/>
      </xdr:nvSpPr>
      <xdr:spPr>
        <a:xfrm>
          <a:off x="9857768" y="48806100"/>
          <a:ext cx="5397501" cy="0"/>
        </a:xfrm>
        <a:prstGeom prst="line">
          <a:avLst/>
        </a:prstGeom>
        <a:noFill/>
        <a:ln w="25400" cap="flat">
          <a:solidFill>
            <a:srgbClr val="000000"/>
          </a:solidFill>
          <a:prstDash val="dash"/>
          <a:round/>
        </a:ln>
        <a:effectLst>
          <a:outerShdw sx="100000" sy="100000" kx="0" ky="0" algn="b" rotWithShape="0" blurRad="38100" dist="20000" dir="5400000">
            <a:srgbClr val="000000">
              <a:alpha val="37999"/>
            </a:srgbClr>
          </a:outerShdw>
        </a:effectLst>
      </xdr:spPr>
      <xdr:txBody>
        <a:bodyPr/>
        <a:lstStyle/>
        <a:p>
          <a:pPr/>
        </a:p>
      </xdr:txBody>
    </xdr:sp>
    <xdr:clientData/>
  </xdr:twoCellAnchor>
  <xdr:twoCellAnchor>
    <xdr:from>
      <xdr:col>12</xdr:col>
      <xdr:colOff>142576</xdr:colOff>
      <xdr:row>257</xdr:row>
      <xdr:rowOff>50525</xdr:rowOff>
    </xdr:from>
    <xdr:to>
      <xdr:col>12</xdr:col>
      <xdr:colOff>460177</xdr:colOff>
      <xdr:row>259</xdr:row>
      <xdr:rowOff>21284</xdr:rowOff>
    </xdr:to>
    <xdr:sp>
      <xdr:nvSpPr>
        <xdr:cNvPr id="25" name="Shape 25"/>
        <xdr:cNvSpPr/>
      </xdr:nvSpPr>
      <xdr:spPr>
        <a:xfrm>
          <a:off x="10048575" y="45745125"/>
          <a:ext cx="317603" cy="326360"/>
        </a:xfrm>
        <a:prstGeom prst="rect">
          <a:avLst/>
        </a:prstGeom>
        <a:noFill/>
        <a:ln w="12700" cap="flat">
          <a:noFill/>
          <a:miter lim="400000"/>
        </a:ln>
        <a:effectLst>
          <a:outerShdw sx="100000" sy="100000" kx="0" ky="0" algn="b" rotWithShape="0" blurRad="38100" dist="23000" dir="5400000">
            <a:srgbClr val="000000">
              <a:alpha val="34998"/>
            </a:srgbClr>
          </a:outerShdw>
        </a:effectLst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0" tIns="0" rIns="0" bIns="0" numCol="1" anchor="t">
          <a:spAutoFit/>
        </a:bodyPr>
        <a:lstStyle/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2000" u="none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b="1" baseline="0" cap="none" i="0" spc="0" strike="noStrike" sz="2000" u="none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d</a:t>
          </a:r>
        </a:p>
      </xdr:txBody>
    </xdr:sp>
    <xdr:clientData/>
  </xdr:twoCellAnchor>
  <xdr:twoCellAnchor>
    <xdr:from>
      <xdr:col>15</xdr:col>
      <xdr:colOff>34812</xdr:colOff>
      <xdr:row>81</xdr:row>
      <xdr:rowOff>88349</xdr:rowOff>
    </xdr:from>
    <xdr:to>
      <xdr:col>24</xdr:col>
      <xdr:colOff>291387</xdr:colOff>
      <xdr:row>116</xdr:row>
      <xdr:rowOff>53746</xdr:rowOff>
    </xdr:to>
    <xdr:graphicFrame>
      <xdr:nvGraphicFramePr>
        <xdr:cNvPr id="26" name="Chart 26"/>
        <xdr:cNvGraphicFramePr/>
      </xdr:nvGraphicFramePr>
      <xdr:xfrm>
        <a:off x="11960112" y="14490149"/>
        <a:ext cx="6314476" cy="6188398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2"/>
        </a:graphicData>
      </a:graphic>
    </xdr:graphicFrame>
    <xdr:clientData/>
  </xdr:twoCellAnchor>
  <xdr:twoCellAnchor>
    <xdr:from>
      <xdr:col>17</xdr:col>
      <xdr:colOff>255734</xdr:colOff>
      <xdr:row>188</xdr:row>
      <xdr:rowOff>132816</xdr:rowOff>
    </xdr:from>
    <xdr:to>
      <xdr:col>25</xdr:col>
      <xdr:colOff>669362</xdr:colOff>
      <xdr:row>214</xdr:row>
      <xdr:rowOff>9647</xdr:rowOff>
    </xdr:to>
    <xdr:graphicFrame>
      <xdr:nvGraphicFramePr>
        <xdr:cNvPr id="27" name="Chart 27"/>
        <xdr:cNvGraphicFramePr/>
      </xdr:nvGraphicFramePr>
      <xdr:xfrm>
        <a:off x="13527234" y="33559216"/>
        <a:ext cx="5798429" cy="4499632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3"/>
        </a:graphicData>
      </a:graphic>
    </xdr:graphicFrame>
    <xdr:clientData/>
  </xdr:twoCellAnchor>
  <xdr:twoCellAnchor>
    <xdr:from>
      <xdr:col>18</xdr:col>
      <xdr:colOff>655308</xdr:colOff>
      <xdr:row>190</xdr:row>
      <xdr:rowOff>14620</xdr:rowOff>
    </xdr:from>
    <xdr:to>
      <xdr:col>19</xdr:col>
      <xdr:colOff>373629</xdr:colOff>
      <xdr:row>191</xdr:row>
      <xdr:rowOff>163179</xdr:rowOff>
    </xdr:to>
    <xdr:sp>
      <xdr:nvSpPr>
        <xdr:cNvPr id="28" name="Shape 28"/>
        <xdr:cNvSpPr/>
      </xdr:nvSpPr>
      <xdr:spPr>
        <a:xfrm>
          <a:off x="14599908" y="33796620"/>
          <a:ext cx="391422" cy="326360"/>
        </a:xfrm>
        <a:prstGeom prst="rect">
          <a:avLst/>
        </a:prstGeom>
        <a:noFill/>
        <a:ln w="12700" cap="flat">
          <a:noFill/>
          <a:miter lim="400000"/>
        </a:ln>
        <a:effectLst>
          <a:outerShdw sx="100000" sy="100000" kx="0" ky="0" algn="b" rotWithShape="0" blurRad="38100" dist="23000" dir="5400000">
            <a:srgbClr val="000000">
              <a:alpha val="34998"/>
            </a:srgbClr>
          </a:outerShdw>
        </a:effectLst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0" tIns="0" rIns="0" bIns="0" numCol="1" anchor="t">
          <a:spAutoFit/>
        </a:bodyPr>
        <a:lstStyle/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2000" u="none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b="1" baseline="0" cap="none" i="0" spc="0" strike="noStrike" sz="2000" u="none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a</a:t>
          </a:r>
        </a:p>
      </xdr:txBody>
    </xdr:sp>
    <xdr:clientData/>
  </xdr:twoCellAnchor>
  <xdr:twoCellAnchor>
    <xdr:from>
      <xdr:col>26</xdr:col>
      <xdr:colOff>130071</xdr:colOff>
      <xdr:row>188</xdr:row>
      <xdr:rowOff>108247</xdr:rowOff>
    </xdr:from>
    <xdr:to>
      <xdr:col>33</xdr:col>
      <xdr:colOff>496518</xdr:colOff>
      <xdr:row>212</xdr:row>
      <xdr:rowOff>83360</xdr:rowOff>
    </xdr:to>
    <xdr:graphicFrame>
      <xdr:nvGraphicFramePr>
        <xdr:cNvPr id="29" name="Chart 29"/>
        <xdr:cNvGraphicFramePr/>
      </xdr:nvGraphicFramePr>
      <xdr:xfrm>
        <a:off x="19459471" y="33534647"/>
        <a:ext cx="5078148" cy="4242314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4"/>
        </a:graphicData>
      </a:graphic>
    </xdr:graphicFrame>
    <xdr:clientData/>
  </xdr:twoCellAnchor>
  <xdr:twoCellAnchor>
    <xdr:from>
      <xdr:col>27</xdr:col>
      <xdr:colOff>477378</xdr:colOff>
      <xdr:row>190</xdr:row>
      <xdr:rowOff>58686</xdr:rowOff>
    </xdr:from>
    <xdr:to>
      <xdr:col>28</xdr:col>
      <xdr:colOff>195721</xdr:colOff>
      <xdr:row>192</xdr:row>
      <xdr:rowOff>29445</xdr:rowOff>
    </xdr:to>
    <xdr:sp>
      <xdr:nvSpPr>
        <xdr:cNvPr id="30" name="Shape 30"/>
        <xdr:cNvSpPr/>
      </xdr:nvSpPr>
      <xdr:spPr>
        <a:xfrm>
          <a:off x="20479878" y="33840686"/>
          <a:ext cx="391444" cy="326360"/>
        </a:xfrm>
        <a:prstGeom prst="rect">
          <a:avLst/>
        </a:prstGeom>
        <a:noFill/>
        <a:ln w="12700" cap="flat">
          <a:noFill/>
          <a:miter lim="400000"/>
        </a:ln>
        <a:effectLst>
          <a:outerShdw sx="100000" sy="100000" kx="0" ky="0" algn="b" rotWithShape="0" blurRad="38100" dist="23000" dir="5400000">
            <a:srgbClr val="000000">
              <a:alpha val="34998"/>
            </a:srgbClr>
          </a:outerShdw>
        </a:effectLst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0" tIns="0" rIns="0" bIns="0" numCol="1" anchor="t">
          <a:spAutoFit/>
        </a:bodyPr>
        <a:lstStyle/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2000" u="none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b="1" baseline="0" cap="none" i="0" spc="0" strike="noStrike" sz="2000" u="none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b</a:t>
          </a:r>
        </a:p>
      </xdr:txBody>
    </xdr:sp>
    <xdr:clientData/>
  </xdr:twoCellAnchor>
  <xdr:twoCellAnchor>
    <xdr:from>
      <xdr:col>16</xdr:col>
      <xdr:colOff>503020</xdr:colOff>
      <xdr:row>117</xdr:row>
      <xdr:rowOff>156515</xdr:rowOff>
    </xdr:from>
    <xdr:to>
      <xdr:col>17</xdr:col>
      <xdr:colOff>45068</xdr:colOff>
      <xdr:row>119</xdr:row>
      <xdr:rowOff>127274</xdr:rowOff>
    </xdr:to>
    <xdr:sp>
      <xdr:nvSpPr>
        <xdr:cNvPr id="31" name="Shape 31"/>
        <xdr:cNvSpPr/>
      </xdr:nvSpPr>
      <xdr:spPr>
        <a:xfrm>
          <a:off x="13101420" y="20959115"/>
          <a:ext cx="215149" cy="326360"/>
        </a:xfrm>
        <a:prstGeom prst="rect">
          <a:avLst/>
        </a:prstGeom>
        <a:noFill/>
        <a:ln w="12700" cap="flat">
          <a:noFill/>
          <a:miter lim="400000"/>
        </a:ln>
        <a:effectLst>
          <a:outerShdw sx="100000" sy="100000" kx="0" ky="0" algn="b" rotWithShape="0" blurRad="38100" dist="23000" dir="5400000">
            <a:srgbClr val="000000">
              <a:alpha val="34998"/>
            </a:srgbClr>
          </a:outerShdw>
        </a:effectLst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0" tIns="0" rIns="0" bIns="0" numCol="1" anchor="t">
          <a:spAutoFit/>
        </a:bodyPr>
        <a:lstStyle/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2000" u="none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b="1" baseline="0" cap="none" i="0" spc="0" strike="noStrike" sz="2000" u="none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c</a:t>
          </a:r>
        </a:p>
      </xdr:txBody>
    </xdr:sp>
    <xdr:clientData/>
  </xdr:twoCellAnchor>
  <xdr:twoCellAnchor>
    <xdr:from>
      <xdr:col>25</xdr:col>
      <xdr:colOff>524267</xdr:colOff>
      <xdr:row>141</xdr:row>
      <xdr:rowOff>12700</xdr:rowOff>
    </xdr:from>
    <xdr:to>
      <xdr:col>33</xdr:col>
      <xdr:colOff>552184</xdr:colOff>
      <xdr:row>141</xdr:row>
      <xdr:rowOff>12700</xdr:rowOff>
    </xdr:to>
    <xdr:sp>
      <xdr:nvSpPr>
        <xdr:cNvPr id="32" name="Shape 32"/>
        <xdr:cNvSpPr/>
      </xdr:nvSpPr>
      <xdr:spPr>
        <a:xfrm>
          <a:off x="19180567" y="25082500"/>
          <a:ext cx="5412718" cy="0"/>
        </a:xfrm>
        <a:prstGeom prst="line">
          <a:avLst/>
        </a:prstGeom>
        <a:noFill/>
        <a:ln w="25400" cap="flat">
          <a:solidFill>
            <a:srgbClr val="000000"/>
          </a:solidFill>
          <a:prstDash val="dash"/>
          <a:round/>
        </a:ln>
        <a:effectLst>
          <a:outerShdw sx="100000" sy="100000" kx="0" ky="0" algn="b" rotWithShape="0" blurRad="38100" dist="20000" dir="5400000">
            <a:srgbClr val="000000">
              <a:alpha val="37999"/>
            </a:srgbClr>
          </a:outerShdw>
        </a:effectLst>
      </xdr:spPr>
      <xdr:txBody>
        <a:bodyPr/>
        <a:lstStyle/>
        <a:p>
          <a:pPr/>
        </a:p>
      </xdr:txBody>
    </xdr:sp>
    <xdr:clientData/>
  </xdr:twoCellAnchor>
  <xdr:twoCellAnchor>
    <xdr:from>
      <xdr:col>24</xdr:col>
      <xdr:colOff>345440</xdr:colOff>
      <xdr:row>81</xdr:row>
      <xdr:rowOff>106201</xdr:rowOff>
    </xdr:from>
    <xdr:to>
      <xdr:col>33</xdr:col>
      <xdr:colOff>602014</xdr:colOff>
      <xdr:row>116</xdr:row>
      <xdr:rowOff>71598</xdr:rowOff>
    </xdr:to>
    <xdr:graphicFrame>
      <xdr:nvGraphicFramePr>
        <xdr:cNvPr id="33" name="Chart 33"/>
        <xdr:cNvGraphicFramePr/>
      </xdr:nvGraphicFramePr>
      <xdr:xfrm>
        <a:off x="18328640" y="14508001"/>
        <a:ext cx="6314475" cy="6188398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5"/>
        </a:graphicData>
      </a:graphic>
    </xdr:graphicFrame>
    <xdr:clientData/>
  </xdr:twoCellAnchor>
  <xdr:twoCellAnchor>
    <xdr:from>
      <xdr:col>26</xdr:col>
      <xdr:colOff>157179</xdr:colOff>
      <xdr:row>117</xdr:row>
      <xdr:rowOff>156515</xdr:rowOff>
    </xdr:from>
    <xdr:to>
      <xdr:col>26</xdr:col>
      <xdr:colOff>499156</xdr:colOff>
      <xdr:row>119</xdr:row>
      <xdr:rowOff>127274</xdr:rowOff>
    </xdr:to>
    <xdr:sp>
      <xdr:nvSpPr>
        <xdr:cNvPr id="34" name="Shape 34"/>
        <xdr:cNvSpPr/>
      </xdr:nvSpPr>
      <xdr:spPr>
        <a:xfrm>
          <a:off x="19486579" y="20959115"/>
          <a:ext cx="341978" cy="326360"/>
        </a:xfrm>
        <a:prstGeom prst="rect">
          <a:avLst/>
        </a:prstGeom>
        <a:noFill/>
        <a:ln w="12700" cap="flat">
          <a:noFill/>
          <a:miter lim="400000"/>
        </a:ln>
        <a:effectLst>
          <a:outerShdw sx="100000" sy="100000" kx="0" ky="0" algn="b" rotWithShape="0" blurRad="38100" dist="23000" dir="5400000">
            <a:srgbClr val="000000">
              <a:alpha val="34998"/>
            </a:srgbClr>
          </a:outerShdw>
        </a:effectLst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0" tIns="0" rIns="0" bIns="0" numCol="1" anchor="t">
          <a:spAutoFit/>
        </a:bodyPr>
        <a:lstStyle/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2000" u="none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b="1" baseline="0" cap="none" i="0" spc="0" strike="noStrike" sz="2000" u="none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d</a:t>
          </a:r>
        </a:p>
      </xdr:txBody>
    </xdr:sp>
    <xdr:clientData/>
  </xdr:twoCellAnchor>
  <xdr:twoCellAnchor>
    <xdr:from>
      <xdr:col>16</xdr:col>
      <xdr:colOff>253617</xdr:colOff>
      <xdr:row>97</xdr:row>
      <xdr:rowOff>102782</xdr:rowOff>
    </xdr:from>
    <xdr:to>
      <xdr:col>24</xdr:col>
      <xdr:colOff>281534</xdr:colOff>
      <xdr:row>97</xdr:row>
      <xdr:rowOff>102782</xdr:rowOff>
    </xdr:to>
    <xdr:sp>
      <xdr:nvSpPr>
        <xdr:cNvPr id="35" name="Shape 35"/>
        <xdr:cNvSpPr/>
      </xdr:nvSpPr>
      <xdr:spPr>
        <a:xfrm>
          <a:off x="12852017" y="17349382"/>
          <a:ext cx="5412718" cy="1"/>
        </a:xfrm>
        <a:prstGeom prst="line">
          <a:avLst/>
        </a:prstGeom>
        <a:noFill/>
        <a:ln w="25400" cap="flat">
          <a:solidFill>
            <a:srgbClr val="000000"/>
          </a:solidFill>
          <a:prstDash val="dash"/>
          <a:round/>
        </a:ln>
        <a:effectLst>
          <a:outerShdw sx="100000" sy="100000" kx="0" ky="0" algn="b" rotWithShape="0" blurRad="38100" dist="20000" dir="5400000">
            <a:srgbClr val="000000">
              <a:alpha val="37999"/>
            </a:srgbClr>
          </a:outerShdw>
        </a:effectLst>
      </xdr:spPr>
      <xdr:txBody>
        <a:bodyPr/>
        <a:lstStyle/>
        <a:p>
          <a:pPr/>
        </a:p>
      </xdr:txBody>
    </xdr:sp>
    <xdr:clientData/>
  </xdr:twoCellAnchor>
  <xdr:twoCellAnchor>
    <xdr:from>
      <xdr:col>16</xdr:col>
      <xdr:colOff>499233</xdr:colOff>
      <xdr:row>82</xdr:row>
      <xdr:rowOff>156515</xdr:rowOff>
    </xdr:from>
    <xdr:to>
      <xdr:col>17</xdr:col>
      <xdr:colOff>124599</xdr:colOff>
      <xdr:row>84</xdr:row>
      <xdr:rowOff>127274</xdr:rowOff>
    </xdr:to>
    <xdr:sp>
      <xdr:nvSpPr>
        <xdr:cNvPr id="36" name="Shape 36"/>
        <xdr:cNvSpPr/>
      </xdr:nvSpPr>
      <xdr:spPr>
        <a:xfrm>
          <a:off x="13097633" y="14736115"/>
          <a:ext cx="298467" cy="326360"/>
        </a:xfrm>
        <a:prstGeom prst="rect">
          <a:avLst/>
        </a:prstGeom>
        <a:noFill/>
        <a:ln w="12700" cap="flat">
          <a:noFill/>
          <a:miter lim="400000"/>
        </a:ln>
        <a:effectLst>
          <a:outerShdw sx="100000" sy="100000" kx="0" ky="0" algn="b" rotWithShape="0" blurRad="38100" dist="23000" dir="5400000">
            <a:srgbClr val="000000">
              <a:alpha val="34998"/>
            </a:srgbClr>
          </a:outerShdw>
        </a:effectLst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0" tIns="0" rIns="0" bIns="0" numCol="1" anchor="t">
          <a:spAutoFit/>
        </a:bodyPr>
        <a:lstStyle/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2000" u="none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b="1" baseline="0" cap="none" i="0" spc="0" strike="noStrike" sz="2000" u="none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a</a:t>
          </a:r>
        </a:p>
      </xdr:txBody>
    </xdr:sp>
    <xdr:clientData/>
  </xdr:twoCellAnchor>
  <xdr:twoCellAnchor>
    <xdr:from>
      <xdr:col>25</xdr:col>
      <xdr:colOff>590982</xdr:colOff>
      <xdr:row>97</xdr:row>
      <xdr:rowOff>114281</xdr:rowOff>
    </xdr:from>
    <xdr:to>
      <xdr:col>33</xdr:col>
      <xdr:colOff>618899</xdr:colOff>
      <xdr:row>97</xdr:row>
      <xdr:rowOff>114281</xdr:rowOff>
    </xdr:to>
    <xdr:sp>
      <xdr:nvSpPr>
        <xdr:cNvPr id="37" name="Shape 37"/>
        <xdr:cNvSpPr/>
      </xdr:nvSpPr>
      <xdr:spPr>
        <a:xfrm>
          <a:off x="19247282" y="17360881"/>
          <a:ext cx="5412718" cy="1"/>
        </a:xfrm>
        <a:prstGeom prst="line">
          <a:avLst/>
        </a:prstGeom>
        <a:noFill/>
        <a:ln w="25400" cap="flat">
          <a:solidFill>
            <a:srgbClr val="000000"/>
          </a:solidFill>
          <a:prstDash val="dash"/>
          <a:round/>
        </a:ln>
        <a:effectLst>
          <a:outerShdw sx="100000" sy="100000" kx="0" ky="0" algn="b" rotWithShape="0" blurRad="38100" dist="20000" dir="5400000">
            <a:srgbClr val="000000">
              <a:alpha val="37999"/>
            </a:srgbClr>
          </a:outerShdw>
        </a:effectLst>
      </xdr:spPr>
      <xdr:txBody>
        <a:bodyPr/>
        <a:lstStyle/>
        <a:p>
          <a:pPr/>
        </a:p>
      </xdr:txBody>
    </xdr:sp>
    <xdr:clientData/>
  </xdr:twoCellAnchor>
  <xdr:twoCellAnchor>
    <xdr:from>
      <xdr:col>26</xdr:col>
      <xdr:colOff>198712</xdr:colOff>
      <xdr:row>83</xdr:row>
      <xdr:rowOff>14620</xdr:rowOff>
    </xdr:from>
    <xdr:to>
      <xdr:col>26</xdr:col>
      <xdr:colOff>497179</xdr:colOff>
      <xdr:row>84</xdr:row>
      <xdr:rowOff>163179</xdr:rowOff>
    </xdr:to>
    <xdr:sp>
      <xdr:nvSpPr>
        <xdr:cNvPr id="38" name="Shape 38"/>
        <xdr:cNvSpPr/>
      </xdr:nvSpPr>
      <xdr:spPr>
        <a:xfrm>
          <a:off x="19528112" y="14772020"/>
          <a:ext cx="298467" cy="326360"/>
        </a:xfrm>
        <a:prstGeom prst="rect">
          <a:avLst/>
        </a:prstGeom>
        <a:noFill/>
        <a:ln w="12700" cap="flat">
          <a:noFill/>
          <a:miter lim="400000"/>
        </a:ln>
        <a:effectLst>
          <a:outerShdw sx="100000" sy="100000" kx="0" ky="0" algn="b" rotWithShape="0" blurRad="38100" dist="23000" dir="5400000">
            <a:srgbClr val="000000">
              <a:alpha val="34998"/>
            </a:srgbClr>
          </a:outerShdw>
        </a:effectLst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0" tIns="0" rIns="0" bIns="0" numCol="1" anchor="t">
          <a:spAutoFit/>
        </a:bodyPr>
        <a:lstStyle/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2000" u="none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b="1" baseline="0" cap="none" i="0" spc="0" strike="noStrike" sz="2000" u="none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b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AH289"/>
  <sheetViews>
    <sheetView workbookViewId="0" showGridLines="0" defaultGridColor="1"/>
  </sheetViews>
  <sheetFormatPr defaultColWidth="8.83333" defaultRowHeight="14" customHeight="1" outlineLevelRow="0" outlineLevelCol="0"/>
  <cols>
    <col min="1" max="1" width="8.85156" style="1" customWidth="1"/>
    <col min="2" max="2" width="8.85156" style="1" customWidth="1"/>
    <col min="3" max="3" width="8.85156" style="1" customWidth="1"/>
    <col min="4" max="4" width="27.6719" style="1" customWidth="1"/>
    <col min="5" max="5" width="11.6719" style="1" customWidth="1"/>
    <col min="6" max="6" width="11.1719" style="1" customWidth="1"/>
    <col min="7" max="7" width="8.85156" style="1" customWidth="1"/>
    <col min="8" max="8" width="8.85156" style="1" customWidth="1"/>
    <col min="9" max="9" width="8.85156" style="1" customWidth="1"/>
    <col min="10" max="10" width="8.85156" style="1" customWidth="1"/>
    <col min="11" max="11" width="8.85156" style="1" customWidth="1"/>
    <col min="12" max="12" width="8.85156" style="1" customWidth="1"/>
    <col min="13" max="13" width="8.85156" style="1" customWidth="1"/>
    <col min="14" max="14" width="8.85156" style="1" customWidth="1"/>
    <col min="15" max="15" width="8.85156" style="1" customWidth="1"/>
    <col min="16" max="16" width="8.85156" style="1" customWidth="1"/>
    <col min="17" max="17" width="8.85156" style="1" customWidth="1"/>
    <col min="18" max="18" width="8.85156" style="1" customWidth="1"/>
    <col min="19" max="19" width="8.85156" style="1" customWidth="1"/>
    <col min="20" max="20" width="8.85156" style="1" customWidth="1"/>
    <col min="21" max="21" width="8.85156" style="1" customWidth="1"/>
    <col min="22" max="22" width="8.85156" style="1" customWidth="1"/>
    <col min="23" max="23" width="8.85156" style="1" customWidth="1"/>
    <col min="24" max="24" width="8.85156" style="1" customWidth="1"/>
    <col min="25" max="25" width="8.85156" style="1" customWidth="1"/>
    <col min="26" max="26" width="8.85156" style="1" customWidth="1"/>
    <col min="27" max="27" width="8.85156" style="1" customWidth="1"/>
    <col min="28" max="28" width="8.85156" style="1" customWidth="1"/>
    <col min="29" max="29" width="8.85156" style="1" customWidth="1"/>
    <col min="30" max="30" width="8.85156" style="1" customWidth="1"/>
    <col min="31" max="31" width="8.85156" style="1" customWidth="1"/>
    <col min="32" max="32" width="8.85156" style="1" customWidth="1"/>
    <col min="33" max="33" width="8.85156" style="1" customWidth="1"/>
    <col min="34" max="34" width="8.85156" style="1" customWidth="1"/>
    <col min="35" max="256" width="8.85156" style="1" customWidth="1"/>
  </cols>
  <sheetData>
    <row r="1" ht="14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ht="14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ht="14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ht="14" customHeight="1">
      <c r="A4" s="4"/>
      <c r="B4" t="s" s="5">
        <v>2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7"/>
    </row>
    <row r="5" ht="14" customHeight="1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</row>
    <row r="6" ht="14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ht="14" customHeight="1">
      <c r="A7" s="2"/>
      <c r="B7" s="2"/>
      <c r="C7" s="2"/>
      <c r="D7" t="s" s="9">
        <v>3</v>
      </c>
      <c r="E7" s="2"/>
      <c r="F7" s="2"/>
      <c r="G7" s="2"/>
      <c r="H7" s="2"/>
      <c r="I7" s="2"/>
      <c r="J7" s="3"/>
      <c r="K7" s="3"/>
      <c r="L7" s="3"/>
      <c r="M7" s="3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ht="14" customHeight="1">
      <c r="A8" s="2"/>
      <c r="B8" s="2"/>
      <c r="C8" s="2"/>
      <c r="D8" s="2"/>
      <c r="E8" s="2"/>
      <c r="F8" s="2"/>
      <c r="G8" s="2"/>
      <c r="H8" s="2"/>
      <c r="I8" s="10"/>
      <c r="J8" t="s" s="11">
        <v>4</v>
      </c>
      <c r="K8" s="12"/>
      <c r="L8" s="12"/>
      <c r="M8" s="12"/>
      <c r="N8" s="13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ht="14" customHeight="1">
      <c r="A9" s="2"/>
      <c r="B9" s="2"/>
      <c r="C9" s="2"/>
      <c r="D9" s="2"/>
      <c r="E9" s="2"/>
      <c r="F9" s="2"/>
      <c r="G9" s="2"/>
      <c r="H9" s="2"/>
      <c r="I9" s="10"/>
      <c r="J9" t="s" s="14">
        <v>5</v>
      </c>
      <c r="K9" s="15"/>
      <c r="L9" t="s" s="16">
        <v>6</v>
      </c>
      <c r="M9" s="17"/>
      <c r="N9" s="13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ht="14" customHeight="1">
      <c r="A10" s="2"/>
      <c r="B10" s="2"/>
      <c r="C10" s="2"/>
      <c r="D10" s="2"/>
      <c r="E10" t="s" s="18">
        <v>7</v>
      </c>
      <c r="F10" t="s" s="18">
        <v>8</v>
      </c>
      <c r="G10" s="2"/>
      <c r="H10" s="2"/>
      <c r="I10" s="2"/>
      <c r="J10" t="s" s="19">
        <v>9</v>
      </c>
      <c r="K10" t="s" s="19">
        <v>10</v>
      </c>
      <c r="L10" t="s" s="19">
        <v>9</v>
      </c>
      <c r="M10" t="s" s="19">
        <v>10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ht="14" customHeight="1">
      <c r="A11" s="2"/>
      <c r="B11" s="2"/>
      <c r="C11" s="2"/>
      <c r="D11" t="s" s="18">
        <v>11</v>
      </c>
      <c r="E11" s="2">
        <v>8.3667</v>
      </c>
      <c r="F11" s="2">
        <v>14.2628</v>
      </c>
      <c r="G11" s="2"/>
      <c r="H11" s="2"/>
      <c r="I11" s="2"/>
      <c r="J11" s="2">
        <v>3.0749</v>
      </c>
      <c r="K11" s="2">
        <v>3.0748</v>
      </c>
      <c r="L11" s="2">
        <v>4.3317</v>
      </c>
      <c r="M11" s="2">
        <v>4.331799999999999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ht="14" customHeight="1">
      <c r="A12" s="2"/>
      <c r="B12" s="2"/>
      <c r="C12" s="2"/>
      <c r="D12" t="s" s="18">
        <v>12</v>
      </c>
      <c r="E12" s="2">
        <v>2.2333</v>
      </c>
      <c r="F12" s="2">
        <v>4.7436</v>
      </c>
      <c r="G12" s="2"/>
      <c r="H12" s="2"/>
      <c r="I12" s="2"/>
      <c r="J12" s="2">
        <v>0.9739999999999998</v>
      </c>
      <c r="K12" s="2">
        <v>0.9741</v>
      </c>
      <c r="L12" s="2">
        <v>2.1122</v>
      </c>
      <c r="M12" s="2">
        <v>2.1121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</row>
    <row r="13" ht="14" customHeight="1">
      <c r="A13" s="2"/>
      <c r="B13" s="2"/>
      <c r="C13" s="2"/>
      <c r="D13" t="s" s="20">
        <v>13</v>
      </c>
      <c r="E13" s="2">
        <v>6.1889</v>
      </c>
      <c r="F13" s="2">
        <v>11.7842</v>
      </c>
      <c r="G13" s="2"/>
      <c r="H13" s="2"/>
      <c r="I13" s="2"/>
      <c r="J13" s="2">
        <v>1.6165</v>
      </c>
      <c r="K13" s="2">
        <v>1.6164</v>
      </c>
      <c r="L13" s="2">
        <v>2.7112</v>
      </c>
      <c r="M13" s="2">
        <v>2.7112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 ht="14" customHeight="1">
      <c r="A14" s="2"/>
      <c r="B14" s="2"/>
      <c r="C14" s="2"/>
      <c r="D14" t="s" s="20">
        <v>14</v>
      </c>
      <c r="E14" s="2">
        <v>2.3889</v>
      </c>
      <c r="F14" s="2">
        <v>3.5577</v>
      </c>
      <c r="G14" s="2"/>
      <c r="H14" s="2"/>
      <c r="I14" s="2"/>
      <c r="J14" s="2">
        <v>0.55</v>
      </c>
      <c r="K14" s="2">
        <v>0.5499000000000001</v>
      </c>
      <c r="L14" s="2">
        <v>0.8328000000000002</v>
      </c>
      <c r="M14" s="2">
        <v>0.8328000000000002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ht="14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ht="14" customHeight="1">
      <c r="A16" s="2"/>
      <c r="B16" s="2"/>
      <c r="C16" t="s" s="18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ht="14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ht="14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 ht="14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</row>
    <row r="20" ht="14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ht="14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</row>
    <row r="22" ht="14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ht="14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</row>
    <row r="24" ht="14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</row>
    <row r="25" ht="14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</row>
    <row r="26" ht="14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</row>
    <row r="27" ht="14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</row>
    <row r="28" ht="14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</row>
    <row r="29" ht="14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</row>
    <row r="30" ht="14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</row>
    <row r="31" ht="14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</row>
    <row r="32" ht="14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ht="14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ht="14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ht="14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</row>
    <row r="36" ht="14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ht="14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ht="14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ht="14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ht="14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ht="14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ht="14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ht="14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ht="14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ht="14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ht="14" customHeight="1">
      <c r="A46" s="2"/>
      <c r="B46" s="2"/>
      <c r="C46" s="2"/>
      <c r="D46" t="s" s="9">
        <v>16</v>
      </c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ht="14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ht="14" customHeight="1">
      <c r="A48" s="2"/>
      <c r="B48" s="2"/>
      <c r="C48" s="2"/>
      <c r="D48" s="2"/>
      <c r="E48" s="2"/>
      <c r="F48" s="2"/>
      <c r="G48" s="2"/>
      <c r="H48" s="2"/>
      <c r="I48" s="2"/>
      <c r="J48" s="3"/>
      <c r="K48" s="3"/>
      <c r="L48" s="3"/>
      <c r="M48" s="3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</row>
    <row r="49" ht="14" customHeight="1">
      <c r="A49" s="2"/>
      <c r="B49" s="2"/>
      <c r="C49" s="2"/>
      <c r="D49" s="2"/>
      <c r="E49" s="2"/>
      <c r="F49" s="2"/>
      <c r="G49" s="2"/>
      <c r="H49" s="2"/>
      <c r="I49" s="10"/>
      <c r="J49" t="s" s="11">
        <v>4</v>
      </c>
      <c r="K49" s="12"/>
      <c r="L49" s="12"/>
      <c r="M49" s="12"/>
      <c r="N49" s="13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</row>
    <row r="50" ht="14" customHeight="1">
      <c r="A50" s="2"/>
      <c r="B50" s="2"/>
      <c r="C50" s="2"/>
      <c r="D50" s="2"/>
      <c r="E50" s="2"/>
      <c r="F50" s="2"/>
      <c r="G50" s="2"/>
      <c r="H50" s="2"/>
      <c r="I50" s="10"/>
      <c r="J50" t="s" s="14">
        <v>5</v>
      </c>
      <c r="K50" s="15"/>
      <c r="L50" t="s" s="16">
        <v>6</v>
      </c>
      <c r="M50" s="17"/>
      <c r="N50" s="13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</row>
    <row r="51" ht="14" customHeight="1">
      <c r="A51" s="2"/>
      <c r="B51" s="2"/>
      <c r="C51" s="2"/>
      <c r="D51" s="2"/>
      <c r="E51" t="s" s="18">
        <v>7</v>
      </c>
      <c r="F51" t="s" s="18">
        <v>8</v>
      </c>
      <c r="G51" s="2"/>
      <c r="H51" s="2"/>
      <c r="I51" s="2"/>
      <c r="J51" t="s" s="19">
        <v>9</v>
      </c>
      <c r="K51" t="s" s="19">
        <v>10</v>
      </c>
      <c r="L51" t="s" s="19">
        <v>9</v>
      </c>
      <c r="M51" t="s" s="19">
        <v>10</v>
      </c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</row>
    <row r="52" ht="14" customHeight="1">
      <c r="A52" s="2"/>
      <c r="B52" s="2"/>
      <c r="C52" s="2"/>
      <c r="D52" t="s" s="18">
        <v>17</v>
      </c>
      <c r="E52" s="2">
        <v>12.2</v>
      </c>
      <c r="F52" s="2">
        <v>24.2308</v>
      </c>
      <c r="G52" s="2"/>
      <c r="H52" s="2"/>
      <c r="I52" s="2"/>
      <c r="J52" s="2">
        <v>3.479899999999999</v>
      </c>
      <c r="K52" s="2">
        <v>3.479900000000001</v>
      </c>
      <c r="L52" s="2">
        <v>5.800099999999997</v>
      </c>
      <c r="M52" s="2">
        <v>5.8001</v>
      </c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</row>
    <row r="53" ht="14" customHeight="1">
      <c r="A53" s="2"/>
      <c r="B53" s="2"/>
      <c r="C53" s="2"/>
      <c r="D53" t="s" s="18">
        <v>18</v>
      </c>
      <c r="E53" s="2">
        <v>9.533300000000001</v>
      </c>
      <c r="F53" s="2">
        <v>20.4487</v>
      </c>
      <c r="G53" s="2"/>
      <c r="H53" s="2"/>
      <c r="I53" s="2"/>
      <c r="J53" s="2">
        <v>3.097900000000001</v>
      </c>
      <c r="K53" s="2">
        <v>3.097999999999999</v>
      </c>
      <c r="L53" s="2">
        <v>4.746299999999998</v>
      </c>
      <c r="M53" s="2">
        <v>4.746300000000002</v>
      </c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</row>
    <row r="54" ht="14" customHeight="1">
      <c r="A54" s="2"/>
      <c r="B54" s="2"/>
      <c r="C54" s="2"/>
      <c r="D54" t="s" s="18">
        <v>19</v>
      </c>
      <c r="E54" s="2">
        <v>5.8</v>
      </c>
      <c r="F54" s="2">
        <v>10.1282</v>
      </c>
      <c r="G54" s="2"/>
      <c r="H54" s="2"/>
      <c r="I54" s="2"/>
      <c r="J54" s="2">
        <v>1.9311</v>
      </c>
      <c r="K54" s="2">
        <v>1.9311</v>
      </c>
      <c r="L54" s="2">
        <v>2.8229</v>
      </c>
      <c r="M54" s="2">
        <v>2.822900000000001</v>
      </c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</row>
    <row r="55" ht="14" customHeight="1">
      <c r="A55" s="2"/>
      <c r="B55" s="2"/>
      <c r="C55" s="2"/>
      <c r="D55" t="s" s="18">
        <v>20</v>
      </c>
      <c r="E55" s="2">
        <v>3.7333</v>
      </c>
      <c r="F55" s="2">
        <v>5.7051</v>
      </c>
      <c r="G55" s="2"/>
      <c r="H55" s="2"/>
      <c r="I55" s="2"/>
      <c r="J55" s="2">
        <v>1.4276</v>
      </c>
      <c r="K55" s="2">
        <v>1.4276</v>
      </c>
      <c r="L55" s="2">
        <v>1.9736</v>
      </c>
      <c r="M55" s="2">
        <v>1.9737</v>
      </c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</row>
    <row r="56" ht="14" customHeight="1">
      <c r="A56" s="2"/>
      <c r="B56" s="2"/>
      <c r="C56" s="2"/>
      <c r="D56" t="s" s="18">
        <v>21</v>
      </c>
      <c r="E56" s="2">
        <v>2.2</v>
      </c>
      <c r="F56" s="2">
        <v>3.9103</v>
      </c>
      <c r="G56" s="2"/>
      <c r="H56" s="2"/>
      <c r="I56" s="2"/>
      <c r="J56" s="2">
        <v>0.8897000000000002</v>
      </c>
      <c r="K56" s="2">
        <v>0.8896999999999999</v>
      </c>
      <c r="L56" s="2">
        <v>1.5235</v>
      </c>
      <c r="M56" s="2">
        <v>1.5234</v>
      </c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</row>
    <row r="57" ht="14" customHeight="1">
      <c r="A57" s="2"/>
      <c r="B57" s="2"/>
      <c r="C57" s="2"/>
      <c r="D57" t="s" s="18">
        <v>22</v>
      </c>
      <c r="E57" s="2">
        <v>3.6667</v>
      </c>
      <c r="F57" s="2">
        <v>6.2821</v>
      </c>
      <c r="G57" s="2"/>
      <c r="H57" s="2"/>
      <c r="I57" s="2"/>
      <c r="J57" s="2">
        <v>1.3156</v>
      </c>
      <c r="K57" s="2">
        <v>1.3155</v>
      </c>
      <c r="L57" s="2">
        <v>2.3148</v>
      </c>
      <c r="M57" s="2">
        <v>2.3147</v>
      </c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</row>
    <row r="58" ht="14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</row>
    <row r="59" ht="14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</row>
    <row r="60" ht="14" customHeight="1">
      <c r="A60" s="2"/>
      <c r="B60" s="2"/>
      <c r="C60" t="s" s="18">
        <v>23</v>
      </c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</row>
    <row r="61" ht="14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</row>
    <row r="62" ht="14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</row>
    <row r="63" ht="14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</row>
    <row r="64" ht="14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</row>
    <row r="65" ht="14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</row>
    <row r="66" ht="14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</row>
    <row r="67" ht="14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</row>
    <row r="68" ht="14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</row>
    <row r="69" ht="14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</row>
    <row r="70" ht="14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</row>
    <row r="71" ht="14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</row>
    <row r="72" ht="14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</row>
    <row r="73" ht="14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</row>
    <row r="74" ht="14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</row>
    <row r="75" ht="14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</row>
    <row r="76" ht="14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</row>
    <row r="77" ht="14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</row>
    <row r="78" ht="14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</row>
    <row r="79" ht="14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</row>
    <row r="80" ht="14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</row>
    <row r="81" ht="14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t="s" s="18">
        <v>24</v>
      </c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</row>
    <row r="82" ht="14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</row>
    <row r="83" ht="14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</row>
    <row r="84" ht="14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</row>
    <row r="85" ht="14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</row>
    <row r="86" ht="14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</row>
    <row r="87" ht="14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</row>
    <row r="88" ht="14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21"/>
      <c r="AA88" s="3"/>
      <c r="AB88" s="3"/>
      <c r="AC88" s="3"/>
      <c r="AD88" s="3"/>
      <c r="AE88" s="3"/>
      <c r="AF88" s="3"/>
      <c r="AG88" s="3"/>
      <c r="AH88" s="3"/>
    </row>
    <row r="89" ht="14" customHeight="1">
      <c r="A89" s="4"/>
      <c r="B89" t="s" s="5">
        <v>25</v>
      </c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7"/>
    </row>
    <row r="90" ht="14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</row>
    <row r="91" ht="14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</row>
    <row r="92" ht="14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</row>
    <row r="93" ht="14" customHeight="1">
      <c r="A93" s="2"/>
      <c r="B93" s="2"/>
      <c r="C93" s="2"/>
      <c r="D93" t="s" s="9">
        <v>26</v>
      </c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</row>
    <row r="94" ht="14" customHeight="1">
      <c r="A94" s="2"/>
      <c r="B94" s="2"/>
      <c r="C94" s="2"/>
      <c r="D94" s="2"/>
      <c r="E94" s="2"/>
      <c r="F94" s="2"/>
      <c r="G94" s="2"/>
      <c r="H94" s="2"/>
      <c r="I94" s="2"/>
      <c r="J94" s="3"/>
      <c r="K94" s="3"/>
      <c r="L94" s="3"/>
      <c r="M94" s="3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</row>
    <row r="95" ht="14" customHeight="1">
      <c r="A95" s="2"/>
      <c r="B95" s="2"/>
      <c r="C95" s="2"/>
      <c r="D95" s="2"/>
      <c r="E95" s="3"/>
      <c r="F95" s="3"/>
      <c r="G95" s="3"/>
      <c r="H95" s="2"/>
      <c r="I95" s="10"/>
      <c r="J95" t="s" s="11">
        <v>4</v>
      </c>
      <c r="K95" s="12"/>
      <c r="L95" s="12"/>
      <c r="M95" s="12"/>
      <c r="N95" s="13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</row>
    <row r="96" ht="14" customHeight="1">
      <c r="A96" s="2"/>
      <c r="B96" s="2"/>
      <c r="C96" s="2"/>
      <c r="D96" s="10"/>
      <c r="E96" t="s" s="11">
        <v>27</v>
      </c>
      <c r="F96" s="12"/>
      <c r="G96" s="12"/>
      <c r="H96" s="13"/>
      <c r="I96" s="10"/>
      <c r="J96" t="s" s="14">
        <v>5</v>
      </c>
      <c r="K96" s="15"/>
      <c r="L96" t="s" s="16">
        <v>6</v>
      </c>
      <c r="M96" s="17"/>
      <c r="N96" s="13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</row>
    <row r="97" ht="14" customHeight="1">
      <c r="A97" s="2"/>
      <c r="B97" s="2"/>
      <c r="C97" s="2"/>
      <c r="D97" s="2"/>
      <c r="E97" t="s" s="19">
        <v>7</v>
      </c>
      <c r="F97" t="s" s="19">
        <v>8</v>
      </c>
      <c r="G97" s="8"/>
      <c r="H97" s="2"/>
      <c r="I97" s="2"/>
      <c r="J97" t="s" s="19">
        <v>9</v>
      </c>
      <c r="K97" t="s" s="19">
        <v>10</v>
      </c>
      <c r="L97" t="s" s="19">
        <v>9</v>
      </c>
      <c r="M97" t="s" s="19">
        <v>10</v>
      </c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</row>
    <row r="98" ht="14" customHeight="1">
      <c r="A98" s="2"/>
      <c r="B98" s="2"/>
      <c r="C98" s="2"/>
      <c r="D98" t="s" s="18">
        <v>18</v>
      </c>
      <c r="E98" s="2">
        <v>0.9086826</v>
      </c>
      <c r="F98" s="2">
        <v>0.936562</v>
      </c>
      <c r="G98" s="2"/>
      <c r="H98" s="2"/>
      <c r="I98" s="2"/>
      <c r="J98" s="2">
        <v>0.02382289999999998</v>
      </c>
      <c r="K98" s="2">
        <v>0.02382280000000003</v>
      </c>
      <c r="L98" s="2">
        <v>0.01278319999999999</v>
      </c>
      <c r="M98" s="2">
        <v>0.01317159999999995</v>
      </c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</row>
    <row r="99" ht="14" customHeight="1">
      <c r="A99" s="2"/>
      <c r="B99" s="2"/>
      <c r="C99" s="2"/>
      <c r="D99" t="s" s="18">
        <v>19</v>
      </c>
      <c r="E99" s="2">
        <v>0.8360166999999999</v>
      </c>
      <c r="F99" s="2">
        <v>0.849567</v>
      </c>
      <c r="G99" s="2"/>
      <c r="H99" s="2"/>
      <c r="I99" s="2"/>
      <c r="J99" s="2">
        <v>0.02388259999999998</v>
      </c>
      <c r="K99" s="2">
        <v>0.02388270000000003</v>
      </c>
      <c r="L99" s="2">
        <v>0.02881679999999998</v>
      </c>
      <c r="M99" s="2">
        <v>0.02559630000000002</v>
      </c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</row>
    <row r="100" ht="14" customHeight="1">
      <c r="A100" s="2"/>
      <c r="B100" s="2"/>
      <c r="C100" s="2"/>
      <c r="D100" t="s" s="18">
        <v>20</v>
      </c>
      <c r="E100" s="2">
        <v>0.5161364000000001</v>
      </c>
      <c r="F100" s="2">
        <v>0.5323387000000001</v>
      </c>
      <c r="G100" s="2"/>
      <c r="H100" s="2"/>
      <c r="I100" s="2"/>
      <c r="J100" s="2">
        <v>0.04219350000000005</v>
      </c>
      <c r="K100" s="2">
        <v>0.04219349999999999</v>
      </c>
      <c r="L100" s="2">
        <v>0.05084720000000004</v>
      </c>
      <c r="M100" s="2">
        <v>0.05084719999999998</v>
      </c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</row>
    <row r="101" ht="14" customHeight="1">
      <c r="A101" s="2"/>
      <c r="B101" s="2"/>
      <c r="C101" s="2"/>
      <c r="D101" t="s" s="18">
        <v>21</v>
      </c>
      <c r="E101" s="2">
        <v>0.1888151</v>
      </c>
      <c r="F101" s="2">
        <v>0.224388</v>
      </c>
      <c r="G101" s="2"/>
      <c r="H101" s="2"/>
      <c r="I101" s="2"/>
      <c r="J101" s="2">
        <v>0.03646010000000002</v>
      </c>
      <c r="K101" s="2">
        <v>0.0364601</v>
      </c>
      <c r="L101" s="2">
        <v>0.04999629999999999</v>
      </c>
      <c r="M101" s="2">
        <v>0.04997779999999999</v>
      </c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</row>
    <row r="102" ht="14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</row>
    <row r="103" ht="14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</row>
    <row r="104" ht="14" customHeight="1">
      <c r="A104" s="2"/>
      <c r="B104" s="2"/>
      <c r="C104" s="2"/>
      <c r="D104" s="2"/>
      <c r="E104" s="2"/>
      <c r="F104" s="2"/>
      <c r="G104" s="2"/>
      <c r="H104" s="2"/>
      <c r="I104" s="2"/>
      <c r="J104" s="3"/>
      <c r="K104" s="3"/>
      <c r="L104" s="3"/>
      <c r="M104" s="3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</row>
    <row r="105" ht="14" customHeight="1">
      <c r="A105" s="2"/>
      <c r="B105" s="2"/>
      <c r="C105" s="2"/>
      <c r="D105" s="2"/>
      <c r="E105" s="3"/>
      <c r="F105" s="3"/>
      <c r="G105" s="3"/>
      <c r="H105" s="2"/>
      <c r="I105" s="10"/>
      <c r="J105" t="s" s="11">
        <v>4</v>
      </c>
      <c r="K105" s="12"/>
      <c r="L105" s="12"/>
      <c r="M105" s="12"/>
      <c r="N105" s="13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</row>
    <row r="106" ht="14" customHeight="1">
      <c r="A106" s="2"/>
      <c r="B106" s="2"/>
      <c r="C106" s="2"/>
      <c r="D106" s="10"/>
      <c r="E106" t="s" s="11">
        <v>28</v>
      </c>
      <c r="F106" s="12"/>
      <c r="G106" s="12"/>
      <c r="H106" s="13"/>
      <c r="I106" s="10"/>
      <c r="J106" t="s" s="14">
        <v>5</v>
      </c>
      <c r="K106" s="15"/>
      <c r="L106" t="s" s="16">
        <v>6</v>
      </c>
      <c r="M106" s="17"/>
      <c r="N106" s="13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</row>
    <row r="107" ht="14" customHeight="1">
      <c r="A107" s="2"/>
      <c r="B107" s="2"/>
      <c r="C107" s="2"/>
      <c r="D107" s="2"/>
      <c r="E107" t="s" s="19">
        <v>7</v>
      </c>
      <c r="F107" t="s" s="19">
        <v>8</v>
      </c>
      <c r="G107" s="8"/>
      <c r="H107" s="2"/>
      <c r="I107" s="2"/>
      <c r="J107" t="s" s="19">
        <v>9</v>
      </c>
      <c r="K107" t="s" s="19">
        <v>10</v>
      </c>
      <c r="L107" t="s" s="19">
        <v>9</v>
      </c>
      <c r="M107" t="s" s="19">
        <v>10</v>
      </c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</row>
    <row r="108" ht="14" customHeight="1">
      <c r="A108" s="2"/>
      <c r="B108" s="2"/>
      <c r="C108" s="2"/>
      <c r="D108" t="s" s="18">
        <v>18</v>
      </c>
      <c r="E108" s="2">
        <v>0.321807</v>
      </c>
      <c r="F108" s="2">
        <v>0.458835</v>
      </c>
      <c r="G108" s="2"/>
      <c r="H108" s="2"/>
      <c r="I108" s="2"/>
      <c r="J108" s="2">
        <v>0.0608399</v>
      </c>
      <c r="K108" s="2">
        <v>0.06558730000000002</v>
      </c>
      <c r="L108" s="2">
        <v>0.07145780000000002</v>
      </c>
      <c r="M108" s="2">
        <v>0.07146280000000005</v>
      </c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</row>
    <row r="109" ht="14" customHeight="1">
      <c r="A109" s="2"/>
      <c r="B109" s="2"/>
      <c r="C109" s="2"/>
      <c r="D109" t="s" s="18">
        <v>19</v>
      </c>
      <c r="E109" s="2">
        <v>0.2690966</v>
      </c>
      <c r="F109" s="2">
        <v>0.3808507</v>
      </c>
      <c r="G109" s="2"/>
      <c r="H109" s="2"/>
      <c r="I109" s="2"/>
      <c r="J109" s="2">
        <v>0.05925660000000002</v>
      </c>
      <c r="K109" s="2">
        <v>0.05925659999999999</v>
      </c>
      <c r="L109" s="2">
        <v>0.06783739999999999</v>
      </c>
      <c r="M109" s="2">
        <v>0.06783739999999999</v>
      </c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</row>
    <row r="110" ht="14" customHeight="1">
      <c r="A110" s="2"/>
      <c r="B110" s="2"/>
      <c r="C110" s="2"/>
      <c r="D110" t="s" s="18">
        <v>20</v>
      </c>
      <c r="E110" s="2">
        <v>0.1149714</v>
      </c>
      <c r="F110" s="2">
        <v>0.1710098</v>
      </c>
      <c r="G110" s="2"/>
      <c r="H110" s="2"/>
      <c r="I110" s="2"/>
      <c r="J110" s="2">
        <v>0.03050320000000001</v>
      </c>
      <c r="K110" s="2">
        <v>0.03050320000000001</v>
      </c>
      <c r="L110" s="2">
        <v>0.0451917</v>
      </c>
      <c r="M110" s="2">
        <v>0.0451916</v>
      </c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</row>
    <row r="111" ht="14" customHeight="1">
      <c r="A111" s="2"/>
      <c r="B111" s="2"/>
      <c r="C111" s="2"/>
      <c r="D111" t="s" s="18">
        <v>21</v>
      </c>
      <c r="E111" s="2">
        <v>0.0516617</v>
      </c>
      <c r="F111" s="2">
        <v>0.0994116</v>
      </c>
      <c r="G111" s="2"/>
      <c r="H111" s="2"/>
      <c r="I111" s="2"/>
      <c r="J111" s="2">
        <v>0.0172892</v>
      </c>
      <c r="K111" s="2">
        <v>0.01728910000000001</v>
      </c>
      <c r="L111" s="2">
        <v>0.03739770000000001</v>
      </c>
      <c r="M111" s="2">
        <v>0.03739769999999999</v>
      </c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</row>
    <row r="112" ht="14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</row>
    <row r="113" ht="14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</row>
    <row r="114" ht="14" customHeight="1">
      <c r="A114" s="2"/>
      <c r="B114" s="2"/>
      <c r="C114" s="2"/>
      <c r="D114" s="2"/>
      <c r="E114" s="2"/>
      <c r="F114" s="2"/>
      <c r="G114" s="2"/>
      <c r="H114" s="2"/>
      <c r="I114" s="2"/>
      <c r="J114" s="3"/>
      <c r="K114" s="3"/>
      <c r="L114" s="3"/>
      <c r="M114" s="3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</row>
    <row r="115" ht="14" customHeight="1">
      <c r="A115" s="2"/>
      <c r="B115" s="2"/>
      <c r="C115" s="2"/>
      <c r="D115" s="2"/>
      <c r="E115" s="3"/>
      <c r="F115" s="3"/>
      <c r="G115" s="3"/>
      <c r="H115" s="2"/>
      <c r="I115" s="10"/>
      <c r="J115" t="s" s="11">
        <v>4</v>
      </c>
      <c r="K115" s="12"/>
      <c r="L115" s="12"/>
      <c r="M115" s="12"/>
      <c r="N115" s="13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</row>
    <row r="116" ht="14" customHeight="1">
      <c r="A116" s="2"/>
      <c r="B116" s="2"/>
      <c r="C116" s="2"/>
      <c r="D116" s="10"/>
      <c r="E116" t="s" s="11">
        <v>29</v>
      </c>
      <c r="F116" s="12"/>
      <c r="G116" s="12"/>
      <c r="H116" s="13"/>
      <c r="I116" s="10"/>
      <c r="J116" t="s" s="14">
        <v>5</v>
      </c>
      <c r="K116" s="15"/>
      <c r="L116" t="s" s="16">
        <v>6</v>
      </c>
      <c r="M116" s="17"/>
      <c r="N116" s="13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</row>
    <row r="117" ht="14" customHeight="1">
      <c r="A117" s="2"/>
      <c r="B117" s="2"/>
      <c r="C117" s="2"/>
      <c r="D117" s="2"/>
      <c r="E117" t="s" s="19">
        <v>7</v>
      </c>
      <c r="F117" t="s" s="19">
        <v>8</v>
      </c>
      <c r="G117" s="8"/>
      <c r="H117" s="2"/>
      <c r="I117" s="2"/>
      <c r="J117" t="s" s="19">
        <v>9</v>
      </c>
      <c r="K117" t="s" s="19">
        <v>10</v>
      </c>
      <c r="L117" t="s" s="19">
        <v>9</v>
      </c>
      <c r="M117" t="s" s="19">
        <v>10</v>
      </c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</row>
    <row r="118" ht="14" customHeight="1">
      <c r="A118" s="2"/>
      <c r="B118" s="2"/>
      <c r="C118" s="2"/>
      <c r="D118" t="s" s="18">
        <v>18</v>
      </c>
      <c r="E118" s="2">
        <v>2.023658</v>
      </c>
      <c r="F118" s="2">
        <v>1.82085</v>
      </c>
      <c r="G118" s="2"/>
      <c r="H118" s="2"/>
      <c r="I118" s="2"/>
      <c r="J118" s="2">
        <v>0.1610920000000002</v>
      </c>
      <c r="K118" s="2">
        <v>0.1610929999999997</v>
      </c>
      <c r="L118" s="2">
        <v>0.1758620000000002</v>
      </c>
      <c r="M118" s="2">
        <v>0.175862</v>
      </c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</row>
    <row r="119" ht="14" customHeight="1">
      <c r="A119" s="2"/>
      <c r="B119" s="2"/>
      <c r="C119" s="2"/>
      <c r="D119" t="s" s="18">
        <v>19</v>
      </c>
      <c r="E119" s="2">
        <v>1.814335</v>
      </c>
      <c r="F119" s="2">
        <v>1.554408</v>
      </c>
      <c r="G119" s="2"/>
      <c r="H119" s="2"/>
      <c r="I119" s="2"/>
      <c r="J119" s="2">
        <v>0.1731579999999999</v>
      </c>
      <c r="K119" s="2">
        <v>0.1731579999999999</v>
      </c>
      <c r="L119" s="2">
        <v>0.1422099999999999</v>
      </c>
      <c r="M119" s="2">
        <v>0.1422110000000001</v>
      </c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</row>
    <row r="120" ht="14" customHeight="1">
      <c r="A120" s="2"/>
      <c r="B120" s="2"/>
      <c r="C120" s="2"/>
      <c r="D120" t="s" s="18">
        <v>20</v>
      </c>
      <c r="E120" s="2">
        <v>1.449172</v>
      </c>
      <c r="F120" s="2">
        <v>1.294708</v>
      </c>
      <c r="G120" s="2"/>
      <c r="H120" s="2"/>
      <c r="I120" s="2"/>
      <c r="J120" s="2">
        <v>0.131451</v>
      </c>
      <c r="K120" s="2">
        <v>0.131451</v>
      </c>
      <c r="L120" s="2">
        <v>0.128879</v>
      </c>
      <c r="M120" s="2">
        <v>0.128878</v>
      </c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</row>
    <row r="121" ht="14" customHeight="1">
      <c r="A121" s="2"/>
      <c r="B121" s="2"/>
      <c r="C121" s="2"/>
      <c r="D121" t="s" s="18">
        <v>21</v>
      </c>
      <c r="E121" s="2">
        <v>0.8562205000000001</v>
      </c>
      <c r="F121" s="2">
        <v>0.6987293</v>
      </c>
      <c r="G121" s="2"/>
      <c r="H121" s="2"/>
      <c r="I121" s="2"/>
      <c r="J121" s="2">
        <v>0.1186049</v>
      </c>
      <c r="K121" s="2">
        <v>0.1186049</v>
      </c>
      <c r="L121" s="2">
        <v>0.09858579999999995</v>
      </c>
      <c r="M121" s="2">
        <v>0.09858580000000006</v>
      </c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</row>
    <row r="122" ht="14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</row>
    <row r="123" ht="14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</row>
    <row r="124" ht="14" customHeight="1">
      <c r="A124" s="2"/>
      <c r="B124" s="2"/>
      <c r="C124" s="2"/>
      <c r="D124" s="2"/>
      <c r="E124" s="2"/>
      <c r="F124" s="2"/>
      <c r="G124" s="2"/>
      <c r="H124" s="2"/>
      <c r="I124" s="2"/>
      <c r="J124" s="3"/>
      <c r="K124" s="3"/>
      <c r="L124" s="3"/>
      <c r="M124" s="3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</row>
    <row r="125" ht="14" customHeight="1">
      <c r="A125" s="2"/>
      <c r="B125" s="2"/>
      <c r="C125" s="2"/>
      <c r="D125" s="2"/>
      <c r="E125" s="3"/>
      <c r="F125" s="3"/>
      <c r="G125" s="3"/>
      <c r="H125" s="2"/>
      <c r="I125" s="10"/>
      <c r="J125" t="s" s="11">
        <v>4</v>
      </c>
      <c r="K125" s="12"/>
      <c r="L125" s="12"/>
      <c r="M125" s="12"/>
      <c r="N125" s="13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</row>
    <row r="126" ht="14" customHeight="1">
      <c r="A126" s="2"/>
      <c r="B126" s="2"/>
      <c r="C126" s="2"/>
      <c r="D126" s="10"/>
      <c r="E126" t="s" s="11">
        <v>30</v>
      </c>
      <c r="F126" s="12"/>
      <c r="G126" s="12"/>
      <c r="H126" s="13"/>
      <c r="I126" s="10"/>
      <c r="J126" t="s" s="14">
        <v>5</v>
      </c>
      <c r="K126" s="15"/>
      <c r="L126" t="s" s="16">
        <v>6</v>
      </c>
      <c r="M126" s="17"/>
      <c r="N126" s="13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</row>
    <row r="127" ht="14" customHeight="1">
      <c r="A127" s="2"/>
      <c r="B127" s="2"/>
      <c r="C127" s="2"/>
      <c r="D127" s="2"/>
      <c r="E127" t="s" s="19">
        <v>7</v>
      </c>
      <c r="F127" t="s" s="19">
        <v>8</v>
      </c>
      <c r="G127" s="8"/>
      <c r="H127" s="2"/>
      <c r="I127" s="2"/>
      <c r="J127" t="s" s="19">
        <v>9</v>
      </c>
      <c r="K127" t="s" s="19">
        <v>10</v>
      </c>
      <c r="L127" t="s" s="19">
        <v>9</v>
      </c>
      <c r="M127" t="s" s="19">
        <v>10</v>
      </c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</row>
    <row r="128" ht="14" customHeight="1">
      <c r="A128" s="2"/>
      <c r="B128" s="2"/>
      <c r="C128" s="2"/>
      <c r="D128" t="s" s="18">
        <v>18</v>
      </c>
      <c r="E128" s="2">
        <v>0.7171311</v>
      </c>
      <c r="F128" s="2">
        <v>0.4104672</v>
      </c>
      <c r="G128" s="2"/>
      <c r="H128" s="2"/>
      <c r="I128" s="2"/>
      <c r="J128" s="2">
        <v>0.2735218</v>
      </c>
      <c r="K128" s="2">
        <v>0.2735217999999999</v>
      </c>
      <c r="L128" s="2">
        <v>0.08684229999999998</v>
      </c>
      <c r="M128" s="2">
        <v>0.08684230000000004</v>
      </c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</row>
    <row r="129" ht="14" customHeight="1">
      <c r="A129" s="2"/>
      <c r="B129" s="2"/>
      <c r="C129" s="2"/>
      <c r="D129" t="s" s="18">
        <v>19</v>
      </c>
      <c r="E129" s="2">
        <v>1.710759</v>
      </c>
      <c r="F129" s="2">
        <v>1.012001</v>
      </c>
      <c r="G129" s="2"/>
      <c r="H129" s="2"/>
      <c r="I129" s="2"/>
      <c r="J129" s="2">
        <v>0.8701426999999999</v>
      </c>
      <c r="K129" s="2">
        <v>0.8701430000000001</v>
      </c>
      <c r="L129" s="2">
        <v>0.3288327</v>
      </c>
      <c r="M129" s="2">
        <v>0.328832</v>
      </c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</row>
    <row r="130" ht="14" customHeight="1">
      <c r="A130" s="2"/>
      <c r="B130" s="2"/>
      <c r="C130" s="2"/>
      <c r="D130" t="s" s="18">
        <v>20</v>
      </c>
      <c r="E130" s="2">
        <v>4.323005</v>
      </c>
      <c r="F130" s="2">
        <v>4.02535</v>
      </c>
      <c r="G130" s="2"/>
      <c r="H130" s="2"/>
      <c r="I130" s="2"/>
      <c r="J130" s="2">
        <v>1.232377</v>
      </c>
      <c r="K130" s="2">
        <v>1.232378</v>
      </c>
      <c r="L130" s="2">
        <v>1.492173000000001</v>
      </c>
      <c r="M130" s="2">
        <v>1.492171999999999</v>
      </c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</row>
    <row r="131" ht="14" customHeight="1">
      <c r="A131" s="2"/>
      <c r="B131" s="2"/>
      <c r="C131" s="2"/>
      <c r="D131" t="s" s="18">
        <v>21</v>
      </c>
      <c r="E131" s="2">
        <v>4.423435</v>
      </c>
      <c r="F131" s="2">
        <v>2.816766</v>
      </c>
      <c r="G131" s="2"/>
      <c r="H131" s="2"/>
      <c r="I131" s="2"/>
      <c r="J131" s="2">
        <v>1.018106</v>
      </c>
      <c r="K131" s="2">
        <v>1.018107000000001</v>
      </c>
      <c r="L131" s="2">
        <v>0.5727679999999999</v>
      </c>
      <c r="M131" s="2">
        <v>0.5727679999999999</v>
      </c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</row>
    <row r="132" ht="14" customHeight="1">
      <c r="A132" s="2"/>
      <c r="B132" s="2"/>
      <c r="C132" s="2"/>
      <c r="D132" s="2"/>
      <c r="E132" s="2"/>
      <c r="F132" s="2"/>
      <c r="G132" s="2"/>
      <c r="H132" s="2"/>
      <c r="I132" s="2"/>
      <c r="J132" s="3"/>
      <c r="K132" s="3"/>
      <c r="L132" s="3"/>
      <c r="M132" s="3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</row>
    <row r="133" ht="14" customHeight="1">
      <c r="A133" s="2"/>
      <c r="B133" s="2"/>
      <c r="C133" s="2"/>
      <c r="D133" s="2"/>
      <c r="E133" s="2"/>
      <c r="F133" s="2"/>
      <c r="G133" s="2"/>
      <c r="H133" s="2"/>
      <c r="I133" s="10"/>
      <c r="J133" t="s" s="11">
        <v>4</v>
      </c>
      <c r="K133" s="12"/>
      <c r="L133" s="12"/>
      <c r="M133" s="12"/>
      <c r="N133" s="13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</row>
    <row r="134" ht="14" customHeight="1">
      <c r="A134" s="2"/>
      <c r="B134" s="2"/>
      <c r="C134" s="2"/>
      <c r="D134" s="2"/>
      <c r="E134" t="s" s="18">
        <v>31</v>
      </c>
      <c r="F134" s="2"/>
      <c r="G134" s="2"/>
      <c r="H134" s="2"/>
      <c r="I134" s="10"/>
      <c r="J134" t="s" s="14">
        <v>5</v>
      </c>
      <c r="K134" s="15"/>
      <c r="L134" t="s" s="16">
        <v>6</v>
      </c>
      <c r="M134" s="17"/>
      <c r="N134" s="13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</row>
    <row r="135" ht="14" customHeight="1">
      <c r="A135" s="2"/>
      <c r="B135" s="2"/>
      <c r="C135" s="2"/>
      <c r="D135" t="s" s="18">
        <v>18</v>
      </c>
      <c r="E135" s="2">
        <f>1-(1/(E128+1))</f>
        <v>0.4176332837952792</v>
      </c>
      <c r="F135" s="2">
        <f>1-(1/(F128+1))</f>
        <v>0.2910150622432057</v>
      </c>
      <c r="G135" s="2"/>
      <c r="H135" s="2"/>
      <c r="I135" s="2"/>
      <c r="J135" s="8">
        <f>1-(1/(J128+1))</f>
        <v>0.2147759072518428</v>
      </c>
      <c r="K135" s="8">
        <f>1-(1/(K128+1))</f>
        <v>0.2147759072518428</v>
      </c>
      <c r="L135" s="8">
        <f>1-(1/(L128+1))</f>
        <v>0.07990331255969707</v>
      </c>
      <c r="M135" s="8">
        <f>1-(1/(M128+1))</f>
        <v>0.07990331255969707</v>
      </c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</row>
    <row r="136" ht="14" customHeight="1">
      <c r="A136" s="2"/>
      <c r="B136" s="2"/>
      <c r="C136" s="2"/>
      <c r="D136" t="s" s="18">
        <v>19</v>
      </c>
      <c r="E136" s="2">
        <f>1-(1/(E129+1))</f>
        <v>0.6310996292920175</v>
      </c>
      <c r="F136" s="2">
        <f>1-(1/(F129+1))</f>
        <v>0.5029823543825276</v>
      </c>
      <c r="G136" s="2"/>
      <c r="H136" s="2"/>
      <c r="I136" s="2"/>
      <c r="J136" s="2">
        <f>1-(1/(J129+1))</f>
        <v>0.4652814461698564</v>
      </c>
      <c r="K136" s="2">
        <f>1-(1/(K129+1))</f>
        <v>0.4652815319470223</v>
      </c>
      <c r="L136" s="2">
        <f>1-(1/(L129+1))</f>
        <v>0.247459819434004</v>
      </c>
      <c r="M136" s="2">
        <f>1-(1/(M129+1))</f>
        <v>0.2474594230120888</v>
      </c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</row>
    <row r="137" ht="14" customHeight="1">
      <c r="A137" s="2"/>
      <c r="B137" s="2"/>
      <c r="C137" s="2"/>
      <c r="D137" t="s" s="18">
        <v>20</v>
      </c>
      <c r="E137" s="2">
        <f>1-(1/(E130+1))</f>
        <v>0.8121361899904284</v>
      </c>
      <c r="F137" s="2">
        <f>1-(1/(F130+1))</f>
        <v>0.8010088849532868</v>
      </c>
      <c r="G137" s="2"/>
      <c r="H137" s="2"/>
      <c r="I137" s="2"/>
      <c r="J137" s="2">
        <f>1-(1/(J130+1))</f>
        <v>0.5520469884790965</v>
      </c>
      <c r="K137" s="2">
        <f>1-(1/(K130+1))</f>
        <v>0.5520471891409071</v>
      </c>
      <c r="L137" s="2">
        <f>1-(1/(L130+1))</f>
        <v>0.5987437469228662</v>
      </c>
      <c r="M137" s="2">
        <f>1-(1/(M130+1))</f>
        <v>0.5987435859162207</v>
      </c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</row>
    <row r="138" ht="14" customHeight="1">
      <c r="A138" s="2"/>
      <c r="B138" s="2"/>
      <c r="C138" s="2"/>
      <c r="D138" t="s" s="18">
        <v>21</v>
      </c>
      <c r="E138" s="2">
        <f>1-(1/(E131+1))</f>
        <v>0.8156150115194521</v>
      </c>
      <c r="F138" s="2">
        <f>1-(1/(F131+1))</f>
        <v>0.7379980852900072</v>
      </c>
      <c r="G138" s="2"/>
      <c r="H138" s="2"/>
      <c r="I138" s="2"/>
      <c r="J138" s="2">
        <f>1-(1/(J131+1))</f>
        <v>0.504485889244668</v>
      </c>
      <c r="K138" s="2">
        <f>1-(1/(K131+1))</f>
        <v>0.5044861347787806</v>
      </c>
      <c r="L138" s="2">
        <f>1-(1/(L131+1))</f>
        <v>0.3641783149199374</v>
      </c>
      <c r="M138" s="2">
        <f>1-(1/(M131+1))</f>
        <v>0.3641783149199374</v>
      </c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</row>
    <row r="139" ht="14" customHeight="1">
      <c r="A139" s="2"/>
      <c r="B139" s="2"/>
      <c r="C139" s="2"/>
      <c r="D139" s="2"/>
      <c r="E139" s="3"/>
      <c r="F139" s="3"/>
      <c r="G139" s="3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</row>
    <row r="140" ht="14" customHeight="1">
      <c r="A140" s="2"/>
      <c r="B140" s="2"/>
      <c r="C140" s="2"/>
      <c r="D140" s="10"/>
      <c r="E140" t="s" s="11">
        <v>32</v>
      </c>
      <c r="F140" s="12"/>
      <c r="G140" s="12"/>
      <c r="H140" s="13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</row>
    <row r="141" ht="14" customHeight="1">
      <c r="A141" s="2"/>
      <c r="B141" s="2"/>
      <c r="C141" s="2"/>
      <c r="D141" s="22"/>
      <c r="E141" s="8"/>
      <c r="F141" t="s" s="19">
        <v>33</v>
      </c>
      <c r="G141" s="23"/>
      <c r="H141" t="s" s="18">
        <v>34</v>
      </c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</row>
    <row r="142" ht="14" customHeight="1">
      <c r="A142" s="2"/>
      <c r="B142" s="2"/>
      <c r="C142" s="2"/>
      <c r="D142" t="s" s="24">
        <v>35</v>
      </c>
      <c r="E142" s="2"/>
      <c r="F142" s="25">
        <v>46</v>
      </c>
      <c r="G142" s="25"/>
      <c r="H142" s="25">
        <v>48</v>
      </c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</row>
    <row r="143" ht="14" customHeight="1">
      <c r="A143" s="2"/>
      <c r="B143" s="2"/>
      <c r="C143" s="2"/>
      <c r="D143" s="2"/>
      <c r="E143" s="2"/>
      <c r="F143" t="s" s="18">
        <v>33</v>
      </c>
      <c r="G143" s="26"/>
      <c r="H143" t="s" s="18">
        <v>34</v>
      </c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</row>
    <row r="144" ht="14" customHeight="1">
      <c r="A144" s="2"/>
      <c r="B144" s="2"/>
      <c r="C144" s="2"/>
      <c r="D144" t="s" s="27">
        <v>36</v>
      </c>
      <c r="E144" t="s" s="18">
        <v>37</v>
      </c>
      <c r="F144" s="25">
        <v>132</v>
      </c>
      <c r="G144" s="25">
        <f>192/SQRT(46)</f>
        <v>28.30885558174025</v>
      </c>
      <c r="H144" s="25">
        <v>135</v>
      </c>
      <c r="I144" s="2">
        <f>138/SQRT(48)</f>
        <v>19.91858428704209</v>
      </c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</row>
    <row r="145" ht="14" customHeight="1">
      <c r="A145" s="2"/>
      <c r="B145" s="2"/>
      <c r="C145" s="2"/>
      <c r="D145" t="s" s="27">
        <v>38</v>
      </c>
      <c r="E145" t="s" s="18">
        <v>39</v>
      </c>
      <c r="F145" s="25">
        <v>921</v>
      </c>
      <c r="G145" s="25">
        <f>271/SQRT(46)</f>
        <v>39.95677011797712</v>
      </c>
      <c r="H145" s="25">
        <v>902</v>
      </c>
      <c r="I145" s="2">
        <f t="shared" si="27" ref="I145:I153">218/SQRT(48)</f>
        <v>31.46558967083461</v>
      </c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</row>
    <row r="146" ht="14" customHeight="1">
      <c r="A146" s="2"/>
      <c r="B146" s="2"/>
      <c r="C146" s="2"/>
      <c r="D146" t="s" s="27">
        <v>40</v>
      </c>
      <c r="E146" t="s" s="18">
        <v>41</v>
      </c>
      <c r="F146" s="25">
        <v>790</v>
      </c>
      <c r="G146" s="25">
        <f>123/SQRT(46)</f>
        <v>18.13536060705235</v>
      </c>
      <c r="H146" s="25">
        <v>766</v>
      </c>
      <c r="I146" s="2">
        <f>158/SQRT(48)</f>
        <v>22.80533563299022</v>
      </c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</row>
    <row r="147" ht="14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</row>
    <row r="148" ht="14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</row>
    <row r="149" ht="14" customHeight="1">
      <c r="A149" s="2"/>
      <c r="B149" s="2"/>
      <c r="C149" s="2"/>
      <c r="D149" s="2"/>
      <c r="E149" s="2"/>
      <c r="F149" t="s" s="18">
        <v>33</v>
      </c>
      <c r="G149" s="2"/>
      <c r="H149" t="s" s="18">
        <v>34</v>
      </c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</row>
    <row r="150" ht="14" customHeight="1">
      <c r="A150" s="2"/>
      <c r="B150" s="2"/>
      <c r="C150" s="2"/>
      <c r="D150" t="s" s="27">
        <v>42</v>
      </c>
      <c r="E150" t="s" s="18">
        <v>43</v>
      </c>
      <c r="F150" s="25">
        <v>852</v>
      </c>
      <c r="G150" s="25">
        <f>152/SQRT(46)</f>
        <v>22.41117733554437</v>
      </c>
      <c r="H150" s="25">
        <v>822</v>
      </c>
      <c r="I150" s="2">
        <f>169/SQRT(48)</f>
        <v>24.39304887326169</v>
      </c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</row>
    <row r="151" ht="14" customHeight="1">
      <c r="A151" s="2"/>
      <c r="B151" s="2"/>
      <c r="C151" s="2"/>
      <c r="D151" t="s" s="27">
        <v>44</v>
      </c>
      <c r="E151" t="s" s="18">
        <v>45</v>
      </c>
      <c r="F151" s="25">
        <v>894</v>
      </c>
      <c r="G151" s="25">
        <f>153/SQRT(46)</f>
        <v>22.55861929169926</v>
      </c>
      <c r="H151" s="25">
        <v>864</v>
      </c>
      <c r="I151" s="2">
        <f>178/SQRT(48)</f>
        <v>25.69208697893835</v>
      </c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</row>
    <row r="152" ht="14" customHeight="1">
      <c r="A152" s="2"/>
      <c r="B152" s="2"/>
      <c r="C152" s="2"/>
      <c r="D152" t="s" s="27">
        <v>46</v>
      </c>
      <c r="E152" t="s" s="18">
        <v>47</v>
      </c>
      <c r="F152" s="25">
        <v>928</v>
      </c>
      <c r="G152" s="25">
        <f>206/SQRT(46)</f>
        <v>30.37304296790881</v>
      </c>
      <c r="H152" s="25">
        <v>903</v>
      </c>
      <c r="I152" s="2">
        <f>199/SQRT(48)</f>
        <v>28.72317589218388</v>
      </c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</row>
    <row r="153" ht="14" customHeight="1">
      <c r="A153" s="2"/>
      <c r="B153" s="2"/>
      <c r="C153" s="2"/>
      <c r="D153" t="s" s="27">
        <v>48</v>
      </c>
      <c r="E153" t="s" s="18">
        <v>49</v>
      </c>
      <c r="F153" s="25">
        <v>913</v>
      </c>
      <c r="G153" s="25">
        <f>235/SQRT(46)</f>
        <v>34.64885969640083</v>
      </c>
      <c r="H153" s="25">
        <v>887</v>
      </c>
      <c r="I153" s="2">
        <f t="shared" si="27"/>
        <v>31.46558967083461</v>
      </c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</row>
    <row r="154" ht="14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t="s" s="18">
        <v>50</v>
      </c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</row>
    <row r="155" ht="14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</row>
    <row r="156" ht="14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</row>
    <row r="157" ht="14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</row>
    <row r="158" ht="14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</row>
    <row r="159" ht="14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</row>
    <row r="160" ht="14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</row>
    <row r="161" ht="14" customHeight="1">
      <c r="A161" s="2"/>
      <c r="B161" s="2"/>
      <c r="C161" s="2"/>
      <c r="D161" s="2"/>
      <c r="E161" s="2"/>
      <c r="F161" s="2"/>
      <c r="G161" s="2"/>
      <c r="H161" s="2"/>
      <c r="I161" s="2"/>
      <c r="J161" s="3"/>
      <c r="K161" s="3"/>
      <c r="L161" s="3"/>
      <c r="M161" s="3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</row>
    <row r="162" ht="14" customHeight="1">
      <c r="A162" s="2"/>
      <c r="B162" s="2"/>
      <c r="C162" s="2"/>
      <c r="D162" s="2"/>
      <c r="E162" s="3"/>
      <c r="F162" s="3"/>
      <c r="G162" s="3"/>
      <c r="H162" s="2"/>
      <c r="I162" s="10"/>
      <c r="J162" t="s" s="11">
        <v>4</v>
      </c>
      <c r="K162" s="12"/>
      <c r="L162" s="12"/>
      <c r="M162" s="12"/>
      <c r="N162" s="13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</row>
    <row r="163" ht="14" customHeight="1">
      <c r="A163" s="2"/>
      <c r="B163" s="2"/>
      <c r="C163" s="2"/>
      <c r="D163" s="10"/>
      <c r="E163" t="s" s="11">
        <v>51</v>
      </c>
      <c r="F163" s="12"/>
      <c r="G163" s="12"/>
      <c r="H163" s="13"/>
      <c r="I163" s="10"/>
      <c r="J163" t="s" s="14">
        <v>5</v>
      </c>
      <c r="K163" s="15"/>
      <c r="L163" t="s" s="16">
        <v>6</v>
      </c>
      <c r="M163" s="17"/>
      <c r="N163" s="13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</row>
    <row r="164" ht="14" customHeight="1">
      <c r="A164" s="2"/>
      <c r="B164" s="2"/>
      <c r="C164" s="2"/>
      <c r="D164" s="2"/>
      <c r="E164" t="s" s="19">
        <v>7</v>
      </c>
      <c r="F164" t="s" s="19">
        <v>8</v>
      </c>
      <c r="G164" s="8"/>
      <c r="H164" s="2"/>
      <c r="I164" s="2"/>
      <c r="J164" t="s" s="19">
        <v>9</v>
      </c>
      <c r="K164" t="s" s="19">
        <v>10</v>
      </c>
      <c r="L164" t="s" s="19">
        <v>9</v>
      </c>
      <c r="M164" t="s" s="19">
        <v>10</v>
      </c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</row>
    <row r="165" ht="14" customHeight="1">
      <c r="A165" s="2"/>
      <c r="B165" s="2"/>
      <c r="C165" s="2"/>
      <c r="D165" t="s" s="18">
        <v>27</v>
      </c>
      <c r="E165" s="2">
        <v>0.6147139</v>
      </c>
      <c r="F165" s="2">
        <v>0.6372274</v>
      </c>
      <c r="G165" s="2"/>
      <c r="H165" s="2"/>
      <c r="I165" s="2"/>
      <c r="J165" s="2">
        <v>0.02642529999999998</v>
      </c>
      <c r="K165" s="2">
        <v>0.02642519999999993</v>
      </c>
      <c r="L165" s="2">
        <v>0.02904879999999999</v>
      </c>
      <c r="M165" s="2">
        <v>0.02904870000000004</v>
      </c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</row>
    <row r="166" ht="14" customHeight="1">
      <c r="A166" s="2"/>
      <c r="B166" s="2"/>
      <c r="C166" s="2"/>
      <c r="D166" t="s" s="18">
        <v>28</v>
      </c>
      <c r="E166" s="2">
        <v>0.1860407</v>
      </c>
      <c r="F166" s="2">
        <v>0.2745018</v>
      </c>
      <c r="G166" s="2"/>
      <c r="H166" s="2"/>
      <c r="I166" s="2"/>
      <c r="J166" s="2">
        <v>0.039074</v>
      </c>
      <c r="K166" s="2">
        <v>0.039074</v>
      </c>
      <c r="L166" s="2">
        <v>0.04598740000000001</v>
      </c>
      <c r="M166" s="2">
        <v>0.04598739999999996</v>
      </c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</row>
    <row r="167" ht="14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</row>
    <row r="168" ht="14" customHeight="1">
      <c r="A168" s="2"/>
      <c r="B168" s="2"/>
      <c r="C168" s="2"/>
      <c r="D168" s="2"/>
      <c r="E168" s="2"/>
      <c r="F168" s="2"/>
      <c r="G168" s="2"/>
      <c r="H168" s="2"/>
      <c r="I168" s="2"/>
      <c r="J168" s="3"/>
      <c r="K168" s="3"/>
      <c r="L168" s="3"/>
      <c r="M168" s="3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</row>
    <row r="169" ht="14" customHeight="1">
      <c r="A169" s="2"/>
      <c r="B169" s="2"/>
      <c r="C169" s="2"/>
      <c r="D169" s="2"/>
      <c r="E169" s="3"/>
      <c r="F169" s="3"/>
      <c r="G169" s="3"/>
      <c r="H169" s="2"/>
      <c r="I169" s="10"/>
      <c r="J169" t="s" s="11">
        <v>4</v>
      </c>
      <c r="K169" s="12"/>
      <c r="L169" s="12"/>
      <c r="M169" s="12"/>
      <c r="N169" s="13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</row>
    <row r="170" ht="14" customHeight="1">
      <c r="A170" s="2"/>
      <c r="B170" s="2"/>
      <c r="C170" s="2"/>
      <c r="D170" s="10"/>
      <c r="E170" t="s" s="11">
        <v>52</v>
      </c>
      <c r="F170" s="12"/>
      <c r="G170" s="12"/>
      <c r="H170" s="13"/>
      <c r="I170" s="10"/>
      <c r="J170" t="s" s="14">
        <v>5</v>
      </c>
      <c r="K170" s="15"/>
      <c r="L170" t="s" s="16">
        <v>6</v>
      </c>
      <c r="M170" s="17"/>
      <c r="N170" s="13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</row>
    <row r="171" ht="14" customHeight="1">
      <c r="A171" s="2"/>
      <c r="B171" s="2"/>
      <c r="C171" s="2"/>
      <c r="D171" s="2"/>
      <c r="E171" t="s" s="19">
        <v>7</v>
      </c>
      <c r="F171" t="s" s="19">
        <v>8</v>
      </c>
      <c r="G171" s="8"/>
      <c r="H171" s="2"/>
      <c r="I171" s="2"/>
      <c r="J171" t="s" s="19">
        <v>9</v>
      </c>
      <c r="K171" t="s" s="19">
        <v>10</v>
      </c>
      <c r="L171" t="s" s="19">
        <v>9</v>
      </c>
      <c r="M171" t="s" s="19">
        <v>10</v>
      </c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</row>
    <row r="172" ht="14" customHeight="1">
      <c r="A172" s="2"/>
      <c r="B172" s="2"/>
      <c r="C172" s="2"/>
      <c r="D172" t="s" s="18">
        <v>52</v>
      </c>
      <c r="E172" s="2">
        <v>1.327633</v>
      </c>
      <c r="F172" s="2">
        <v>1.059777</v>
      </c>
      <c r="G172" s="2"/>
      <c r="H172" s="2"/>
      <c r="I172" s="2"/>
      <c r="J172" s="2">
        <v>0.131256</v>
      </c>
      <c r="K172" s="2">
        <v>0.131256</v>
      </c>
      <c r="L172" s="2">
        <v>0.118981</v>
      </c>
      <c r="M172" s="2">
        <v>0.1189819999999999</v>
      </c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</row>
    <row r="173" ht="14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</row>
    <row r="174" ht="14" customHeight="1">
      <c r="A174" s="2"/>
      <c r="B174" s="2"/>
      <c r="C174" s="2"/>
      <c r="D174" s="2"/>
      <c r="E174" s="2"/>
      <c r="F174" s="2"/>
      <c r="G174" s="2"/>
      <c r="H174" s="2"/>
      <c r="I174" s="2"/>
      <c r="J174" s="3"/>
      <c r="K174" s="3"/>
      <c r="L174" s="3"/>
      <c r="M174" s="3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</row>
    <row r="175" ht="14" customHeight="1">
      <c r="A175" s="2"/>
      <c r="B175" s="2"/>
      <c r="C175" s="2"/>
      <c r="D175" s="2"/>
      <c r="E175" s="3"/>
      <c r="F175" s="3"/>
      <c r="G175" s="3"/>
      <c r="H175" s="2"/>
      <c r="I175" s="10"/>
      <c r="J175" t="s" s="11">
        <v>4</v>
      </c>
      <c r="K175" s="12"/>
      <c r="L175" s="12"/>
      <c r="M175" s="12"/>
      <c r="N175" s="13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</row>
    <row r="176" ht="14" customHeight="1">
      <c r="A176" s="2"/>
      <c r="B176" s="2"/>
      <c r="C176" s="2"/>
      <c r="D176" s="10"/>
      <c r="E176" t="s" s="11">
        <v>53</v>
      </c>
      <c r="F176" s="12"/>
      <c r="G176" s="12"/>
      <c r="H176" s="13"/>
      <c r="I176" s="10"/>
      <c r="J176" t="s" s="14">
        <v>5</v>
      </c>
      <c r="K176" s="15"/>
      <c r="L176" t="s" s="16">
        <v>6</v>
      </c>
      <c r="M176" s="17"/>
      <c r="N176" s="13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</row>
    <row r="177" ht="14" customHeight="1">
      <c r="A177" s="2"/>
      <c r="B177" s="2"/>
      <c r="C177" s="2"/>
      <c r="D177" s="2"/>
      <c r="E177" t="s" s="19">
        <v>7</v>
      </c>
      <c r="F177" t="s" s="19">
        <v>8</v>
      </c>
      <c r="G177" s="8"/>
      <c r="H177" s="2"/>
      <c r="I177" s="2"/>
      <c r="J177" t="s" s="19">
        <v>9</v>
      </c>
      <c r="K177" t="s" s="19">
        <v>10</v>
      </c>
      <c r="L177" t="s" s="19">
        <v>9</v>
      </c>
      <c r="M177" t="s" s="19">
        <v>10</v>
      </c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</row>
    <row r="178" ht="14" customHeight="1">
      <c r="A178" s="2"/>
      <c r="B178" s="2"/>
      <c r="C178" s="2"/>
      <c r="D178" t="s" s="18">
        <v>53</v>
      </c>
      <c r="E178" s="2">
        <v>2.381115</v>
      </c>
      <c r="F178" s="2">
        <v>1.61301</v>
      </c>
      <c r="G178" s="2"/>
      <c r="H178" s="2"/>
      <c r="I178" s="2"/>
      <c r="J178" s="2">
        <v>0.6378229999999998</v>
      </c>
      <c r="K178" s="2">
        <v>0.6378220000000003</v>
      </c>
      <c r="L178" s="2">
        <v>0.3684860000000001</v>
      </c>
      <c r="M178" s="2">
        <v>0.3684859999999999</v>
      </c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</row>
    <row r="179" ht="14" customHeight="1">
      <c r="A179" s="2"/>
      <c r="B179" s="2"/>
      <c r="C179" s="2"/>
      <c r="D179" s="2"/>
      <c r="E179" s="2"/>
      <c r="F179" s="2"/>
      <c r="G179" s="2"/>
      <c r="H179" s="2"/>
      <c r="I179" s="2"/>
      <c r="J179" s="3"/>
      <c r="K179" s="3"/>
      <c r="L179" s="3"/>
      <c r="M179" s="3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</row>
    <row r="180" ht="14" customHeight="1">
      <c r="A180" s="2"/>
      <c r="B180" s="2"/>
      <c r="C180" s="2"/>
      <c r="D180" s="2"/>
      <c r="E180" s="2"/>
      <c r="F180" s="2"/>
      <c r="G180" s="2"/>
      <c r="H180" s="2"/>
      <c r="I180" s="10"/>
      <c r="J180" t="s" s="11">
        <v>4</v>
      </c>
      <c r="K180" s="12"/>
      <c r="L180" s="12"/>
      <c r="M180" s="12"/>
      <c r="N180" s="13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</row>
    <row r="181" ht="14" customHeight="1">
      <c r="A181" s="2"/>
      <c r="B181" s="2"/>
      <c r="C181" s="2"/>
      <c r="D181" s="2"/>
      <c r="E181" t="s" s="18">
        <v>31</v>
      </c>
      <c r="F181" s="2"/>
      <c r="G181" s="2"/>
      <c r="H181" s="2"/>
      <c r="I181" s="10"/>
      <c r="J181" t="s" s="14">
        <v>5</v>
      </c>
      <c r="K181" s="15"/>
      <c r="L181" t="s" s="16">
        <v>6</v>
      </c>
      <c r="M181" s="17"/>
      <c r="N181" s="13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</row>
    <row r="182" ht="14" customHeight="1">
      <c r="A182" s="2"/>
      <c r="B182" s="2"/>
      <c r="C182" s="2"/>
      <c r="D182" t="s" s="18">
        <v>53</v>
      </c>
      <c r="E182" s="2">
        <f>1-(1/(E178+1))</f>
        <v>0.7042395777724213</v>
      </c>
      <c r="F182" s="2">
        <f>1-(1/(F178+1))</f>
        <v>0.6172995893624593</v>
      </c>
      <c r="G182" s="2"/>
      <c r="H182" s="2"/>
      <c r="I182" s="2"/>
      <c r="J182" s="8">
        <f>1-(1/(J178+1))</f>
        <v>0.3894334125238197</v>
      </c>
      <c r="K182" s="8">
        <f>1-(1/(K178+1))</f>
        <v>0.3894330397320345</v>
      </c>
      <c r="L182" s="8">
        <f>1-(1/(L178+1))</f>
        <v>0.269265451016671</v>
      </c>
      <c r="M182" s="8">
        <f>1-(1/(M178+1))</f>
        <v>0.2692654510166709</v>
      </c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</row>
    <row r="183" ht="14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</row>
    <row r="184" ht="14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</row>
    <row r="185" ht="14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</row>
    <row r="186" ht="14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</row>
    <row r="187" ht="14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3"/>
      <c r="N187" s="3"/>
      <c r="O187" s="3"/>
      <c r="P187" s="3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</row>
    <row r="188" ht="14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10"/>
      <c r="M188" t="s" s="11">
        <v>4</v>
      </c>
      <c r="N188" s="12"/>
      <c r="O188" s="12"/>
      <c r="P188" s="12"/>
      <c r="Q188" s="13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</row>
    <row r="189" ht="14" customHeight="1">
      <c r="A189" s="2"/>
      <c r="B189" s="2"/>
      <c r="C189" s="2"/>
      <c r="D189" t="s" s="18">
        <v>54</v>
      </c>
      <c r="E189" s="2"/>
      <c r="F189" s="2"/>
      <c r="G189" s="2"/>
      <c r="H189" s="2"/>
      <c r="I189" s="2"/>
      <c r="J189" s="2"/>
      <c r="K189" s="2"/>
      <c r="L189" s="10"/>
      <c r="M189" t="s" s="14">
        <v>5</v>
      </c>
      <c r="N189" s="15"/>
      <c r="O189" t="s" s="16">
        <v>6</v>
      </c>
      <c r="P189" s="17"/>
      <c r="Q189" t="s" s="28">
        <v>55</v>
      </c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</row>
    <row r="190" ht="14" customHeight="1">
      <c r="A190" s="2"/>
      <c r="B190" s="2"/>
      <c r="C190" s="2"/>
      <c r="D190" s="2"/>
      <c r="E190" s="2"/>
      <c r="F190" s="2"/>
      <c r="G190" s="2"/>
      <c r="H190" s="2"/>
      <c r="I190" t="s" s="18">
        <v>56</v>
      </c>
      <c r="J190" s="2"/>
      <c r="K190" t="s" s="18">
        <v>57</v>
      </c>
      <c r="L190" s="2"/>
      <c r="M190" t="s" s="19">
        <v>58</v>
      </c>
      <c r="N190" s="8"/>
      <c r="O190" t="s" s="19">
        <v>59</v>
      </c>
      <c r="P190" s="8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</row>
    <row r="191" ht="14" customHeight="1">
      <c r="A191" s="2"/>
      <c r="B191" s="2"/>
      <c r="C191" s="2"/>
      <c r="D191" t="s" s="18">
        <v>60</v>
      </c>
      <c r="E191" t="s" s="18">
        <v>7</v>
      </c>
      <c r="F191" t="s" s="18">
        <v>8</v>
      </c>
      <c r="G191" s="2"/>
      <c r="H191" s="2"/>
      <c r="I191" t="s" s="18">
        <v>7</v>
      </c>
      <c r="J191" t="s" s="18">
        <v>8</v>
      </c>
      <c r="K191" s="2"/>
      <c r="L191" s="2"/>
      <c r="M191" t="s" s="18">
        <v>10</v>
      </c>
      <c r="N191" t="s" s="18">
        <v>9</v>
      </c>
      <c r="O191" t="s" s="18">
        <v>10</v>
      </c>
      <c r="P191" t="s" s="18">
        <v>9</v>
      </c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</row>
    <row r="192" ht="14" customHeight="1">
      <c r="A192" s="2"/>
      <c r="B192" s="2"/>
      <c r="C192" s="2"/>
      <c r="D192" s="29">
        <v>0.25</v>
      </c>
      <c r="E192" s="2">
        <v>0.61</v>
      </c>
      <c r="F192" s="2">
        <v>0.58</v>
      </c>
      <c r="G192" s="2"/>
      <c r="H192" s="2"/>
      <c r="I192" s="2">
        <v>0.081</v>
      </c>
      <c r="J192" s="2">
        <v>0.095</v>
      </c>
      <c r="K192" s="2">
        <f>I192/SQRT(49)</f>
        <v>0.01157142857142857</v>
      </c>
      <c r="L192" s="2">
        <f>J192/SQRT(49)</f>
        <v>0.01357142857142857</v>
      </c>
      <c r="M192" s="2">
        <f>1.96*K192</f>
        <v>0.02268</v>
      </c>
      <c r="N192" s="2">
        <f>1.96*K192</f>
        <v>0.02268</v>
      </c>
      <c r="O192" s="2">
        <f>1.96*L192</f>
        <v>0.0266</v>
      </c>
      <c r="P192" s="2">
        <f>1.96*L192</f>
        <v>0.0266</v>
      </c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</row>
    <row r="193" ht="14" customHeight="1">
      <c r="A193" s="2"/>
      <c r="B193" s="2"/>
      <c r="C193" s="2"/>
      <c r="D193" s="29">
        <v>0.5</v>
      </c>
      <c r="E193" s="2">
        <v>0.57</v>
      </c>
      <c r="F193" s="2">
        <v>0.63</v>
      </c>
      <c r="G193" s="2"/>
      <c r="H193" s="2"/>
      <c r="I193" s="2">
        <v>0.08599999999999999</v>
      </c>
      <c r="J193" s="2">
        <v>0.096</v>
      </c>
      <c r="K193" s="2">
        <f>I193/SQRT(49)</f>
        <v>0.01228571428571429</v>
      </c>
      <c r="L193" s="2">
        <f>J193/SQRT(49)</f>
        <v>0.01371428571428572</v>
      </c>
      <c r="M193" s="2">
        <f>1.96*K193</f>
        <v>0.02408</v>
      </c>
      <c r="N193" s="2">
        <f>1.96*K193</f>
        <v>0.02408</v>
      </c>
      <c r="O193" s="2">
        <f>1.96*L193</f>
        <v>0.02688</v>
      </c>
      <c r="P193" s="2">
        <f>1.96*L193</f>
        <v>0.02688</v>
      </c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</row>
    <row r="194" ht="14" customHeight="1">
      <c r="A194" s="2"/>
      <c r="B194" s="2"/>
      <c r="C194" s="2"/>
      <c r="D194" s="29">
        <v>0.75</v>
      </c>
      <c r="E194" s="2">
        <v>0.66</v>
      </c>
      <c r="F194" s="2">
        <v>0.7</v>
      </c>
      <c r="G194" s="2"/>
      <c r="H194" s="2"/>
      <c r="I194" s="2">
        <v>0.08500000000000001</v>
      </c>
      <c r="J194" s="2">
        <v>0.081</v>
      </c>
      <c r="K194" s="2">
        <f>I194/SQRT(49)</f>
        <v>0.01214285714285714</v>
      </c>
      <c r="L194" s="2">
        <f>J194/SQRT(49)</f>
        <v>0.01157142857142857</v>
      </c>
      <c r="M194" s="2">
        <f>1.96*K194</f>
        <v>0.0238</v>
      </c>
      <c r="N194" s="2">
        <f>1.96*K194</f>
        <v>0.0238</v>
      </c>
      <c r="O194" s="2">
        <f>1.96*L194</f>
        <v>0.02268</v>
      </c>
      <c r="P194" s="2">
        <f>1.96*L194</f>
        <v>0.02268</v>
      </c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</row>
    <row r="195" ht="14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</row>
    <row r="196" ht="14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</row>
    <row r="197" ht="14" customHeight="1">
      <c r="A197" s="2"/>
      <c r="B197" s="2"/>
      <c r="C197" s="2"/>
      <c r="D197" t="s" s="18">
        <v>61</v>
      </c>
      <c r="E197" t="s" s="18">
        <v>7</v>
      </c>
      <c r="F197" t="s" s="18">
        <v>8</v>
      </c>
      <c r="G197" s="2"/>
      <c r="H197" s="2"/>
      <c r="I197" t="s" s="18">
        <v>7</v>
      </c>
      <c r="J197" t="s" s="18">
        <v>8</v>
      </c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</row>
    <row r="198" ht="14" customHeight="1">
      <c r="A198" s="2"/>
      <c r="B198" s="2"/>
      <c r="C198" s="2"/>
      <c r="D198" s="29">
        <v>0.25</v>
      </c>
      <c r="E198" s="2">
        <v>0.14</v>
      </c>
      <c r="F198" s="2">
        <v>0.16</v>
      </c>
      <c r="G198" s="2"/>
      <c r="H198" s="2"/>
      <c r="I198" s="2">
        <v>0.124</v>
      </c>
      <c r="J198" s="2">
        <v>0.119</v>
      </c>
      <c r="K198" s="2">
        <f>I198/SQRT(49)</f>
        <v>0.01771428571428571</v>
      </c>
      <c r="L198" s="2">
        <f>J198/SQRT(49)</f>
        <v>0.017</v>
      </c>
      <c r="M198" s="2">
        <f>1.96*K198</f>
        <v>0.03472</v>
      </c>
      <c r="N198" s="2">
        <f>1.96*K198</f>
        <v>0.03472</v>
      </c>
      <c r="O198" s="2">
        <f>1.96*L198</f>
        <v>0.03332</v>
      </c>
      <c r="P198" s="2">
        <f>1.96*L198</f>
        <v>0.03332</v>
      </c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</row>
    <row r="199" ht="14" customHeight="1">
      <c r="A199" s="2"/>
      <c r="B199" s="2"/>
      <c r="C199" s="2"/>
      <c r="D199" s="29">
        <v>0.5</v>
      </c>
      <c r="E199" s="2">
        <v>0.15</v>
      </c>
      <c r="F199" s="2">
        <v>0.25</v>
      </c>
      <c r="G199" s="2"/>
      <c r="H199" s="2"/>
      <c r="I199" s="2">
        <v>0.096</v>
      </c>
      <c r="J199" s="2">
        <v>0.121</v>
      </c>
      <c r="K199" s="2">
        <f>I199/SQRT(49)</f>
        <v>0.01371428571428572</v>
      </c>
      <c r="L199" s="2">
        <f>J199/SQRT(49)</f>
        <v>0.01728571428571429</v>
      </c>
      <c r="M199" s="2">
        <f>1.96*K199</f>
        <v>0.02688</v>
      </c>
      <c r="N199" s="2">
        <f>1.96*K199</f>
        <v>0.02688</v>
      </c>
      <c r="O199" s="2">
        <f>1.96*L199</f>
        <v>0.03388</v>
      </c>
      <c r="P199" s="2">
        <f>1.96*L199</f>
        <v>0.03388</v>
      </c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</row>
    <row r="200" ht="14" customHeight="1">
      <c r="A200" s="2"/>
      <c r="B200" s="2"/>
      <c r="C200" s="2"/>
      <c r="D200" s="29">
        <v>0.75</v>
      </c>
      <c r="E200" s="2">
        <v>0.27</v>
      </c>
      <c r="F200" s="2">
        <v>0.42</v>
      </c>
      <c r="G200" s="2"/>
      <c r="H200" s="2"/>
      <c r="I200" s="2">
        <v>0.135</v>
      </c>
      <c r="J200" s="2">
        <v>0.121</v>
      </c>
      <c r="K200" s="2">
        <f>I200/SQRT(49)</f>
        <v>0.01928571428571429</v>
      </c>
      <c r="L200" s="2">
        <f>J200/SQRT(49)</f>
        <v>0.01728571428571429</v>
      </c>
      <c r="M200" s="2">
        <f>1.96*K200</f>
        <v>0.03780000000000001</v>
      </c>
      <c r="N200" s="2">
        <f>1.96*K200</f>
        <v>0.03780000000000001</v>
      </c>
      <c r="O200" s="2">
        <f>1.96*L200</f>
        <v>0.03388</v>
      </c>
      <c r="P200" s="2">
        <f>1.96*L200</f>
        <v>0.03388</v>
      </c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</row>
    <row r="201" ht="14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</row>
    <row r="202" ht="14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</row>
    <row r="203" ht="14" customHeight="1">
      <c r="A203" s="2"/>
      <c r="B203" s="2"/>
      <c r="C203" s="2"/>
      <c r="D203" t="s" s="18">
        <v>52</v>
      </c>
      <c r="E203" t="s" s="18">
        <v>7</v>
      </c>
      <c r="F203" t="s" s="18">
        <v>8</v>
      </c>
      <c r="G203" s="2"/>
      <c r="H203" s="2"/>
      <c r="I203" t="s" s="18">
        <v>7</v>
      </c>
      <c r="J203" t="s" s="18">
        <v>8</v>
      </c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</row>
    <row r="204" ht="14" customHeight="1">
      <c r="A204" s="2"/>
      <c r="B204" s="2"/>
      <c r="C204" s="2"/>
      <c r="D204" s="29">
        <v>0.25</v>
      </c>
      <c r="E204" s="2">
        <v>1.5</v>
      </c>
      <c r="F204" s="2">
        <v>1.35</v>
      </c>
      <c r="G204" s="2"/>
      <c r="H204" s="2"/>
      <c r="I204" s="2">
        <v>0.43</v>
      </c>
      <c r="J204" s="2">
        <v>0.39</v>
      </c>
      <c r="K204" s="2">
        <f>I204/SQRT(49)</f>
        <v>0.06142857142857143</v>
      </c>
      <c r="L204" s="2">
        <f>J204/SQRT(49)</f>
        <v>0.05571428571428572</v>
      </c>
      <c r="M204" s="2">
        <f>1.96*K204</f>
        <v>0.1204</v>
      </c>
      <c r="N204" s="2">
        <f>1.96*K204</f>
        <v>0.1204</v>
      </c>
      <c r="O204" s="2">
        <f>1.96*L204</f>
        <v>0.1092</v>
      </c>
      <c r="P204" s="2">
        <f>1.96*L204</f>
        <v>0.1092</v>
      </c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</row>
    <row r="205" ht="14" customHeight="1">
      <c r="A205" s="2"/>
      <c r="B205" s="2"/>
      <c r="C205" s="2"/>
      <c r="D205" s="29">
        <v>0.5</v>
      </c>
      <c r="E205" s="2">
        <v>1.37</v>
      </c>
      <c r="F205" s="2">
        <v>1.07</v>
      </c>
      <c r="G205" s="2"/>
      <c r="H205" s="2"/>
      <c r="I205" s="2">
        <v>0.48</v>
      </c>
      <c r="J205" s="2">
        <v>0.37</v>
      </c>
      <c r="K205" s="2">
        <f>I205/SQRT(49)</f>
        <v>0.06857142857142857</v>
      </c>
      <c r="L205" s="2">
        <f>J205/SQRT(49)</f>
        <v>0.05285714285714286</v>
      </c>
      <c r="M205" s="2">
        <f>1.96*K205</f>
        <v>0.1344</v>
      </c>
      <c r="N205" s="2">
        <f>1.96*K205</f>
        <v>0.1344</v>
      </c>
      <c r="O205" s="2">
        <f>1.96*L205</f>
        <v>0.1036</v>
      </c>
      <c r="P205" s="2">
        <f>1.96*L205</f>
        <v>0.1036</v>
      </c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</row>
    <row r="206" ht="14" customHeight="1">
      <c r="A206" s="2"/>
      <c r="B206" s="2"/>
      <c r="C206" s="2"/>
      <c r="D206" s="29">
        <v>0.75</v>
      </c>
      <c r="E206" s="2">
        <v>1.12</v>
      </c>
      <c r="F206" s="2">
        <v>0.74</v>
      </c>
      <c r="G206" s="2"/>
      <c r="H206" s="2"/>
      <c r="I206" s="2">
        <v>0.39</v>
      </c>
      <c r="J206" s="2">
        <v>0.24</v>
      </c>
      <c r="K206" s="2">
        <f>I206/SQRT(49)</f>
        <v>0.05571428571428572</v>
      </c>
      <c r="L206" s="2">
        <f>J206/SQRT(49)</f>
        <v>0.03428571428571429</v>
      </c>
      <c r="M206" s="2">
        <f>1.96*K206</f>
        <v>0.1092</v>
      </c>
      <c r="N206" s="2">
        <f>1.96*K206</f>
        <v>0.1092</v>
      </c>
      <c r="O206" s="2">
        <f>1.96*L206</f>
        <v>0.0672</v>
      </c>
      <c r="P206" s="2">
        <f>1.96*L206</f>
        <v>0.0672</v>
      </c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</row>
    <row r="207" ht="14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</row>
    <row r="208" ht="14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</row>
    <row r="209" ht="14" customHeight="1">
      <c r="A209" s="2"/>
      <c r="B209" s="2"/>
      <c r="C209" t="s" s="18">
        <v>62</v>
      </c>
      <c r="D209" t="s" s="18">
        <v>63</v>
      </c>
      <c r="E209" t="s" s="18">
        <v>7</v>
      </c>
      <c r="F209" t="s" s="18">
        <v>8</v>
      </c>
      <c r="G209" s="2"/>
      <c r="H209" s="2"/>
      <c r="I209" t="s" s="18">
        <v>7</v>
      </c>
      <c r="J209" t="s" s="18">
        <v>8</v>
      </c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</row>
    <row r="210" ht="14" customHeight="1">
      <c r="A210" s="2"/>
      <c r="B210" s="2"/>
      <c r="C210" s="2"/>
      <c r="D210" s="29">
        <v>0.25</v>
      </c>
      <c r="E210" s="2">
        <v>0.68</v>
      </c>
      <c r="F210" s="2">
        <v>0.66</v>
      </c>
      <c r="G210" s="2"/>
      <c r="H210" s="2"/>
      <c r="I210" s="2">
        <v>0.12</v>
      </c>
      <c r="J210" s="2">
        <v>0.13</v>
      </c>
      <c r="K210" s="2">
        <f>I210/SQRT(49)</f>
        <v>0.01714285714285714</v>
      </c>
      <c r="L210" s="2">
        <f>J210/SQRT(49)</f>
        <v>0.01857142857142857</v>
      </c>
      <c r="M210" s="2">
        <f>1.96*I210</f>
        <v>0.2352</v>
      </c>
      <c r="N210" s="2">
        <f>1.96*I210</f>
        <v>0.2352</v>
      </c>
      <c r="O210" s="2">
        <f>1.96*J210</f>
        <v>0.2548</v>
      </c>
      <c r="P210" s="2">
        <f>1.96*J210</f>
        <v>0.2548</v>
      </c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</row>
    <row r="211" ht="14" customHeight="1">
      <c r="A211" s="2"/>
      <c r="B211" s="2"/>
      <c r="C211" s="2"/>
      <c r="D211" s="29">
        <v>0.5</v>
      </c>
      <c r="E211" s="2">
        <v>0.67</v>
      </c>
      <c r="F211" s="2">
        <v>0.5600000000000001</v>
      </c>
      <c r="G211" s="2"/>
      <c r="H211" s="2"/>
      <c r="I211" s="2">
        <v>0.13</v>
      </c>
      <c r="J211" s="2">
        <v>0.08699999999999999</v>
      </c>
      <c r="K211" s="2">
        <f>I211/SQRT(49)</f>
        <v>0.01857142857142857</v>
      </c>
      <c r="L211" s="2">
        <f>J211/SQRT(49)</f>
        <v>0.01242857142857143</v>
      </c>
      <c r="M211" s="2">
        <f>1.96*I211</f>
        <v>0.2548</v>
      </c>
      <c r="N211" s="2">
        <f>1.96*I211</f>
        <v>0.2548</v>
      </c>
      <c r="O211" s="2">
        <f>1.96*J211</f>
        <v>0.17052</v>
      </c>
      <c r="P211" s="2">
        <f>1.96*J211</f>
        <v>0.17052</v>
      </c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</row>
    <row r="212" ht="14" customHeight="1">
      <c r="A212" s="2"/>
      <c r="B212" s="2"/>
      <c r="C212" s="2"/>
      <c r="D212" s="29">
        <v>0.75</v>
      </c>
      <c r="E212" s="2">
        <v>0.55</v>
      </c>
      <c r="F212" s="2">
        <v>0.47</v>
      </c>
      <c r="G212" s="2"/>
      <c r="H212" s="2"/>
      <c r="I212" s="2">
        <v>0.12</v>
      </c>
      <c r="J212" s="2">
        <v>0.042</v>
      </c>
      <c r="K212" s="2">
        <f>I212/SQRT(49)</f>
        <v>0.01714285714285714</v>
      </c>
      <c r="L212" s="2">
        <f>J212/SQRT(49)</f>
        <v>0.006</v>
      </c>
      <c r="M212" s="2">
        <f>1.96*I212</f>
        <v>0.2352</v>
      </c>
      <c r="N212" s="2">
        <f>1.96*I212</f>
        <v>0.2352</v>
      </c>
      <c r="O212" s="2">
        <f>1.96*J212</f>
        <v>0.08232</v>
      </c>
      <c r="P212" s="2">
        <f>1.96*J212</f>
        <v>0.08232</v>
      </c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</row>
    <row r="213" ht="14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</row>
    <row r="214" ht="14" customHeight="1">
      <c r="A214" s="2"/>
      <c r="B214" s="2"/>
      <c r="C214" t="s" s="18">
        <v>64</v>
      </c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</row>
    <row r="215" ht="14" customHeight="1">
      <c r="A215" s="2"/>
      <c r="B215" s="2"/>
      <c r="C215" s="2"/>
      <c r="D215" s="2"/>
      <c r="E215" s="2">
        <f>-E210/(E210-1)</f>
        <v>2.125</v>
      </c>
      <c r="F215" s="2">
        <f>-F210/(F210-1)</f>
        <v>1.941176470588236</v>
      </c>
      <c r="G215" s="2"/>
      <c r="H215" s="2"/>
      <c r="I215" s="2">
        <f>-I210/(I210-1)</f>
        <v>0.1363636363636364</v>
      </c>
      <c r="J215" s="2">
        <f>-J210/(J210-1)</f>
        <v>0.1494252873563219</v>
      </c>
      <c r="K215" s="2">
        <f>I215/SQRT(49)</f>
        <v>0.01948051948051948</v>
      </c>
      <c r="L215" s="2">
        <f>J215/SQRT(49)</f>
        <v>0.02134646962233169</v>
      </c>
      <c r="M215" s="2">
        <f>1.96*I215</f>
        <v>0.2672727272727273</v>
      </c>
      <c r="N215" s="2">
        <f>1.96*I215</f>
        <v>0.2672727272727273</v>
      </c>
      <c r="O215" s="2">
        <f>1.96*J215</f>
        <v>0.2928735632183908</v>
      </c>
      <c r="P215" s="2">
        <f>1.96*J215</f>
        <v>0.2928735632183908</v>
      </c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</row>
    <row r="216" ht="14" customHeight="1">
      <c r="A216" s="2"/>
      <c r="B216" s="2"/>
      <c r="C216" s="2"/>
      <c r="D216" s="2"/>
      <c r="E216" s="2">
        <f>-E211/(E211-1)</f>
        <v>2.030303030303031</v>
      </c>
      <c r="F216" s="2">
        <f>-F211/(F211-1)</f>
        <v>1.272727272727273</v>
      </c>
      <c r="G216" s="2"/>
      <c r="H216" s="2"/>
      <c r="I216" s="2">
        <f>-I211/(I211-1)</f>
        <v>0.1494252873563219</v>
      </c>
      <c r="J216" s="2">
        <f>-J211/(J211-1)</f>
        <v>0.09529025191675793</v>
      </c>
      <c r="K216" s="2">
        <f>I216/SQRT(49)</f>
        <v>0.02134646962233169</v>
      </c>
      <c r="L216" s="2">
        <f>J216/SQRT(49)</f>
        <v>0.01361289313096542</v>
      </c>
      <c r="M216" s="2">
        <f>1.96*I216</f>
        <v>0.2928735632183908</v>
      </c>
      <c r="N216" s="2">
        <f>1.96*I216</f>
        <v>0.2928735632183908</v>
      </c>
      <c r="O216" s="2">
        <f>1.96*J216</f>
        <v>0.1867688937568455</v>
      </c>
      <c r="P216" s="2">
        <f>1.96*J216</f>
        <v>0.1867688937568455</v>
      </c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</row>
    <row r="217" ht="14" customHeight="1">
      <c r="A217" s="2"/>
      <c r="B217" s="2"/>
      <c r="C217" s="2"/>
      <c r="D217" s="2"/>
      <c r="E217" s="2">
        <f>-E212/(E212-1)</f>
        <v>1.222222222222223</v>
      </c>
      <c r="F217" s="2">
        <f>-F212/(F212-1)</f>
        <v>0.8867924528301886</v>
      </c>
      <c r="G217" s="2"/>
      <c r="H217" s="2"/>
      <c r="I217" s="2">
        <f>-I212/(I212-1)</f>
        <v>0.1363636363636364</v>
      </c>
      <c r="J217" s="2">
        <f>-J212/(J212-1)</f>
        <v>0.04384133611691023</v>
      </c>
      <c r="K217" s="2">
        <f>I217/SQRT(49)</f>
        <v>0.01948051948051948</v>
      </c>
      <c r="L217" s="2">
        <f>J217/SQRT(49)</f>
        <v>0.006263048016701462</v>
      </c>
      <c r="M217" s="2">
        <f>1.96*I217</f>
        <v>0.2672727272727273</v>
      </c>
      <c r="N217" s="2">
        <f>1.96*I217</f>
        <v>0.2672727272727273</v>
      </c>
      <c r="O217" s="2">
        <f>1.96*J217</f>
        <v>0.08592901878914405</v>
      </c>
      <c r="P217" s="2">
        <f>1.96*J217</f>
        <v>0.08592901878914405</v>
      </c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</row>
    <row r="218" ht="14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</row>
    <row r="219" ht="14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</row>
    <row r="220" ht="14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</row>
    <row r="221" ht="14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</row>
    <row r="222" ht="14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</row>
    <row r="223" ht="14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</row>
    <row r="224" ht="14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</row>
    <row r="225" ht="14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</row>
    <row r="226" ht="14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</row>
    <row r="227" ht="14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</row>
    <row r="228" ht="14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</row>
    <row r="229" ht="14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</row>
    <row r="230" ht="14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</row>
    <row r="231" ht="14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</row>
    <row r="232" ht="14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</row>
    <row r="233" ht="14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</row>
    <row r="234" ht="14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</row>
    <row r="235" ht="14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</row>
    <row r="236" ht="14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</row>
    <row r="237" ht="14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</row>
    <row r="238" ht="14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</row>
    <row r="239" ht="14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</row>
    <row r="240" ht="14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</row>
    <row r="241" ht="14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</row>
    <row r="242" ht="14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</row>
    <row r="243" ht="14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</row>
    <row r="244" ht="14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</row>
    <row r="245" ht="14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</row>
    <row r="246" ht="14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</row>
    <row r="247" ht="14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</row>
    <row r="248" ht="14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</row>
    <row r="249" ht="14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</row>
    <row r="250" ht="14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</row>
    <row r="251" ht="14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</row>
    <row r="252" ht="14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</row>
    <row r="253" ht="14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</row>
    <row r="254" ht="14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</row>
    <row r="255" ht="14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</row>
    <row r="256" ht="14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</row>
    <row r="257" ht="14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</row>
    <row r="258" ht="14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</row>
    <row r="259" ht="14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</row>
    <row r="260" ht="14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</row>
    <row r="261" ht="14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</row>
    <row r="262" ht="14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</row>
    <row r="263" ht="14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</row>
    <row r="264" ht="14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</row>
    <row r="265" ht="14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</row>
    <row r="266" ht="14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</row>
    <row r="267" ht="14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</row>
    <row r="268" ht="14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</row>
    <row r="269" ht="14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</row>
    <row r="270" ht="14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</row>
    <row r="271" ht="14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</row>
    <row r="272" ht="14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</row>
    <row r="273" ht="14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</row>
    <row r="274" ht="14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</row>
    <row r="275" ht="14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</row>
    <row r="276" ht="14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</row>
    <row r="277" ht="14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</row>
    <row r="278" ht="14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</row>
    <row r="279" ht="14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</row>
    <row r="280" ht="14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</row>
    <row r="281" ht="14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</row>
    <row r="282" ht="14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</row>
    <row r="283" ht="14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</row>
    <row r="284" ht="14" customHeight="1">
      <c r="A284" s="30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F284" s="31"/>
      <c r="AG284" s="31"/>
      <c r="AH284" s="32"/>
    </row>
    <row r="285" ht="14" customHeight="1">
      <c r="A285" s="33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/>
      <c r="X285" s="34"/>
      <c r="Y285" s="34"/>
      <c r="Z285" s="34"/>
      <c r="AA285" s="34"/>
      <c r="AB285" s="34"/>
      <c r="AC285" s="34"/>
      <c r="AD285" s="34"/>
      <c r="AE285" s="34"/>
      <c r="AF285" s="34"/>
      <c r="AG285" s="34"/>
      <c r="AH285" s="35"/>
    </row>
    <row r="286" ht="14" customHeight="1">
      <c r="A286" s="33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  <c r="W286" s="34"/>
      <c r="X286" s="34"/>
      <c r="Y286" s="34"/>
      <c r="Z286" s="34"/>
      <c r="AA286" s="34"/>
      <c r="AB286" s="34"/>
      <c r="AC286" s="34"/>
      <c r="AD286" s="34"/>
      <c r="AE286" s="34"/>
      <c r="AF286" s="34"/>
      <c r="AG286" s="34"/>
      <c r="AH286" s="35"/>
    </row>
    <row r="287" ht="14" customHeight="1">
      <c r="A287" s="33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4"/>
      <c r="X287" s="34"/>
      <c r="Y287" s="34"/>
      <c r="Z287" s="34"/>
      <c r="AA287" s="34"/>
      <c r="AB287" s="34"/>
      <c r="AC287" s="34"/>
      <c r="AD287" s="34"/>
      <c r="AE287" s="34"/>
      <c r="AF287" s="34"/>
      <c r="AG287" s="34"/>
      <c r="AH287" s="35"/>
    </row>
    <row r="288" ht="14" customHeight="1">
      <c r="A288" s="33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  <c r="W288" s="34"/>
      <c r="X288" s="34"/>
      <c r="Y288" s="34"/>
      <c r="Z288" s="34"/>
      <c r="AA288" s="34"/>
      <c r="AB288" s="34"/>
      <c r="AC288" s="34"/>
      <c r="AD288" s="34"/>
      <c r="AE288" s="34"/>
      <c r="AF288" s="34"/>
      <c r="AG288" s="34"/>
      <c r="AH288" s="35"/>
    </row>
    <row r="289" ht="14" customHeight="1">
      <c r="A289" s="36"/>
      <c r="B289" s="37"/>
      <c r="C289" s="37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  <c r="AE289" s="37"/>
      <c r="AF289" s="37"/>
      <c r="AG289" s="37"/>
      <c r="AH289" s="38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8.83333" defaultRowHeight="14" customHeight="1" outlineLevelRow="0" outlineLevelCol="0"/>
  <cols>
    <col min="1" max="1" width="8.85156" style="39" customWidth="1"/>
    <col min="2" max="2" width="8.85156" style="39" customWidth="1"/>
    <col min="3" max="3" width="8.85156" style="39" customWidth="1"/>
    <col min="4" max="4" width="8.85156" style="39" customWidth="1"/>
    <col min="5" max="5" width="8.85156" style="39" customWidth="1"/>
    <col min="6" max="256" width="8.85156" style="39" customWidth="1"/>
  </cols>
  <sheetData>
    <row r="1" ht="16" customHeight="1">
      <c r="A1" s="2"/>
      <c r="B1" s="2"/>
      <c r="C1" s="2"/>
      <c r="D1" s="2"/>
      <c r="E1" s="2"/>
    </row>
    <row r="2" ht="16" customHeight="1">
      <c r="A2" s="2"/>
      <c r="B2" s="2"/>
      <c r="C2" s="2"/>
      <c r="D2" s="2"/>
      <c r="E2" s="2"/>
    </row>
    <row r="3" ht="16" customHeight="1">
      <c r="A3" s="2"/>
      <c r="B3" s="2"/>
      <c r="C3" s="2"/>
      <c r="D3" s="2"/>
      <c r="E3" s="2"/>
    </row>
    <row r="4" ht="16" customHeight="1">
      <c r="A4" s="2"/>
      <c r="B4" s="2"/>
      <c r="C4" s="2"/>
      <c r="D4" s="2"/>
      <c r="E4" s="2"/>
    </row>
    <row r="5" ht="16" customHeight="1">
      <c r="A5" s="2"/>
      <c r="B5" s="2"/>
      <c r="C5" s="2"/>
      <c r="D5" s="2"/>
      <c r="E5" s="2"/>
    </row>
    <row r="6" ht="16" customHeight="1">
      <c r="A6" s="2"/>
      <c r="B6" s="2"/>
      <c r="C6" s="2"/>
      <c r="D6" s="2"/>
      <c r="E6" s="2"/>
    </row>
    <row r="7" ht="16" customHeight="1">
      <c r="A7" s="2"/>
      <c r="B7" s="2"/>
      <c r="C7" s="2"/>
      <c r="D7" s="2"/>
      <c r="E7" s="2"/>
    </row>
    <row r="8" ht="16" customHeight="1">
      <c r="A8" s="2"/>
      <c r="B8" s="2"/>
      <c r="C8" s="2"/>
      <c r="D8" s="2"/>
      <c r="E8" s="2"/>
    </row>
    <row r="9" ht="16" customHeight="1">
      <c r="A9" s="2"/>
      <c r="B9" s="2"/>
      <c r="C9" s="2"/>
      <c r="D9" s="2"/>
      <c r="E9" s="2"/>
    </row>
    <row r="10" ht="16" customHeight="1">
      <c r="A10" s="2"/>
      <c r="B10" s="2"/>
      <c r="C10" s="2"/>
      <c r="D10" s="2"/>
      <c r="E10" s="2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8.83333" defaultRowHeight="14" customHeight="1" outlineLevelRow="0" outlineLevelCol="0"/>
  <cols>
    <col min="1" max="1" width="8.85156" style="40" customWidth="1"/>
    <col min="2" max="2" width="8.85156" style="40" customWidth="1"/>
    <col min="3" max="3" width="8.85156" style="40" customWidth="1"/>
    <col min="4" max="4" width="8.85156" style="40" customWidth="1"/>
    <col min="5" max="5" width="8.85156" style="40" customWidth="1"/>
    <col min="6" max="256" width="8.85156" style="40" customWidth="1"/>
  </cols>
  <sheetData>
    <row r="1" ht="16" customHeight="1">
      <c r="A1" s="2"/>
      <c r="B1" s="2"/>
      <c r="C1" s="2"/>
      <c r="D1" s="2"/>
      <c r="E1" s="2"/>
    </row>
    <row r="2" ht="16" customHeight="1">
      <c r="A2" s="2"/>
      <c r="B2" s="2"/>
      <c r="C2" s="2"/>
      <c r="D2" s="2"/>
      <c r="E2" s="2"/>
    </row>
    <row r="3" ht="16" customHeight="1">
      <c r="A3" s="2"/>
      <c r="B3" s="2"/>
      <c r="C3" s="2"/>
      <c r="D3" s="2"/>
      <c r="E3" s="2"/>
    </row>
    <row r="4" ht="16" customHeight="1">
      <c r="A4" s="2"/>
      <c r="B4" s="2"/>
      <c r="C4" s="2"/>
      <c r="D4" s="2"/>
      <c r="E4" s="2"/>
    </row>
    <row r="5" ht="16" customHeight="1">
      <c r="A5" s="2"/>
      <c r="B5" s="2"/>
      <c r="C5" s="2"/>
      <c r="D5" s="2"/>
      <c r="E5" s="2"/>
    </row>
    <row r="6" ht="16" customHeight="1">
      <c r="A6" s="2"/>
      <c r="B6" s="2"/>
      <c r="C6" s="2"/>
      <c r="D6" s="2"/>
      <c r="E6" s="2"/>
    </row>
    <row r="7" ht="16" customHeight="1">
      <c r="A7" s="2"/>
      <c r="B7" s="2"/>
      <c r="C7" s="2"/>
      <c r="D7" s="2"/>
      <c r="E7" s="2"/>
    </row>
    <row r="8" ht="16" customHeight="1">
      <c r="A8" s="2"/>
      <c r="B8" s="2"/>
      <c r="C8" s="2"/>
      <c r="D8" s="2"/>
      <c r="E8" s="2"/>
    </row>
    <row r="9" ht="16" customHeight="1">
      <c r="A9" s="2"/>
      <c r="B9" s="2"/>
      <c r="C9" s="2"/>
      <c r="D9" s="2"/>
      <c r="E9" s="2"/>
    </row>
    <row r="10" ht="16" customHeight="1">
      <c r="A10" s="2"/>
      <c r="B10" s="2"/>
      <c r="C10" s="2"/>
      <c r="D10" s="2"/>
      <c r="E10" s="2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