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780" windowHeight="11895"/>
  </bookViews>
  <sheets>
    <sheet name="TAC" sheetId="1" r:id="rId1"/>
    <sheet name="MDA" sheetId="2" r:id="rId2"/>
    <sheet name="SOD" sheetId="3" r:id="rId3"/>
    <sheet name="POX" sheetId="4" r:id="rId4"/>
  </sheets>
  <calcPr calcId="125725"/>
</workbook>
</file>

<file path=xl/calcChain.xml><?xml version="1.0" encoding="utf-8"?>
<calcChain xmlns="http://schemas.openxmlformats.org/spreadsheetml/2006/main">
  <c r="G40" i="4"/>
  <c r="G51"/>
  <c r="G50"/>
  <c r="G49"/>
  <c r="G48"/>
  <c r="G47"/>
  <c r="G46"/>
  <c r="G45"/>
  <c r="G44"/>
  <c r="G43"/>
  <c r="G42"/>
  <c r="G41"/>
  <c r="G36"/>
  <c r="G35"/>
  <c r="G34"/>
  <c r="G33"/>
  <c r="G32"/>
  <c r="G31"/>
  <c r="G30"/>
  <c r="G29"/>
  <c r="G28"/>
  <c r="G27"/>
  <c r="G26"/>
  <c r="G25"/>
  <c r="G21"/>
  <c r="G20"/>
  <c r="G19"/>
  <c r="G18"/>
  <c r="G17"/>
  <c r="G16"/>
  <c r="G15"/>
  <c r="G14"/>
  <c r="G13"/>
  <c r="G12"/>
  <c r="G11"/>
  <c r="G10"/>
  <c r="F40"/>
  <c r="H43" s="1"/>
  <c r="F51"/>
  <c r="F50"/>
  <c r="F49"/>
  <c r="F48"/>
  <c r="F47"/>
  <c r="F46"/>
  <c r="F45"/>
  <c r="H50" s="1"/>
  <c r="F44"/>
  <c r="F43"/>
  <c r="F42"/>
  <c r="F41"/>
  <c r="F36"/>
  <c r="F35"/>
  <c r="F34"/>
  <c r="F33"/>
  <c r="F32"/>
  <c r="F31"/>
  <c r="F30"/>
  <c r="H35" s="1"/>
  <c r="F29"/>
  <c r="F28"/>
  <c r="F27"/>
  <c r="F26"/>
  <c r="F25"/>
  <c r="H36" s="1"/>
  <c r="F21"/>
  <c r="F20"/>
  <c r="F19"/>
  <c r="F18"/>
  <c r="F17"/>
  <c r="F16"/>
  <c r="F15"/>
  <c r="H20" s="1"/>
  <c r="F14"/>
  <c r="F13"/>
  <c r="F12"/>
  <c r="F11"/>
  <c r="F10"/>
  <c r="H13" s="1"/>
  <c r="L63" i="1"/>
  <c r="J90" i="3"/>
  <c r="J89"/>
  <c r="J88"/>
  <c r="J87"/>
  <c r="J86"/>
  <c r="J85"/>
  <c r="J84"/>
  <c r="J83"/>
  <c r="J82"/>
  <c r="J81"/>
  <c r="J80"/>
  <c r="J79"/>
  <c r="J75"/>
  <c r="J74"/>
  <c r="J73"/>
  <c r="J72"/>
  <c r="J71"/>
  <c r="J70"/>
  <c r="I90"/>
  <c r="I89"/>
  <c r="I88"/>
  <c r="I87"/>
  <c r="I86"/>
  <c r="I85"/>
  <c r="I84"/>
  <c r="I83"/>
  <c r="I82"/>
  <c r="I81"/>
  <c r="I80"/>
  <c r="I79"/>
  <c r="I75"/>
  <c r="I74"/>
  <c r="I73"/>
  <c r="I72"/>
  <c r="I71"/>
  <c r="I70"/>
  <c r="F90"/>
  <c r="F89"/>
  <c r="F88"/>
  <c r="F87"/>
  <c r="F86"/>
  <c r="F85"/>
  <c r="F84"/>
  <c r="F83"/>
  <c r="F82"/>
  <c r="F81"/>
  <c r="F80"/>
  <c r="F79"/>
  <c r="F75"/>
  <c r="F74"/>
  <c r="F73"/>
  <c r="F72"/>
  <c r="F71"/>
  <c r="F70"/>
  <c r="E90"/>
  <c r="E89"/>
  <c r="E88"/>
  <c r="E87"/>
  <c r="E86"/>
  <c r="E85"/>
  <c r="E84"/>
  <c r="E83"/>
  <c r="E82"/>
  <c r="E81"/>
  <c r="E80"/>
  <c r="E79"/>
  <c r="E75"/>
  <c r="E74"/>
  <c r="E73"/>
  <c r="E72"/>
  <c r="E71"/>
  <c r="E70"/>
  <c r="R66"/>
  <c r="R65"/>
  <c r="R59"/>
  <c r="R58"/>
  <c r="K90"/>
  <c r="L90" s="1"/>
  <c r="M90" s="1"/>
  <c r="K89"/>
  <c r="L89" s="1"/>
  <c r="M89" s="1"/>
  <c r="K88"/>
  <c r="L88" s="1"/>
  <c r="M88" s="1"/>
  <c r="K87"/>
  <c r="L87" s="1"/>
  <c r="M87" s="1"/>
  <c r="K86"/>
  <c r="L86" s="1"/>
  <c r="M86" s="1"/>
  <c r="K85"/>
  <c r="L85" s="1"/>
  <c r="M85" s="1"/>
  <c r="K84"/>
  <c r="L84" s="1"/>
  <c r="M84" s="1"/>
  <c r="K83"/>
  <c r="L83" s="1"/>
  <c r="M83" s="1"/>
  <c r="K82"/>
  <c r="L82" s="1"/>
  <c r="M82" s="1"/>
  <c r="K81"/>
  <c r="L81" s="1"/>
  <c r="M81" s="1"/>
  <c r="K80"/>
  <c r="L80" s="1"/>
  <c r="M80" s="1"/>
  <c r="K79"/>
  <c r="K75"/>
  <c r="L75" s="1"/>
  <c r="M75" s="1"/>
  <c r="K74"/>
  <c r="L74" s="1"/>
  <c r="M74" s="1"/>
  <c r="K73"/>
  <c r="L73" s="1"/>
  <c r="M73" s="1"/>
  <c r="K72"/>
  <c r="L72" s="1"/>
  <c r="M72" s="1"/>
  <c r="K71"/>
  <c r="L71" s="1"/>
  <c r="M71" s="1"/>
  <c r="K70"/>
  <c r="L70" s="1"/>
  <c r="M70" s="1"/>
  <c r="J69"/>
  <c r="I69"/>
  <c r="F69"/>
  <c r="E69"/>
  <c r="K69" s="1"/>
  <c r="L69" s="1"/>
  <c r="M69" s="1"/>
  <c r="J68"/>
  <c r="I68"/>
  <c r="F68"/>
  <c r="E68"/>
  <c r="K68" s="1"/>
  <c r="L68" s="1"/>
  <c r="M68" s="1"/>
  <c r="J67"/>
  <c r="I67"/>
  <c r="F67"/>
  <c r="E67"/>
  <c r="K67" s="1"/>
  <c r="L67" s="1"/>
  <c r="M67" s="1"/>
  <c r="J66"/>
  <c r="I66"/>
  <c r="F66"/>
  <c r="E66"/>
  <c r="K66" s="1"/>
  <c r="L66" s="1"/>
  <c r="M66" s="1"/>
  <c r="J65"/>
  <c r="I65"/>
  <c r="F65"/>
  <c r="E65"/>
  <c r="K65" s="1"/>
  <c r="L65" s="1"/>
  <c r="M65" s="1"/>
  <c r="J64"/>
  <c r="I64"/>
  <c r="F64"/>
  <c r="E64"/>
  <c r="K64" s="1"/>
  <c r="J60"/>
  <c r="I60"/>
  <c r="F60"/>
  <c r="E60"/>
  <c r="K60" s="1"/>
  <c r="L60" s="1"/>
  <c r="M60" s="1"/>
  <c r="J59"/>
  <c r="I59"/>
  <c r="F59"/>
  <c r="E59"/>
  <c r="K59" s="1"/>
  <c r="L59" s="1"/>
  <c r="M59" s="1"/>
  <c r="J58"/>
  <c r="I58"/>
  <c r="F58"/>
  <c r="E58"/>
  <c r="K58" s="1"/>
  <c r="L58" s="1"/>
  <c r="M58" s="1"/>
  <c r="J57"/>
  <c r="I57"/>
  <c r="F57"/>
  <c r="E57"/>
  <c r="K57" s="1"/>
  <c r="L57" s="1"/>
  <c r="M57" s="1"/>
  <c r="J56"/>
  <c r="I56"/>
  <c r="F56"/>
  <c r="E56"/>
  <c r="K56" s="1"/>
  <c r="L56" s="1"/>
  <c r="M56" s="1"/>
  <c r="J55"/>
  <c r="I55"/>
  <c r="F55"/>
  <c r="E55"/>
  <c r="K55" s="1"/>
  <c r="L55" s="1"/>
  <c r="M55" s="1"/>
  <c r="J54"/>
  <c r="I54"/>
  <c r="F54"/>
  <c r="E54"/>
  <c r="K54" s="1"/>
  <c r="J53"/>
  <c r="I53"/>
  <c r="F53"/>
  <c r="E53"/>
  <c r="K53" s="1"/>
  <c r="L53" s="1"/>
  <c r="M53" s="1"/>
  <c r="J52"/>
  <c r="I52"/>
  <c r="F52"/>
  <c r="E52"/>
  <c r="K52" s="1"/>
  <c r="L52" s="1"/>
  <c r="M52" s="1"/>
  <c r="J51"/>
  <c r="I51"/>
  <c r="F51"/>
  <c r="E51"/>
  <c r="K51" s="1"/>
  <c r="L51" s="1"/>
  <c r="M51" s="1"/>
  <c r="J50"/>
  <c r="I50"/>
  <c r="F50"/>
  <c r="E50"/>
  <c r="K50" s="1"/>
  <c r="L50" s="1"/>
  <c r="M50" s="1"/>
  <c r="J49"/>
  <c r="I49"/>
  <c r="F49"/>
  <c r="E49"/>
  <c r="K49" s="1"/>
  <c r="R19"/>
  <c r="R12"/>
  <c r="R18"/>
  <c r="R11"/>
  <c r="J42"/>
  <c r="J41"/>
  <c r="J40"/>
  <c r="J39"/>
  <c r="J38"/>
  <c r="J37"/>
  <c r="J36"/>
  <c r="J35"/>
  <c r="J34"/>
  <c r="J33"/>
  <c r="J32"/>
  <c r="J31"/>
  <c r="J28"/>
  <c r="J27"/>
  <c r="J26"/>
  <c r="J25"/>
  <c r="J24"/>
  <c r="J23"/>
  <c r="J22"/>
  <c r="J21"/>
  <c r="J20"/>
  <c r="J19"/>
  <c r="J18"/>
  <c r="J17"/>
  <c r="J14"/>
  <c r="J13"/>
  <c r="J12"/>
  <c r="J11"/>
  <c r="J10"/>
  <c r="J9"/>
  <c r="J8"/>
  <c r="J7"/>
  <c r="J6"/>
  <c r="J5"/>
  <c r="J4"/>
  <c r="J3"/>
  <c r="I42"/>
  <c r="I41"/>
  <c r="I40"/>
  <c r="I39"/>
  <c r="I38"/>
  <c r="I37"/>
  <c r="I36"/>
  <c r="I35"/>
  <c r="I34"/>
  <c r="I33"/>
  <c r="I32"/>
  <c r="I31"/>
  <c r="I28"/>
  <c r="I27"/>
  <c r="I26"/>
  <c r="I25"/>
  <c r="I24"/>
  <c r="I23"/>
  <c r="I22"/>
  <c r="I21"/>
  <c r="I20"/>
  <c r="I19"/>
  <c r="I18"/>
  <c r="I17"/>
  <c r="I14"/>
  <c r="I13"/>
  <c r="I12"/>
  <c r="I11"/>
  <c r="I10"/>
  <c r="I9"/>
  <c r="I8"/>
  <c r="I7"/>
  <c r="I6"/>
  <c r="I5"/>
  <c r="I4"/>
  <c r="I3"/>
  <c r="F31"/>
  <c r="F42"/>
  <c r="F41"/>
  <c r="F40"/>
  <c r="F39"/>
  <c r="F38"/>
  <c r="F37"/>
  <c r="F36"/>
  <c r="F35"/>
  <c r="F34"/>
  <c r="F33"/>
  <c r="F32"/>
  <c r="F28"/>
  <c r="F27"/>
  <c r="F26"/>
  <c r="F25"/>
  <c r="F24"/>
  <c r="F23"/>
  <c r="F22"/>
  <c r="F21"/>
  <c r="F20"/>
  <c r="F19"/>
  <c r="F18"/>
  <c r="F17"/>
  <c r="F14"/>
  <c r="F13"/>
  <c r="F12"/>
  <c r="F11"/>
  <c r="F10"/>
  <c r="F9"/>
  <c r="F8"/>
  <c r="F7"/>
  <c r="F6"/>
  <c r="F5"/>
  <c r="F4"/>
  <c r="F3"/>
  <c r="E42"/>
  <c r="K42" s="1"/>
  <c r="L42" s="1"/>
  <c r="M42" s="1"/>
  <c r="E41"/>
  <c r="K41" s="1"/>
  <c r="L41" s="1"/>
  <c r="M41" s="1"/>
  <c r="E40"/>
  <c r="K40" s="1"/>
  <c r="L40" s="1"/>
  <c r="M40" s="1"/>
  <c r="E39"/>
  <c r="K39" s="1"/>
  <c r="L39" s="1"/>
  <c r="M39" s="1"/>
  <c r="E38"/>
  <c r="K38" s="1"/>
  <c r="L38" s="1"/>
  <c r="M38" s="1"/>
  <c r="E37"/>
  <c r="K37" s="1"/>
  <c r="L37" s="1"/>
  <c r="M37" s="1"/>
  <c r="E36"/>
  <c r="K36" s="1"/>
  <c r="L36" s="1"/>
  <c r="M36" s="1"/>
  <c r="N41" s="1"/>
  <c r="E35"/>
  <c r="K35" s="1"/>
  <c r="L35" s="1"/>
  <c r="M35" s="1"/>
  <c r="E34"/>
  <c r="K34" s="1"/>
  <c r="L34" s="1"/>
  <c r="M34" s="1"/>
  <c r="E33"/>
  <c r="K33" s="1"/>
  <c r="L33" s="1"/>
  <c r="M33" s="1"/>
  <c r="E32"/>
  <c r="K32" s="1"/>
  <c r="L32" s="1"/>
  <c r="M32" s="1"/>
  <c r="E31"/>
  <c r="K31" s="1"/>
  <c r="L31" s="1"/>
  <c r="M31" s="1"/>
  <c r="E28"/>
  <c r="K28" s="1"/>
  <c r="L28" s="1"/>
  <c r="M28" s="1"/>
  <c r="E27"/>
  <c r="K27" s="1"/>
  <c r="L27" s="1"/>
  <c r="M27" s="1"/>
  <c r="E26"/>
  <c r="K26" s="1"/>
  <c r="L26" s="1"/>
  <c r="M26" s="1"/>
  <c r="E25"/>
  <c r="K25" s="1"/>
  <c r="L25" s="1"/>
  <c r="M25" s="1"/>
  <c r="E24"/>
  <c r="K24" s="1"/>
  <c r="L24" s="1"/>
  <c r="M24" s="1"/>
  <c r="E23"/>
  <c r="K23" s="1"/>
  <c r="L23" s="1"/>
  <c r="M23" s="1"/>
  <c r="E22"/>
  <c r="K22" s="1"/>
  <c r="L22" s="1"/>
  <c r="M22" s="1"/>
  <c r="N26" s="1"/>
  <c r="E21"/>
  <c r="K21" s="1"/>
  <c r="L21" s="1"/>
  <c r="M21" s="1"/>
  <c r="E20"/>
  <c r="K20" s="1"/>
  <c r="L20" s="1"/>
  <c r="M20" s="1"/>
  <c r="E19"/>
  <c r="K19" s="1"/>
  <c r="L19" s="1"/>
  <c r="M19" s="1"/>
  <c r="E18"/>
  <c r="K18" s="1"/>
  <c r="L18" s="1"/>
  <c r="M18" s="1"/>
  <c r="E17"/>
  <c r="K17" s="1"/>
  <c r="L17" s="1"/>
  <c r="M17" s="1"/>
  <c r="E14"/>
  <c r="K14" s="1"/>
  <c r="L14" s="1"/>
  <c r="M14" s="1"/>
  <c r="E13"/>
  <c r="K13" s="1"/>
  <c r="L13" s="1"/>
  <c r="M13" s="1"/>
  <c r="E12"/>
  <c r="K12" s="1"/>
  <c r="L12" s="1"/>
  <c r="M12" s="1"/>
  <c r="E11"/>
  <c r="K11" s="1"/>
  <c r="L11" s="1"/>
  <c r="M11" s="1"/>
  <c r="E10"/>
  <c r="K10" s="1"/>
  <c r="L10" s="1"/>
  <c r="M10" s="1"/>
  <c r="E9"/>
  <c r="K9" s="1"/>
  <c r="L9" s="1"/>
  <c r="M9" s="1"/>
  <c r="E8"/>
  <c r="K8" s="1"/>
  <c r="L8" s="1"/>
  <c r="M8" s="1"/>
  <c r="N13" s="1"/>
  <c r="E7"/>
  <c r="K7" s="1"/>
  <c r="L7" s="1"/>
  <c r="M7" s="1"/>
  <c r="E6"/>
  <c r="K6" s="1"/>
  <c r="L6" s="1"/>
  <c r="M6" s="1"/>
  <c r="E5"/>
  <c r="K5" s="1"/>
  <c r="L5" s="1"/>
  <c r="M5" s="1"/>
  <c r="E4"/>
  <c r="K4" s="1"/>
  <c r="L4" s="1"/>
  <c r="M4" s="1"/>
  <c r="E3"/>
  <c r="K3" s="1"/>
  <c r="L3" s="1"/>
  <c r="M3" s="1"/>
  <c r="G38" i="2"/>
  <c r="E10"/>
  <c r="E9"/>
  <c r="E8"/>
  <c r="E7"/>
  <c r="E6"/>
  <c r="E5"/>
  <c r="E4"/>
  <c r="E3"/>
  <c r="E2"/>
  <c r="E52"/>
  <c r="E51"/>
  <c r="E50"/>
  <c r="E49"/>
  <c r="E48"/>
  <c r="E47"/>
  <c r="E46"/>
  <c r="E45"/>
  <c r="E44"/>
  <c r="E43"/>
  <c r="E42"/>
  <c r="E41"/>
  <c r="E38"/>
  <c r="E37"/>
  <c r="E36"/>
  <c r="E35"/>
  <c r="E34"/>
  <c r="E33"/>
  <c r="E32"/>
  <c r="E31"/>
  <c r="E30"/>
  <c r="E29"/>
  <c r="E28"/>
  <c r="E27"/>
  <c r="E24"/>
  <c r="E23"/>
  <c r="E22"/>
  <c r="E21"/>
  <c r="E20"/>
  <c r="E19"/>
  <c r="E18"/>
  <c r="E17"/>
  <c r="E16"/>
  <c r="E15"/>
  <c r="E14"/>
  <c r="E13"/>
  <c r="D52"/>
  <c r="D51"/>
  <c r="D50"/>
  <c r="D49"/>
  <c r="D48"/>
  <c r="D47"/>
  <c r="D46"/>
  <c r="D45"/>
  <c r="D44"/>
  <c r="D43"/>
  <c r="D42"/>
  <c r="D41"/>
  <c r="F52" s="1"/>
  <c r="D38"/>
  <c r="D37"/>
  <c r="D36"/>
  <c r="D35"/>
  <c r="D34"/>
  <c r="D33"/>
  <c r="D32"/>
  <c r="D31"/>
  <c r="D30"/>
  <c r="D29"/>
  <c r="D28"/>
  <c r="D27"/>
  <c r="F38" s="1"/>
  <c r="D24"/>
  <c r="D23"/>
  <c r="D22"/>
  <c r="D21"/>
  <c r="D20"/>
  <c r="D19"/>
  <c r="D18"/>
  <c r="D17"/>
  <c r="D16"/>
  <c r="D15"/>
  <c r="D14"/>
  <c r="D13"/>
  <c r="F24" s="1"/>
  <c r="D10"/>
  <c r="D9"/>
  <c r="D8"/>
  <c r="D7"/>
  <c r="D6"/>
  <c r="D5"/>
  <c r="D4"/>
  <c r="D3"/>
  <c r="D2"/>
  <c r="E9" i="1"/>
  <c r="E8"/>
  <c r="E7"/>
  <c r="E6"/>
  <c r="E5"/>
  <c r="E4"/>
  <c r="D9"/>
  <c r="D8"/>
  <c r="D7"/>
  <c r="D6"/>
  <c r="D5"/>
  <c r="D4"/>
  <c r="J63"/>
  <c r="J62"/>
  <c r="J61"/>
  <c r="J60"/>
  <c r="J59"/>
  <c r="J58"/>
  <c r="J57"/>
  <c r="J56"/>
  <c r="J55"/>
  <c r="J54"/>
  <c r="J53"/>
  <c r="J52"/>
  <c r="E63"/>
  <c r="E62"/>
  <c r="E61"/>
  <c r="E60"/>
  <c r="E59"/>
  <c r="E58"/>
  <c r="E57"/>
  <c r="E56"/>
  <c r="E55"/>
  <c r="E54"/>
  <c r="E53"/>
  <c r="E52"/>
  <c r="I63"/>
  <c r="I62"/>
  <c r="I61"/>
  <c r="I60"/>
  <c r="I59"/>
  <c r="I58"/>
  <c r="I57"/>
  <c r="I56"/>
  <c r="I55"/>
  <c r="I54"/>
  <c r="I53"/>
  <c r="I52"/>
  <c r="D63"/>
  <c r="D62"/>
  <c r="D61"/>
  <c r="D60"/>
  <c r="D59"/>
  <c r="D58"/>
  <c r="D57"/>
  <c r="K62" s="1"/>
  <c r="D56"/>
  <c r="D55"/>
  <c r="D54"/>
  <c r="D53"/>
  <c r="D52"/>
  <c r="K63" s="1"/>
  <c r="J48"/>
  <c r="J47"/>
  <c r="J46"/>
  <c r="J45"/>
  <c r="J44"/>
  <c r="J43"/>
  <c r="J42"/>
  <c r="J41"/>
  <c r="J40"/>
  <c r="J39"/>
  <c r="J38"/>
  <c r="J37"/>
  <c r="E37"/>
  <c r="E48"/>
  <c r="E47"/>
  <c r="E46"/>
  <c r="E45"/>
  <c r="E44"/>
  <c r="E43"/>
  <c r="E42"/>
  <c r="E41"/>
  <c r="E40"/>
  <c r="E39"/>
  <c r="E38"/>
  <c r="I48"/>
  <c r="I47"/>
  <c r="I46"/>
  <c r="I45"/>
  <c r="I44"/>
  <c r="I43"/>
  <c r="I42"/>
  <c r="I41"/>
  <c r="I40"/>
  <c r="I39"/>
  <c r="I38"/>
  <c r="I37"/>
  <c r="D48"/>
  <c r="D47"/>
  <c r="D46"/>
  <c r="D45"/>
  <c r="D44"/>
  <c r="D43"/>
  <c r="D42"/>
  <c r="D41"/>
  <c r="D40"/>
  <c r="D39"/>
  <c r="D38"/>
  <c r="D37"/>
  <c r="K48" s="1"/>
  <c r="J29"/>
  <c r="J28"/>
  <c r="J27"/>
  <c r="J26"/>
  <c r="J25"/>
  <c r="J24"/>
  <c r="J23"/>
  <c r="J22"/>
  <c r="J21"/>
  <c r="J20"/>
  <c r="J19"/>
  <c r="J18"/>
  <c r="E29"/>
  <c r="E28"/>
  <c r="E27"/>
  <c r="E26"/>
  <c r="E25"/>
  <c r="E24"/>
  <c r="E23"/>
  <c r="E22"/>
  <c r="E21"/>
  <c r="E20"/>
  <c r="E19"/>
  <c r="E18"/>
  <c r="I18"/>
  <c r="I29"/>
  <c r="I28"/>
  <c r="I27"/>
  <c r="I26"/>
  <c r="I25"/>
  <c r="I24"/>
  <c r="I23"/>
  <c r="I22"/>
  <c r="I21"/>
  <c r="I20"/>
  <c r="I19"/>
  <c r="D29"/>
  <c r="D28"/>
  <c r="D27"/>
  <c r="D26"/>
  <c r="D25"/>
  <c r="D24"/>
  <c r="D23"/>
  <c r="D22"/>
  <c r="D21"/>
  <c r="D20"/>
  <c r="D19"/>
  <c r="D18"/>
  <c r="K22" s="1"/>
  <c r="H12" i="4" l="1"/>
  <c r="H19"/>
  <c r="H34"/>
  <c r="H49"/>
  <c r="H27"/>
  <c r="H42"/>
  <c r="H21"/>
  <c r="H51"/>
  <c r="H28"/>
  <c r="N7" i="3"/>
  <c r="N20"/>
  <c r="N34"/>
  <c r="N89"/>
  <c r="N88"/>
  <c r="L79"/>
  <c r="M79" s="1"/>
  <c r="N90" s="1"/>
  <c r="N6"/>
  <c r="N12"/>
  <c r="N14"/>
  <c r="N27"/>
  <c r="N40"/>
  <c r="N42"/>
  <c r="N21"/>
  <c r="N35"/>
  <c r="N28"/>
  <c r="N73"/>
  <c r="N74"/>
  <c r="L64"/>
  <c r="M64" s="1"/>
  <c r="N75" s="1"/>
  <c r="L54"/>
  <c r="M54" s="1"/>
  <c r="N58" s="1"/>
  <c r="L49"/>
  <c r="M49" s="1"/>
  <c r="N60" s="1"/>
  <c r="N59"/>
  <c r="N52"/>
  <c r="K28" i="1"/>
  <c r="K47"/>
  <c r="K29"/>
  <c r="K56"/>
  <c r="K41"/>
  <c r="N53" i="3" l="1"/>
  <c r="N83"/>
  <c r="N82"/>
  <c r="N67"/>
  <c r="N68"/>
</calcChain>
</file>

<file path=xl/sharedStrings.xml><?xml version="1.0" encoding="utf-8"?>
<sst xmlns="http://schemas.openxmlformats.org/spreadsheetml/2006/main" count="395" uniqueCount="89">
  <si>
    <t>Standards</t>
  </si>
  <si>
    <t>Placenta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</si>
  <si>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</si>
  <si>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</si>
  <si>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</si>
  <si>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</si>
  <si>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</si>
  <si>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</si>
  <si>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</si>
  <si>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</si>
  <si>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</si>
  <si>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</si>
  <si>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</si>
  <si>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</si>
  <si>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Heart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</si>
  <si>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</si>
  <si>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</si>
  <si>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</si>
  <si>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</si>
  <si>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</si>
  <si>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</si>
  <si>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</si>
  <si>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</si>
  <si>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</si>
  <si>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</si>
  <si>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</si>
  <si>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</si>
  <si>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Lever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</si>
  <si>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</si>
  <si>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</si>
  <si>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</si>
  <si>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</si>
  <si>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</si>
  <si>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</si>
  <si>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</si>
  <si>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</si>
  <si>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</si>
  <si>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</si>
  <si>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</si>
  <si>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</si>
  <si>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A</t>
  </si>
  <si>
    <t>B</t>
  </si>
  <si>
    <t>C</t>
  </si>
  <si>
    <t>D</t>
  </si>
  <si>
    <t>E</t>
  </si>
  <si>
    <t>F</t>
  </si>
  <si>
    <t>G</t>
  </si>
  <si>
    <t>H</t>
  </si>
  <si>
    <t>MDA Plate 1</t>
  </si>
  <si>
    <t>POX Plate 1 Initial</t>
  </si>
  <si>
    <t>POX Plate 2 Initial</t>
  </si>
  <si>
    <t>POX Plate 3 initial</t>
  </si>
  <si>
    <t>a</t>
  </si>
  <si>
    <t>b</t>
  </si>
  <si>
    <t>c</t>
  </si>
  <si>
    <t>d</t>
  </si>
  <si>
    <t>mean</t>
  </si>
  <si>
    <t>SD</t>
  </si>
  <si>
    <t>Mean</t>
  </si>
  <si>
    <t>Reading 1</t>
  </si>
  <si>
    <t>A405</t>
  </si>
  <si>
    <t>mM Trolox</t>
  </si>
  <si>
    <t>Blank</t>
  </si>
  <si>
    <t>Standard</t>
  </si>
  <si>
    <t>OD 532</t>
  </si>
  <si>
    <t>Conc</t>
  </si>
  <si>
    <t>Standard Curve</t>
  </si>
  <si>
    <t>t-Test</t>
  </si>
  <si>
    <t>t-Test (1/2)</t>
  </si>
  <si>
    <t>(2/2)</t>
  </si>
  <si>
    <t>MDA Assay</t>
  </si>
  <si>
    <t>Blank 1</t>
  </si>
  <si>
    <t>Blank 3</t>
  </si>
  <si>
    <t xml:space="preserve">Blank 2 </t>
  </si>
  <si>
    <t>Blank 2</t>
  </si>
  <si>
    <t xml:space="preserve">Mean </t>
  </si>
  <si>
    <t xml:space="preserve">SD </t>
  </si>
  <si>
    <t>sample-BL2</t>
  </si>
  <si>
    <t>0,362-K</t>
  </si>
  <si>
    <t>L/0,362</t>
  </si>
  <si>
    <t>Final reading</t>
  </si>
  <si>
    <t>P-value</t>
  </si>
  <si>
    <t>Blank 1 - Blank 3 = 0,333</t>
  </si>
  <si>
    <t>0,333-K</t>
  </si>
  <si>
    <t>L/0,333</t>
  </si>
  <si>
    <t xml:space="preserve">Second reading </t>
  </si>
  <si>
    <t xml:space="preserve">Final reading </t>
  </si>
  <si>
    <t>Second reading</t>
  </si>
  <si>
    <t>Liver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</si>
</sst>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2" fontId="4" fillId="0" borderId="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0" xfId="0" applyFill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4" fillId="5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4" fillId="3" borderId="2" xfId="0" applyFont="1" applyFill="1" applyBorder="1"/>
    <xf numFmtId="2" fontId="4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2" xfId="0" applyFill="1" applyBorder="1"/>
    <xf numFmtId="0" fontId="2" fillId="5" borderId="2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5" borderId="2" xfId="0" applyFill="1" applyBorder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 vertical="center" wrapText="1" indent="1"/>
    </xf>
    <xf numFmtId="0" fontId="9" fillId="0" borderId="12" xfId="0" applyFont="1" applyBorder="1"/>
    <xf numFmtId="164" fontId="9" fillId="0" borderId="13" xfId="0" applyNumberFormat="1" applyFont="1" applyBorder="1"/>
    <xf numFmtId="164" fontId="9" fillId="0" borderId="15" xfId="0" applyNumberFormat="1" applyFont="1" applyBorder="1"/>
    <xf numFmtId="0" fontId="9" fillId="0" borderId="16" xfId="0" applyFont="1" applyBorder="1"/>
    <xf numFmtId="0" fontId="9" fillId="0" borderId="0" xfId="0" applyFont="1" applyBorder="1"/>
    <xf numFmtId="0" fontId="8" fillId="0" borderId="16" xfId="0" applyFont="1" applyBorder="1" applyAlignment="1">
      <alignment horizontal="right"/>
    </xf>
    <xf numFmtId="164" fontId="8" fillId="0" borderId="0" xfId="0" applyNumberFormat="1" applyFont="1" applyBorder="1"/>
    <xf numFmtId="0" fontId="8" fillId="0" borderId="17" xfId="0" applyFont="1" applyBorder="1" applyAlignment="1">
      <alignment horizontal="right"/>
    </xf>
    <xf numFmtId="2" fontId="8" fillId="0" borderId="18" xfId="0" applyNumberFormat="1" applyFont="1" applyBorder="1"/>
    <xf numFmtId="0" fontId="9" fillId="0" borderId="18" xfId="0" applyFont="1" applyBorder="1"/>
    <xf numFmtId="164" fontId="9" fillId="0" borderId="19" xfId="0" applyNumberFormat="1" applyFont="1" applyBorder="1"/>
    <xf numFmtId="0" fontId="9" fillId="0" borderId="20" xfId="0" applyFont="1" applyBorder="1"/>
    <xf numFmtId="0" fontId="9" fillId="0" borderId="13" xfId="0" applyFont="1" applyBorder="1"/>
    <xf numFmtId="0" fontId="9" fillId="0" borderId="15" xfId="0" applyFont="1" applyBorder="1"/>
    <xf numFmtId="0" fontId="9" fillId="0" borderId="19" xfId="0" applyFont="1" applyBorder="1"/>
    <xf numFmtId="0" fontId="9" fillId="5" borderId="2" xfId="0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Alignment="1">
      <alignment horizontal="center"/>
    </xf>
    <xf numFmtId="2" fontId="9" fillId="5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4.6655949256342956E-2"/>
                  <c:y val="-0.52392096821230649"/>
                </c:manualLayout>
              </c:layout>
              <c:numFmt formatCode="General" sourceLinked="0"/>
            </c:trendlineLbl>
          </c:trendline>
          <c:xVal>
            <c:numRef>
              <c:f>TAC!$F$5:$F$9</c:f>
              <c:numCache>
                <c:formatCode>General</c:formatCode>
                <c:ptCount val="5"/>
                <c:pt idx="0">
                  <c:v>1.4999999999999999E-2</c:v>
                </c:pt>
                <c:pt idx="1">
                  <c:v>4.4999999999999998E-2</c:v>
                </c:pt>
                <c:pt idx="2">
                  <c:v>0.105</c:v>
                </c:pt>
                <c:pt idx="3">
                  <c:v>0.21</c:v>
                </c:pt>
                <c:pt idx="4">
                  <c:v>0.42</c:v>
                </c:pt>
              </c:numCache>
            </c:numRef>
          </c:xVal>
          <c:yVal>
            <c:numRef>
              <c:f>TAC!$G$5:$G$9</c:f>
              <c:numCache>
                <c:formatCode>General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0.64</c:v>
                </c:pt>
                <c:pt idx="3">
                  <c:v>0.51</c:v>
                </c:pt>
                <c:pt idx="4">
                  <c:v>0.15</c:v>
                </c:pt>
              </c:numCache>
            </c:numRef>
          </c:yVal>
        </c:ser>
        <c:axId val="88003712"/>
        <c:axId val="88005632"/>
      </c:scatterChart>
      <c:valAx>
        <c:axId val="88003712"/>
        <c:scaling>
          <c:orientation val="minMax"/>
        </c:scaling>
        <c:axPos val="b"/>
        <c:numFmt formatCode="General" sourceLinked="1"/>
        <c:tickLblPos val="nextTo"/>
        <c:crossAx val="88005632"/>
        <c:crosses val="autoZero"/>
        <c:crossBetween val="midCat"/>
      </c:valAx>
      <c:valAx>
        <c:axId val="88005632"/>
        <c:scaling>
          <c:orientation val="minMax"/>
        </c:scaling>
        <c:axPos val="l"/>
        <c:numFmt formatCode="General" sourceLinked="1"/>
        <c:tickLblPos val="nextTo"/>
        <c:crossAx val="88003712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catterChart>
        <c:scatterStyle val="smoothMarker"/>
        <c:ser>
          <c:idx val="0"/>
          <c:order val="0"/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MDA!$J$8:$J$16</c:f>
              <c:numCache>
                <c:formatCode>General</c:formatCode>
                <c:ptCount val="9"/>
                <c:pt idx="0">
                  <c:v>125</c:v>
                </c:pt>
                <c:pt idx="1">
                  <c:v>62.5</c:v>
                </c:pt>
                <c:pt idx="2">
                  <c:v>31.25</c:v>
                </c:pt>
                <c:pt idx="3">
                  <c:v>15.63</c:v>
                </c:pt>
                <c:pt idx="4">
                  <c:v>7.81</c:v>
                </c:pt>
                <c:pt idx="5">
                  <c:v>3.91</c:v>
                </c:pt>
                <c:pt idx="6">
                  <c:v>1.95</c:v>
                </c:pt>
                <c:pt idx="7">
                  <c:v>0.98</c:v>
                </c:pt>
                <c:pt idx="8">
                  <c:v>0</c:v>
                </c:pt>
              </c:numCache>
            </c:numRef>
          </c:xVal>
          <c:yVal>
            <c:numRef>
              <c:f>MDA!$K$8:$K$16</c:f>
              <c:numCache>
                <c:formatCode>General</c:formatCode>
                <c:ptCount val="9"/>
                <c:pt idx="0">
                  <c:v>1.65</c:v>
                </c:pt>
                <c:pt idx="1">
                  <c:v>0.87</c:v>
                </c:pt>
                <c:pt idx="2">
                  <c:v>0.45</c:v>
                </c:pt>
                <c:pt idx="3">
                  <c:v>0.26</c:v>
                </c:pt>
                <c:pt idx="4">
                  <c:v>0.15</c:v>
                </c:pt>
                <c:pt idx="5">
                  <c:v>0.1</c:v>
                </c:pt>
                <c:pt idx="6">
                  <c:v>0.08</c:v>
                </c:pt>
                <c:pt idx="7">
                  <c:v>0.06</c:v>
                </c:pt>
                <c:pt idx="8">
                  <c:v>0.05</c:v>
                </c:pt>
              </c:numCache>
            </c:numRef>
          </c:yVal>
          <c:smooth val="1"/>
        </c:ser>
        <c:axId val="126360960"/>
        <c:axId val="137618944"/>
      </c:scatterChart>
      <c:valAx>
        <c:axId val="126360960"/>
        <c:scaling>
          <c:orientation val="minMax"/>
        </c:scaling>
        <c:axPos val="b"/>
        <c:numFmt formatCode="General" sourceLinked="1"/>
        <c:tickLblPos val="nextTo"/>
        <c:crossAx val="137618944"/>
        <c:crosses val="autoZero"/>
        <c:crossBetween val="midCat"/>
      </c:valAx>
      <c:valAx>
        <c:axId val="137618944"/>
        <c:scaling>
          <c:orientation val="minMax"/>
        </c:scaling>
        <c:axPos val="l"/>
        <c:majorGridlines/>
        <c:numFmt formatCode="General" sourceLinked="1"/>
        <c:tickLblPos val="nextTo"/>
        <c:crossAx val="12636096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57150</xdr:rowOff>
    </xdr:from>
    <xdr:to>
      <xdr:col>12</xdr:col>
      <xdr:colOff>209550</xdr:colOff>
      <xdr:row>11</xdr:row>
      <xdr:rowOff>123825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16</xdr:row>
      <xdr:rowOff>180975</xdr:rowOff>
    </xdr:from>
    <xdr:to>
      <xdr:col>13</xdr:col>
      <xdr:colOff>352425</xdr:colOff>
      <xdr:row>31</xdr:row>
      <xdr:rowOff>66675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3"/>
  <sheetViews>
    <sheetView tabSelected="1" workbookViewId="0">
      <selection activeCell="F12" sqref="F12"/>
    </sheetView>
  </sheetViews>
  <sheetFormatPr baseColWidth="10" defaultRowHeight="15"/>
  <cols>
    <col min="1" max="1" width="9.28515625" customWidth="1"/>
    <col min="3" max="3" width="10.7109375" customWidth="1"/>
    <col min="4" max="4" width="9.85546875" customWidth="1"/>
    <col min="5" max="5" width="9.140625" customWidth="1"/>
    <col min="6" max="6" width="9" customWidth="1"/>
    <col min="7" max="7" width="10.28515625" customWidth="1"/>
  </cols>
  <sheetData>
    <row r="3" spans="1:7">
      <c r="A3" s="9" t="s">
        <v>0</v>
      </c>
      <c r="B3" s="8" t="s">
        <v>59</v>
      </c>
      <c r="C3" s="8" t="s">
        <v>59</v>
      </c>
      <c r="D3" s="8" t="s">
        <v>58</v>
      </c>
      <c r="E3" s="8" t="s">
        <v>57</v>
      </c>
      <c r="F3" s="16" t="s">
        <v>61</v>
      </c>
      <c r="G3" s="16" t="s">
        <v>60</v>
      </c>
    </row>
    <row r="4" spans="1:7">
      <c r="A4">
        <v>1</v>
      </c>
      <c r="B4" s="7">
        <v>0.86399999999999999</v>
      </c>
      <c r="C4" s="7">
        <v>0.81</v>
      </c>
      <c r="D4" s="15">
        <f>AVERAGE(B4:C4)</f>
        <v>0.83699999999999997</v>
      </c>
      <c r="E4" s="15">
        <f t="shared" ref="E4:E9" si="0">STDEVP(B4:C4)</f>
        <v>2.6999999999999968E-2</v>
      </c>
      <c r="F4" s="17">
        <v>0</v>
      </c>
      <c r="G4" s="17">
        <v>1.3</v>
      </c>
    </row>
    <row r="5" spans="1:7">
      <c r="A5">
        <v>2</v>
      </c>
      <c r="B5" s="4">
        <v>0.79300000000000004</v>
      </c>
      <c r="C5" s="4">
        <v>0.76</v>
      </c>
      <c r="D5" s="14">
        <f t="shared" ref="D5:D9" si="1">AVERAGE(B5:C5)</f>
        <v>0.77649999999999997</v>
      </c>
      <c r="E5" s="14">
        <f t="shared" si="0"/>
        <v>1.6500000000000015E-2</v>
      </c>
      <c r="F5" s="17">
        <v>1.4999999999999999E-2</v>
      </c>
      <c r="G5" s="17">
        <v>0.84</v>
      </c>
    </row>
    <row r="6" spans="1:7">
      <c r="A6">
        <v>3</v>
      </c>
      <c r="B6" s="4">
        <v>0.75900000000000001</v>
      </c>
      <c r="C6" s="4">
        <v>0.749</v>
      </c>
      <c r="D6" s="14">
        <f t="shared" si="1"/>
        <v>0.754</v>
      </c>
      <c r="E6" s="14">
        <f t="shared" si="0"/>
        <v>5.0000000000000044E-3</v>
      </c>
      <c r="F6" s="17">
        <v>4.4999999999999998E-2</v>
      </c>
      <c r="G6" s="17">
        <v>0.78</v>
      </c>
    </row>
    <row r="7" spans="1:7">
      <c r="A7">
        <v>4</v>
      </c>
      <c r="B7" s="4">
        <v>0.65400000000000003</v>
      </c>
      <c r="C7" s="4">
        <v>0.63200000000000001</v>
      </c>
      <c r="D7" s="14">
        <f t="shared" si="1"/>
        <v>0.64300000000000002</v>
      </c>
      <c r="E7" s="14">
        <f t="shared" si="0"/>
        <v>1.100000000000001E-2</v>
      </c>
      <c r="F7" s="17">
        <v>0.105</v>
      </c>
      <c r="G7" s="17">
        <v>0.64</v>
      </c>
    </row>
    <row r="8" spans="1:7">
      <c r="A8">
        <v>5</v>
      </c>
      <c r="B8" s="4">
        <v>0.51600000000000001</v>
      </c>
      <c r="C8" s="4">
        <v>0.51300000000000001</v>
      </c>
      <c r="D8" s="14">
        <f t="shared" si="1"/>
        <v>0.51449999999999996</v>
      </c>
      <c r="E8" s="14">
        <f t="shared" si="0"/>
        <v>1.5000000000000013E-3</v>
      </c>
      <c r="F8" s="17">
        <v>0.21</v>
      </c>
      <c r="G8" s="17">
        <v>0.51</v>
      </c>
    </row>
    <row r="9" spans="1:7">
      <c r="A9">
        <v>6</v>
      </c>
      <c r="B9" s="4">
        <v>0.155</v>
      </c>
      <c r="C9" s="4">
        <v>0.14399999999999999</v>
      </c>
      <c r="D9" s="14">
        <f t="shared" si="1"/>
        <v>0.14949999999999999</v>
      </c>
      <c r="E9" s="14">
        <f t="shared" si="0"/>
        <v>5.5000000000000049E-3</v>
      </c>
      <c r="F9" s="17">
        <v>0.42</v>
      </c>
      <c r="G9" s="17">
        <v>0.15</v>
      </c>
    </row>
    <row r="17" spans="1:11">
      <c r="A17" s="8" t="s">
        <v>1</v>
      </c>
      <c r="B17" s="8" t="s">
        <v>52</v>
      </c>
      <c r="C17" s="10" t="s">
        <v>53</v>
      </c>
      <c r="D17" s="8" t="s">
        <v>56</v>
      </c>
      <c r="E17" s="8" t="s">
        <v>57</v>
      </c>
      <c r="F17" s="12" t="s">
        <v>62</v>
      </c>
      <c r="G17" s="8" t="s">
        <v>54</v>
      </c>
      <c r="H17" s="10" t="s">
        <v>55</v>
      </c>
      <c r="I17" s="8" t="s">
        <v>56</v>
      </c>
      <c r="J17" s="8" t="s">
        <v>57</v>
      </c>
      <c r="K17" s="13"/>
    </row>
    <row r="18" spans="1:11">
      <c r="A18" s="18" t="s">
        <v>2</v>
      </c>
      <c r="B18" s="19">
        <v>1.28</v>
      </c>
      <c r="C18" s="20">
        <v>1.3380000000000001</v>
      </c>
      <c r="D18" s="21">
        <f>AVERAGE(B18:C18)</f>
        <v>1.3090000000000002</v>
      </c>
      <c r="E18" s="21">
        <f>STDEVP(B18:C18)</f>
        <v>2.9000000000000026E-2</v>
      </c>
      <c r="F18" s="22"/>
      <c r="G18" s="19">
        <v>1.9530000000000001</v>
      </c>
      <c r="H18" s="20">
        <v>1.9810000000000001</v>
      </c>
      <c r="I18" s="21">
        <f>AVERAGE(G18:H18)</f>
        <v>1.9670000000000001</v>
      </c>
      <c r="J18" s="21">
        <f t="shared" ref="J18:J29" si="2">STDEVP(G18:H18)</f>
        <v>1.4000000000000012E-2</v>
      </c>
    </row>
    <row r="19" spans="1:11">
      <c r="A19" s="18" t="s">
        <v>3</v>
      </c>
      <c r="B19" s="23">
        <v>1.37</v>
      </c>
      <c r="C19" s="24">
        <v>1.4079999999999999</v>
      </c>
      <c r="D19" s="21">
        <f t="shared" ref="D19:D29" si="3">AVERAGE(B19:C19)</f>
        <v>1.389</v>
      </c>
      <c r="E19" s="21">
        <f t="shared" ref="E19:E29" si="4">STDEVP(B19:C19)</f>
        <v>1.8999999999999906E-2</v>
      </c>
      <c r="F19" s="22"/>
      <c r="G19" s="23">
        <v>2.0449999999999999</v>
      </c>
      <c r="H19" s="24">
        <v>1.972</v>
      </c>
      <c r="I19" s="21">
        <f t="shared" ref="I19:I29" si="5">AVERAGE(G19:H19)</f>
        <v>2.0084999999999997</v>
      </c>
      <c r="J19" s="21">
        <f t="shared" si="2"/>
        <v>3.6499999999999977E-2</v>
      </c>
    </row>
    <row r="20" spans="1:11">
      <c r="A20" s="18" t="s">
        <v>4</v>
      </c>
      <c r="B20" s="23">
        <v>1.397</v>
      </c>
      <c r="C20" s="24">
        <v>1.3320000000000001</v>
      </c>
      <c r="D20" s="21">
        <f t="shared" si="3"/>
        <v>1.3645</v>
      </c>
      <c r="E20" s="21">
        <f t="shared" si="4"/>
        <v>3.2499999999999973E-2</v>
      </c>
      <c r="F20" s="22"/>
      <c r="G20" s="23">
        <v>1.931</v>
      </c>
      <c r="H20" s="24">
        <v>1.8859999999999999</v>
      </c>
      <c r="I20" s="21">
        <f t="shared" si="5"/>
        <v>1.9085000000000001</v>
      </c>
      <c r="J20" s="21">
        <f t="shared" si="2"/>
        <v>2.2500000000000075E-2</v>
      </c>
    </row>
    <row r="21" spans="1:11">
      <c r="A21" s="18" t="s">
        <v>5</v>
      </c>
      <c r="B21" s="23">
        <v>0.997</v>
      </c>
      <c r="C21" s="24">
        <v>1.341</v>
      </c>
      <c r="D21" s="21">
        <f t="shared" si="3"/>
        <v>1.169</v>
      </c>
      <c r="E21" s="21">
        <f t="shared" si="4"/>
        <v>0.17199999999999951</v>
      </c>
      <c r="F21" s="22"/>
      <c r="G21" s="23">
        <v>1.869</v>
      </c>
      <c r="H21" s="24">
        <v>1.782</v>
      </c>
      <c r="I21" s="21">
        <f t="shared" si="5"/>
        <v>1.8254999999999999</v>
      </c>
      <c r="J21" s="21">
        <f t="shared" si="2"/>
        <v>4.3500000000005562E-2</v>
      </c>
    </row>
    <row r="22" spans="1:11">
      <c r="A22" s="18" t="s">
        <v>6</v>
      </c>
      <c r="B22" s="23">
        <v>1.2589999999999999</v>
      </c>
      <c r="C22" s="24">
        <v>1.2949999999999999</v>
      </c>
      <c r="D22" s="21">
        <f t="shared" si="3"/>
        <v>1.2769999999999999</v>
      </c>
      <c r="E22" s="21">
        <f t="shared" si="4"/>
        <v>1.8000000000000016E-2</v>
      </c>
      <c r="F22" s="22"/>
      <c r="G22" s="23">
        <v>1.6930000000000001</v>
      </c>
      <c r="H22" s="24">
        <v>1.653</v>
      </c>
      <c r="I22" s="21">
        <f t="shared" si="5"/>
        <v>1.673</v>
      </c>
      <c r="J22" s="21">
        <f t="shared" si="2"/>
        <v>2.0000000000000018E-2</v>
      </c>
      <c r="K22" s="43">
        <f>AVERAGE(D18:D22)</f>
        <v>1.3017000000000001</v>
      </c>
    </row>
    <row r="23" spans="1:11">
      <c r="A23" s="1" t="s">
        <v>7</v>
      </c>
      <c r="B23" s="4">
        <v>1.1080000000000001</v>
      </c>
      <c r="C23" s="11">
        <v>1.131</v>
      </c>
      <c r="D23" s="14">
        <f t="shared" si="3"/>
        <v>1.1194999999999999</v>
      </c>
      <c r="E23" s="14">
        <f t="shared" si="4"/>
        <v>1.1499999999999955E-2</v>
      </c>
      <c r="G23" s="4">
        <v>1.556</v>
      </c>
      <c r="H23" s="11">
        <v>1.736</v>
      </c>
      <c r="I23" s="14">
        <f t="shared" si="5"/>
        <v>1.6459999999999999</v>
      </c>
      <c r="J23" s="14">
        <f t="shared" si="2"/>
        <v>9.0000000000001218E-2</v>
      </c>
    </row>
    <row r="24" spans="1:11">
      <c r="A24" s="1" t="s">
        <v>8</v>
      </c>
      <c r="B24" s="4">
        <v>1.141</v>
      </c>
      <c r="C24" s="11">
        <v>1.0429999999999999</v>
      </c>
      <c r="D24" s="14">
        <f t="shared" si="3"/>
        <v>1.0920000000000001</v>
      </c>
      <c r="E24" s="14">
        <f t="shared" si="4"/>
        <v>4.8999999999998732E-2</v>
      </c>
      <c r="G24" s="4">
        <v>1.7849999999999999</v>
      </c>
      <c r="H24" s="11">
        <v>1.8009999999999999</v>
      </c>
      <c r="I24" s="14">
        <f t="shared" si="5"/>
        <v>1.7929999999999999</v>
      </c>
      <c r="J24" s="14">
        <f t="shared" si="2"/>
        <v>8.0000000000000071E-3</v>
      </c>
    </row>
    <row r="25" spans="1:11">
      <c r="A25" s="1" t="s">
        <v>9</v>
      </c>
      <c r="B25" s="4">
        <v>1.0209999999999999</v>
      </c>
      <c r="C25" s="11">
        <v>1.1359999999999999</v>
      </c>
      <c r="D25" s="14">
        <f t="shared" si="3"/>
        <v>1.0785</v>
      </c>
      <c r="E25" s="14">
        <f t="shared" si="4"/>
        <v>5.7499999999996713E-2</v>
      </c>
      <c r="G25" s="4">
        <v>1.8520000000000001</v>
      </c>
      <c r="H25" s="11">
        <v>1.629</v>
      </c>
      <c r="I25" s="14">
        <f t="shared" si="5"/>
        <v>1.7404999999999999</v>
      </c>
      <c r="J25" s="14">
        <f t="shared" si="2"/>
        <v>0.11150000000000314</v>
      </c>
    </row>
    <row r="26" spans="1:11">
      <c r="A26" s="1" t="s">
        <v>10</v>
      </c>
      <c r="B26" s="4">
        <v>1.014</v>
      </c>
      <c r="C26" s="11">
        <v>1.0509999999999999</v>
      </c>
      <c r="D26" s="14">
        <f t="shared" si="3"/>
        <v>1.0325</v>
      </c>
      <c r="E26" s="14">
        <f t="shared" si="4"/>
        <v>1.8499999999999961E-2</v>
      </c>
      <c r="G26" s="4">
        <v>1.702</v>
      </c>
      <c r="H26" s="11">
        <v>1.794</v>
      </c>
      <c r="I26" s="14">
        <f t="shared" si="5"/>
        <v>1.748</v>
      </c>
      <c r="J26" s="14">
        <f t="shared" si="2"/>
        <v>4.6000000000000076E-2</v>
      </c>
    </row>
    <row r="27" spans="1:11">
      <c r="A27" s="1" t="s">
        <v>11</v>
      </c>
      <c r="B27" s="4">
        <v>1.1020000000000001</v>
      </c>
      <c r="C27" s="11">
        <v>1.319</v>
      </c>
      <c r="D27" s="14">
        <f t="shared" si="3"/>
        <v>1.2105000000000001</v>
      </c>
      <c r="E27" s="14">
        <f t="shared" si="4"/>
        <v>0.10849999999999865</v>
      </c>
      <c r="G27" s="4">
        <v>1.87</v>
      </c>
      <c r="H27" s="11">
        <v>1.905</v>
      </c>
      <c r="I27" s="14">
        <f t="shared" si="5"/>
        <v>1.8875000000000002</v>
      </c>
      <c r="J27" s="14">
        <f t="shared" si="2"/>
        <v>1.749999999999996E-2</v>
      </c>
    </row>
    <row r="28" spans="1:11">
      <c r="A28" s="1" t="s">
        <v>12</v>
      </c>
      <c r="B28" s="4">
        <v>1.026</v>
      </c>
      <c r="C28" s="11">
        <v>1.2609999999999999</v>
      </c>
      <c r="D28" s="14">
        <f t="shared" si="3"/>
        <v>1.1435</v>
      </c>
      <c r="E28" s="14">
        <f t="shared" si="4"/>
        <v>0.11750000000000009</v>
      </c>
      <c r="G28" s="4">
        <v>1.881</v>
      </c>
      <c r="H28" s="11">
        <v>1.9350000000000001</v>
      </c>
      <c r="I28" s="14">
        <f t="shared" si="5"/>
        <v>1.9079999999999999</v>
      </c>
      <c r="J28" s="14">
        <f t="shared" si="2"/>
        <v>2.7000000000000024E-2</v>
      </c>
      <c r="K28" s="43">
        <f>AVERAGE(D23:D29)</f>
        <v>1.118642857142857</v>
      </c>
    </row>
    <row r="29" spans="1:11">
      <c r="A29" s="1" t="s">
        <v>13</v>
      </c>
      <c r="B29" s="4">
        <v>1.129</v>
      </c>
      <c r="C29" s="11">
        <v>1.179</v>
      </c>
      <c r="D29" s="14">
        <f t="shared" si="3"/>
        <v>1.1539999999999999</v>
      </c>
      <c r="E29" s="14">
        <f t="shared" si="4"/>
        <v>2.5000000000000022E-2</v>
      </c>
      <c r="G29" s="4">
        <v>1.875</v>
      </c>
      <c r="H29" s="11">
        <v>1.8240000000000001</v>
      </c>
      <c r="I29" s="14">
        <f t="shared" si="5"/>
        <v>1.8494999999999999</v>
      </c>
      <c r="J29" s="14">
        <f t="shared" si="2"/>
        <v>2.5499999999999967E-2</v>
      </c>
      <c r="K29">
        <f>TTEST(D18:D22,D23:D29,1,2)</f>
        <v>6.4075153250658045E-4</v>
      </c>
    </row>
    <row r="36" spans="1:11">
      <c r="A36" s="8" t="s">
        <v>14</v>
      </c>
      <c r="B36" s="8" t="s">
        <v>52</v>
      </c>
      <c r="C36" s="8" t="s">
        <v>53</v>
      </c>
      <c r="D36" s="8" t="s">
        <v>56</v>
      </c>
      <c r="E36" s="8" t="s">
        <v>57</v>
      </c>
      <c r="F36" s="8"/>
      <c r="G36" s="8" t="s">
        <v>54</v>
      </c>
      <c r="H36" s="8" t="s">
        <v>55</v>
      </c>
      <c r="I36" s="8" t="s">
        <v>56</v>
      </c>
      <c r="J36" s="8" t="s">
        <v>57</v>
      </c>
      <c r="K36" s="8"/>
    </row>
    <row r="37" spans="1:11">
      <c r="A37" s="18" t="s">
        <v>15</v>
      </c>
      <c r="B37" s="19">
        <v>1.1759999999999999</v>
      </c>
      <c r="C37" s="19">
        <v>1.4570000000000001</v>
      </c>
      <c r="D37" s="25">
        <f>AVERAGE(B37:C37)</f>
        <v>1.3165</v>
      </c>
      <c r="E37" s="25">
        <f>STDEVP(B37:C37)</f>
        <v>0.14050000000000046</v>
      </c>
      <c r="F37" s="22"/>
      <c r="G37" s="19">
        <v>1.841</v>
      </c>
      <c r="H37" s="19">
        <v>1.925</v>
      </c>
      <c r="I37" s="25">
        <f>AVERAGE(G37:H37)</f>
        <v>1.883</v>
      </c>
      <c r="J37" s="21">
        <f t="shared" ref="J37:J48" si="6">STDEVP(G37:H37)</f>
        <v>4.2000000000000037E-2</v>
      </c>
    </row>
    <row r="38" spans="1:11">
      <c r="A38" s="18" t="s">
        <v>16</v>
      </c>
      <c r="B38" s="23">
        <v>1.121</v>
      </c>
      <c r="C38" s="23">
        <v>1.752</v>
      </c>
      <c r="D38" s="21">
        <f t="shared" ref="D38:D48" si="7">AVERAGE(B38:C38)</f>
        <v>1.4365000000000001</v>
      </c>
      <c r="E38" s="21">
        <f t="shared" ref="E38:E48" si="8">STDEVP(B38:C38)</f>
        <v>0.31549999999999928</v>
      </c>
      <c r="F38" s="22"/>
      <c r="G38" s="23">
        <v>1.8220000000000001</v>
      </c>
      <c r="H38" s="23">
        <v>1.923</v>
      </c>
      <c r="I38" s="21">
        <f t="shared" ref="I38:I48" si="9">AVERAGE(G38:H38)</f>
        <v>1.8725000000000001</v>
      </c>
      <c r="J38" s="21">
        <f t="shared" si="6"/>
        <v>5.0500000000000864E-2</v>
      </c>
    </row>
    <row r="39" spans="1:11">
      <c r="A39" s="18" t="s">
        <v>17</v>
      </c>
      <c r="B39" s="23">
        <v>1.236</v>
      </c>
      <c r="C39" s="23">
        <v>1.139</v>
      </c>
      <c r="D39" s="21">
        <f t="shared" si="7"/>
        <v>1.1875</v>
      </c>
      <c r="E39" s="21">
        <f t="shared" si="8"/>
        <v>4.8499999999999432E-2</v>
      </c>
      <c r="F39" s="22"/>
      <c r="G39" s="23">
        <v>1.833</v>
      </c>
      <c r="H39" s="23">
        <v>1.9</v>
      </c>
      <c r="I39" s="21">
        <f t="shared" si="9"/>
        <v>1.8664999999999998</v>
      </c>
      <c r="J39" s="21">
        <f t="shared" si="6"/>
        <v>3.3499999999999974E-2</v>
      </c>
    </row>
    <row r="40" spans="1:11">
      <c r="A40" s="18" t="s">
        <v>18</v>
      </c>
      <c r="B40" s="23">
        <v>1.3080000000000001</v>
      </c>
      <c r="C40" s="23">
        <v>1.3759999999999999</v>
      </c>
      <c r="D40" s="21">
        <f t="shared" si="7"/>
        <v>1.3420000000000001</v>
      </c>
      <c r="E40" s="21">
        <f t="shared" si="8"/>
        <v>3.3999999999999919E-2</v>
      </c>
      <c r="F40" s="22"/>
      <c r="G40" s="23">
        <v>2.0859999999999999</v>
      </c>
      <c r="H40" s="23">
        <v>1.98</v>
      </c>
      <c r="I40" s="21">
        <f t="shared" si="9"/>
        <v>2.0329999999999999</v>
      </c>
      <c r="J40" s="21">
        <f t="shared" si="6"/>
        <v>5.2999999999992199E-2</v>
      </c>
    </row>
    <row r="41" spans="1:11">
      <c r="A41" s="18" t="s">
        <v>19</v>
      </c>
      <c r="B41" s="23">
        <v>1.296</v>
      </c>
      <c r="C41" s="23">
        <v>1.5209999999999999</v>
      </c>
      <c r="D41" s="21">
        <f t="shared" si="7"/>
        <v>1.4085000000000001</v>
      </c>
      <c r="E41" s="21">
        <f t="shared" si="8"/>
        <v>0.1124999999999972</v>
      </c>
      <c r="F41" s="22"/>
      <c r="G41" s="23">
        <v>1.774</v>
      </c>
      <c r="H41" s="23">
        <v>1.85</v>
      </c>
      <c r="I41" s="21">
        <f t="shared" si="9"/>
        <v>1.8120000000000001</v>
      </c>
      <c r="J41" s="21">
        <f t="shared" si="6"/>
        <v>3.8000000000000034E-2</v>
      </c>
      <c r="K41" s="43">
        <f>AVERAGE(D37:D41)</f>
        <v>1.3382000000000001</v>
      </c>
    </row>
    <row r="42" spans="1:11">
      <c r="A42" s="1" t="s">
        <v>20</v>
      </c>
      <c r="B42" s="4">
        <v>1.607</v>
      </c>
      <c r="C42" s="4">
        <v>1.476</v>
      </c>
      <c r="D42" s="14">
        <f t="shared" si="7"/>
        <v>1.5415000000000001</v>
      </c>
      <c r="E42" s="14">
        <f t="shared" si="8"/>
        <v>6.5499999999999545E-2</v>
      </c>
      <c r="G42" s="4">
        <v>1.984</v>
      </c>
      <c r="H42" s="4">
        <v>1.9379999999999999</v>
      </c>
      <c r="I42" s="14">
        <f t="shared" si="9"/>
        <v>1.9609999999999999</v>
      </c>
      <c r="J42" s="14">
        <f t="shared" si="6"/>
        <v>2.300000000000002E-2</v>
      </c>
    </row>
    <row r="43" spans="1:11">
      <c r="A43" s="1" t="s">
        <v>21</v>
      </c>
      <c r="B43" s="4">
        <v>1.125</v>
      </c>
      <c r="C43" s="4">
        <v>0.95199999999999996</v>
      </c>
      <c r="D43" s="14">
        <f t="shared" si="7"/>
        <v>1.0385</v>
      </c>
      <c r="E43" s="14">
        <f t="shared" si="8"/>
        <v>8.6500000000000132E-2</v>
      </c>
      <c r="G43" s="4">
        <v>2.024</v>
      </c>
      <c r="H43" s="4">
        <v>1.9990000000000001</v>
      </c>
      <c r="I43" s="14">
        <f t="shared" si="9"/>
        <v>2.0114999999999998</v>
      </c>
      <c r="J43" s="14">
        <f t="shared" si="6"/>
        <v>1.2499999999999956E-2</v>
      </c>
    </row>
    <row r="44" spans="1:11">
      <c r="A44" s="1" t="s">
        <v>22</v>
      </c>
      <c r="B44" s="4">
        <v>0.92200000000000004</v>
      </c>
      <c r="C44" s="4">
        <v>1.151</v>
      </c>
      <c r="D44" s="14">
        <f t="shared" si="7"/>
        <v>1.0365</v>
      </c>
      <c r="E44" s="14">
        <f t="shared" si="8"/>
        <v>0.11450000000000092</v>
      </c>
      <c r="G44" s="4">
        <v>2.1150000000000002</v>
      </c>
      <c r="H44" s="4">
        <v>2.0190000000000001</v>
      </c>
      <c r="I44" s="14">
        <f t="shared" si="9"/>
        <v>2.0670000000000002</v>
      </c>
      <c r="J44" s="14">
        <f t="shared" si="6"/>
        <v>4.7999999999996247E-2</v>
      </c>
    </row>
    <row r="45" spans="1:11">
      <c r="A45" s="1" t="s">
        <v>23</v>
      </c>
      <c r="B45" s="4">
        <v>1.17</v>
      </c>
      <c r="C45" s="4">
        <v>1.0589999999999999</v>
      </c>
      <c r="D45" s="14">
        <f t="shared" si="7"/>
        <v>1.1145</v>
      </c>
      <c r="E45" s="14">
        <f t="shared" si="8"/>
        <v>5.5499999999998058E-2</v>
      </c>
      <c r="G45" s="4">
        <v>1.984</v>
      </c>
      <c r="H45" s="4">
        <v>2.0419999999999998</v>
      </c>
      <c r="I45" s="14">
        <f t="shared" si="9"/>
        <v>2.0129999999999999</v>
      </c>
      <c r="J45" s="14">
        <f t="shared" si="6"/>
        <v>2.8999999999999915E-2</v>
      </c>
    </row>
    <row r="46" spans="1:11">
      <c r="A46" s="1" t="s">
        <v>24</v>
      </c>
      <c r="B46" s="4">
        <v>1.014</v>
      </c>
      <c r="C46" s="4">
        <v>1.0680000000000001</v>
      </c>
      <c r="D46" s="14">
        <f t="shared" si="7"/>
        <v>1.0409999999999999</v>
      </c>
      <c r="E46" s="14">
        <f t="shared" si="8"/>
        <v>2.7000000000000024E-2</v>
      </c>
      <c r="G46" s="4">
        <v>1.6060000000000001</v>
      </c>
      <c r="H46" s="4">
        <v>1.5860000000000001</v>
      </c>
      <c r="I46" s="14">
        <f t="shared" si="9"/>
        <v>1.5960000000000001</v>
      </c>
      <c r="J46" s="14">
        <f t="shared" si="6"/>
        <v>1.0000000000000009E-2</v>
      </c>
    </row>
    <row r="47" spans="1:11">
      <c r="A47" s="1" t="s">
        <v>25</v>
      </c>
      <c r="B47" s="4">
        <v>1.349</v>
      </c>
      <c r="C47" s="4">
        <v>1.42</v>
      </c>
      <c r="D47" s="14">
        <f t="shared" si="7"/>
        <v>1.3845000000000001</v>
      </c>
      <c r="E47" s="14">
        <f t="shared" si="8"/>
        <v>3.5499999999999976E-2</v>
      </c>
      <c r="G47" s="4">
        <v>2.0070000000000001</v>
      </c>
      <c r="H47" s="4">
        <v>1.9970000000000001</v>
      </c>
      <c r="I47" s="14">
        <f t="shared" si="9"/>
        <v>2.0020000000000002</v>
      </c>
      <c r="J47" s="14">
        <f t="shared" si="6"/>
        <v>5.0000000000000044E-3</v>
      </c>
      <c r="K47" s="43">
        <f>AVERAGE(D42:D48)</f>
        <v>1.2110714285714288</v>
      </c>
    </row>
    <row r="48" spans="1:11">
      <c r="A48" s="1" t="s">
        <v>26</v>
      </c>
      <c r="B48" s="4">
        <v>1.294</v>
      </c>
      <c r="C48" s="4">
        <v>1.3480000000000001</v>
      </c>
      <c r="D48" s="14">
        <f t="shared" si="7"/>
        <v>1.3210000000000002</v>
      </c>
      <c r="E48" s="14">
        <f t="shared" si="8"/>
        <v>2.7000000000000024E-2</v>
      </c>
      <c r="G48" s="4">
        <v>1.9279999999999999</v>
      </c>
      <c r="H48" s="4">
        <v>1.722</v>
      </c>
      <c r="I48" s="14">
        <f t="shared" si="9"/>
        <v>1.825</v>
      </c>
      <c r="J48" s="14">
        <f t="shared" si="6"/>
        <v>0.10300000000000044</v>
      </c>
      <c r="K48">
        <f>TTEST(D37:D41,D42:D48,1,2)</f>
        <v>0.11469908470131623</v>
      </c>
    </row>
    <row r="51" spans="1:12">
      <c r="A51" s="8" t="s">
        <v>27</v>
      </c>
      <c r="B51" s="8" t="s">
        <v>52</v>
      </c>
      <c r="C51" s="8" t="s">
        <v>53</v>
      </c>
      <c r="D51" s="8" t="s">
        <v>56</v>
      </c>
      <c r="E51" s="8" t="s">
        <v>57</v>
      </c>
      <c r="F51" s="8"/>
      <c r="G51" s="8" t="s">
        <v>54</v>
      </c>
      <c r="H51" s="8" t="s">
        <v>55</v>
      </c>
      <c r="I51" s="8" t="s">
        <v>56</v>
      </c>
      <c r="J51" s="8" t="s">
        <v>57</v>
      </c>
      <c r="K51" s="8"/>
    </row>
    <row r="52" spans="1:12">
      <c r="A52" s="18" t="s">
        <v>28</v>
      </c>
      <c r="B52" s="19">
        <v>0.39700000000000002</v>
      </c>
      <c r="C52" s="19">
        <v>0.36399999999999999</v>
      </c>
      <c r="D52" s="25">
        <f>AVERAGE(B52:C52)</f>
        <v>0.3805</v>
      </c>
      <c r="E52" s="25">
        <f>STDEVP(B52:C52)</f>
        <v>1.6500000000000015E-2</v>
      </c>
      <c r="F52" s="22"/>
      <c r="G52" s="19">
        <v>0.94399999999999995</v>
      </c>
      <c r="H52" s="19">
        <v>0.96199999999999997</v>
      </c>
      <c r="I52" s="25">
        <f>AVERAGE(G52:H52)</f>
        <v>0.95299999999999996</v>
      </c>
      <c r="J52" s="25">
        <f>STDEVP(G52:H52)</f>
        <v>9.000000000000008E-3</v>
      </c>
    </row>
    <row r="53" spans="1:12">
      <c r="A53" s="18" t="s">
        <v>29</v>
      </c>
      <c r="B53" s="23">
        <v>0.312</v>
      </c>
      <c r="C53" s="23">
        <v>0.33900000000000002</v>
      </c>
      <c r="D53" s="21">
        <f t="shared" ref="D53:D63" si="10">AVERAGE(B53:C53)</f>
        <v>0.32550000000000001</v>
      </c>
      <c r="E53" s="21">
        <f t="shared" ref="E53:E63" si="11">STDEVP(B53:C53)</f>
        <v>1.3500000000000012E-2</v>
      </c>
      <c r="F53" s="22"/>
      <c r="G53" s="23">
        <v>0.98</v>
      </c>
      <c r="H53" s="23">
        <v>0.92400000000000004</v>
      </c>
      <c r="I53" s="21">
        <f t="shared" ref="I53:I63" si="12">AVERAGE(G53:H53)</f>
        <v>0.95199999999999996</v>
      </c>
      <c r="J53" s="21">
        <f t="shared" ref="J53:J63" si="13">STDEVP(G53:H53)</f>
        <v>2.7999999999999969E-2</v>
      </c>
    </row>
    <row r="54" spans="1:12">
      <c r="A54" s="18" t="s">
        <v>30</v>
      </c>
      <c r="B54" s="23">
        <v>0.36499999999999999</v>
      </c>
      <c r="C54" s="23">
        <v>0.308</v>
      </c>
      <c r="D54" s="21">
        <f t="shared" si="10"/>
        <v>0.33650000000000002</v>
      </c>
      <c r="E54" s="21">
        <f t="shared" si="11"/>
        <v>2.8499999999999522E-2</v>
      </c>
      <c r="F54" s="22"/>
      <c r="G54" s="23">
        <v>0.91900000000000004</v>
      </c>
      <c r="H54" s="23">
        <v>0.92800000000000005</v>
      </c>
      <c r="I54" s="21">
        <f t="shared" si="12"/>
        <v>0.92349999999999999</v>
      </c>
      <c r="J54" s="21">
        <f t="shared" si="13"/>
        <v>4.500000000000004E-3</v>
      </c>
    </row>
    <row r="55" spans="1:12">
      <c r="A55" s="18" t="s">
        <v>31</v>
      </c>
      <c r="B55" s="23">
        <v>0.27</v>
      </c>
      <c r="C55" s="23">
        <v>0.28499999999999998</v>
      </c>
      <c r="D55" s="21">
        <f t="shared" si="10"/>
        <v>0.27749999999999997</v>
      </c>
      <c r="E55" s="21">
        <f t="shared" si="11"/>
        <v>7.4999999999999789E-3</v>
      </c>
      <c r="F55" s="22"/>
      <c r="G55" s="23">
        <v>0.74199999999999999</v>
      </c>
      <c r="H55" s="23">
        <v>0.78400000000000003</v>
      </c>
      <c r="I55" s="21">
        <f t="shared" si="12"/>
        <v>0.76300000000000001</v>
      </c>
      <c r="J55" s="21">
        <f t="shared" si="13"/>
        <v>2.1000000000000019E-2</v>
      </c>
    </row>
    <row r="56" spans="1:12">
      <c r="A56" s="18" t="s">
        <v>32</v>
      </c>
      <c r="B56" s="23">
        <v>0.29399999999999998</v>
      </c>
      <c r="C56" s="23">
        <v>0.28100000000000003</v>
      </c>
      <c r="D56" s="21">
        <f t="shared" si="10"/>
        <v>0.28749999999999998</v>
      </c>
      <c r="E56" s="21">
        <f t="shared" si="11"/>
        <v>6.499999999999978E-3</v>
      </c>
      <c r="F56" s="22"/>
      <c r="G56" s="23">
        <v>0.79100000000000004</v>
      </c>
      <c r="H56" s="23">
        <v>0.93500000000000005</v>
      </c>
      <c r="I56" s="21">
        <f t="shared" si="12"/>
        <v>0.86299999999999999</v>
      </c>
      <c r="J56" s="21">
        <f t="shared" si="13"/>
        <v>7.2000000000000536E-2</v>
      </c>
      <c r="K56" s="43">
        <f>AVERAGE(D52:D56)</f>
        <v>0.32150000000000001</v>
      </c>
    </row>
    <row r="57" spans="1:12">
      <c r="A57" s="1" t="s">
        <v>33</v>
      </c>
      <c r="B57" s="4">
        <v>0.23100000000000001</v>
      </c>
      <c r="C57" s="4">
        <v>0.22600000000000001</v>
      </c>
      <c r="D57" s="14">
        <f t="shared" si="10"/>
        <v>0.22850000000000001</v>
      </c>
      <c r="E57" s="14">
        <f t="shared" si="11"/>
        <v>2.5000000000000022E-3</v>
      </c>
      <c r="G57" s="4">
        <v>0.89</v>
      </c>
      <c r="H57" s="4">
        <v>0.91800000000000004</v>
      </c>
      <c r="I57" s="14">
        <f t="shared" si="12"/>
        <v>0.90400000000000003</v>
      </c>
      <c r="J57" s="14">
        <f t="shared" si="13"/>
        <v>1.4000000000000012E-2</v>
      </c>
    </row>
    <row r="58" spans="1:12">
      <c r="A58" s="1" t="s">
        <v>34</v>
      </c>
      <c r="B58" s="4">
        <v>0.36499999999999999</v>
      </c>
      <c r="C58" s="4">
        <v>0.36799999999999999</v>
      </c>
      <c r="D58" s="14">
        <f t="shared" si="10"/>
        <v>0.36649999999999999</v>
      </c>
      <c r="E58" s="14">
        <f t="shared" si="11"/>
        <v>1.5000000000000013E-3</v>
      </c>
      <c r="G58" s="4">
        <v>0.85299999999999998</v>
      </c>
      <c r="H58" s="4">
        <v>0.79500000000000004</v>
      </c>
      <c r="I58" s="14">
        <f t="shared" si="12"/>
        <v>0.82400000000000007</v>
      </c>
      <c r="J58" s="14">
        <f t="shared" si="13"/>
        <v>2.8999999999997753E-2</v>
      </c>
    </row>
    <row r="59" spans="1:12">
      <c r="A59" s="1" t="s">
        <v>35</v>
      </c>
      <c r="B59" s="4">
        <v>0.314</v>
      </c>
      <c r="C59" s="4">
        <v>0.33400000000000002</v>
      </c>
      <c r="D59" s="14">
        <f t="shared" si="10"/>
        <v>0.32400000000000001</v>
      </c>
      <c r="E59" s="14">
        <f t="shared" si="11"/>
        <v>1.0000000000000009E-2</v>
      </c>
      <c r="G59" s="4">
        <v>0.70499999999999996</v>
      </c>
      <c r="H59" s="4">
        <v>0.70399999999999996</v>
      </c>
      <c r="I59" s="14">
        <f t="shared" si="12"/>
        <v>0.7044999999999999</v>
      </c>
      <c r="J59" s="14">
        <f t="shared" si="13"/>
        <v>5.0000000000000044E-4</v>
      </c>
    </row>
    <row r="60" spans="1:12">
      <c r="A60" s="1" t="s">
        <v>36</v>
      </c>
      <c r="B60" s="4">
        <v>0.34599999999999997</v>
      </c>
      <c r="C60" s="4">
        <v>0.46400000000000002</v>
      </c>
      <c r="D60" s="14">
        <f t="shared" si="10"/>
        <v>0.40500000000000003</v>
      </c>
      <c r="E60" s="14">
        <f t="shared" si="11"/>
        <v>5.8999999999999629E-2</v>
      </c>
      <c r="G60" s="4">
        <v>0.76800000000000002</v>
      </c>
      <c r="H60" s="4">
        <v>0.78300000000000003</v>
      </c>
      <c r="I60" s="14">
        <f t="shared" si="12"/>
        <v>0.77550000000000008</v>
      </c>
      <c r="J60" s="14">
        <f t="shared" si="13"/>
        <v>7.5000000000000067E-3</v>
      </c>
    </row>
    <row r="61" spans="1:12">
      <c r="A61" s="1" t="s">
        <v>37</v>
      </c>
      <c r="B61" s="4">
        <v>0.875</v>
      </c>
      <c r="C61" s="4">
        <v>0.28899999999999998</v>
      </c>
      <c r="D61" s="14">
        <f t="shared" si="10"/>
        <v>0.58199999999999996</v>
      </c>
      <c r="E61" s="14">
        <f t="shared" si="11"/>
        <v>0.29300000000000004</v>
      </c>
      <c r="G61" s="4">
        <v>0.80400000000000005</v>
      </c>
      <c r="H61" s="4">
        <v>0.752</v>
      </c>
      <c r="I61" s="14">
        <f t="shared" si="12"/>
        <v>0.77800000000000002</v>
      </c>
      <c r="J61" s="14">
        <f t="shared" si="13"/>
        <v>2.6000000000000023E-2</v>
      </c>
    </row>
    <row r="62" spans="1:12">
      <c r="A62" s="1" t="s">
        <v>38</v>
      </c>
      <c r="B62" s="4">
        <v>0.28999999999999998</v>
      </c>
      <c r="C62" s="4">
        <v>0.32100000000000001</v>
      </c>
      <c r="D62" s="14">
        <f t="shared" si="10"/>
        <v>0.30549999999999999</v>
      </c>
      <c r="E62" s="14">
        <f t="shared" si="11"/>
        <v>1.5500000000000014E-2</v>
      </c>
      <c r="G62" s="4">
        <v>0.83499999999999996</v>
      </c>
      <c r="H62" s="4">
        <v>0.89500000000000002</v>
      </c>
      <c r="I62" s="14">
        <f t="shared" si="12"/>
        <v>0.86499999999999999</v>
      </c>
      <c r="J62" s="14">
        <f t="shared" si="13"/>
        <v>3.0000000000000197E-2</v>
      </c>
      <c r="K62" s="43">
        <f>AVERAGE(D57:D63)</f>
        <v>0.35821428571428576</v>
      </c>
    </row>
    <row r="63" spans="1:12">
      <c r="A63" s="1" t="s">
        <v>39</v>
      </c>
      <c r="B63" s="4">
        <v>0.32600000000000001</v>
      </c>
      <c r="C63" s="4">
        <v>0.26600000000000001</v>
      </c>
      <c r="D63" s="14">
        <f t="shared" si="10"/>
        <v>0.29600000000000004</v>
      </c>
      <c r="E63" s="14">
        <f t="shared" si="11"/>
        <v>2.9999999999999735E-2</v>
      </c>
      <c r="G63" s="4">
        <v>0.88200000000000001</v>
      </c>
      <c r="H63" s="4">
        <v>0.84799999999999998</v>
      </c>
      <c r="I63" s="14">
        <f t="shared" si="12"/>
        <v>0.86499999999999999</v>
      </c>
      <c r="J63" s="14">
        <f t="shared" si="13"/>
        <v>1.7000000000000015E-2</v>
      </c>
      <c r="K63">
        <f>TTEST(D52:D56,D57:D63,1,2)</f>
        <v>0.2544678835426224</v>
      </c>
      <c r="L63">
        <f>TTEST(I52:I56,I57:I63,1,2)</f>
        <v>5.7266002772107569E-2</v>
      </c>
    </row>
  </sheetData>
  <pageMargins left="0.39" right="0.28000000000000003" top="0.46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topLeftCell="A10" workbookViewId="0">
      <selection activeCell="H9" sqref="H9"/>
    </sheetView>
  </sheetViews>
  <sheetFormatPr baseColWidth="10" defaultRowHeight="15"/>
  <cols>
    <col min="4" max="5" width="11.42578125" style="26"/>
    <col min="15" max="15" width="6.42578125" customWidth="1"/>
    <col min="16" max="16" width="6.140625" customWidth="1"/>
    <col min="17" max="17" width="5.7109375" customWidth="1"/>
    <col min="18" max="19" width="5.85546875" customWidth="1"/>
    <col min="20" max="20" width="6.140625" customWidth="1"/>
    <col min="21" max="21" width="7" customWidth="1"/>
    <col min="22" max="22" width="5.42578125" customWidth="1"/>
    <col min="23" max="23" width="7.42578125" customWidth="1"/>
    <col min="24" max="24" width="6.7109375" customWidth="1"/>
    <col min="25" max="25" width="8.140625" customWidth="1"/>
    <col min="26" max="26" width="9" customWidth="1"/>
    <col min="27" max="27" width="7.85546875" customWidth="1"/>
    <col min="28" max="28" width="5.28515625" customWidth="1"/>
  </cols>
  <sheetData>
    <row r="1" spans="1:28">
      <c r="A1" s="33" t="s">
        <v>63</v>
      </c>
      <c r="B1" s="8">
        <v>1</v>
      </c>
      <c r="C1" s="8">
        <v>2</v>
      </c>
      <c r="D1" s="8" t="s">
        <v>58</v>
      </c>
      <c r="E1" s="8" t="s">
        <v>57</v>
      </c>
    </row>
    <row r="2" spans="1:28">
      <c r="A2" s="27">
        <v>1</v>
      </c>
      <c r="B2" s="28">
        <v>1.581</v>
      </c>
      <c r="C2" s="28">
        <v>1.716</v>
      </c>
      <c r="D2" s="29">
        <f>AVERAGE(B2:C2)</f>
        <v>1.6484999999999999</v>
      </c>
      <c r="E2" s="29">
        <f t="shared" ref="E2:E10" si="0">STDEVP(B2:C2)</f>
        <v>6.7500000000005222E-2</v>
      </c>
    </row>
    <row r="3" spans="1:28">
      <c r="A3" s="27">
        <v>2</v>
      </c>
      <c r="B3" s="28">
        <v>0.88</v>
      </c>
      <c r="C3" s="28">
        <v>0.86799999999999999</v>
      </c>
      <c r="D3" s="29">
        <f t="shared" ref="D3:D10" si="1">AVERAGE(B3:C3)</f>
        <v>0.874</v>
      </c>
      <c r="E3" s="29">
        <f t="shared" si="0"/>
        <v>6.0000000000000053E-3</v>
      </c>
      <c r="H3" t="s">
        <v>70</v>
      </c>
    </row>
    <row r="4" spans="1:28">
      <c r="A4" s="27">
        <v>3</v>
      </c>
      <c r="B4" s="28">
        <v>0.45</v>
      </c>
      <c r="C4" s="28">
        <v>0.45700000000000002</v>
      </c>
      <c r="D4" s="29">
        <f t="shared" si="1"/>
        <v>0.45350000000000001</v>
      </c>
      <c r="E4" s="29">
        <f t="shared" si="0"/>
        <v>3.5000000000000031E-3</v>
      </c>
      <c r="P4" t="s">
        <v>48</v>
      </c>
    </row>
    <row r="5" spans="1:28">
      <c r="A5" s="27">
        <v>4</v>
      </c>
      <c r="B5" s="28">
        <v>0.26600000000000001</v>
      </c>
      <c r="C5" s="28">
        <v>0.25600000000000001</v>
      </c>
      <c r="D5" s="29">
        <f t="shared" si="1"/>
        <v>0.26100000000000001</v>
      </c>
      <c r="E5" s="29">
        <f t="shared" si="0"/>
        <v>5.0000000000000044E-3</v>
      </c>
      <c r="P5" s="2"/>
      <c r="Q5" s="3">
        <v>1</v>
      </c>
      <c r="R5" s="3">
        <v>2</v>
      </c>
      <c r="S5" s="3">
        <v>3</v>
      </c>
      <c r="T5" s="3">
        <v>4</v>
      </c>
      <c r="U5" s="3">
        <v>5</v>
      </c>
      <c r="V5" s="3">
        <v>6</v>
      </c>
      <c r="W5" s="3">
        <v>7</v>
      </c>
      <c r="X5" s="3">
        <v>8</v>
      </c>
      <c r="Y5" s="3">
        <v>9</v>
      </c>
      <c r="Z5" s="3">
        <v>10</v>
      </c>
      <c r="AA5" s="3">
        <v>11</v>
      </c>
      <c r="AB5" s="3">
        <v>12</v>
      </c>
    </row>
    <row r="6" spans="1:28">
      <c r="A6" s="27">
        <v>5</v>
      </c>
      <c r="B6" s="28">
        <v>0.156</v>
      </c>
      <c r="C6" s="28">
        <v>0.153</v>
      </c>
      <c r="D6" s="29">
        <f t="shared" si="1"/>
        <v>0.1545</v>
      </c>
      <c r="E6" s="29">
        <f t="shared" si="0"/>
        <v>1.5000000000000013E-3</v>
      </c>
      <c r="J6" t="s">
        <v>66</v>
      </c>
      <c r="P6" s="3" t="s">
        <v>40</v>
      </c>
      <c r="Q6" s="4">
        <v>0.187</v>
      </c>
      <c r="R6" s="4">
        <v>0.26300000000000001</v>
      </c>
      <c r="S6" s="4">
        <v>0.48199999999999998</v>
      </c>
      <c r="T6" s="4">
        <v>0.44900000000000001</v>
      </c>
      <c r="U6" s="4">
        <v>0.47</v>
      </c>
      <c r="V6" s="4">
        <v>0.40100000000000002</v>
      </c>
      <c r="W6" s="4">
        <v>0.17399999999999999</v>
      </c>
      <c r="X6" s="4">
        <v>0.42</v>
      </c>
      <c r="Y6" s="4">
        <v>0.14499999999999999</v>
      </c>
      <c r="Z6" s="4">
        <v>0.18099999999999999</v>
      </c>
      <c r="AA6" s="4">
        <v>0.16300000000000001</v>
      </c>
      <c r="AB6" s="4">
        <v>0.20499999999999999</v>
      </c>
    </row>
    <row r="7" spans="1:28">
      <c r="A7" s="27">
        <v>6</v>
      </c>
      <c r="B7" s="28">
        <v>0.10100000000000001</v>
      </c>
      <c r="C7" s="28">
        <v>9.1999999999999998E-2</v>
      </c>
      <c r="D7" s="29">
        <f t="shared" si="1"/>
        <v>9.6500000000000002E-2</v>
      </c>
      <c r="E7" s="29">
        <f t="shared" si="0"/>
        <v>4.500000000000004E-3</v>
      </c>
      <c r="J7" s="35" t="s">
        <v>64</v>
      </c>
      <c r="K7" s="35" t="s">
        <v>65</v>
      </c>
      <c r="P7" s="3" t="s">
        <v>41</v>
      </c>
      <c r="Q7" s="4">
        <v>0.16700000000000001</v>
      </c>
      <c r="R7" s="4">
        <v>0.19</v>
      </c>
      <c r="S7" s="4">
        <v>0.24099999999999999</v>
      </c>
      <c r="T7" s="4">
        <v>0.22500000000000001</v>
      </c>
      <c r="U7" s="4">
        <v>0.16900000000000001</v>
      </c>
      <c r="V7" s="4">
        <v>0.20100000000000001</v>
      </c>
      <c r="W7" s="4">
        <v>0.20899999999999999</v>
      </c>
      <c r="X7" s="4">
        <v>0.255</v>
      </c>
      <c r="Y7" s="4">
        <v>0.25700000000000001</v>
      </c>
      <c r="Z7" s="4">
        <v>0.23100000000000001</v>
      </c>
      <c r="AA7" s="4">
        <v>0.25900000000000001</v>
      </c>
      <c r="AB7" s="4">
        <v>0.248</v>
      </c>
    </row>
    <row r="8" spans="1:28">
      <c r="A8" s="27">
        <v>7</v>
      </c>
      <c r="B8" s="28">
        <v>9.2999999999999999E-2</v>
      </c>
      <c r="C8" s="28">
        <v>7.2999999999999995E-2</v>
      </c>
      <c r="D8" s="29">
        <f t="shared" si="1"/>
        <v>8.299999999999999E-2</v>
      </c>
      <c r="E8" s="29">
        <f t="shared" si="0"/>
        <v>1.0000000000000099E-2</v>
      </c>
      <c r="J8" s="26">
        <v>125</v>
      </c>
      <c r="K8" s="26">
        <v>1.65</v>
      </c>
      <c r="P8" s="3" t="s">
        <v>42</v>
      </c>
      <c r="Q8" s="4">
        <v>0.374</v>
      </c>
      <c r="R8" s="4">
        <v>0.41599999999999998</v>
      </c>
      <c r="S8" s="4">
        <v>0.46</v>
      </c>
      <c r="T8" s="4">
        <v>0.39800000000000002</v>
      </c>
      <c r="U8" s="4">
        <v>0.54100000000000004</v>
      </c>
      <c r="V8" s="4">
        <v>0.56699999999999995</v>
      </c>
      <c r="W8" s="4">
        <v>0.36799999999999999</v>
      </c>
      <c r="X8" s="4">
        <v>0.33800000000000002</v>
      </c>
      <c r="Y8" s="4">
        <v>0.45400000000000001</v>
      </c>
      <c r="Z8" s="4">
        <v>0.40799999999999997</v>
      </c>
      <c r="AA8" s="4">
        <v>0.40500000000000003</v>
      </c>
      <c r="AB8" s="4">
        <v>0.39900000000000002</v>
      </c>
    </row>
    <row r="9" spans="1:28">
      <c r="A9" s="27">
        <v>8</v>
      </c>
      <c r="B9" s="28">
        <v>6.3E-2</v>
      </c>
      <c r="C9" s="28">
        <v>5.7000000000000002E-2</v>
      </c>
      <c r="D9" s="29">
        <f t="shared" si="1"/>
        <v>0.06</v>
      </c>
      <c r="E9" s="29">
        <f t="shared" si="0"/>
        <v>2.9999999999999992E-3</v>
      </c>
      <c r="J9" s="26">
        <v>62.5</v>
      </c>
      <c r="K9" s="26">
        <v>0.87</v>
      </c>
      <c r="P9" s="3" t="s">
        <v>43</v>
      </c>
      <c r="Q9" s="4">
        <v>0.34499999999999997</v>
      </c>
      <c r="R9" s="4">
        <v>0.38900000000000001</v>
      </c>
      <c r="S9" s="4">
        <v>0.33400000000000002</v>
      </c>
      <c r="T9" s="4">
        <v>0.36</v>
      </c>
      <c r="U9" s="4">
        <v>8.1000000000000003E-2</v>
      </c>
      <c r="V9" s="4">
        <v>7.6999999999999999E-2</v>
      </c>
      <c r="W9" s="4">
        <v>0.32500000000000001</v>
      </c>
      <c r="X9" s="4">
        <v>0.29199999999999998</v>
      </c>
      <c r="Y9" s="4">
        <v>0.36699999999999999</v>
      </c>
      <c r="Z9" s="4">
        <v>0.38300000000000001</v>
      </c>
      <c r="AA9" s="4">
        <v>8.5000000000000006E-2</v>
      </c>
      <c r="AB9" s="4">
        <v>8.2000000000000003E-2</v>
      </c>
    </row>
    <row r="10" spans="1:28">
      <c r="A10" s="27">
        <v>9</v>
      </c>
      <c r="B10" s="28">
        <v>4.8000000000000001E-2</v>
      </c>
      <c r="C10" s="28">
        <v>4.9000000000000002E-2</v>
      </c>
      <c r="D10" s="29">
        <f t="shared" si="1"/>
        <v>4.8500000000000001E-2</v>
      </c>
      <c r="E10" s="29">
        <f t="shared" si="0"/>
        <v>5.0000000000000044E-4</v>
      </c>
      <c r="J10" s="26">
        <v>31.25</v>
      </c>
      <c r="K10" s="26">
        <v>0.45</v>
      </c>
      <c r="P10" s="3" t="s">
        <v>44</v>
      </c>
      <c r="Q10" s="4">
        <v>0.14399999999999999</v>
      </c>
      <c r="R10" s="4">
        <v>0.153</v>
      </c>
      <c r="S10" s="4">
        <v>0.32500000000000001</v>
      </c>
      <c r="T10" s="4">
        <v>0.36899999999999999</v>
      </c>
      <c r="U10" s="4">
        <v>0.13200000000000001</v>
      </c>
      <c r="V10" s="4">
        <v>0.14799999999999999</v>
      </c>
      <c r="W10" s="4">
        <v>0.14799999999999999</v>
      </c>
      <c r="X10" s="4">
        <v>0.13400000000000001</v>
      </c>
      <c r="Y10" s="4">
        <v>0.128</v>
      </c>
      <c r="Z10" s="4">
        <v>0.14599999999999999</v>
      </c>
      <c r="AA10" s="4">
        <v>0.108</v>
      </c>
      <c r="AB10" s="4">
        <v>0.111</v>
      </c>
    </row>
    <row r="11" spans="1:28">
      <c r="J11" s="26">
        <v>15.63</v>
      </c>
      <c r="K11" s="26">
        <v>0.26</v>
      </c>
      <c r="P11" s="3" t="s">
        <v>45</v>
      </c>
      <c r="Q11" s="4">
        <v>0.13400000000000001</v>
      </c>
      <c r="R11" s="4">
        <v>0.14499999999999999</v>
      </c>
      <c r="S11" s="4">
        <v>0.124</v>
      </c>
      <c r="T11" s="4">
        <v>0.13600000000000001</v>
      </c>
      <c r="U11" s="4">
        <v>0.14399999999999999</v>
      </c>
      <c r="V11" s="4">
        <v>0.158</v>
      </c>
      <c r="W11" s="4">
        <v>0.376</v>
      </c>
      <c r="X11" s="4">
        <v>0.41399999999999998</v>
      </c>
      <c r="Y11" s="4">
        <v>0.16800000000000001</v>
      </c>
      <c r="Z11" s="4">
        <v>0.28100000000000003</v>
      </c>
      <c r="AA11" s="4">
        <v>0.14000000000000001</v>
      </c>
      <c r="AB11" s="4">
        <v>0.17699999999999999</v>
      </c>
    </row>
    <row r="12" spans="1:28">
      <c r="A12" s="33" t="s">
        <v>1</v>
      </c>
      <c r="B12" s="8">
        <v>1</v>
      </c>
      <c r="C12" s="8">
        <v>2</v>
      </c>
      <c r="D12" s="8" t="s">
        <v>58</v>
      </c>
      <c r="E12" s="8" t="s">
        <v>57</v>
      </c>
      <c r="J12" s="26">
        <v>7.81</v>
      </c>
      <c r="K12" s="26">
        <v>0.15</v>
      </c>
      <c r="P12" s="3" t="s">
        <v>46</v>
      </c>
      <c r="Q12" s="4">
        <v>1.8169999999999999</v>
      </c>
      <c r="R12" s="4">
        <v>1.718</v>
      </c>
      <c r="S12" s="4">
        <v>0.88900000000000001</v>
      </c>
      <c r="T12" s="4">
        <v>1.0580000000000001</v>
      </c>
      <c r="U12" s="4">
        <v>0.51200000000000001</v>
      </c>
      <c r="V12" s="4">
        <v>0.51200000000000001</v>
      </c>
      <c r="W12" s="4">
        <v>0.28999999999999998</v>
      </c>
      <c r="X12" s="4">
        <v>0.27700000000000002</v>
      </c>
      <c r="Y12" s="4">
        <v>0.16300000000000001</v>
      </c>
      <c r="Z12" s="4">
        <v>0.17599999999999999</v>
      </c>
      <c r="AA12" s="4">
        <v>4.7E-2</v>
      </c>
      <c r="AB12" s="4">
        <v>4.7E-2</v>
      </c>
    </row>
    <row r="13" spans="1:28">
      <c r="A13" s="36" t="s">
        <v>2</v>
      </c>
      <c r="B13" s="37">
        <v>0.20300000000000001</v>
      </c>
      <c r="C13" s="37">
        <v>0.26300000000000001</v>
      </c>
      <c r="D13" s="38">
        <f t="shared" ref="D13:D24" si="2">AVERAGE(B13:C13)</f>
        <v>0.23300000000000001</v>
      </c>
      <c r="E13" s="38">
        <f>STDEVP(B13:C13)</f>
        <v>2.9999999999999968E-2</v>
      </c>
      <c r="J13" s="26">
        <v>3.91</v>
      </c>
      <c r="K13" s="26">
        <v>0.1</v>
      </c>
      <c r="P13" s="3" t="s">
        <v>47</v>
      </c>
      <c r="Q13" s="4">
        <v>4.9000000000000002E-2</v>
      </c>
      <c r="R13" s="4">
        <v>4.9000000000000002E-2</v>
      </c>
      <c r="S13" s="4">
        <v>0.10199999999999999</v>
      </c>
      <c r="T13" s="4">
        <v>0.10199999999999999</v>
      </c>
      <c r="U13" s="4">
        <v>8.3000000000000004E-2</v>
      </c>
      <c r="V13" s="4">
        <v>8.3000000000000004E-2</v>
      </c>
      <c r="W13" s="4">
        <v>6.3E-2</v>
      </c>
      <c r="X13" s="4">
        <v>0.06</v>
      </c>
      <c r="Y13" s="4">
        <v>0.05</v>
      </c>
      <c r="Z13" s="4">
        <v>5.1999999999999998E-2</v>
      </c>
      <c r="AA13" s="4">
        <v>4.7E-2</v>
      </c>
      <c r="AB13" s="4">
        <v>4.7E-2</v>
      </c>
    </row>
    <row r="14" spans="1:28">
      <c r="A14" s="36" t="s">
        <v>3</v>
      </c>
      <c r="B14" s="37">
        <v>0.47399999999999998</v>
      </c>
      <c r="C14" s="37">
        <v>0.38500000000000001</v>
      </c>
      <c r="D14" s="38">
        <f t="shared" si="2"/>
        <v>0.42949999999999999</v>
      </c>
      <c r="E14" s="38">
        <f t="shared" ref="E14:E24" si="3">STDEVP(B14:C14)</f>
        <v>4.4499999999999873E-2</v>
      </c>
      <c r="J14" s="26">
        <v>1.95</v>
      </c>
      <c r="K14" s="26">
        <v>0.08</v>
      </c>
    </row>
    <row r="15" spans="1:28">
      <c r="A15" s="36" t="s">
        <v>4</v>
      </c>
      <c r="B15" s="37">
        <v>0.433</v>
      </c>
      <c r="C15" s="37">
        <v>0.34499999999999997</v>
      </c>
      <c r="D15" s="38">
        <f t="shared" si="2"/>
        <v>0.38900000000000001</v>
      </c>
      <c r="E15" s="38">
        <f t="shared" si="3"/>
        <v>4.3999999999999609E-2</v>
      </c>
      <c r="J15" s="26">
        <v>0.98</v>
      </c>
      <c r="K15" s="26">
        <v>0.06</v>
      </c>
    </row>
    <row r="16" spans="1:28">
      <c r="A16" s="36" t="s">
        <v>5</v>
      </c>
      <c r="B16" s="37">
        <v>0.154</v>
      </c>
      <c r="C16" s="37">
        <v>0.19</v>
      </c>
      <c r="D16" s="38">
        <f t="shared" si="2"/>
        <v>0.17199999999999999</v>
      </c>
      <c r="E16" s="38">
        <f t="shared" si="3"/>
        <v>1.8000000000000134E-2</v>
      </c>
      <c r="J16" s="26">
        <v>0</v>
      </c>
      <c r="K16" s="26">
        <v>0.05</v>
      </c>
    </row>
    <row r="17" spans="1:6">
      <c r="A17" s="36" t="s">
        <v>6</v>
      </c>
      <c r="B17" s="37">
        <v>0.13100000000000001</v>
      </c>
      <c r="C17" s="37">
        <v>0.16200000000000001</v>
      </c>
      <c r="D17" s="38">
        <f t="shared" si="2"/>
        <v>0.14650000000000002</v>
      </c>
      <c r="E17" s="38">
        <f t="shared" si="3"/>
        <v>1.5499999999999804E-2</v>
      </c>
    </row>
    <row r="18" spans="1:6">
      <c r="A18" s="27" t="s">
        <v>7</v>
      </c>
      <c r="B18" s="28">
        <v>0.14899999999999999</v>
      </c>
      <c r="C18" s="28">
        <v>0.17899999999999999</v>
      </c>
      <c r="D18" s="29">
        <f t="shared" si="2"/>
        <v>0.16399999999999998</v>
      </c>
      <c r="E18" s="29">
        <f t="shared" si="3"/>
        <v>1.5000000000000215E-2</v>
      </c>
    </row>
    <row r="19" spans="1:6">
      <c r="A19" s="27" t="s">
        <v>8</v>
      </c>
      <c r="B19" s="28">
        <v>0.14599999999999999</v>
      </c>
      <c r="C19" s="28">
        <v>0.16600000000000001</v>
      </c>
      <c r="D19" s="29">
        <f t="shared" si="2"/>
        <v>0.156</v>
      </c>
      <c r="E19" s="29">
        <f t="shared" si="3"/>
        <v>1.0000000000000009E-2</v>
      </c>
    </row>
    <row r="20" spans="1:6">
      <c r="A20" s="27" t="s">
        <v>9</v>
      </c>
      <c r="B20" s="28">
        <v>0.20399999999999999</v>
      </c>
      <c r="C20" s="28">
        <v>0.19500000000000001</v>
      </c>
      <c r="D20" s="29">
        <f t="shared" si="2"/>
        <v>0.19950000000000001</v>
      </c>
      <c r="E20" s="29">
        <f t="shared" si="3"/>
        <v>4.4999999999999901E-3</v>
      </c>
    </row>
    <row r="21" spans="1:6">
      <c r="A21" s="27" t="s">
        <v>10</v>
      </c>
      <c r="B21" s="28">
        <v>0.14899999999999999</v>
      </c>
      <c r="C21" s="28">
        <v>0.16700000000000001</v>
      </c>
      <c r="D21" s="29">
        <f t="shared" si="2"/>
        <v>0.158</v>
      </c>
      <c r="E21" s="29">
        <f t="shared" si="3"/>
        <v>9.000000000000008E-3</v>
      </c>
    </row>
    <row r="22" spans="1:6">
      <c r="A22" s="27" t="s">
        <v>11</v>
      </c>
      <c r="B22" s="28">
        <v>0.183</v>
      </c>
      <c r="C22" s="28">
        <v>0.20399999999999999</v>
      </c>
      <c r="D22" s="29">
        <f t="shared" si="2"/>
        <v>0.19350000000000001</v>
      </c>
      <c r="E22" s="29">
        <f t="shared" si="3"/>
        <v>1.0499999999999995E-2</v>
      </c>
    </row>
    <row r="23" spans="1:6">
      <c r="A23" s="27" t="s">
        <v>12</v>
      </c>
      <c r="B23" s="28">
        <v>0.23</v>
      </c>
      <c r="C23" s="28">
        <v>0.19700000000000001</v>
      </c>
      <c r="D23" s="29">
        <f t="shared" si="2"/>
        <v>0.21350000000000002</v>
      </c>
      <c r="E23" s="29">
        <f t="shared" si="3"/>
        <v>1.6499999999999841E-2</v>
      </c>
      <c r="F23" t="s">
        <v>68</v>
      </c>
    </row>
    <row r="24" spans="1:6">
      <c r="A24" s="27" t="s">
        <v>13</v>
      </c>
      <c r="B24" s="28">
        <v>0.23699999999999999</v>
      </c>
      <c r="C24" s="28">
        <v>0.214</v>
      </c>
      <c r="D24" s="29">
        <f t="shared" si="2"/>
        <v>0.22549999999999998</v>
      </c>
      <c r="E24" s="29">
        <f t="shared" si="3"/>
        <v>1.1499999999999996E-2</v>
      </c>
      <c r="F24">
        <f>TTEST(D13:D17,D18:D24,1,2)</f>
        <v>5.382335270320987E-2</v>
      </c>
    </row>
    <row r="26" spans="1:6">
      <c r="A26" s="33" t="s">
        <v>14</v>
      </c>
      <c r="B26" s="8">
        <v>1</v>
      </c>
      <c r="C26" s="8">
        <v>2</v>
      </c>
      <c r="D26" s="8" t="s">
        <v>58</v>
      </c>
      <c r="E26" s="34" t="s">
        <v>57</v>
      </c>
    </row>
    <row r="27" spans="1:6">
      <c r="A27" s="36" t="s">
        <v>15</v>
      </c>
      <c r="B27" s="37">
        <v>0.315</v>
      </c>
      <c r="C27" s="37">
        <v>0.34</v>
      </c>
      <c r="D27" s="38">
        <f t="shared" ref="D27:D38" si="4">AVERAGE(B27:C27)</f>
        <v>0.32750000000000001</v>
      </c>
      <c r="E27" s="38">
        <f t="shared" ref="E27:E38" si="5">STDEVP(B27:C27)</f>
        <v>1.2500000000000011E-2</v>
      </c>
    </row>
    <row r="28" spans="1:6">
      <c r="A28" s="36" t="s">
        <v>16</v>
      </c>
      <c r="B28" s="37">
        <v>0.39600000000000002</v>
      </c>
      <c r="C28" s="37">
        <v>0.36199999999999999</v>
      </c>
      <c r="D28" s="38">
        <f t="shared" si="4"/>
        <v>0.379</v>
      </c>
      <c r="E28" s="38">
        <f t="shared" si="5"/>
        <v>1.7000000000000015E-2</v>
      </c>
    </row>
    <row r="29" spans="1:6">
      <c r="A29" s="36" t="s">
        <v>17</v>
      </c>
      <c r="B29" s="37">
        <v>0.45600000000000002</v>
      </c>
      <c r="C29" s="37">
        <v>0.45200000000000001</v>
      </c>
      <c r="D29" s="38">
        <f t="shared" si="4"/>
        <v>0.45400000000000001</v>
      </c>
      <c r="E29" s="38">
        <f t="shared" si="5"/>
        <v>2.0000000000000018E-3</v>
      </c>
    </row>
    <row r="30" spans="1:6">
      <c r="A30" s="36" t="s">
        <v>18</v>
      </c>
      <c r="B30" s="37">
        <v>0.31</v>
      </c>
      <c r="C30" s="37">
        <v>0.29799999999999999</v>
      </c>
      <c r="D30" s="38">
        <f t="shared" si="4"/>
        <v>0.30399999999999999</v>
      </c>
      <c r="E30" s="38">
        <f t="shared" si="5"/>
        <v>6.0000000000000053E-3</v>
      </c>
    </row>
    <row r="31" spans="1:6">
      <c r="A31" s="36" t="s">
        <v>19</v>
      </c>
      <c r="B31" s="37">
        <v>0.379</v>
      </c>
      <c r="C31" s="37">
        <v>0.34200000000000003</v>
      </c>
      <c r="D31" s="38">
        <f t="shared" si="4"/>
        <v>0.36050000000000004</v>
      </c>
      <c r="E31" s="38">
        <f t="shared" si="5"/>
        <v>1.8499999999999989E-2</v>
      </c>
    </row>
    <row r="32" spans="1:6">
      <c r="A32" s="27" t="s">
        <v>20</v>
      </c>
      <c r="B32" s="28">
        <v>0.34599999999999997</v>
      </c>
      <c r="C32" s="28">
        <v>0.33300000000000002</v>
      </c>
      <c r="D32" s="29">
        <f t="shared" si="4"/>
        <v>0.33950000000000002</v>
      </c>
      <c r="E32" s="29">
        <f t="shared" si="5"/>
        <v>6.499999999999978E-3</v>
      </c>
    </row>
    <row r="33" spans="1:7">
      <c r="A33" s="27" t="s">
        <v>21</v>
      </c>
      <c r="B33" s="28">
        <v>0.27800000000000002</v>
      </c>
      <c r="C33" s="28">
        <v>0.34200000000000003</v>
      </c>
      <c r="D33" s="29">
        <f t="shared" si="4"/>
        <v>0.31000000000000005</v>
      </c>
      <c r="E33" s="29">
        <f t="shared" si="5"/>
        <v>3.1999999999999737E-2</v>
      </c>
    </row>
    <row r="34" spans="1:7">
      <c r="A34" s="27" t="s">
        <v>22</v>
      </c>
      <c r="B34" s="28">
        <v>0.25900000000000001</v>
      </c>
      <c r="C34" s="28">
        <v>0.29299999999999998</v>
      </c>
      <c r="D34" s="29">
        <f t="shared" si="4"/>
        <v>0.27600000000000002</v>
      </c>
      <c r="E34" s="29">
        <f t="shared" si="5"/>
        <v>1.6999999999999928E-2</v>
      </c>
    </row>
    <row r="35" spans="1:7">
      <c r="A35" s="27" t="s">
        <v>23</v>
      </c>
      <c r="B35" s="28">
        <v>8.3000000000000004E-2</v>
      </c>
      <c r="C35" s="28">
        <v>7.4999999999999997E-2</v>
      </c>
      <c r="D35" s="29">
        <f t="shared" si="4"/>
        <v>7.9000000000000001E-2</v>
      </c>
      <c r="E35" s="29">
        <f t="shared" si="5"/>
        <v>4.0000000000000036E-3</v>
      </c>
    </row>
    <row r="36" spans="1:7">
      <c r="A36" s="27" t="s">
        <v>24</v>
      </c>
      <c r="B36" s="28">
        <v>0.27400000000000002</v>
      </c>
      <c r="C36" s="28">
        <v>0.245</v>
      </c>
      <c r="D36" s="29">
        <f t="shared" si="4"/>
        <v>0.25950000000000001</v>
      </c>
      <c r="E36" s="29">
        <f t="shared" si="5"/>
        <v>1.4500000000000013E-2</v>
      </c>
    </row>
    <row r="37" spans="1:7">
      <c r="A37" s="27" t="s">
        <v>25</v>
      </c>
      <c r="B37" s="28">
        <v>0.32200000000000001</v>
      </c>
      <c r="C37" s="28">
        <v>0.32600000000000001</v>
      </c>
      <c r="D37" s="29">
        <f t="shared" si="4"/>
        <v>0.32400000000000001</v>
      </c>
      <c r="E37" s="29">
        <f t="shared" si="5"/>
        <v>2.0000000000000018E-3</v>
      </c>
      <c r="F37" t="s">
        <v>68</v>
      </c>
      <c r="G37" s="39" t="s">
        <v>69</v>
      </c>
    </row>
    <row r="38" spans="1:7">
      <c r="A38" s="27" t="s">
        <v>26</v>
      </c>
      <c r="B38" s="28">
        <v>8.8999999999999996E-2</v>
      </c>
      <c r="C38" s="28">
        <v>9.0999999999999998E-2</v>
      </c>
      <c r="D38" s="29">
        <f t="shared" si="4"/>
        <v>0.09</v>
      </c>
      <c r="E38" s="29">
        <f t="shared" si="5"/>
        <v>1.0000000000000009E-3</v>
      </c>
      <c r="F38">
        <f>TTEST(D27:D31,D32:D38,1,2)</f>
        <v>2.146573628277413E-2</v>
      </c>
      <c r="G38">
        <f>TTEST(D27:D31,D32:D38,2,2)</f>
        <v>4.2931472565548259E-2</v>
      </c>
    </row>
    <row r="40" spans="1:7">
      <c r="A40" s="30" t="s">
        <v>27</v>
      </c>
      <c r="B40" s="31">
        <v>1</v>
      </c>
      <c r="C40" s="31">
        <v>2</v>
      </c>
      <c r="D40" s="31" t="s">
        <v>58</v>
      </c>
      <c r="E40" s="32" t="s">
        <v>57</v>
      </c>
    </row>
    <row r="41" spans="1:7">
      <c r="A41" s="36" t="s">
        <v>28</v>
      </c>
      <c r="B41" s="37">
        <v>0.128</v>
      </c>
      <c r="C41" s="37">
        <v>0.13200000000000001</v>
      </c>
      <c r="D41" s="38">
        <f t="shared" ref="D41:D52" si="6">AVERAGE(B41:C41)</f>
        <v>0.13</v>
      </c>
      <c r="E41" s="38">
        <f t="shared" ref="E41:E52" si="7">STDEVP(B41:C41)</f>
        <v>2.0000000000000018E-3</v>
      </c>
    </row>
    <row r="42" spans="1:7">
      <c r="A42" s="36" t="s">
        <v>29</v>
      </c>
      <c r="B42" s="37">
        <v>0.28399999999999997</v>
      </c>
      <c r="C42" s="37">
        <v>0.32600000000000001</v>
      </c>
      <c r="D42" s="38">
        <f t="shared" si="6"/>
        <v>0.30499999999999999</v>
      </c>
      <c r="E42" s="38">
        <f t="shared" si="7"/>
        <v>2.0999999999999928E-2</v>
      </c>
    </row>
    <row r="43" spans="1:7">
      <c r="A43" s="36" t="s">
        <v>30</v>
      </c>
      <c r="B43" s="37">
        <v>0.13</v>
      </c>
      <c r="C43" s="37">
        <v>0.13200000000000001</v>
      </c>
      <c r="D43" s="38">
        <f t="shared" si="6"/>
        <v>0.13100000000000001</v>
      </c>
      <c r="E43" s="38">
        <f t="shared" si="7"/>
        <v>1.0000000000000009E-3</v>
      </c>
    </row>
    <row r="44" spans="1:7">
      <c r="A44" s="36" t="s">
        <v>31</v>
      </c>
      <c r="B44" s="37">
        <v>0.126</v>
      </c>
      <c r="C44" s="37">
        <v>0.112</v>
      </c>
      <c r="D44" s="38">
        <f t="shared" si="6"/>
        <v>0.11899999999999999</v>
      </c>
      <c r="E44" s="38">
        <f t="shared" si="7"/>
        <v>6.9999999999999993E-3</v>
      </c>
    </row>
    <row r="45" spans="1:7">
      <c r="A45" s="36" t="s">
        <v>32</v>
      </c>
      <c r="B45" s="37">
        <v>0.113</v>
      </c>
      <c r="C45" s="37">
        <v>0.126</v>
      </c>
      <c r="D45" s="38">
        <f t="shared" si="6"/>
        <v>0.1195</v>
      </c>
      <c r="E45" s="38">
        <f t="shared" si="7"/>
        <v>6.4999999999999988E-3</v>
      </c>
    </row>
    <row r="46" spans="1:7">
      <c r="A46" s="27" t="s">
        <v>33</v>
      </c>
      <c r="B46" s="28">
        <v>0.10100000000000001</v>
      </c>
      <c r="C46" s="28">
        <v>9.4E-2</v>
      </c>
      <c r="D46" s="29">
        <f t="shared" si="6"/>
        <v>9.7500000000000003E-2</v>
      </c>
      <c r="E46" s="29">
        <f t="shared" si="7"/>
        <v>3.5000000000000031E-3</v>
      </c>
    </row>
    <row r="47" spans="1:7">
      <c r="A47" s="27" t="s">
        <v>34</v>
      </c>
      <c r="B47" s="28">
        <v>0.126</v>
      </c>
      <c r="C47" s="28">
        <v>0.13100000000000001</v>
      </c>
      <c r="D47" s="29">
        <f t="shared" si="6"/>
        <v>0.1285</v>
      </c>
      <c r="E47" s="29">
        <f t="shared" si="7"/>
        <v>2.5000000000000022E-3</v>
      </c>
    </row>
    <row r="48" spans="1:7">
      <c r="A48" s="27" t="s">
        <v>35</v>
      </c>
      <c r="B48" s="28">
        <v>0.111</v>
      </c>
      <c r="C48" s="28">
        <v>0.107</v>
      </c>
      <c r="D48" s="29">
        <f t="shared" si="6"/>
        <v>0.109</v>
      </c>
      <c r="E48" s="29">
        <f t="shared" si="7"/>
        <v>2.0000000000000018E-3</v>
      </c>
    </row>
    <row r="49" spans="1:6">
      <c r="A49" s="27" t="s">
        <v>36</v>
      </c>
      <c r="B49" s="28">
        <v>0.126</v>
      </c>
      <c r="C49" s="28">
        <v>0.126</v>
      </c>
      <c r="D49" s="29">
        <f t="shared" si="6"/>
        <v>0.126</v>
      </c>
      <c r="E49" s="29">
        <f t="shared" si="7"/>
        <v>0</v>
      </c>
    </row>
    <row r="50" spans="1:6">
      <c r="A50" s="27" t="s">
        <v>37</v>
      </c>
      <c r="B50" s="28">
        <v>0.28100000000000003</v>
      </c>
      <c r="C50" s="28">
        <v>0.33</v>
      </c>
      <c r="D50" s="29">
        <f t="shared" si="6"/>
        <v>0.30549999999999999</v>
      </c>
      <c r="E50" s="29">
        <f t="shared" si="7"/>
        <v>2.4500000000000497E-2</v>
      </c>
    </row>
    <row r="51" spans="1:6">
      <c r="A51" s="27" t="s">
        <v>38</v>
      </c>
      <c r="B51" s="28">
        <v>0.14199999999999999</v>
      </c>
      <c r="C51" s="28">
        <v>0.23200000000000001</v>
      </c>
      <c r="D51" s="29">
        <f t="shared" si="6"/>
        <v>0.187</v>
      </c>
      <c r="E51" s="29">
        <f t="shared" si="7"/>
        <v>4.4999999999999991E-2</v>
      </c>
      <c r="F51" t="s">
        <v>67</v>
      </c>
    </row>
    <row r="52" spans="1:6">
      <c r="A52" s="27" t="s">
        <v>39</v>
      </c>
      <c r="B52" s="28">
        <v>0.13200000000000001</v>
      </c>
      <c r="C52" s="28">
        <v>0.14199999999999999</v>
      </c>
      <c r="D52" s="29">
        <f t="shared" si="6"/>
        <v>0.13700000000000001</v>
      </c>
      <c r="E52" s="29">
        <f t="shared" si="7"/>
        <v>4.9999999999999906E-3</v>
      </c>
      <c r="F52">
        <f>TTEST(D41:D45,D46:D52,1,2)</f>
        <v>0.45511142258163784</v>
      </c>
    </row>
  </sheetData>
  <pageMargins left="0.7" right="0.7" top="0.61" bottom="0.56999999999999995" header="0.3" footer="0.3"/>
  <pageSetup paperSize="9" orientation="portrait" r:id="rId1"/>
  <ignoredErrors>
    <ignoredError sqref="E2 E3:E10 D2:D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topLeftCell="A49" workbookViewId="0">
      <selection activeCell="N60" sqref="N60"/>
    </sheetView>
  </sheetViews>
  <sheetFormatPr baseColWidth="10" defaultRowHeight="12" customHeight="1"/>
  <cols>
    <col min="1" max="1" width="8.28515625" style="62" customWidth="1"/>
    <col min="2" max="2" width="9" style="62" customWidth="1"/>
    <col min="3" max="3" width="10.140625" style="62" customWidth="1"/>
    <col min="4" max="4" width="9.140625" style="62" customWidth="1"/>
    <col min="5" max="5" width="10.42578125" style="63" customWidth="1"/>
    <col min="6" max="6" width="7.7109375" style="62" customWidth="1"/>
    <col min="7" max="7" width="9.42578125" style="62" customWidth="1"/>
    <col min="8" max="8" width="10.42578125" style="62" customWidth="1"/>
    <col min="9" max="9" width="7.7109375" style="62" customWidth="1"/>
    <col min="10" max="10" width="8" style="64" customWidth="1"/>
    <col min="11" max="11" width="10.85546875" style="62" customWidth="1"/>
    <col min="12" max="12" width="9.140625" style="64" customWidth="1"/>
    <col min="13" max="13" width="11.5703125" style="62" customWidth="1"/>
    <col min="14" max="14" width="8.42578125" style="62" customWidth="1"/>
    <col min="15" max="16384" width="11.42578125" style="62"/>
  </cols>
  <sheetData>
    <row r="1" spans="1:22" ht="12" customHeight="1">
      <c r="A1" s="61" t="s">
        <v>85</v>
      </c>
    </row>
    <row r="2" spans="1:22" ht="12" customHeight="1">
      <c r="A2" s="65" t="s">
        <v>1</v>
      </c>
      <c r="B2" s="65">
        <v>1</v>
      </c>
      <c r="C2" s="65">
        <v>2</v>
      </c>
      <c r="D2" s="65">
        <v>3</v>
      </c>
      <c r="E2" s="66" t="s">
        <v>75</v>
      </c>
      <c r="F2" s="65" t="s">
        <v>57</v>
      </c>
      <c r="G2" s="65" t="s">
        <v>73</v>
      </c>
      <c r="H2" s="65" t="s">
        <v>74</v>
      </c>
      <c r="I2" s="65" t="s">
        <v>75</v>
      </c>
      <c r="J2" s="65" t="s">
        <v>76</v>
      </c>
      <c r="K2" s="67" t="s">
        <v>77</v>
      </c>
      <c r="L2" s="68" t="s">
        <v>78</v>
      </c>
      <c r="M2" s="67" t="s">
        <v>79</v>
      </c>
    </row>
    <row r="3" spans="1:22" ht="12" customHeight="1">
      <c r="A3" s="69" t="s">
        <v>2</v>
      </c>
      <c r="B3" s="46">
        <v>0.13600000000000001</v>
      </c>
      <c r="C3" s="46">
        <v>0.13300000000000001</v>
      </c>
      <c r="D3" s="46">
        <v>0.13600000000000001</v>
      </c>
      <c r="E3" s="47">
        <f>AVERAGE(B3:D3)</f>
        <v>0.13500000000000001</v>
      </c>
      <c r="F3" s="48">
        <f>STDEVP(B3:D3)</f>
        <v>1.4142135623730965E-3</v>
      </c>
      <c r="G3" s="46">
        <v>0.109</v>
      </c>
      <c r="H3" s="46">
        <v>0.108</v>
      </c>
      <c r="I3" s="49">
        <f>AVERAGE(G3:H3)</f>
        <v>0.1085</v>
      </c>
      <c r="J3" s="70">
        <f>STDEVP(G3:H3)</f>
        <v>5.0000000000000044E-4</v>
      </c>
      <c r="K3" s="71">
        <f>E3-I3</f>
        <v>2.650000000000001E-2</v>
      </c>
      <c r="L3" s="72">
        <f>0.362-K3</f>
        <v>0.33549999999999996</v>
      </c>
      <c r="M3" s="73">
        <f>L3/0.362</f>
        <v>0.92679558011049712</v>
      </c>
    </row>
    <row r="4" spans="1:22" ht="12" customHeight="1">
      <c r="A4" s="69" t="s">
        <v>3</v>
      </c>
      <c r="B4" s="46">
        <v>0.16900000000000001</v>
      </c>
      <c r="C4" s="46">
        <v>0.16600000000000001</v>
      </c>
      <c r="D4" s="46">
        <v>0.16900000000000001</v>
      </c>
      <c r="E4" s="47">
        <f t="shared" ref="E4:E14" si="0">AVERAGE(B4:D4)</f>
        <v>0.16800000000000001</v>
      </c>
      <c r="F4" s="48">
        <f t="shared" ref="F4:F14" si="1">STDEVP(B4:D4)</f>
        <v>1.4142135623730965E-3</v>
      </c>
      <c r="G4" s="46">
        <v>0.13300000000000001</v>
      </c>
      <c r="H4" s="46">
        <v>0.12</v>
      </c>
      <c r="I4" s="49">
        <f t="shared" ref="I4:I14" si="2">AVERAGE(G4:H4)</f>
        <v>0.1265</v>
      </c>
      <c r="J4" s="70">
        <f t="shared" ref="J4:J14" si="3">STDEVP(G4:H4)</f>
        <v>6.5000000000000058E-3</v>
      </c>
      <c r="K4" s="71">
        <f t="shared" ref="K4:K14" si="4">E4-I4</f>
        <v>4.1500000000000009E-2</v>
      </c>
      <c r="L4" s="72">
        <f t="shared" ref="L4:L14" si="5">0.362-K4</f>
        <v>0.32050000000000001</v>
      </c>
      <c r="M4" s="73">
        <f t="shared" ref="M4:M14" si="6">L4/0.362</f>
        <v>0.88535911602209949</v>
      </c>
    </row>
    <row r="5" spans="1:22" ht="12" customHeight="1">
      <c r="A5" s="69" t="s">
        <v>4</v>
      </c>
      <c r="B5" s="46">
        <v>0.13200000000000001</v>
      </c>
      <c r="C5" s="46">
        <v>0.14199999999999999</v>
      </c>
      <c r="D5" s="46">
        <v>0.159</v>
      </c>
      <c r="E5" s="47">
        <f t="shared" si="0"/>
        <v>0.14433333333333334</v>
      </c>
      <c r="F5" s="48">
        <f t="shared" si="1"/>
        <v>1.1145502331533658E-2</v>
      </c>
      <c r="G5" s="46">
        <v>0.127</v>
      </c>
      <c r="H5" s="46">
        <v>0.14199999999999999</v>
      </c>
      <c r="I5" s="49">
        <f t="shared" si="2"/>
        <v>0.13450000000000001</v>
      </c>
      <c r="J5" s="70">
        <f t="shared" si="3"/>
        <v>7.4999999999999928E-3</v>
      </c>
      <c r="K5" s="71">
        <f t="shared" si="4"/>
        <v>9.8333333333333328E-3</v>
      </c>
      <c r="L5" s="72">
        <f t="shared" si="5"/>
        <v>0.35216666666666663</v>
      </c>
      <c r="M5" s="73">
        <f t="shared" si="6"/>
        <v>0.97283609576427243</v>
      </c>
    </row>
    <row r="6" spans="1:22" ht="12" customHeight="1">
      <c r="A6" s="69" t="s">
        <v>5</v>
      </c>
      <c r="B6" s="46">
        <v>0.17799999999999999</v>
      </c>
      <c r="C6" s="46">
        <v>0.18</v>
      </c>
      <c r="D6" s="46">
        <v>0.17899999999999999</v>
      </c>
      <c r="E6" s="47">
        <f t="shared" si="0"/>
        <v>0.17899999999999996</v>
      </c>
      <c r="F6" s="48">
        <f t="shared" si="1"/>
        <v>8.1649658092772682E-4</v>
      </c>
      <c r="G6" s="46">
        <v>0.14199999999999999</v>
      </c>
      <c r="H6" s="46">
        <v>0.13</v>
      </c>
      <c r="I6" s="49">
        <f t="shared" si="2"/>
        <v>0.13600000000000001</v>
      </c>
      <c r="J6" s="70">
        <f t="shared" si="3"/>
        <v>5.9999999999999915E-3</v>
      </c>
      <c r="K6" s="71">
        <f t="shared" si="4"/>
        <v>4.2999999999999955E-2</v>
      </c>
      <c r="L6" s="72">
        <f t="shared" si="5"/>
        <v>0.31900000000000006</v>
      </c>
      <c r="M6" s="73">
        <f t="shared" si="6"/>
        <v>0.88121546961325992</v>
      </c>
      <c r="N6" s="73">
        <f>AVERAGE(M3:M7)</f>
        <v>0.91878453038674035</v>
      </c>
      <c r="O6" s="62" t="s">
        <v>58</v>
      </c>
      <c r="Q6" s="62" t="s">
        <v>87</v>
      </c>
    </row>
    <row r="7" spans="1:22" ht="12" customHeight="1" thickBot="1">
      <c r="A7" s="69" t="s">
        <v>6</v>
      </c>
      <c r="B7" s="46">
        <v>0.17100000000000001</v>
      </c>
      <c r="C7" s="46">
        <v>0.157</v>
      </c>
      <c r="D7" s="46">
        <v>0.187</v>
      </c>
      <c r="E7" s="47">
        <f t="shared" si="0"/>
        <v>0.17166666666666666</v>
      </c>
      <c r="F7" s="48">
        <f t="shared" si="1"/>
        <v>1.2256517540566822E-2</v>
      </c>
      <c r="G7" s="46">
        <v>0.13900000000000001</v>
      </c>
      <c r="H7" s="46">
        <v>0.152</v>
      </c>
      <c r="I7" s="49">
        <f t="shared" si="2"/>
        <v>0.14550000000000002</v>
      </c>
      <c r="J7" s="70">
        <f t="shared" si="3"/>
        <v>6.4999999999999919E-3</v>
      </c>
      <c r="K7" s="71">
        <f t="shared" si="4"/>
        <v>2.6166666666666644E-2</v>
      </c>
      <c r="L7" s="72">
        <f t="shared" si="5"/>
        <v>0.33583333333333332</v>
      </c>
      <c r="M7" s="73">
        <f t="shared" si="6"/>
        <v>0.92771639042357268</v>
      </c>
      <c r="N7" s="73">
        <f>STDEVP(M3:M7)</f>
        <v>3.3449123797209254E-2</v>
      </c>
      <c r="O7" s="62" t="s">
        <v>57</v>
      </c>
    </row>
    <row r="8" spans="1:22" ht="12" customHeight="1">
      <c r="A8" s="69" t="s">
        <v>7</v>
      </c>
      <c r="B8" s="46">
        <v>0.184</v>
      </c>
      <c r="C8" s="46">
        <v>0.17699999999999999</v>
      </c>
      <c r="D8" s="46">
        <v>0.191</v>
      </c>
      <c r="E8" s="47">
        <f t="shared" si="0"/>
        <v>0.18400000000000002</v>
      </c>
      <c r="F8" s="48">
        <f t="shared" si="1"/>
        <v>5.7154760664940869E-3</v>
      </c>
      <c r="G8" s="46">
        <v>0.153</v>
      </c>
      <c r="H8" s="46">
        <v>0.13500000000000001</v>
      </c>
      <c r="I8" s="49">
        <f t="shared" si="2"/>
        <v>0.14400000000000002</v>
      </c>
      <c r="J8" s="70">
        <f t="shared" si="3"/>
        <v>8.9999999999999941E-3</v>
      </c>
      <c r="K8" s="71">
        <f t="shared" si="4"/>
        <v>4.0000000000000008E-2</v>
      </c>
      <c r="L8" s="72">
        <f t="shared" si="5"/>
        <v>0.32199999999999995</v>
      </c>
      <c r="M8" s="73">
        <f t="shared" si="6"/>
        <v>0.88950276243093918</v>
      </c>
      <c r="Q8" s="50" t="s">
        <v>71</v>
      </c>
      <c r="R8" s="51"/>
      <c r="S8" s="75"/>
      <c r="T8" s="76"/>
      <c r="U8" s="77"/>
    </row>
    <row r="9" spans="1:22" ht="12" customHeight="1">
      <c r="A9" s="69" t="s">
        <v>8</v>
      </c>
      <c r="B9" s="46">
        <v>0.16600000000000001</v>
      </c>
      <c r="C9" s="46">
        <v>0.16400000000000001</v>
      </c>
      <c r="D9" s="46">
        <v>0.16300000000000001</v>
      </c>
      <c r="E9" s="47">
        <f t="shared" si="0"/>
        <v>0.16433333333333333</v>
      </c>
      <c r="F9" s="48">
        <f t="shared" si="1"/>
        <v>1.2472191289246482E-3</v>
      </c>
      <c r="G9" s="46">
        <v>0.11700000000000001</v>
      </c>
      <c r="H9" s="46">
        <v>0.114</v>
      </c>
      <c r="I9" s="49">
        <f t="shared" si="2"/>
        <v>0.11550000000000001</v>
      </c>
      <c r="J9" s="70">
        <f t="shared" si="3"/>
        <v>1.5000000000000013E-3</v>
      </c>
      <c r="K9" s="71">
        <f t="shared" si="4"/>
        <v>4.8833333333333326E-2</v>
      </c>
      <c r="L9" s="72">
        <f t="shared" si="5"/>
        <v>0.31316666666666665</v>
      </c>
      <c r="M9" s="73">
        <f t="shared" si="6"/>
        <v>0.86510128913443829</v>
      </c>
      <c r="Q9" s="52">
        <v>0.38900000000000001</v>
      </c>
      <c r="R9" s="53">
        <v>0.41399999999999998</v>
      </c>
      <c r="S9" s="54">
        <v>0.433</v>
      </c>
      <c r="T9" s="54">
        <v>0.438</v>
      </c>
      <c r="U9" s="78"/>
    </row>
    <row r="10" spans="1:22" ht="12" customHeight="1">
      <c r="A10" s="69" t="s">
        <v>9</v>
      </c>
      <c r="B10" s="46">
        <v>0.17199999999999999</v>
      </c>
      <c r="C10" s="46">
        <v>0.17</v>
      </c>
      <c r="D10" s="46">
        <v>0.17799999999999999</v>
      </c>
      <c r="E10" s="47">
        <f t="shared" si="0"/>
        <v>0.17333333333333334</v>
      </c>
      <c r="F10" s="48">
        <f t="shared" si="1"/>
        <v>3.3993463423951835E-3</v>
      </c>
      <c r="G10" s="46">
        <v>0.13400000000000001</v>
      </c>
      <c r="H10" s="46">
        <v>0.13400000000000001</v>
      </c>
      <c r="I10" s="49">
        <f t="shared" si="2"/>
        <v>0.13400000000000001</v>
      </c>
      <c r="J10" s="70">
        <f t="shared" si="3"/>
        <v>0</v>
      </c>
      <c r="K10" s="71">
        <f t="shared" si="4"/>
        <v>3.9333333333333331E-2</v>
      </c>
      <c r="L10" s="72">
        <f>0.362-K10</f>
        <v>0.32266666666666666</v>
      </c>
      <c r="M10" s="73">
        <f t="shared" si="6"/>
        <v>0.89134438305709029</v>
      </c>
      <c r="Q10" s="79"/>
      <c r="R10" s="80"/>
      <c r="S10" s="80"/>
      <c r="T10" s="80"/>
      <c r="U10" s="78"/>
    </row>
    <row r="11" spans="1:22" ht="12" customHeight="1">
      <c r="A11" s="69" t="s">
        <v>10</v>
      </c>
      <c r="B11" s="46">
        <v>0.17199999999999999</v>
      </c>
      <c r="C11" s="46">
        <v>0.19500000000000001</v>
      </c>
      <c r="D11" s="46">
        <v>0.16700000000000001</v>
      </c>
      <c r="E11" s="47">
        <f t="shared" si="0"/>
        <v>0.17800000000000002</v>
      </c>
      <c r="F11" s="48">
        <f t="shared" si="1"/>
        <v>1.2192894105447924E-2</v>
      </c>
      <c r="G11" s="46">
        <v>0.16200000000000001</v>
      </c>
      <c r="H11" s="46">
        <v>0.155</v>
      </c>
      <c r="I11" s="49">
        <f t="shared" si="2"/>
        <v>0.1585</v>
      </c>
      <c r="J11" s="70">
        <f t="shared" si="3"/>
        <v>3.5000000000000031E-3</v>
      </c>
      <c r="K11" s="71">
        <f t="shared" si="4"/>
        <v>1.9500000000000017E-2</v>
      </c>
      <c r="L11" s="72">
        <f t="shared" si="5"/>
        <v>0.34249999999999997</v>
      </c>
      <c r="M11" s="73">
        <f t="shared" si="6"/>
        <v>0.94613259668508287</v>
      </c>
      <c r="Q11" s="81" t="s">
        <v>75</v>
      </c>
      <c r="R11" s="82">
        <f>AVERAGE(Q9:T9)</f>
        <v>0.41849999999999998</v>
      </c>
      <c r="S11" s="80"/>
      <c r="T11" s="80"/>
      <c r="U11" s="78"/>
    </row>
    <row r="12" spans="1:22" ht="12" customHeight="1" thickBot="1">
      <c r="A12" s="69" t="s">
        <v>11</v>
      </c>
      <c r="B12" s="46">
        <v>0.16800000000000001</v>
      </c>
      <c r="C12" s="46">
        <v>0.214</v>
      </c>
      <c r="D12" s="46">
        <v>0.217</v>
      </c>
      <c r="E12" s="47">
        <f t="shared" si="0"/>
        <v>0.19966666666666666</v>
      </c>
      <c r="F12" s="48">
        <f t="shared" si="1"/>
        <v>2.2425184255405486E-2</v>
      </c>
      <c r="G12" s="46">
        <v>0.182</v>
      </c>
      <c r="H12" s="46">
        <v>0.17599999999999999</v>
      </c>
      <c r="I12" s="49">
        <f t="shared" si="2"/>
        <v>0.17899999999999999</v>
      </c>
      <c r="J12" s="70">
        <f t="shared" si="3"/>
        <v>3.0000000000000027E-3</v>
      </c>
      <c r="K12" s="71">
        <f t="shared" si="4"/>
        <v>2.0666666666666667E-2</v>
      </c>
      <c r="L12" s="72">
        <f t="shared" si="5"/>
        <v>0.34133333333333332</v>
      </c>
      <c r="M12" s="73">
        <f t="shared" si="6"/>
        <v>0.94290976058931864</v>
      </c>
      <c r="N12" s="73">
        <f>AVERAGE(M8:M14)</f>
        <v>0.91179952644041051</v>
      </c>
      <c r="O12" s="62" t="s">
        <v>58</v>
      </c>
      <c r="Q12" s="83" t="s">
        <v>57</v>
      </c>
      <c r="R12" s="84">
        <f>STDEVP(Q9:T9)</f>
        <v>1.9241881404893853E-2</v>
      </c>
      <c r="S12" s="85"/>
      <c r="T12" s="85"/>
      <c r="U12" s="86"/>
    </row>
    <row r="13" spans="1:22" ht="12" customHeight="1">
      <c r="A13" s="69" t="s">
        <v>12</v>
      </c>
      <c r="B13" s="46">
        <v>0.187</v>
      </c>
      <c r="C13" s="46">
        <v>0.20599999999999999</v>
      </c>
      <c r="D13" s="46">
        <v>0.18099999999999999</v>
      </c>
      <c r="E13" s="47">
        <f t="shared" si="0"/>
        <v>0.19133333333333336</v>
      </c>
      <c r="F13" s="48">
        <f t="shared" si="1"/>
        <v>1.0656244908763851E-2</v>
      </c>
      <c r="G13" s="46">
        <v>0.16300000000000001</v>
      </c>
      <c r="H13" s="46">
        <v>0.16</v>
      </c>
      <c r="I13" s="49">
        <f t="shared" si="2"/>
        <v>0.1615</v>
      </c>
      <c r="J13" s="70">
        <f t="shared" si="3"/>
        <v>1.5000000000000013E-3</v>
      </c>
      <c r="K13" s="71">
        <f t="shared" si="4"/>
        <v>2.9833333333333351E-2</v>
      </c>
      <c r="L13" s="72">
        <f t="shared" si="5"/>
        <v>0.33216666666666661</v>
      </c>
      <c r="M13" s="73">
        <f t="shared" si="6"/>
        <v>0.91758747697974208</v>
      </c>
      <c r="N13" s="73">
        <f>STDEVP(M8:M14)</f>
        <v>2.8305271191530534E-2</v>
      </c>
      <c r="O13" s="62" t="s">
        <v>57</v>
      </c>
      <c r="U13" s="63"/>
    </row>
    <row r="14" spans="1:22" ht="12" customHeight="1" thickBot="1">
      <c r="A14" s="69" t="s">
        <v>13</v>
      </c>
      <c r="B14" s="46">
        <v>0.21</v>
      </c>
      <c r="C14" s="46">
        <v>0.23599999999999999</v>
      </c>
      <c r="D14" s="46">
        <v>0.22700000000000001</v>
      </c>
      <c r="E14" s="47">
        <f t="shared" si="0"/>
        <v>0.2243333333333333</v>
      </c>
      <c r="F14" s="48">
        <f t="shared" si="1"/>
        <v>1.0780641085864153E-2</v>
      </c>
      <c r="G14" s="46">
        <v>0.20200000000000001</v>
      </c>
      <c r="H14" s="46">
        <v>0.19600000000000001</v>
      </c>
      <c r="I14" s="49">
        <f t="shared" si="2"/>
        <v>0.19900000000000001</v>
      </c>
      <c r="J14" s="70">
        <f t="shared" si="3"/>
        <v>3.0000000000000027E-3</v>
      </c>
      <c r="K14" s="71">
        <f t="shared" si="4"/>
        <v>2.5333333333333291E-2</v>
      </c>
      <c r="L14" s="72">
        <f t="shared" si="5"/>
        <v>0.33666666666666667</v>
      </c>
      <c r="M14" s="73">
        <f t="shared" si="6"/>
        <v>0.93001841620626158</v>
      </c>
      <c r="N14" s="74">
        <f>TTEST(M3:M7,M8:M14,1,2)</f>
        <v>0.36446876928723493</v>
      </c>
      <c r="O14" s="61" t="s">
        <v>81</v>
      </c>
      <c r="U14" s="63"/>
    </row>
    <row r="15" spans="1:22" ht="12" customHeight="1">
      <c r="I15" s="63"/>
      <c r="Q15" s="87" t="s">
        <v>72</v>
      </c>
      <c r="R15" s="76"/>
      <c r="S15" s="76"/>
      <c r="T15" s="76"/>
      <c r="U15" s="76"/>
      <c r="V15" s="88"/>
    </row>
    <row r="16" spans="1:22" ht="12" customHeight="1">
      <c r="A16" s="65" t="s">
        <v>14</v>
      </c>
      <c r="B16" s="65">
        <v>1</v>
      </c>
      <c r="C16" s="65">
        <v>2</v>
      </c>
      <c r="D16" s="65">
        <v>3</v>
      </c>
      <c r="E16" s="66" t="s">
        <v>75</v>
      </c>
      <c r="F16" s="65" t="s">
        <v>57</v>
      </c>
      <c r="G16" s="65" t="s">
        <v>73</v>
      </c>
      <c r="H16" s="65" t="s">
        <v>74</v>
      </c>
      <c r="I16" s="66" t="s">
        <v>75</v>
      </c>
      <c r="J16" s="65" t="s">
        <v>76</v>
      </c>
      <c r="K16" s="67" t="s">
        <v>77</v>
      </c>
      <c r="L16" s="68" t="s">
        <v>78</v>
      </c>
      <c r="M16" s="67" t="s">
        <v>79</v>
      </c>
      <c r="Q16" s="52">
        <v>5.7000000000000002E-2</v>
      </c>
      <c r="R16" s="53">
        <v>5.7000000000000002E-2</v>
      </c>
      <c r="S16" s="54">
        <v>5.8000000000000003E-2</v>
      </c>
      <c r="T16" s="54">
        <v>5.7000000000000002E-2</v>
      </c>
      <c r="U16" s="54">
        <v>5.7000000000000002E-2</v>
      </c>
      <c r="V16" s="55">
        <v>5.5E-2</v>
      </c>
    </row>
    <row r="17" spans="1:22" ht="12" customHeight="1">
      <c r="A17" s="69" t="s">
        <v>15</v>
      </c>
      <c r="B17" s="46">
        <v>0.127</v>
      </c>
      <c r="C17" s="46">
        <v>0.14899999999999999</v>
      </c>
      <c r="D17" s="46">
        <v>0.14499999999999999</v>
      </c>
      <c r="E17" s="47">
        <f t="shared" ref="E17:E28" si="7">AVERAGE(B17:D17)</f>
        <v>0.14033333333333334</v>
      </c>
      <c r="F17" s="48">
        <f t="shared" ref="F17:F28" si="8">STDEVP(B17:D17)</f>
        <v>9.5684667296048777E-3</v>
      </c>
      <c r="G17" s="46">
        <v>0.107</v>
      </c>
      <c r="H17" s="46">
        <v>8.7999999999999995E-2</v>
      </c>
      <c r="I17" s="49">
        <f t="shared" ref="I17:I28" si="9">AVERAGE(G17:H17)</f>
        <v>9.7500000000000003E-2</v>
      </c>
      <c r="J17" s="70">
        <f t="shared" ref="J17:J28" si="10">STDEVP(G17:H17)</f>
        <v>9.5000000000000015E-3</v>
      </c>
      <c r="K17" s="71">
        <f t="shared" ref="K17:K28" si="11">E17-I17</f>
        <v>4.2833333333333334E-2</v>
      </c>
      <c r="L17" s="72">
        <f t="shared" ref="L17:L28" si="12">0.362-K17</f>
        <v>0.31916666666666665</v>
      </c>
      <c r="M17" s="73">
        <f t="shared" ref="M17:M28" si="13">L17/0.362</f>
        <v>0.88167587476979736</v>
      </c>
      <c r="Q17" s="79"/>
      <c r="R17" s="80"/>
      <c r="S17" s="80"/>
      <c r="T17" s="80"/>
      <c r="U17" s="80"/>
      <c r="V17" s="89"/>
    </row>
    <row r="18" spans="1:22" ht="12" customHeight="1">
      <c r="A18" s="69" t="s">
        <v>16</v>
      </c>
      <c r="B18" s="46">
        <v>0.13400000000000001</v>
      </c>
      <c r="C18" s="46">
        <v>0.14000000000000001</v>
      </c>
      <c r="D18" s="46">
        <v>0.125</v>
      </c>
      <c r="E18" s="47">
        <f t="shared" si="7"/>
        <v>0.13300000000000001</v>
      </c>
      <c r="F18" s="48">
        <f t="shared" si="8"/>
        <v>6.1644140029689818E-3</v>
      </c>
      <c r="G18" s="46">
        <v>9.7000000000000003E-2</v>
      </c>
      <c r="H18" s="46">
        <v>9.6000000000000002E-2</v>
      </c>
      <c r="I18" s="49">
        <f t="shared" si="9"/>
        <v>9.6500000000000002E-2</v>
      </c>
      <c r="J18" s="70">
        <f t="shared" si="10"/>
        <v>5.0000000000000044E-4</v>
      </c>
      <c r="K18" s="71">
        <f t="shared" si="11"/>
        <v>3.6500000000000005E-2</v>
      </c>
      <c r="L18" s="72">
        <f t="shared" si="12"/>
        <v>0.32550000000000001</v>
      </c>
      <c r="M18" s="73">
        <f t="shared" si="13"/>
        <v>0.89917127071823211</v>
      </c>
      <c r="Q18" s="81" t="s">
        <v>58</v>
      </c>
      <c r="R18" s="82">
        <f>AVERAGE(Q16:V16)</f>
        <v>5.683333333333334E-2</v>
      </c>
      <c r="S18" s="80"/>
      <c r="T18" s="80"/>
      <c r="U18" s="80"/>
      <c r="V18" s="89"/>
    </row>
    <row r="19" spans="1:22" ht="12" customHeight="1" thickBot="1">
      <c r="A19" s="69" t="s">
        <v>17</v>
      </c>
      <c r="B19" s="46">
        <v>0.16200000000000001</v>
      </c>
      <c r="C19" s="46">
        <v>0.161</v>
      </c>
      <c r="D19" s="46">
        <v>0.16200000000000001</v>
      </c>
      <c r="E19" s="47">
        <f t="shared" si="7"/>
        <v>0.16166666666666665</v>
      </c>
      <c r="F19" s="48">
        <f t="shared" si="8"/>
        <v>4.7140452079103207E-4</v>
      </c>
      <c r="G19" s="46">
        <v>0.127</v>
      </c>
      <c r="H19" s="46">
        <v>0.13900000000000001</v>
      </c>
      <c r="I19" s="49">
        <f t="shared" si="9"/>
        <v>0.13300000000000001</v>
      </c>
      <c r="J19" s="70">
        <f t="shared" si="10"/>
        <v>6.0000000000000053E-3</v>
      </c>
      <c r="K19" s="71">
        <f t="shared" si="11"/>
        <v>2.8666666666666646E-2</v>
      </c>
      <c r="L19" s="72">
        <f t="shared" si="12"/>
        <v>0.33333333333333337</v>
      </c>
      <c r="M19" s="73">
        <f t="shared" si="13"/>
        <v>0.92081031307550654</v>
      </c>
      <c r="Q19" s="83" t="s">
        <v>57</v>
      </c>
      <c r="R19" s="84">
        <f>STDEVP(Q16:V16)</f>
        <v>8.9752746785575139E-4</v>
      </c>
      <c r="S19" s="85"/>
      <c r="T19" s="85"/>
      <c r="U19" s="85"/>
      <c r="V19" s="90"/>
    </row>
    <row r="20" spans="1:22" ht="12" customHeight="1">
      <c r="A20" s="69" t="s">
        <v>18</v>
      </c>
      <c r="B20" s="46">
        <v>0.13</v>
      </c>
      <c r="C20" s="46">
        <v>0.13200000000000001</v>
      </c>
      <c r="D20" s="46">
        <v>0.16300000000000001</v>
      </c>
      <c r="E20" s="47">
        <f t="shared" si="7"/>
        <v>0.14166666666666669</v>
      </c>
      <c r="F20" s="48">
        <f t="shared" si="8"/>
        <v>1.5107025591499547E-2</v>
      </c>
      <c r="G20" s="46">
        <v>0.104</v>
      </c>
      <c r="H20" s="46">
        <v>0.106</v>
      </c>
      <c r="I20" s="49">
        <f t="shared" si="9"/>
        <v>0.105</v>
      </c>
      <c r="J20" s="70">
        <f t="shared" si="10"/>
        <v>1.0000000000000009E-3</v>
      </c>
      <c r="K20" s="71">
        <f t="shared" si="11"/>
        <v>3.6666666666666695E-2</v>
      </c>
      <c r="L20" s="72">
        <f t="shared" si="12"/>
        <v>0.32533333333333331</v>
      </c>
      <c r="M20" s="73">
        <f t="shared" si="13"/>
        <v>0.89871086556169422</v>
      </c>
      <c r="N20" s="73">
        <f>AVERAGE(M17:M21)</f>
        <v>0.90220994475138117</v>
      </c>
      <c r="O20" s="62" t="s">
        <v>58</v>
      </c>
    </row>
    <row r="21" spans="1:22" ht="12" customHeight="1">
      <c r="A21" s="69" t="s">
        <v>19</v>
      </c>
      <c r="B21" s="46">
        <v>0.126</v>
      </c>
      <c r="C21" s="46">
        <v>0.13600000000000001</v>
      </c>
      <c r="D21" s="46">
        <v>0.11700000000000001</v>
      </c>
      <c r="E21" s="47">
        <f t="shared" si="7"/>
        <v>0.12633333333333333</v>
      </c>
      <c r="F21" s="48">
        <f t="shared" si="8"/>
        <v>7.7602978178818779E-3</v>
      </c>
      <c r="G21" s="46">
        <v>9.4E-2</v>
      </c>
      <c r="H21" s="46">
        <v>9.4E-2</v>
      </c>
      <c r="I21" s="49">
        <f t="shared" si="9"/>
        <v>9.4E-2</v>
      </c>
      <c r="J21" s="70">
        <f t="shared" si="10"/>
        <v>0</v>
      </c>
      <c r="K21" s="71">
        <f t="shared" si="11"/>
        <v>3.2333333333333325E-2</v>
      </c>
      <c r="L21" s="72">
        <f t="shared" si="12"/>
        <v>0.32966666666666666</v>
      </c>
      <c r="M21" s="73">
        <f t="shared" si="13"/>
        <v>0.91068139963167594</v>
      </c>
      <c r="N21" s="73">
        <f>STDEVP(M17:M21)</f>
        <v>1.312146618824293E-2</v>
      </c>
      <c r="O21" s="62" t="s">
        <v>57</v>
      </c>
    </row>
    <row r="22" spans="1:22" ht="12" customHeight="1">
      <c r="A22" s="69" t="s">
        <v>20</v>
      </c>
      <c r="B22" s="46">
        <v>0.152</v>
      </c>
      <c r="C22" s="46">
        <v>0.129</v>
      </c>
      <c r="D22" s="46">
        <v>0.13900000000000001</v>
      </c>
      <c r="E22" s="47">
        <f t="shared" si="7"/>
        <v>0.14000000000000001</v>
      </c>
      <c r="F22" s="48">
        <f t="shared" si="8"/>
        <v>9.4162979278836871E-3</v>
      </c>
      <c r="G22" s="46">
        <v>0.11</v>
      </c>
      <c r="H22" s="46">
        <v>0.109</v>
      </c>
      <c r="I22" s="49">
        <f t="shared" si="9"/>
        <v>0.1095</v>
      </c>
      <c r="J22" s="70">
        <f t="shared" si="10"/>
        <v>5.0000000000000044E-4</v>
      </c>
      <c r="K22" s="71">
        <f t="shared" si="11"/>
        <v>3.0500000000000013E-2</v>
      </c>
      <c r="L22" s="72">
        <f t="shared" si="12"/>
        <v>0.33149999999999996</v>
      </c>
      <c r="M22" s="73">
        <f t="shared" si="13"/>
        <v>0.91574585635359107</v>
      </c>
    </row>
    <row r="23" spans="1:22" ht="12" customHeight="1">
      <c r="A23" s="69" t="s">
        <v>21</v>
      </c>
      <c r="B23" s="46">
        <v>0.154</v>
      </c>
      <c r="C23" s="46">
        <v>0.16800000000000001</v>
      </c>
      <c r="D23" s="46">
        <v>0.16800000000000001</v>
      </c>
      <c r="E23" s="47">
        <f t="shared" si="7"/>
        <v>0.16333333333333333</v>
      </c>
      <c r="F23" s="48">
        <f t="shared" si="8"/>
        <v>6.5996632910744497E-3</v>
      </c>
      <c r="G23" s="46">
        <v>0.112</v>
      </c>
      <c r="H23" s="46">
        <v>9.1999999999999998E-2</v>
      </c>
      <c r="I23" s="49">
        <f t="shared" si="9"/>
        <v>0.10200000000000001</v>
      </c>
      <c r="J23" s="70">
        <f t="shared" si="10"/>
        <v>1.0000000000000002E-2</v>
      </c>
      <c r="K23" s="71">
        <f t="shared" si="11"/>
        <v>6.1333333333333323E-2</v>
      </c>
      <c r="L23" s="72">
        <f t="shared" si="12"/>
        <v>0.30066666666666664</v>
      </c>
      <c r="M23" s="73">
        <f t="shared" si="13"/>
        <v>0.8305709023941068</v>
      </c>
    </row>
    <row r="24" spans="1:22" ht="12" customHeight="1">
      <c r="A24" s="69" t="s">
        <v>22</v>
      </c>
      <c r="B24" s="46">
        <v>0.158</v>
      </c>
      <c r="C24" s="46">
        <v>0.159</v>
      </c>
      <c r="D24" s="46">
        <v>0.17</v>
      </c>
      <c r="E24" s="47">
        <f t="shared" si="7"/>
        <v>0.16233333333333333</v>
      </c>
      <c r="F24" s="48">
        <f t="shared" si="8"/>
        <v>5.4365021434333687E-3</v>
      </c>
      <c r="G24" s="46">
        <v>0.106</v>
      </c>
      <c r="H24" s="46">
        <v>0.113</v>
      </c>
      <c r="I24" s="49">
        <f t="shared" si="9"/>
        <v>0.1095</v>
      </c>
      <c r="J24" s="70">
        <f t="shared" si="10"/>
        <v>3.5000000000000031E-3</v>
      </c>
      <c r="K24" s="71">
        <f t="shared" si="11"/>
        <v>5.2833333333333329E-2</v>
      </c>
      <c r="L24" s="72">
        <f t="shared" si="12"/>
        <v>0.30916666666666665</v>
      </c>
      <c r="M24" s="73">
        <f t="shared" si="13"/>
        <v>0.85405156537753224</v>
      </c>
    </row>
    <row r="25" spans="1:22" ht="12" customHeight="1">
      <c r="A25" s="69" t="s">
        <v>23</v>
      </c>
      <c r="B25" s="46">
        <v>0.158</v>
      </c>
      <c r="C25" s="46">
        <v>0.151</v>
      </c>
      <c r="D25" s="46">
        <v>0.14199999999999999</v>
      </c>
      <c r="E25" s="47">
        <f t="shared" si="7"/>
        <v>0.15033333333333332</v>
      </c>
      <c r="F25" s="48">
        <f t="shared" si="8"/>
        <v>6.5489609014628396E-3</v>
      </c>
      <c r="G25" s="46">
        <v>0.10299999999999999</v>
      </c>
      <c r="H25" s="46">
        <v>0.11799999999999999</v>
      </c>
      <c r="I25" s="49">
        <f t="shared" si="9"/>
        <v>0.11049999999999999</v>
      </c>
      <c r="J25" s="70">
        <f t="shared" si="10"/>
        <v>7.4999999999999997E-3</v>
      </c>
      <c r="K25" s="71">
        <f t="shared" si="11"/>
        <v>3.9833333333333332E-2</v>
      </c>
      <c r="L25" s="72">
        <f t="shared" si="12"/>
        <v>0.32216666666666666</v>
      </c>
      <c r="M25" s="73">
        <f t="shared" si="13"/>
        <v>0.88996316758747696</v>
      </c>
    </row>
    <row r="26" spans="1:22" ht="12" customHeight="1">
      <c r="A26" s="69" t="s">
        <v>24</v>
      </c>
      <c r="B26" s="46">
        <v>0.11899999999999999</v>
      </c>
      <c r="C26" s="46">
        <v>0.126</v>
      </c>
      <c r="D26" s="46">
        <v>0.11700000000000001</v>
      </c>
      <c r="E26" s="47">
        <f t="shared" si="7"/>
        <v>0.12066666666666666</v>
      </c>
      <c r="F26" s="48">
        <f t="shared" si="8"/>
        <v>3.8586123009300742E-3</v>
      </c>
      <c r="G26" s="46">
        <v>8.5000000000000006E-2</v>
      </c>
      <c r="H26" s="46">
        <v>8.5999999999999993E-2</v>
      </c>
      <c r="I26" s="49">
        <f t="shared" si="9"/>
        <v>8.5499999999999993E-2</v>
      </c>
      <c r="J26" s="70">
        <f t="shared" si="10"/>
        <v>4.9999999999999351E-4</v>
      </c>
      <c r="K26" s="71">
        <f t="shared" si="11"/>
        <v>3.5166666666666666E-2</v>
      </c>
      <c r="L26" s="72">
        <f t="shared" si="12"/>
        <v>0.32683333333333331</v>
      </c>
      <c r="M26" s="73">
        <f t="shared" si="13"/>
        <v>0.90285451197053401</v>
      </c>
      <c r="N26" s="73">
        <f>AVERAGE(M22:M28)</f>
        <v>0.88549066035253876</v>
      </c>
      <c r="O26" s="62" t="s">
        <v>58</v>
      </c>
    </row>
    <row r="27" spans="1:22" ht="12" customHeight="1">
      <c r="A27" s="69" t="s">
        <v>25</v>
      </c>
      <c r="B27" s="46">
        <v>0.14399999999999999</v>
      </c>
      <c r="C27" s="46">
        <v>0.14499999999999999</v>
      </c>
      <c r="D27" s="46">
        <v>0.124</v>
      </c>
      <c r="E27" s="47">
        <f t="shared" si="7"/>
        <v>0.13766666666666666</v>
      </c>
      <c r="F27" s="48">
        <f t="shared" si="8"/>
        <v>9.6724120856979331E-3</v>
      </c>
      <c r="G27" s="46">
        <v>9.0999999999999998E-2</v>
      </c>
      <c r="H27" s="46">
        <v>9.5000000000000001E-2</v>
      </c>
      <c r="I27" s="49">
        <f t="shared" si="9"/>
        <v>9.2999999999999999E-2</v>
      </c>
      <c r="J27" s="70">
        <f t="shared" si="10"/>
        <v>2.0000000000000018E-3</v>
      </c>
      <c r="K27" s="71">
        <f t="shared" si="11"/>
        <v>4.466666666666666E-2</v>
      </c>
      <c r="L27" s="72">
        <f t="shared" si="12"/>
        <v>0.31733333333333336</v>
      </c>
      <c r="M27" s="73">
        <f t="shared" si="13"/>
        <v>0.87661141804788223</v>
      </c>
      <c r="N27" s="73">
        <f>STDEVP(M22:M28)</f>
        <v>3.2031111989804316E-2</v>
      </c>
      <c r="O27" s="62" t="s">
        <v>57</v>
      </c>
    </row>
    <row r="28" spans="1:22" ht="12" customHeight="1">
      <c r="A28" s="69" t="s">
        <v>26</v>
      </c>
      <c r="B28" s="46">
        <v>0.14499999999999999</v>
      </c>
      <c r="C28" s="46">
        <v>0.14000000000000001</v>
      </c>
      <c r="D28" s="46">
        <v>0.14499999999999999</v>
      </c>
      <c r="E28" s="47">
        <f t="shared" si="7"/>
        <v>0.14333333333333334</v>
      </c>
      <c r="F28" s="48">
        <f t="shared" si="8"/>
        <v>2.3570226039551475E-3</v>
      </c>
      <c r="G28" s="46">
        <v>0.115</v>
      </c>
      <c r="H28" s="46">
        <v>0.12</v>
      </c>
      <c r="I28" s="49">
        <f t="shared" si="9"/>
        <v>0.11749999999999999</v>
      </c>
      <c r="J28" s="70">
        <f t="shared" si="10"/>
        <v>2.4999999999999953E-3</v>
      </c>
      <c r="K28" s="71">
        <f t="shared" si="11"/>
        <v>2.5833333333333347E-2</v>
      </c>
      <c r="L28" s="72">
        <f t="shared" si="12"/>
        <v>0.33616666666666661</v>
      </c>
      <c r="M28" s="73">
        <f t="shared" si="13"/>
        <v>0.92863720073664813</v>
      </c>
      <c r="N28" s="74">
        <f>TTEST(M17:M21,M22:M28,1,2)</f>
        <v>0.16887800736355646</v>
      </c>
      <c r="O28" s="61" t="s">
        <v>81</v>
      </c>
    </row>
    <row r="29" spans="1:22" ht="12" customHeight="1">
      <c r="I29" s="63"/>
    </row>
    <row r="30" spans="1:22" ht="12" customHeight="1">
      <c r="A30" s="65" t="s">
        <v>88</v>
      </c>
      <c r="B30" s="65">
        <v>1</v>
      </c>
      <c r="C30" s="65">
        <v>2</v>
      </c>
      <c r="D30" s="65">
        <v>3</v>
      </c>
      <c r="E30" s="66" t="s">
        <v>75</v>
      </c>
      <c r="F30" s="65" t="s">
        <v>57</v>
      </c>
      <c r="G30" s="65" t="s">
        <v>73</v>
      </c>
      <c r="H30" s="65" t="s">
        <v>74</v>
      </c>
      <c r="I30" s="66" t="s">
        <v>75</v>
      </c>
      <c r="J30" s="65" t="s">
        <v>76</v>
      </c>
      <c r="K30" s="67" t="s">
        <v>77</v>
      </c>
      <c r="L30" s="68" t="s">
        <v>78</v>
      </c>
      <c r="M30" s="67" t="s">
        <v>79</v>
      </c>
    </row>
    <row r="31" spans="1:22" ht="12" customHeight="1">
      <c r="A31" s="69" t="s">
        <v>28</v>
      </c>
      <c r="B31" s="46">
        <v>0.214</v>
      </c>
      <c r="C31" s="46">
        <v>0.215</v>
      </c>
      <c r="D31" s="46">
        <v>0.20499999999999999</v>
      </c>
      <c r="E31" s="47">
        <f t="shared" ref="E31:E42" si="14">AVERAGE(B31:D31)</f>
        <v>0.21133333333333335</v>
      </c>
      <c r="F31" s="48">
        <f>STDEVP(B31:D31)</f>
        <v>4.496912521077351E-3</v>
      </c>
      <c r="G31" s="46">
        <v>0.183</v>
      </c>
      <c r="H31" s="46">
        <v>0.16800000000000001</v>
      </c>
      <c r="I31" s="49">
        <f t="shared" ref="I31:I42" si="15">AVERAGE(G31:H31)</f>
        <v>0.17549999999999999</v>
      </c>
      <c r="J31" s="70">
        <f t="shared" ref="J31:J42" si="16">STDEVP(G31:H31)</f>
        <v>7.4999999999999928E-3</v>
      </c>
      <c r="K31" s="71">
        <f t="shared" ref="K31:K42" si="17">E31-I31</f>
        <v>3.5833333333333356E-2</v>
      </c>
      <c r="L31" s="72">
        <f>0.362-K31</f>
        <v>0.3261666666666666</v>
      </c>
      <c r="M31" s="73">
        <f>L31/0.362</f>
        <v>0.90101289134438289</v>
      </c>
    </row>
    <row r="32" spans="1:22" ht="12" customHeight="1">
      <c r="A32" s="69" t="s">
        <v>29</v>
      </c>
      <c r="B32" s="46">
        <v>0.20300000000000001</v>
      </c>
      <c r="C32" s="46">
        <v>0.19800000000000001</v>
      </c>
      <c r="D32" s="46">
        <v>0.19700000000000001</v>
      </c>
      <c r="E32" s="47">
        <f t="shared" si="14"/>
        <v>0.19933333333333336</v>
      </c>
      <c r="F32" s="48">
        <f t="shared" ref="F32:F42" si="18">STDEVP(B32:D32)</f>
        <v>2.6246692913372729E-3</v>
      </c>
      <c r="G32" s="46">
        <v>0.17699999999999999</v>
      </c>
      <c r="H32" s="46">
        <v>0.17199999999999999</v>
      </c>
      <c r="I32" s="49">
        <f t="shared" si="15"/>
        <v>0.17449999999999999</v>
      </c>
      <c r="J32" s="70">
        <f t="shared" si="16"/>
        <v>2.5000000000000022E-3</v>
      </c>
      <c r="K32" s="71">
        <f t="shared" si="17"/>
        <v>2.4833333333333374E-2</v>
      </c>
      <c r="L32" s="72">
        <f t="shared" ref="L32:L42" si="19">0.362-K32</f>
        <v>0.33716666666666661</v>
      </c>
      <c r="M32" s="73">
        <f t="shared" ref="M32:M42" si="20">L32/0.362</f>
        <v>0.9313996316758747</v>
      </c>
    </row>
    <row r="33" spans="1:15" ht="12" customHeight="1">
      <c r="A33" s="69" t="s">
        <v>30</v>
      </c>
      <c r="B33" s="46">
        <v>0.20699999999999999</v>
      </c>
      <c r="C33" s="46">
        <v>0.21</v>
      </c>
      <c r="D33" s="46">
        <v>0.215</v>
      </c>
      <c r="E33" s="47">
        <f t="shared" si="14"/>
        <v>0.21066666666666667</v>
      </c>
      <c r="F33" s="48">
        <f t="shared" si="18"/>
        <v>3.2998316455372248E-3</v>
      </c>
      <c r="G33" s="46">
        <v>0.2</v>
      </c>
      <c r="H33" s="46">
        <v>0.21</v>
      </c>
      <c r="I33" s="49">
        <f t="shared" si="15"/>
        <v>0.20500000000000002</v>
      </c>
      <c r="J33" s="70">
        <f t="shared" si="16"/>
        <v>4.9999999999999906E-3</v>
      </c>
      <c r="K33" s="71">
        <f t="shared" si="17"/>
        <v>5.6666666666666532E-3</v>
      </c>
      <c r="L33" s="72">
        <f t="shared" si="19"/>
        <v>0.35633333333333334</v>
      </c>
      <c r="M33" s="73">
        <f t="shared" si="20"/>
        <v>0.98434622467771637</v>
      </c>
    </row>
    <row r="34" spans="1:15" ht="12" customHeight="1">
      <c r="A34" s="69" t="s">
        <v>31</v>
      </c>
      <c r="B34" s="46">
        <v>0.221</v>
      </c>
      <c r="C34" s="46">
        <v>0.218</v>
      </c>
      <c r="D34" s="46">
        <v>0.20699999999999999</v>
      </c>
      <c r="E34" s="47">
        <f t="shared" si="14"/>
        <v>0.21533333333333335</v>
      </c>
      <c r="F34" s="48">
        <f t="shared" si="18"/>
        <v>6.0184900284226015E-3</v>
      </c>
      <c r="G34" s="46">
        <v>0.215</v>
      </c>
      <c r="H34" s="46">
        <v>0.17399999999999999</v>
      </c>
      <c r="I34" s="49">
        <f t="shared" si="15"/>
        <v>0.19450000000000001</v>
      </c>
      <c r="J34" s="70">
        <f t="shared" si="16"/>
        <v>2.0499999999999758E-2</v>
      </c>
      <c r="K34" s="71">
        <f t="shared" si="17"/>
        <v>2.0833333333333343E-2</v>
      </c>
      <c r="L34" s="72">
        <f t="shared" si="19"/>
        <v>0.34116666666666662</v>
      </c>
      <c r="M34" s="73">
        <f t="shared" si="20"/>
        <v>0.94244935543278074</v>
      </c>
      <c r="N34" s="73">
        <f>AVERAGE(M31:M35)</f>
        <v>0.93517495395948436</v>
      </c>
      <c r="O34" s="62" t="s">
        <v>58</v>
      </c>
    </row>
    <row r="35" spans="1:15" ht="12" customHeight="1">
      <c r="A35" s="69" t="s">
        <v>32</v>
      </c>
      <c r="B35" s="46">
        <v>0.19800000000000001</v>
      </c>
      <c r="C35" s="46">
        <v>0.19700000000000001</v>
      </c>
      <c r="D35" s="46">
        <v>0.17699999999999999</v>
      </c>
      <c r="E35" s="47">
        <f t="shared" si="14"/>
        <v>0.19066666666666668</v>
      </c>
      <c r="F35" s="48">
        <f t="shared" si="18"/>
        <v>9.672412085697947E-3</v>
      </c>
      <c r="G35" s="46">
        <v>0.157</v>
      </c>
      <c r="H35" s="46">
        <v>0.16400000000000001</v>
      </c>
      <c r="I35" s="49">
        <f t="shared" si="15"/>
        <v>0.1605</v>
      </c>
      <c r="J35" s="70">
        <f t="shared" si="16"/>
        <v>3.5000000000000031E-3</v>
      </c>
      <c r="K35" s="71">
        <f t="shared" si="17"/>
        <v>3.0166666666666675E-2</v>
      </c>
      <c r="L35" s="72">
        <f t="shared" si="19"/>
        <v>0.33183333333333331</v>
      </c>
      <c r="M35" s="73">
        <f t="shared" si="20"/>
        <v>0.91666666666666663</v>
      </c>
      <c r="N35" s="73">
        <f>STDEVP(M31:M35)</f>
        <v>2.8265127135100841E-2</v>
      </c>
      <c r="O35" s="62" t="s">
        <v>57</v>
      </c>
    </row>
    <row r="36" spans="1:15" ht="12" customHeight="1">
      <c r="A36" s="69" t="s">
        <v>33</v>
      </c>
      <c r="B36" s="46">
        <v>0.16600000000000001</v>
      </c>
      <c r="C36" s="46">
        <v>0.17100000000000001</v>
      </c>
      <c r="D36" s="46">
        <v>0.17399999999999999</v>
      </c>
      <c r="E36" s="47">
        <f t="shared" si="14"/>
        <v>0.17033333333333334</v>
      </c>
      <c r="F36" s="48">
        <f t="shared" si="18"/>
        <v>3.2998316455372144E-3</v>
      </c>
      <c r="G36" s="46">
        <v>0.152</v>
      </c>
      <c r="H36" s="46">
        <v>0.151</v>
      </c>
      <c r="I36" s="49">
        <f t="shared" si="15"/>
        <v>0.1515</v>
      </c>
      <c r="J36" s="70">
        <f t="shared" si="16"/>
        <v>5.0000000000000044E-4</v>
      </c>
      <c r="K36" s="71">
        <f t="shared" si="17"/>
        <v>1.8833333333333341E-2</v>
      </c>
      <c r="L36" s="72">
        <f t="shared" si="19"/>
        <v>0.34316666666666662</v>
      </c>
      <c r="M36" s="73">
        <f t="shared" si="20"/>
        <v>0.94797421731123377</v>
      </c>
    </row>
    <row r="37" spans="1:15" ht="12" customHeight="1">
      <c r="A37" s="69" t="s">
        <v>34</v>
      </c>
      <c r="B37" s="46">
        <v>0.19400000000000001</v>
      </c>
      <c r="C37" s="46">
        <v>0.193</v>
      </c>
      <c r="D37" s="46">
        <v>0.16400000000000001</v>
      </c>
      <c r="E37" s="47">
        <f t="shared" si="14"/>
        <v>0.18366666666666667</v>
      </c>
      <c r="F37" s="48">
        <f t="shared" si="18"/>
        <v>1.3912424503139334E-2</v>
      </c>
      <c r="G37" s="46">
        <v>0.17100000000000001</v>
      </c>
      <c r="H37" s="46">
        <v>0.185</v>
      </c>
      <c r="I37" s="49">
        <f t="shared" si="15"/>
        <v>0.17799999999999999</v>
      </c>
      <c r="J37" s="70">
        <f t="shared" si="16"/>
        <v>6.9999999999999923E-3</v>
      </c>
      <c r="K37" s="71">
        <f t="shared" si="17"/>
        <v>5.666666666666681E-3</v>
      </c>
      <c r="L37" s="72">
        <f t="shared" si="19"/>
        <v>0.35633333333333328</v>
      </c>
      <c r="M37" s="73">
        <f t="shared" si="20"/>
        <v>0.98434622467771626</v>
      </c>
    </row>
    <row r="38" spans="1:15" ht="12" customHeight="1">
      <c r="A38" s="69" t="s">
        <v>35</v>
      </c>
      <c r="B38" s="46">
        <v>0.184</v>
      </c>
      <c r="C38" s="46">
        <v>0.189</v>
      </c>
      <c r="D38" s="46">
        <v>0.187</v>
      </c>
      <c r="E38" s="47">
        <f t="shared" si="14"/>
        <v>0.18666666666666668</v>
      </c>
      <c r="F38" s="48">
        <f t="shared" si="18"/>
        <v>2.0548046676563273E-3</v>
      </c>
      <c r="G38" s="46">
        <v>0.158</v>
      </c>
      <c r="H38" s="46">
        <v>0.27300000000000002</v>
      </c>
      <c r="I38" s="49">
        <f t="shared" si="15"/>
        <v>0.21550000000000002</v>
      </c>
      <c r="J38" s="70">
        <f t="shared" si="16"/>
        <v>5.7499999999999968E-2</v>
      </c>
      <c r="K38" s="71">
        <f t="shared" si="17"/>
        <v>-2.883333333333335E-2</v>
      </c>
      <c r="L38" s="72">
        <f t="shared" si="19"/>
        <v>0.39083333333333337</v>
      </c>
      <c r="M38" s="73">
        <f t="shared" si="20"/>
        <v>1.0796500920810315</v>
      </c>
    </row>
    <row r="39" spans="1:15" ht="12" customHeight="1">
      <c r="A39" s="69" t="s">
        <v>36</v>
      </c>
      <c r="B39" s="46">
        <v>0.192</v>
      </c>
      <c r="C39" s="46">
        <v>0.184</v>
      </c>
      <c r="D39" s="46">
        <v>0.189</v>
      </c>
      <c r="E39" s="47">
        <f t="shared" si="14"/>
        <v>0.18833333333333332</v>
      </c>
      <c r="F39" s="48">
        <f t="shared" si="18"/>
        <v>3.2998316455372244E-3</v>
      </c>
      <c r="G39" s="46">
        <v>0.20799999999999999</v>
      </c>
      <c r="H39" s="46">
        <v>0.151</v>
      </c>
      <c r="I39" s="49">
        <f t="shared" si="15"/>
        <v>0.17949999999999999</v>
      </c>
      <c r="J39" s="70">
        <f t="shared" si="16"/>
        <v>2.8500000000000008E-2</v>
      </c>
      <c r="K39" s="71">
        <f t="shared" si="17"/>
        <v>8.8333333333333319E-3</v>
      </c>
      <c r="L39" s="72">
        <f t="shared" si="19"/>
        <v>0.35316666666666663</v>
      </c>
      <c r="M39" s="73">
        <f t="shared" si="20"/>
        <v>0.975598526703499</v>
      </c>
    </row>
    <row r="40" spans="1:15" ht="12" customHeight="1">
      <c r="A40" s="69" t="s">
        <v>37</v>
      </c>
      <c r="B40" s="46">
        <v>0.17699999999999999</v>
      </c>
      <c r="C40" s="46">
        <v>0.17899999999999999</v>
      </c>
      <c r="D40" s="46">
        <v>0.21299999999999999</v>
      </c>
      <c r="E40" s="47">
        <f t="shared" si="14"/>
        <v>0.18966666666666665</v>
      </c>
      <c r="F40" s="48">
        <f t="shared" si="18"/>
        <v>1.6519348924485203E-2</v>
      </c>
      <c r="G40" s="46">
        <v>0.40400000000000003</v>
      </c>
      <c r="H40" s="46">
        <v>0.14199999999999999</v>
      </c>
      <c r="I40" s="49">
        <f t="shared" si="15"/>
        <v>0.27300000000000002</v>
      </c>
      <c r="J40" s="70">
        <f t="shared" si="16"/>
        <v>0.13099999999999998</v>
      </c>
      <c r="K40" s="71">
        <f t="shared" si="17"/>
        <v>-8.333333333333337E-2</v>
      </c>
      <c r="L40" s="72">
        <f t="shared" si="19"/>
        <v>0.44533333333333336</v>
      </c>
      <c r="M40" s="73">
        <f t="shared" si="20"/>
        <v>1.2302025782688768</v>
      </c>
      <c r="N40" s="73">
        <f>AVERAGE(M36:M42)</f>
        <v>1.020915548539858</v>
      </c>
      <c r="O40" s="62" t="s">
        <v>58</v>
      </c>
    </row>
    <row r="41" spans="1:15" ht="12" customHeight="1">
      <c r="A41" s="69" t="s">
        <v>38</v>
      </c>
      <c r="B41" s="46">
        <v>0.18</v>
      </c>
      <c r="C41" s="46">
        <v>0.191</v>
      </c>
      <c r="D41" s="46">
        <v>0.19500000000000001</v>
      </c>
      <c r="E41" s="47">
        <f t="shared" si="14"/>
        <v>0.18866666666666668</v>
      </c>
      <c r="F41" s="48">
        <f t="shared" si="18"/>
        <v>6.3420991968134877E-3</v>
      </c>
      <c r="G41" s="46">
        <v>0.17199999999999999</v>
      </c>
      <c r="H41" s="46">
        <v>0.26700000000000002</v>
      </c>
      <c r="I41" s="49">
        <f t="shared" si="15"/>
        <v>0.2195</v>
      </c>
      <c r="J41" s="70">
        <f t="shared" si="16"/>
        <v>4.7500000000000014E-2</v>
      </c>
      <c r="K41" s="71">
        <f t="shared" si="17"/>
        <v>-3.0833333333333324E-2</v>
      </c>
      <c r="L41" s="72">
        <f t="shared" si="19"/>
        <v>0.39283333333333331</v>
      </c>
      <c r="M41" s="73">
        <f t="shared" si="20"/>
        <v>1.0851749539594844</v>
      </c>
      <c r="N41" s="73">
        <f>STDEVP(M36:M42)</f>
        <v>0.11438102903791504</v>
      </c>
      <c r="O41" s="62" t="s">
        <v>57</v>
      </c>
    </row>
    <row r="42" spans="1:15" ht="12" customHeight="1">
      <c r="A42" s="69" t="s">
        <v>39</v>
      </c>
      <c r="B42" s="46">
        <v>0.192</v>
      </c>
      <c r="C42" s="46">
        <v>0.20100000000000001</v>
      </c>
      <c r="D42" s="46">
        <v>0.182</v>
      </c>
      <c r="E42" s="47">
        <f t="shared" si="14"/>
        <v>0.19166666666666665</v>
      </c>
      <c r="F42" s="48">
        <f t="shared" si="18"/>
        <v>7.7602978178818839E-3</v>
      </c>
      <c r="G42" s="46">
        <v>0.13900000000000001</v>
      </c>
      <c r="H42" s="46">
        <v>0.13100000000000001</v>
      </c>
      <c r="I42" s="49">
        <f t="shared" si="15"/>
        <v>0.13500000000000001</v>
      </c>
      <c r="J42" s="70">
        <f t="shared" si="16"/>
        <v>4.0000000000000036E-3</v>
      </c>
      <c r="K42" s="71">
        <f t="shared" si="17"/>
        <v>5.6666666666666643E-2</v>
      </c>
      <c r="L42" s="72">
        <f t="shared" si="19"/>
        <v>0.30533333333333335</v>
      </c>
      <c r="M42" s="73">
        <f t="shared" si="20"/>
        <v>0.84346224677716397</v>
      </c>
      <c r="N42" s="74">
        <f>TTEST(M31:M35,M36:M42,1,2)</f>
        <v>8.2533460480524845E-2</v>
      </c>
      <c r="O42" s="61" t="s">
        <v>81</v>
      </c>
    </row>
    <row r="45" spans="1:15" ht="12" customHeight="1">
      <c r="E45" s="62"/>
    </row>
    <row r="46" spans="1:15" ht="12" customHeight="1">
      <c r="A46" s="61" t="s">
        <v>80</v>
      </c>
    </row>
    <row r="48" spans="1:15" ht="12" customHeight="1">
      <c r="A48" s="65" t="s">
        <v>1</v>
      </c>
      <c r="B48" s="65">
        <v>1</v>
      </c>
      <c r="C48" s="65">
        <v>2</v>
      </c>
      <c r="D48" s="65">
        <v>3</v>
      </c>
      <c r="E48" s="66" t="s">
        <v>75</v>
      </c>
      <c r="F48" s="65" t="s">
        <v>57</v>
      </c>
      <c r="G48" s="65" t="s">
        <v>73</v>
      </c>
      <c r="H48" s="65" t="s">
        <v>74</v>
      </c>
      <c r="I48" s="65" t="s">
        <v>75</v>
      </c>
      <c r="J48" s="65" t="s">
        <v>76</v>
      </c>
      <c r="K48" s="67" t="s">
        <v>77</v>
      </c>
      <c r="L48" s="68" t="s">
        <v>83</v>
      </c>
      <c r="M48" s="67" t="s">
        <v>84</v>
      </c>
      <c r="N48" s="64"/>
    </row>
    <row r="49" spans="1:21" ht="12" customHeight="1">
      <c r="A49" s="91" t="s">
        <v>2</v>
      </c>
      <c r="B49" s="56">
        <v>0.40600000000000003</v>
      </c>
      <c r="C49" s="56">
        <v>0.39200000000000002</v>
      </c>
      <c r="D49" s="56">
        <v>0.43</v>
      </c>
      <c r="E49" s="57">
        <f>AVERAGE(B49:D49)</f>
        <v>0.40933333333333333</v>
      </c>
      <c r="F49" s="58">
        <f>STDEVP(B49:D49)</f>
        <v>1.5691469727919748E-2</v>
      </c>
      <c r="G49" s="56">
        <v>0.3</v>
      </c>
      <c r="H49" s="56">
        <v>0.38300000000000001</v>
      </c>
      <c r="I49" s="59">
        <f>AVERAGE(G49:H49)</f>
        <v>0.34150000000000003</v>
      </c>
      <c r="J49" s="92">
        <f>STDEVP(G49:H49)</f>
        <v>4.1499999999999766E-2</v>
      </c>
      <c r="K49" s="93">
        <f>E49-I49</f>
        <v>6.7833333333333301E-2</v>
      </c>
      <c r="L49" s="94">
        <f>0.333-K49</f>
        <v>0.26516666666666672</v>
      </c>
      <c r="M49" s="95">
        <f>L49/0.333</f>
        <v>0.79629629629629639</v>
      </c>
      <c r="N49" s="64"/>
    </row>
    <row r="50" spans="1:21" ht="12" customHeight="1">
      <c r="A50" s="91" t="s">
        <v>3</v>
      </c>
      <c r="B50" s="56">
        <v>0.61099999999999999</v>
      </c>
      <c r="C50" s="56">
        <v>0.60699999999999998</v>
      </c>
      <c r="D50" s="56">
        <v>0.63</v>
      </c>
      <c r="E50" s="57">
        <f t="shared" ref="E50:E60" si="21">AVERAGE(B50:D50)</f>
        <v>0.61599999999999999</v>
      </c>
      <c r="F50" s="58">
        <f t="shared" ref="F50:F60" si="22">STDEVP(B50:D50)</f>
        <v>1.0033277962194949E-2</v>
      </c>
      <c r="G50" s="56">
        <v>0.36599999999999999</v>
      </c>
      <c r="H50" s="56">
        <v>0.35099999999999998</v>
      </c>
      <c r="I50" s="59">
        <f t="shared" ref="I50:I60" si="23">AVERAGE(G50:H50)</f>
        <v>0.35849999999999999</v>
      </c>
      <c r="J50" s="92">
        <f t="shared" ref="J50:J60" si="24">STDEVP(G50:H50)</f>
        <v>7.5000000000000067E-3</v>
      </c>
      <c r="K50" s="93">
        <f t="shared" ref="K50:K60" si="25">E50-I50</f>
        <v>0.25750000000000001</v>
      </c>
      <c r="L50" s="94">
        <f t="shared" ref="L50:L60" si="26">0.333-K50</f>
        <v>7.5500000000000012E-2</v>
      </c>
      <c r="M50" s="95">
        <f t="shared" ref="M50:M60" si="27">L50/0.333</f>
        <v>0.22672672672672675</v>
      </c>
      <c r="N50" s="64"/>
    </row>
    <row r="51" spans="1:21" ht="12" customHeight="1">
      <c r="A51" s="91" t="s">
        <v>4</v>
      </c>
      <c r="B51" s="56">
        <v>0.255</v>
      </c>
      <c r="C51" s="56">
        <v>0.42399999999999999</v>
      </c>
      <c r="D51" s="56">
        <v>0.51100000000000001</v>
      </c>
      <c r="E51" s="57">
        <f t="shared" si="21"/>
        <v>0.39666666666666667</v>
      </c>
      <c r="F51" s="58">
        <f t="shared" si="22"/>
        <v>0.10628368747000749</v>
      </c>
      <c r="G51" s="56">
        <v>0.312</v>
      </c>
      <c r="H51" s="56">
        <v>0.318</v>
      </c>
      <c r="I51" s="59">
        <f t="shared" si="23"/>
        <v>0.315</v>
      </c>
      <c r="J51" s="92">
        <f t="shared" si="24"/>
        <v>3.0000000000000027E-3</v>
      </c>
      <c r="K51" s="93">
        <f t="shared" si="25"/>
        <v>8.1666666666666665E-2</v>
      </c>
      <c r="L51" s="94">
        <f t="shared" si="26"/>
        <v>0.25133333333333335</v>
      </c>
      <c r="M51" s="95">
        <f t="shared" si="27"/>
        <v>0.75475475475475473</v>
      </c>
      <c r="N51" s="64"/>
    </row>
    <row r="52" spans="1:21" ht="12" customHeight="1">
      <c r="A52" s="91" t="s">
        <v>5</v>
      </c>
      <c r="B52" s="56">
        <v>0.60799999999999998</v>
      </c>
      <c r="C52" s="56">
        <v>0.61699999999999999</v>
      </c>
      <c r="D52" s="56">
        <v>0.58899999999999997</v>
      </c>
      <c r="E52" s="57">
        <f t="shared" si="21"/>
        <v>0.60466666666666669</v>
      </c>
      <c r="F52" s="58">
        <f t="shared" si="22"/>
        <v>1.1671427600007741E-2</v>
      </c>
      <c r="G52" s="56">
        <v>0.372</v>
      </c>
      <c r="H52" s="56">
        <v>0.36599999999999999</v>
      </c>
      <c r="I52" s="59">
        <f t="shared" si="23"/>
        <v>0.36899999999999999</v>
      </c>
      <c r="J52" s="92">
        <f t="shared" si="24"/>
        <v>3.0000000000000027E-3</v>
      </c>
      <c r="K52" s="93">
        <f t="shared" si="25"/>
        <v>0.23566666666666669</v>
      </c>
      <c r="L52" s="94">
        <f t="shared" si="26"/>
        <v>9.7333333333333327E-2</v>
      </c>
      <c r="M52" s="95">
        <f t="shared" si="27"/>
        <v>0.29229229229229226</v>
      </c>
      <c r="N52" s="73">
        <f>AVERAGE(M49:M53)</f>
        <v>0.51701701701701697</v>
      </c>
      <c r="O52" s="62" t="s">
        <v>58</v>
      </c>
    </row>
    <row r="53" spans="1:21" ht="12" customHeight="1">
      <c r="A53" s="91" t="s">
        <v>6</v>
      </c>
      <c r="B53" s="56">
        <v>0.47399999999999998</v>
      </c>
      <c r="C53" s="56">
        <v>0.47799999999999998</v>
      </c>
      <c r="D53" s="56">
        <v>0.629</v>
      </c>
      <c r="E53" s="57">
        <f t="shared" si="21"/>
        <v>0.52700000000000002</v>
      </c>
      <c r="F53" s="58">
        <f t="shared" si="22"/>
        <v>7.2143375764284118E-2</v>
      </c>
      <c r="G53" s="56">
        <v>0.33800000000000002</v>
      </c>
      <c r="H53" s="56">
        <v>0.39300000000000002</v>
      </c>
      <c r="I53" s="59">
        <f t="shared" si="23"/>
        <v>0.36550000000000005</v>
      </c>
      <c r="J53" s="92">
        <f t="shared" si="24"/>
        <v>2.7499999999999747E-2</v>
      </c>
      <c r="K53" s="93">
        <f t="shared" si="25"/>
        <v>0.16149999999999998</v>
      </c>
      <c r="L53" s="94">
        <f t="shared" si="26"/>
        <v>0.17150000000000004</v>
      </c>
      <c r="M53" s="95">
        <f t="shared" si="27"/>
        <v>0.51501501501501512</v>
      </c>
      <c r="N53" s="73">
        <f>STDEVP(M49:M53)</f>
        <v>0.23207318256569479</v>
      </c>
      <c r="O53" s="62" t="s">
        <v>57</v>
      </c>
      <c r="Q53" s="62" t="s">
        <v>86</v>
      </c>
    </row>
    <row r="54" spans="1:21" ht="12" customHeight="1" thickBot="1">
      <c r="A54" s="69" t="s">
        <v>7</v>
      </c>
      <c r="B54" s="46">
        <v>0.63700000000000001</v>
      </c>
      <c r="C54" s="46">
        <v>0.623</v>
      </c>
      <c r="D54" s="46">
        <v>0.66200000000000003</v>
      </c>
      <c r="E54" s="47">
        <f t="shared" si="21"/>
        <v>0.64066666666666672</v>
      </c>
      <c r="F54" s="48">
        <f t="shared" si="22"/>
        <v>1.6131404843417161E-2</v>
      </c>
      <c r="G54" s="46">
        <v>0.46100000000000002</v>
      </c>
      <c r="H54" s="46">
        <v>0.34799999999999998</v>
      </c>
      <c r="I54" s="49">
        <f t="shared" si="23"/>
        <v>0.40449999999999997</v>
      </c>
      <c r="J54" s="70">
        <f t="shared" si="24"/>
        <v>5.6500000000000314E-2</v>
      </c>
      <c r="K54" s="71">
        <f t="shared" si="25"/>
        <v>0.23616666666666675</v>
      </c>
      <c r="L54" s="94">
        <f t="shared" si="26"/>
        <v>9.6833333333333271E-2</v>
      </c>
      <c r="M54" s="95">
        <f t="shared" si="27"/>
        <v>0.29079079079079057</v>
      </c>
      <c r="N54" s="64"/>
    </row>
    <row r="55" spans="1:21" ht="12" customHeight="1">
      <c r="A55" s="69" t="s">
        <v>8</v>
      </c>
      <c r="B55" s="46">
        <v>0.53400000000000003</v>
      </c>
      <c r="C55" s="46">
        <v>0.502</v>
      </c>
      <c r="D55" s="46">
        <v>0.58799999999999997</v>
      </c>
      <c r="E55" s="47">
        <f t="shared" si="21"/>
        <v>0.54133333333333333</v>
      </c>
      <c r="F55" s="48">
        <f t="shared" si="22"/>
        <v>3.5490217744549794E-2</v>
      </c>
      <c r="G55" s="46">
        <v>0.26900000000000002</v>
      </c>
      <c r="H55" s="46">
        <v>0.33</v>
      </c>
      <c r="I55" s="49">
        <f t="shared" si="23"/>
        <v>0.29949999999999999</v>
      </c>
      <c r="J55" s="70">
        <f t="shared" si="24"/>
        <v>3.0500000000000121E-2</v>
      </c>
      <c r="K55" s="71">
        <f t="shared" si="25"/>
        <v>0.24183333333333334</v>
      </c>
      <c r="L55" s="94">
        <f t="shared" si="26"/>
        <v>9.1166666666666674E-2</v>
      </c>
      <c r="M55" s="95">
        <f t="shared" si="27"/>
        <v>0.27377377377377377</v>
      </c>
      <c r="N55" s="64"/>
      <c r="Q55" s="50" t="s">
        <v>71</v>
      </c>
      <c r="R55" s="51"/>
      <c r="S55" s="75"/>
      <c r="T55" s="76"/>
      <c r="U55" s="77"/>
    </row>
    <row r="56" spans="1:21" ht="12" customHeight="1">
      <c r="A56" s="69" t="s">
        <v>9</v>
      </c>
      <c r="B56" s="46">
        <v>0.60099999999999998</v>
      </c>
      <c r="C56" s="46">
        <v>0.61099999999999999</v>
      </c>
      <c r="D56" s="46">
        <v>0.63200000000000001</v>
      </c>
      <c r="E56" s="47">
        <f t="shared" si="21"/>
        <v>0.61466666666666658</v>
      </c>
      <c r="F56" s="48">
        <f t="shared" si="22"/>
        <v>1.2918548250050744E-2</v>
      </c>
      <c r="G56" s="46">
        <v>0.38600000000000001</v>
      </c>
      <c r="H56" s="46">
        <v>0.39300000000000002</v>
      </c>
      <c r="I56" s="49">
        <f t="shared" si="23"/>
        <v>0.38950000000000001</v>
      </c>
      <c r="J56" s="70">
        <f t="shared" si="24"/>
        <v>3.5000000000000031E-3</v>
      </c>
      <c r="K56" s="71">
        <f t="shared" si="25"/>
        <v>0.22516666666666657</v>
      </c>
      <c r="L56" s="94">
        <f t="shared" si="26"/>
        <v>0.10783333333333345</v>
      </c>
      <c r="M56" s="95">
        <f t="shared" si="27"/>
        <v>0.32382382382382413</v>
      </c>
      <c r="N56" s="64"/>
      <c r="Q56" s="52">
        <v>0.40200000000000002</v>
      </c>
      <c r="R56" s="53">
        <v>0.39700000000000002</v>
      </c>
      <c r="S56" s="54">
        <v>0.42399999999999999</v>
      </c>
      <c r="T56" s="54">
        <v>0.378</v>
      </c>
      <c r="U56" s="78"/>
    </row>
    <row r="57" spans="1:21" ht="12" customHeight="1">
      <c r="A57" s="69" t="s">
        <v>10</v>
      </c>
      <c r="B57" s="46">
        <v>0.41299999999999998</v>
      </c>
      <c r="C57" s="46">
        <v>0.63800000000000001</v>
      </c>
      <c r="D57" s="46">
        <v>0.49199999999999999</v>
      </c>
      <c r="E57" s="47">
        <f t="shared" si="21"/>
        <v>0.51433333333333331</v>
      </c>
      <c r="F57" s="48">
        <f t="shared" si="22"/>
        <v>9.3203481098556001E-2</v>
      </c>
      <c r="G57" s="46">
        <v>0.39700000000000002</v>
      </c>
      <c r="H57" s="46">
        <v>0.436</v>
      </c>
      <c r="I57" s="49">
        <f t="shared" si="23"/>
        <v>0.41649999999999998</v>
      </c>
      <c r="J57" s="70">
        <f t="shared" si="24"/>
        <v>1.949999999999999E-2</v>
      </c>
      <c r="K57" s="71">
        <f t="shared" si="25"/>
        <v>9.7833333333333328E-2</v>
      </c>
      <c r="L57" s="94">
        <f t="shared" si="26"/>
        <v>0.23516666666666669</v>
      </c>
      <c r="M57" s="95">
        <f t="shared" si="27"/>
        <v>0.70620620620620622</v>
      </c>
      <c r="N57" s="64"/>
      <c r="Q57" s="79"/>
      <c r="R57" s="80"/>
      <c r="S57" s="80"/>
      <c r="T57" s="80"/>
      <c r="U57" s="78"/>
    </row>
    <row r="58" spans="1:21" ht="12" customHeight="1">
      <c r="A58" s="69" t="s">
        <v>11</v>
      </c>
      <c r="B58" s="46">
        <v>0.49099999999999999</v>
      </c>
      <c r="C58" s="46">
        <v>0.64700000000000002</v>
      </c>
      <c r="D58" s="46">
        <v>0.66500000000000004</v>
      </c>
      <c r="E58" s="47">
        <f t="shared" si="21"/>
        <v>0.60099999999999998</v>
      </c>
      <c r="F58" s="48">
        <f t="shared" si="22"/>
        <v>7.8128099938498508E-2</v>
      </c>
      <c r="G58" s="46">
        <v>0.42099999999999999</v>
      </c>
      <c r="H58" s="46">
        <v>0.437</v>
      </c>
      <c r="I58" s="49">
        <f t="shared" si="23"/>
        <v>0.42899999999999999</v>
      </c>
      <c r="J58" s="70">
        <f t="shared" si="24"/>
        <v>8.0000000000000071E-3</v>
      </c>
      <c r="K58" s="71">
        <f t="shared" si="25"/>
        <v>0.17199999999999999</v>
      </c>
      <c r="L58" s="94">
        <f t="shared" si="26"/>
        <v>0.16100000000000003</v>
      </c>
      <c r="M58" s="95">
        <f t="shared" si="27"/>
        <v>0.48348348348348358</v>
      </c>
      <c r="N58" s="73">
        <f>AVERAGE(M54:M60)</f>
        <v>0.43522093522093525</v>
      </c>
      <c r="O58" s="62" t="s">
        <v>58</v>
      </c>
      <c r="Q58" s="81" t="s">
        <v>75</v>
      </c>
      <c r="R58" s="82">
        <f>AVERAGE(Q56:T56)</f>
        <v>0.40024999999999999</v>
      </c>
      <c r="S58" s="80"/>
      <c r="T58" s="80"/>
      <c r="U58" s="78"/>
    </row>
    <row r="59" spans="1:21" ht="12" customHeight="1" thickBot="1">
      <c r="A59" s="69" t="s">
        <v>12</v>
      </c>
      <c r="B59" s="46">
        <v>0.54300000000000004</v>
      </c>
      <c r="C59" s="46">
        <v>0.64700000000000002</v>
      </c>
      <c r="D59" s="46">
        <v>0.54800000000000004</v>
      </c>
      <c r="E59" s="47">
        <f t="shared" si="21"/>
        <v>0.57933333333333337</v>
      </c>
      <c r="F59" s="48">
        <f t="shared" si="22"/>
        <v>4.7891080125171639E-2</v>
      </c>
      <c r="G59" s="46">
        <v>0.36899999999999999</v>
      </c>
      <c r="H59" s="46">
        <v>0.40400000000000003</v>
      </c>
      <c r="I59" s="49">
        <f t="shared" si="23"/>
        <v>0.38650000000000001</v>
      </c>
      <c r="J59" s="70">
        <f t="shared" si="24"/>
        <v>1.7500000000000016E-2</v>
      </c>
      <c r="K59" s="71">
        <f t="shared" si="25"/>
        <v>0.19283333333333336</v>
      </c>
      <c r="L59" s="94">
        <f t="shared" si="26"/>
        <v>0.14016666666666666</v>
      </c>
      <c r="M59" s="95">
        <f t="shared" si="27"/>
        <v>0.42092092092092087</v>
      </c>
      <c r="N59" s="73">
        <f>STDEVP(M54:M60)</f>
        <v>0.14536585268535762</v>
      </c>
      <c r="O59" s="62" t="s">
        <v>57</v>
      </c>
      <c r="Q59" s="83" t="s">
        <v>57</v>
      </c>
      <c r="R59" s="84">
        <f>STDEVP(Q56:T56)</f>
        <v>1.6376431235162314E-2</v>
      </c>
      <c r="S59" s="85"/>
      <c r="T59" s="85"/>
      <c r="U59" s="86"/>
    </row>
    <row r="60" spans="1:21" ht="12" customHeight="1">
      <c r="A60" s="69" t="s">
        <v>13</v>
      </c>
      <c r="B60" s="46">
        <v>0.6</v>
      </c>
      <c r="C60" s="46">
        <v>0.68500000000000005</v>
      </c>
      <c r="D60" s="46">
        <v>0.66100000000000003</v>
      </c>
      <c r="E60" s="47">
        <f t="shared" si="21"/>
        <v>0.64866666666666672</v>
      </c>
      <c r="F60" s="48">
        <f t="shared" si="22"/>
        <v>3.5780193155183646E-2</v>
      </c>
      <c r="G60" s="46">
        <v>0.497</v>
      </c>
      <c r="H60" s="46">
        <v>0.499</v>
      </c>
      <c r="I60" s="49">
        <f t="shared" si="23"/>
        <v>0.498</v>
      </c>
      <c r="J60" s="70">
        <f t="shared" si="24"/>
        <v>1.0000000000000009E-3</v>
      </c>
      <c r="K60" s="71">
        <f t="shared" si="25"/>
        <v>0.15066666666666673</v>
      </c>
      <c r="L60" s="94">
        <f t="shared" si="26"/>
        <v>0.18233333333333329</v>
      </c>
      <c r="M60" s="95">
        <f t="shared" si="27"/>
        <v>0.54754754754754742</v>
      </c>
      <c r="N60" s="74">
        <f>TTEST(M49:M53,M54:M60,1,2)</f>
        <v>0.25478431847042066</v>
      </c>
      <c r="O60" s="61" t="s">
        <v>81</v>
      </c>
      <c r="U60" s="63"/>
    </row>
    <row r="61" spans="1:21" ht="12" customHeight="1" thickBot="1">
      <c r="I61" s="63"/>
      <c r="N61" s="64"/>
      <c r="U61" s="63"/>
    </row>
    <row r="62" spans="1:21" ht="12" customHeight="1">
      <c r="I62" s="63"/>
      <c r="N62" s="64"/>
      <c r="Q62" s="87" t="s">
        <v>72</v>
      </c>
      <c r="R62" s="76"/>
      <c r="S62" s="76"/>
      <c r="T62" s="76"/>
      <c r="U62" s="88"/>
    </row>
    <row r="63" spans="1:21" ht="12" customHeight="1">
      <c r="A63" s="65" t="s">
        <v>14</v>
      </c>
      <c r="B63" s="65">
        <v>1</v>
      </c>
      <c r="C63" s="65">
        <v>2</v>
      </c>
      <c r="D63" s="65">
        <v>3</v>
      </c>
      <c r="E63" s="66" t="s">
        <v>75</v>
      </c>
      <c r="F63" s="65" t="s">
        <v>57</v>
      </c>
      <c r="G63" s="65" t="s">
        <v>73</v>
      </c>
      <c r="H63" s="65" t="s">
        <v>74</v>
      </c>
      <c r="I63" s="66" t="s">
        <v>75</v>
      </c>
      <c r="J63" s="65" t="s">
        <v>76</v>
      </c>
      <c r="K63" s="67" t="s">
        <v>77</v>
      </c>
      <c r="L63" s="68" t="s">
        <v>83</v>
      </c>
      <c r="M63" s="67" t="s">
        <v>84</v>
      </c>
      <c r="N63" s="64"/>
      <c r="Q63" s="52">
        <v>5.7000000000000002E-2</v>
      </c>
      <c r="R63" s="53">
        <v>5.7000000000000002E-2</v>
      </c>
      <c r="S63" s="54">
        <v>7.2999999999999995E-2</v>
      </c>
      <c r="T63" s="54">
        <v>7.2999999999999995E-2</v>
      </c>
      <c r="U63" s="55">
        <v>7.2999999999999995E-2</v>
      </c>
    </row>
    <row r="64" spans="1:21" ht="12" customHeight="1">
      <c r="A64" s="91" t="s">
        <v>15</v>
      </c>
      <c r="B64" s="56">
        <v>0.375</v>
      </c>
      <c r="C64" s="56">
        <v>0.58199999999999996</v>
      </c>
      <c r="D64" s="56">
        <v>0.57999999999999996</v>
      </c>
      <c r="E64" s="57">
        <f t="shared" ref="E64:E75" si="28">AVERAGE(B64:D64)</f>
        <v>0.51233333333333331</v>
      </c>
      <c r="F64" s="58">
        <f t="shared" ref="F64:F75" si="29">STDEVP(B64:D64)</f>
        <v>9.7112763779479125E-2</v>
      </c>
      <c r="G64" s="56">
        <v>0.32</v>
      </c>
      <c r="H64" s="56">
        <v>0.22600000000000001</v>
      </c>
      <c r="I64" s="59">
        <f t="shared" ref="I64:I75" si="30">AVERAGE(G64:H64)</f>
        <v>0.27300000000000002</v>
      </c>
      <c r="J64" s="92">
        <f t="shared" ref="J64:J75" si="31">STDEVP(G64:H64)</f>
        <v>4.6999999999999882E-2</v>
      </c>
      <c r="K64" s="93">
        <f t="shared" ref="K64:K75" si="32">E64-I64</f>
        <v>0.23933333333333329</v>
      </c>
      <c r="L64" s="94">
        <f t="shared" ref="L64:L75" si="33">0.333-K64</f>
        <v>9.3666666666666731E-2</v>
      </c>
      <c r="M64" s="95">
        <f t="shared" ref="M64:M75" si="34">L64/0.333</f>
        <v>0.28128128128128144</v>
      </c>
      <c r="N64" s="64"/>
      <c r="Q64" s="79"/>
      <c r="R64" s="80"/>
      <c r="S64" s="80"/>
      <c r="T64" s="80"/>
      <c r="U64" s="89"/>
    </row>
    <row r="65" spans="1:21" ht="12" customHeight="1">
      <c r="A65" s="91" t="s">
        <v>16</v>
      </c>
      <c r="B65" s="56">
        <v>0.496</v>
      </c>
      <c r="C65" s="56">
        <v>0.56000000000000005</v>
      </c>
      <c r="D65" s="56">
        <v>0.53100000000000003</v>
      </c>
      <c r="E65" s="57">
        <f t="shared" si="28"/>
        <v>0.52900000000000003</v>
      </c>
      <c r="F65" s="58">
        <f t="shared" si="29"/>
        <v>2.6166135875719074E-2</v>
      </c>
      <c r="G65" s="56">
        <v>0.29599999999999999</v>
      </c>
      <c r="H65" s="56">
        <v>0.32500000000000001</v>
      </c>
      <c r="I65" s="59">
        <f t="shared" si="30"/>
        <v>0.3105</v>
      </c>
      <c r="J65" s="92">
        <f t="shared" si="31"/>
        <v>1.4500000000000013E-2</v>
      </c>
      <c r="K65" s="93">
        <f t="shared" si="32"/>
        <v>0.21850000000000003</v>
      </c>
      <c r="L65" s="94">
        <f t="shared" si="33"/>
        <v>0.11449999999999999</v>
      </c>
      <c r="M65" s="95">
        <f t="shared" si="34"/>
        <v>0.34384384384384381</v>
      </c>
      <c r="N65" s="64"/>
      <c r="Q65" s="81" t="s">
        <v>58</v>
      </c>
      <c r="R65" s="82">
        <f>AVERAGE(Q63:U63)</f>
        <v>6.6600000000000006E-2</v>
      </c>
      <c r="S65" s="80"/>
      <c r="T65" s="80"/>
      <c r="U65" s="89"/>
    </row>
    <row r="66" spans="1:21" ht="12" customHeight="1" thickBot="1">
      <c r="A66" s="91" t="s">
        <v>17</v>
      </c>
      <c r="B66" s="56">
        <v>0.41899999999999998</v>
      </c>
      <c r="C66" s="56">
        <v>0.504</v>
      </c>
      <c r="D66" s="56">
        <v>0.51200000000000001</v>
      </c>
      <c r="E66" s="57">
        <f t="shared" si="28"/>
        <v>0.47833333333333333</v>
      </c>
      <c r="F66" s="58">
        <f t="shared" si="29"/>
        <v>4.20819306696932E-2</v>
      </c>
      <c r="G66" s="56">
        <v>0.25800000000000001</v>
      </c>
      <c r="H66" s="56">
        <v>0.316</v>
      </c>
      <c r="I66" s="59">
        <f t="shared" si="30"/>
        <v>0.28700000000000003</v>
      </c>
      <c r="J66" s="92">
        <f t="shared" si="31"/>
        <v>2.8999999999999665E-2</v>
      </c>
      <c r="K66" s="93">
        <f t="shared" si="32"/>
        <v>0.1913333333333333</v>
      </c>
      <c r="L66" s="94">
        <f t="shared" si="33"/>
        <v>0.14166666666666672</v>
      </c>
      <c r="M66" s="95">
        <f t="shared" si="34"/>
        <v>0.42542542542542555</v>
      </c>
      <c r="N66" s="64"/>
      <c r="Q66" s="83" t="s">
        <v>57</v>
      </c>
      <c r="R66" s="84">
        <f>STDEVP(Q63:U63)</f>
        <v>7.8383671769061674E-3</v>
      </c>
      <c r="S66" s="85"/>
      <c r="T66" s="85"/>
      <c r="U66" s="90"/>
    </row>
    <row r="67" spans="1:21" ht="12" customHeight="1">
      <c r="A67" s="91" t="s">
        <v>18</v>
      </c>
      <c r="B67" s="56">
        <v>0.46200000000000002</v>
      </c>
      <c r="C67" s="56">
        <v>0.46500000000000002</v>
      </c>
      <c r="D67" s="56">
        <v>0.50600000000000001</v>
      </c>
      <c r="E67" s="57">
        <f t="shared" si="28"/>
        <v>0.47766666666666668</v>
      </c>
      <c r="F67" s="58">
        <f t="shared" si="29"/>
        <v>2.0072092289766121E-2</v>
      </c>
      <c r="G67" s="56">
        <v>0.28999999999999998</v>
      </c>
      <c r="H67" s="56">
        <v>0.30499999999999999</v>
      </c>
      <c r="I67" s="59">
        <f t="shared" si="30"/>
        <v>0.29749999999999999</v>
      </c>
      <c r="J67" s="92">
        <f t="shared" si="31"/>
        <v>7.5000000000000067E-3</v>
      </c>
      <c r="K67" s="93">
        <f t="shared" si="32"/>
        <v>0.1801666666666667</v>
      </c>
      <c r="L67" s="94">
        <f t="shared" si="33"/>
        <v>0.15283333333333332</v>
      </c>
      <c r="M67" s="95">
        <f t="shared" si="34"/>
        <v>0.45895895895895888</v>
      </c>
      <c r="N67" s="73">
        <f>AVERAGE(M64:M68)</f>
        <v>0.38868868868868872</v>
      </c>
      <c r="O67" s="62" t="s">
        <v>58</v>
      </c>
      <c r="U67" s="63"/>
    </row>
    <row r="68" spans="1:21" ht="12" customHeight="1">
      <c r="A68" s="91" t="s">
        <v>19</v>
      </c>
      <c r="B68" s="56">
        <v>0.54100000000000004</v>
      </c>
      <c r="C68" s="56">
        <v>0.55500000000000005</v>
      </c>
      <c r="D68" s="56">
        <v>0.48799999999999999</v>
      </c>
      <c r="E68" s="57">
        <f t="shared" si="28"/>
        <v>0.52800000000000002</v>
      </c>
      <c r="F68" s="58">
        <f t="shared" si="29"/>
        <v>2.8855964143772839E-2</v>
      </c>
      <c r="G68" s="56">
        <v>0.33400000000000002</v>
      </c>
      <c r="H68" s="56">
        <v>0.34499999999999997</v>
      </c>
      <c r="I68" s="59">
        <f t="shared" si="30"/>
        <v>0.33950000000000002</v>
      </c>
      <c r="J68" s="92">
        <f t="shared" si="31"/>
        <v>5.4999999999999771E-3</v>
      </c>
      <c r="K68" s="93">
        <f t="shared" si="32"/>
        <v>0.1885</v>
      </c>
      <c r="L68" s="94">
        <f t="shared" si="33"/>
        <v>0.14450000000000002</v>
      </c>
      <c r="M68" s="95">
        <f t="shared" si="34"/>
        <v>0.43393393393393398</v>
      </c>
      <c r="N68" s="73">
        <f>STDEVP(M64:M68)</f>
        <v>6.6154428729092024E-2</v>
      </c>
      <c r="O68" s="62" t="s">
        <v>57</v>
      </c>
      <c r="R68" s="61" t="s">
        <v>82</v>
      </c>
      <c r="U68" s="63"/>
    </row>
    <row r="69" spans="1:21" ht="12" customHeight="1">
      <c r="A69" s="69" t="s">
        <v>20</v>
      </c>
      <c r="B69" s="46">
        <v>0.50800000000000001</v>
      </c>
      <c r="C69" s="46">
        <v>0.45500000000000002</v>
      </c>
      <c r="D69" s="46">
        <v>0.499</v>
      </c>
      <c r="E69" s="47">
        <f t="shared" si="28"/>
        <v>0.4873333333333334</v>
      </c>
      <c r="F69" s="48">
        <f t="shared" si="29"/>
        <v>2.3156472577276804E-2</v>
      </c>
      <c r="G69" s="46">
        <v>0.30299999999999999</v>
      </c>
      <c r="H69" s="46">
        <v>0.32600000000000001</v>
      </c>
      <c r="I69" s="49">
        <f t="shared" si="30"/>
        <v>0.3145</v>
      </c>
      <c r="J69" s="70">
        <f t="shared" si="31"/>
        <v>1.150000000000001E-2</v>
      </c>
      <c r="K69" s="71">
        <f t="shared" si="32"/>
        <v>0.17283333333333339</v>
      </c>
      <c r="L69" s="94">
        <f t="shared" si="33"/>
        <v>0.16016666666666662</v>
      </c>
      <c r="M69" s="95">
        <f t="shared" si="34"/>
        <v>0.4809809809809808</v>
      </c>
      <c r="N69" s="64"/>
    </row>
    <row r="70" spans="1:21" ht="12" customHeight="1">
      <c r="A70" s="69" t="s">
        <v>21</v>
      </c>
      <c r="B70" s="54">
        <v>0.503</v>
      </c>
      <c r="C70" s="54">
        <v>0.56100000000000005</v>
      </c>
      <c r="D70" s="54">
        <v>0.56599999999999995</v>
      </c>
      <c r="E70" s="47">
        <f t="shared" si="28"/>
        <v>0.54333333333333333</v>
      </c>
      <c r="F70" s="48">
        <f t="shared" si="29"/>
        <v>2.8592928418676406E-2</v>
      </c>
      <c r="G70" s="54">
        <v>0.312</v>
      </c>
      <c r="H70" s="54">
        <v>0.32</v>
      </c>
      <c r="I70" s="49">
        <f t="shared" si="30"/>
        <v>0.316</v>
      </c>
      <c r="J70" s="70">
        <f t="shared" si="31"/>
        <v>4.0000000000000036E-3</v>
      </c>
      <c r="K70" s="71">
        <f t="shared" si="32"/>
        <v>0.22733333333333333</v>
      </c>
      <c r="L70" s="94">
        <f t="shared" si="33"/>
        <v>0.10566666666666669</v>
      </c>
      <c r="M70" s="95">
        <f t="shared" si="34"/>
        <v>0.31731731731731738</v>
      </c>
      <c r="N70" s="64"/>
    </row>
    <row r="71" spans="1:21" ht="12" customHeight="1">
      <c r="A71" s="69" t="s">
        <v>22</v>
      </c>
      <c r="B71" s="54">
        <v>0.56399999999999995</v>
      </c>
      <c r="C71" s="54">
        <v>0.54500000000000004</v>
      </c>
      <c r="D71" s="54">
        <v>0.53800000000000003</v>
      </c>
      <c r="E71" s="47">
        <f t="shared" si="28"/>
        <v>0.54900000000000004</v>
      </c>
      <c r="F71" s="48">
        <f t="shared" si="29"/>
        <v>1.0984838035522681E-2</v>
      </c>
      <c r="G71" s="54">
        <v>0.33400000000000002</v>
      </c>
      <c r="H71" s="54">
        <v>0.375</v>
      </c>
      <c r="I71" s="49">
        <f t="shared" si="30"/>
        <v>0.35450000000000004</v>
      </c>
      <c r="J71" s="70">
        <f t="shared" si="31"/>
        <v>2.0499999999998911E-2</v>
      </c>
      <c r="K71" s="71">
        <f t="shared" si="32"/>
        <v>0.19450000000000001</v>
      </c>
      <c r="L71" s="94">
        <f t="shared" si="33"/>
        <v>0.13850000000000001</v>
      </c>
      <c r="M71" s="95">
        <f t="shared" si="34"/>
        <v>0.41591591591591592</v>
      </c>
      <c r="N71" s="64"/>
    </row>
    <row r="72" spans="1:21" ht="12" customHeight="1">
      <c r="A72" s="69" t="s">
        <v>23</v>
      </c>
      <c r="B72" s="54">
        <v>0.52700000000000002</v>
      </c>
      <c r="C72" s="54">
        <v>0.59299999999999997</v>
      </c>
      <c r="D72" s="54">
        <v>0.57699999999999996</v>
      </c>
      <c r="E72" s="47">
        <f t="shared" si="28"/>
        <v>0.56566666666666665</v>
      </c>
      <c r="F72" s="48">
        <f t="shared" si="29"/>
        <v>2.8110891523076928E-2</v>
      </c>
      <c r="G72" s="54">
        <v>0.32900000000000001</v>
      </c>
      <c r="H72" s="54">
        <v>0.39700000000000002</v>
      </c>
      <c r="I72" s="49">
        <f t="shared" si="30"/>
        <v>0.36299999999999999</v>
      </c>
      <c r="J72" s="70">
        <f t="shared" si="31"/>
        <v>3.4000000000000266E-2</v>
      </c>
      <c r="K72" s="71">
        <f t="shared" si="32"/>
        <v>0.20266666666666666</v>
      </c>
      <c r="L72" s="94">
        <f t="shared" si="33"/>
        <v>0.13033333333333336</v>
      </c>
      <c r="M72" s="95">
        <f t="shared" si="34"/>
        <v>0.39139139139139145</v>
      </c>
      <c r="N72" s="64"/>
    </row>
    <row r="73" spans="1:21" ht="12" customHeight="1">
      <c r="A73" s="69" t="s">
        <v>24</v>
      </c>
      <c r="B73" s="54">
        <v>0.54700000000000004</v>
      </c>
      <c r="C73" s="54">
        <v>0.55800000000000005</v>
      </c>
      <c r="D73" s="54">
        <v>0.55000000000000004</v>
      </c>
      <c r="E73" s="47">
        <f t="shared" si="28"/>
        <v>0.55166666666666664</v>
      </c>
      <c r="F73" s="48">
        <f t="shared" si="29"/>
        <v>4.6427960923947102E-3</v>
      </c>
      <c r="G73" s="54">
        <v>0.35399999999999998</v>
      </c>
      <c r="H73" s="54">
        <v>0.35699999999999998</v>
      </c>
      <c r="I73" s="49">
        <f t="shared" si="30"/>
        <v>0.35549999999999998</v>
      </c>
      <c r="J73" s="70">
        <f t="shared" si="31"/>
        <v>1.5000000000000013E-3</v>
      </c>
      <c r="K73" s="71">
        <f t="shared" si="32"/>
        <v>0.19616666666666666</v>
      </c>
      <c r="L73" s="94">
        <f t="shared" si="33"/>
        <v>0.13683333333333336</v>
      </c>
      <c r="M73" s="95">
        <f t="shared" si="34"/>
        <v>0.41091091091091098</v>
      </c>
      <c r="N73" s="73">
        <f>AVERAGE(M69:M75)</f>
        <v>0.4039039039039039</v>
      </c>
      <c r="O73" s="62" t="s">
        <v>58</v>
      </c>
    </row>
    <row r="74" spans="1:21" ht="12" customHeight="1">
      <c r="A74" s="69" t="s">
        <v>25</v>
      </c>
      <c r="B74" s="54">
        <v>0.48699999999999999</v>
      </c>
      <c r="C74" s="54">
        <v>0.55800000000000005</v>
      </c>
      <c r="D74" s="54">
        <v>0.56200000000000006</v>
      </c>
      <c r="E74" s="47">
        <f t="shared" si="28"/>
        <v>0.53566666666666662</v>
      </c>
      <c r="F74" s="48">
        <f t="shared" si="29"/>
        <v>3.4451253807212111E-2</v>
      </c>
      <c r="G74" s="54">
        <v>0.31</v>
      </c>
      <c r="H74" s="54">
        <v>0.34</v>
      </c>
      <c r="I74" s="49">
        <f t="shared" si="30"/>
        <v>0.32500000000000001</v>
      </c>
      <c r="J74" s="70">
        <f t="shared" si="31"/>
        <v>1.5000000000000013E-2</v>
      </c>
      <c r="K74" s="71">
        <f t="shared" si="32"/>
        <v>0.21066666666666661</v>
      </c>
      <c r="L74" s="94">
        <f t="shared" si="33"/>
        <v>0.1223333333333334</v>
      </c>
      <c r="M74" s="95">
        <f t="shared" si="34"/>
        <v>0.36736736736736758</v>
      </c>
      <c r="N74" s="73">
        <f>STDEVP(M69:M75)</f>
        <v>4.8823817410439993E-2</v>
      </c>
      <c r="O74" s="62" t="s">
        <v>57</v>
      </c>
    </row>
    <row r="75" spans="1:21" ht="12" customHeight="1">
      <c r="A75" s="69" t="s">
        <v>26</v>
      </c>
      <c r="B75" s="54">
        <v>0.60299999999999998</v>
      </c>
      <c r="C75" s="54">
        <v>0.59099999999999997</v>
      </c>
      <c r="D75" s="54">
        <v>0.59799999999999998</v>
      </c>
      <c r="E75" s="47">
        <f t="shared" si="28"/>
        <v>0.59733333333333327</v>
      </c>
      <c r="F75" s="48">
        <f t="shared" si="29"/>
        <v>4.9216076867444709E-3</v>
      </c>
      <c r="G75" s="54">
        <v>0.372</v>
      </c>
      <c r="H75" s="54">
        <v>0.45200000000000001</v>
      </c>
      <c r="I75" s="49">
        <f t="shared" si="30"/>
        <v>0.41200000000000003</v>
      </c>
      <c r="J75" s="70">
        <f t="shared" si="31"/>
        <v>3.9999999999999529E-2</v>
      </c>
      <c r="K75" s="71">
        <f t="shared" si="32"/>
        <v>0.18533333333333324</v>
      </c>
      <c r="L75" s="94">
        <f t="shared" si="33"/>
        <v>0.14766666666666678</v>
      </c>
      <c r="M75" s="95">
        <f t="shared" si="34"/>
        <v>0.44344344344344377</v>
      </c>
      <c r="N75" s="74">
        <f>TTEST(M64:M68,M69:M75,1,2)</f>
        <v>0.34224433899787365</v>
      </c>
      <c r="O75" s="61" t="s">
        <v>81</v>
      </c>
    </row>
    <row r="76" spans="1:21" ht="12" customHeight="1">
      <c r="I76" s="63"/>
    </row>
    <row r="77" spans="1:21" ht="12" customHeight="1">
      <c r="I77" s="63"/>
    </row>
    <row r="78" spans="1:21" ht="12" customHeight="1">
      <c r="A78" s="65" t="s">
        <v>88</v>
      </c>
      <c r="B78" s="65">
        <v>1</v>
      </c>
      <c r="C78" s="65">
        <v>2</v>
      </c>
      <c r="D78" s="65">
        <v>3</v>
      </c>
      <c r="E78" s="66" t="s">
        <v>75</v>
      </c>
      <c r="F78" s="65" t="s">
        <v>57</v>
      </c>
      <c r="G78" s="65" t="s">
        <v>73</v>
      </c>
      <c r="H78" s="65" t="s">
        <v>74</v>
      </c>
      <c r="I78" s="66" t="s">
        <v>75</v>
      </c>
      <c r="J78" s="65" t="s">
        <v>76</v>
      </c>
      <c r="K78" s="67" t="s">
        <v>77</v>
      </c>
      <c r="L78" s="68" t="s">
        <v>83</v>
      </c>
      <c r="M78" s="67" t="s">
        <v>84</v>
      </c>
    </row>
    <row r="79" spans="1:21" ht="12" customHeight="1">
      <c r="A79" s="91" t="s">
        <v>28</v>
      </c>
      <c r="B79" s="60">
        <v>0.65700000000000003</v>
      </c>
      <c r="C79" s="60">
        <v>0.70299999999999996</v>
      </c>
      <c r="D79" s="60">
        <v>0.70299999999999996</v>
      </c>
      <c r="E79" s="57">
        <f t="shared" ref="E79:E90" si="35">AVERAGE(B79:D79)</f>
        <v>0.68766666666666654</v>
      </c>
      <c r="F79" s="58">
        <f t="shared" ref="F79:F90" si="36">STDEVP(B79:D79)</f>
        <v>2.1684607956387426E-2</v>
      </c>
      <c r="G79" s="60">
        <v>0.48699999999999999</v>
      </c>
      <c r="H79" s="60">
        <v>0.52400000000000002</v>
      </c>
      <c r="I79" s="59">
        <f t="shared" ref="I79:I90" si="37">AVERAGE(G79:H79)</f>
        <v>0.50550000000000006</v>
      </c>
      <c r="J79" s="92">
        <f t="shared" ref="J79:J90" si="38">STDEVP(G79:H79)</f>
        <v>1.8500000000000016E-2</v>
      </c>
      <c r="K79" s="93">
        <f t="shared" ref="K79:K90" si="39">E79-I79</f>
        <v>0.18216666666666648</v>
      </c>
      <c r="L79" s="94">
        <f t="shared" ref="L79:L90" si="40">0.333-K79</f>
        <v>0.15083333333333354</v>
      </c>
      <c r="M79" s="95">
        <f t="shared" ref="M79:M90" si="41">L79/0.333</f>
        <v>0.45295295295295357</v>
      </c>
    </row>
    <row r="80" spans="1:21" ht="12" customHeight="1">
      <c r="A80" s="91" t="s">
        <v>29</v>
      </c>
      <c r="B80" s="60">
        <v>0.66300000000000003</v>
      </c>
      <c r="C80" s="60">
        <v>0.64800000000000002</v>
      </c>
      <c r="D80" s="60">
        <v>0.65500000000000003</v>
      </c>
      <c r="E80" s="57">
        <f t="shared" si="35"/>
        <v>0.65533333333333332</v>
      </c>
      <c r="F80" s="58">
        <f t="shared" si="36"/>
        <v>6.1282587702834179E-3</v>
      </c>
      <c r="G80" s="60">
        <v>0.48199999999999998</v>
      </c>
      <c r="H80" s="60">
        <v>0.45</v>
      </c>
      <c r="I80" s="59">
        <f t="shared" si="37"/>
        <v>0.46599999999999997</v>
      </c>
      <c r="J80" s="92">
        <f t="shared" si="38"/>
        <v>1.5999999999999986E-2</v>
      </c>
      <c r="K80" s="93">
        <f t="shared" si="39"/>
        <v>0.18933333333333335</v>
      </c>
      <c r="L80" s="94">
        <f t="shared" si="40"/>
        <v>0.14366666666666666</v>
      </c>
      <c r="M80" s="95">
        <f t="shared" si="41"/>
        <v>0.43143143143143142</v>
      </c>
    </row>
    <row r="81" spans="1:15" ht="12" customHeight="1">
      <c r="A81" s="91" t="s">
        <v>30</v>
      </c>
      <c r="B81" s="60">
        <v>0.57599999999999996</v>
      </c>
      <c r="C81" s="60">
        <v>0.65900000000000003</v>
      </c>
      <c r="D81" s="60">
        <v>0.65500000000000003</v>
      </c>
      <c r="E81" s="57">
        <f t="shared" si="35"/>
        <v>0.63</v>
      </c>
      <c r="F81" s="58">
        <f t="shared" si="36"/>
        <v>3.8218669085496072E-2</v>
      </c>
      <c r="G81" s="60">
        <v>0.44900000000000001</v>
      </c>
      <c r="H81" s="60">
        <v>0.495</v>
      </c>
      <c r="I81" s="59">
        <f t="shared" si="37"/>
        <v>0.47199999999999998</v>
      </c>
      <c r="J81" s="92">
        <f t="shared" si="38"/>
        <v>2.3000000000000038E-2</v>
      </c>
      <c r="K81" s="93">
        <f t="shared" si="39"/>
        <v>0.15800000000000003</v>
      </c>
      <c r="L81" s="94">
        <f t="shared" si="40"/>
        <v>0.17499999999999999</v>
      </c>
      <c r="M81" s="95">
        <f t="shared" si="41"/>
        <v>0.52552552552552545</v>
      </c>
    </row>
    <row r="82" spans="1:15" ht="12" customHeight="1">
      <c r="A82" s="91" t="s">
        <v>31</v>
      </c>
      <c r="B82" s="60">
        <v>0.66100000000000003</v>
      </c>
      <c r="C82" s="60">
        <v>0.70899999999999996</v>
      </c>
      <c r="D82" s="60">
        <v>0.66200000000000003</v>
      </c>
      <c r="E82" s="57">
        <f t="shared" si="35"/>
        <v>0.67733333333333334</v>
      </c>
      <c r="F82" s="58">
        <f t="shared" si="36"/>
        <v>2.2395436042987736E-2</v>
      </c>
      <c r="G82" s="60">
        <v>0.52500000000000002</v>
      </c>
      <c r="H82" s="60">
        <v>0.48199999999999998</v>
      </c>
      <c r="I82" s="59">
        <f t="shared" si="37"/>
        <v>0.50350000000000006</v>
      </c>
      <c r="J82" s="92">
        <f t="shared" si="38"/>
        <v>2.1500000000000019E-2</v>
      </c>
      <c r="K82" s="93">
        <f t="shared" si="39"/>
        <v>0.17383333333333328</v>
      </c>
      <c r="L82" s="94">
        <f t="shared" si="40"/>
        <v>0.15916666666666673</v>
      </c>
      <c r="M82" s="95">
        <f t="shared" si="41"/>
        <v>0.47797797797797814</v>
      </c>
      <c r="N82" s="73">
        <f>AVERAGE(M79:M83)</f>
        <v>0.49819819819819833</v>
      </c>
      <c r="O82" s="62" t="s">
        <v>58</v>
      </c>
    </row>
    <row r="83" spans="1:15" ht="12" customHeight="1">
      <c r="A83" s="91" t="s">
        <v>32</v>
      </c>
      <c r="B83" s="60">
        <v>0.54100000000000004</v>
      </c>
      <c r="C83" s="60">
        <v>0.63</v>
      </c>
      <c r="D83" s="60">
        <v>0.502</v>
      </c>
      <c r="E83" s="57">
        <f t="shared" si="35"/>
        <v>0.55766666666666664</v>
      </c>
      <c r="F83" s="58">
        <f t="shared" si="36"/>
        <v>5.3568232708906358E-2</v>
      </c>
      <c r="G83" s="60">
        <v>0.40300000000000002</v>
      </c>
      <c r="H83" s="60">
        <v>0.44800000000000001</v>
      </c>
      <c r="I83" s="59">
        <f t="shared" si="37"/>
        <v>0.42549999999999999</v>
      </c>
      <c r="J83" s="92">
        <f t="shared" si="38"/>
        <v>2.2500000000000304E-2</v>
      </c>
      <c r="K83" s="93">
        <f t="shared" si="39"/>
        <v>0.13216666666666665</v>
      </c>
      <c r="L83" s="94">
        <f t="shared" si="40"/>
        <v>0.20083333333333336</v>
      </c>
      <c r="M83" s="95">
        <f t="shared" si="41"/>
        <v>0.60310310310310311</v>
      </c>
      <c r="N83" s="73">
        <f>STDEVP(M79:M83)</f>
        <v>6.1099284053917693E-2</v>
      </c>
      <c r="O83" s="62" t="s">
        <v>57</v>
      </c>
    </row>
    <row r="84" spans="1:15" ht="12" customHeight="1">
      <c r="A84" s="69" t="s">
        <v>33</v>
      </c>
      <c r="B84" s="54">
        <v>0.60299999999999998</v>
      </c>
      <c r="C84" s="54">
        <v>0.61799999999999999</v>
      </c>
      <c r="D84" s="54">
        <v>0.60499999999999998</v>
      </c>
      <c r="E84" s="47">
        <f t="shared" si="35"/>
        <v>0.60866666666666669</v>
      </c>
      <c r="F84" s="48">
        <f t="shared" si="36"/>
        <v>6.6499791144200076E-3</v>
      </c>
      <c r="G84" s="54">
        <v>0.38900000000000001</v>
      </c>
      <c r="H84" s="54">
        <v>0.40500000000000003</v>
      </c>
      <c r="I84" s="49">
        <f t="shared" si="37"/>
        <v>0.39700000000000002</v>
      </c>
      <c r="J84" s="70">
        <f t="shared" si="38"/>
        <v>8.0000000000000071E-3</v>
      </c>
      <c r="K84" s="71">
        <f t="shared" si="39"/>
        <v>0.21166666666666667</v>
      </c>
      <c r="L84" s="94">
        <f t="shared" si="40"/>
        <v>0.12133333333333335</v>
      </c>
      <c r="M84" s="95">
        <f t="shared" si="41"/>
        <v>0.36436436436436437</v>
      </c>
    </row>
    <row r="85" spans="1:15" ht="12" customHeight="1">
      <c r="A85" s="69" t="s">
        <v>34</v>
      </c>
      <c r="B85" s="54">
        <v>0.53300000000000003</v>
      </c>
      <c r="C85" s="54">
        <v>0.59</v>
      </c>
      <c r="D85" s="54">
        <v>0.36699999999999999</v>
      </c>
      <c r="E85" s="47">
        <f t="shared" si="35"/>
        <v>0.49666666666666665</v>
      </c>
      <c r="F85" s="48">
        <f t="shared" si="36"/>
        <v>9.4595043327978787E-2</v>
      </c>
      <c r="G85" s="54">
        <v>0.37</v>
      </c>
      <c r="H85" s="54">
        <v>0.372</v>
      </c>
      <c r="I85" s="49">
        <f t="shared" si="37"/>
        <v>0.371</v>
      </c>
      <c r="J85" s="70">
        <f t="shared" si="38"/>
        <v>1.0000000000000009E-3</v>
      </c>
      <c r="K85" s="71">
        <f t="shared" si="39"/>
        <v>0.12566666666666665</v>
      </c>
      <c r="L85" s="94">
        <f t="shared" si="40"/>
        <v>0.20733333333333337</v>
      </c>
      <c r="M85" s="95">
        <f t="shared" si="41"/>
        <v>0.62262262262262269</v>
      </c>
    </row>
    <row r="86" spans="1:15" ht="12" customHeight="1">
      <c r="A86" s="69" t="s">
        <v>35</v>
      </c>
      <c r="B86" s="54">
        <v>0.627</v>
      </c>
      <c r="C86" s="54">
        <v>0.61099999999999999</v>
      </c>
      <c r="D86" s="54">
        <v>0.61299999999999999</v>
      </c>
      <c r="E86" s="47">
        <f t="shared" si="35"/>
        <v>0.61699999999999999</v>
      </c>
      <c r="F86" s="48">
        <f t="shared" si="36"/>
        <v>7.1180521680208808E-3</v>
      </c>
      <c r="G86" s="54">
        <v>0.436</v>
      </c>
      <c r="H86" s="54">
        <v>0.50700000000000001</v>
      </c>
      <c r="I86" s="49">
        <f t="shared" si="37"/>
        <v>0.47150000000000003</v>
      </c>
      <c r="J86" s="70">
        <f t="shared" si="38"/>
        <v>3.5499999999999865E-2</v>
      </c>
      <c r="K86" s="71">
        <f t="shared" si="39"/>
        <v>0.14549999999999996</v>
      </c>
      <c r="L86" s="94">
        <f t="shared" si="40"/>
        <v>0.18750000000000006</v>
      </c>
      <c r="M86" s="95">
        <f t="shared" si="41"/>
        <v>0.5630630630630632</v>
      </c>
    </row>
    <row r="87" spans="1:15" ht="12" customHeight="1">
      <c r="A87" s="69" t="s">
        <v>36</v>
      </c>
      <c r="B87" s="54">
        <v>0.51200000000000001</v>
      </c>
      <c r="C87" s="54">
        <v>0.52500000000000002</v>
      </c>
      <c r="D87" s="54">
        <v>0.52400000000000002</v>
      </c>
      <c r="E87" s="47">
        <f t="shared" si="35"/>
        <v>0.52033333333333331</v>
      </c>
      <c r="F87" s="48">
        <f t="shared" si="36"/>
        <v>5.9066817155564557E-3</v>
      </c>
      <c r="G87" s="54">
        <v>0.47</v>
      </c>
      <c r="H87" s="54">
        <v>0.36699999999999999</v>
      </c>
      <c r="I87" s="49">
        <f t="shared" si="37"/>
        <v>0.41849999999999998</v>
      </c>
      <c r="J87" s="70">
        <f t="shared" si="38"/>
        <v>5.1499999999999949E-2</v>
      </c>
      <c r="K87" s="71">
        <f t="shared" si="39"/>
        <v>0.10183333333333333</v>
      </c>
      <c r="L87" s="94">
        <f t="shared" si="40"/>
        <v>0.23116666666666669</v>
      </c>
      <c r="M87" s="95">
        <f t="shared" si="41"/>
        <v>0.69419419419419426</v>
      </c>
    </row>
    <row r="88" spans="1:15" ht="12" customHeight="1">
      <c r="A88" s="69" t="s">
        <v>37</v>
      </c>
      <c r="B88" s="54">
        <v>0.50800000000000001</v>
      </c>
      <c r="C88" s="54">
        <v>0.51900000000000002</v>
      </c>
      <c r="D88" s="54">
        <v>0.52600000000000002</v>
      </c>
      <c r="E88" s="47">
        <f t="shared" si="35"/>
        <v>0.51766666666666672</v>
      </c>
      <c r="F88" s="48">
        <f t="shared" si="36"/>
        <v>7.4087035902976293E-3</v>
      </c>
      <c r="G88" s="54">
        <v>0.59799999999999998</v>
      </c>
      <c r="H88" s="54">
        <v>0.34399999999999997</v>
      </c>
      <c r="I88" s="49">
        <f t="shared" si="37"/>
        <v>0.47099999999999997</v>
      </c>
      <c r="J88" s="70">
        <f t="shared" si="38"/>
        <v>0.12700000000000003</v>
      </c>
      <c r="K88" s="71">
        <f t="shared" si="39"/>
        <v>4.6666666666666745E-2</v>
      </c>
      <c r="L88" s="94">
        <f t="shared" si="40"/>
        <v>0.28633333333333327</v>
      </c>
      <c r="M88" s="95">
        <f t="shared" si="41"/>
        <v>0.85985985985985958</v>
      </c>
      <c r="N88" s="73">
        <f>AVERAGE(M84:M90)</f>
        <v>0.63241813241813249</v>
      </c>
      <c r="O88" s="62" t="s">
        <v>58</v>
      </c>
    </row>
    <row r="89" spans="1:15" ht="12" customHeight="1">
      <c r="A89" s="69" t="s">
        <v>38</v>
      </c>
      <c r="B89" s="54">
        <v>0.53900000000000003</v>
      </c>
      <c r="C89" s="54">
        <v>0.59399999999999997</v>
      </c>
      <c r="D89" s="54">
        <v>0.60599999999999998</v>
      </c>
      <c r="E89" s="47">
        <f t="shared" si="35"/>
        <v>0.57966666666666666</v>
      </c>
      <c r="F89" s="48">
        <f t="shared" si="36"/>
        <v>2.9169999809546734E-2</v>
      </c>
      <c r="G89" s="54">
        <v>0.40500000000000003</v>
      </c>
      <c r="H89" s="54">
        <v>0.53200000000000003</v>
      </c>
      <c r="I89" s="49">
        <f t="shared" si="37"/>
        <v>0.46850000000000003</v>
      </c>
      <c r="J89" s="70">
        <f t="shared" si="38"/>
        <v>6.3500000000000112E-2</v>
      </c>
      <c r="K89" s="71">
        <f t="shared" si="39"/>
        <v>0.11116666666666664</v>
      </c>
      <c r="L89" s="94">
        <f t="shared" si="40"/>
        <v>0.22183333333333338</v>
      </c>
      <c r="M89" s="95">
        <f t="shared" si="41"/>
        <v>0.66616616616616631</v>
      </c>
      <c r="N89" s="73">
        <f>STDEVP(M84:M90)</f>
        <v>0.13837390198536131</v>
      </c>
      <c r="O89" s="62" t="s">
        <v>57</v>
      </c>
    </row>
    <row r="90" spans="1:15" ht="12" customHeight="1">
      <c r="A90" s="69" t="s">
        <v>39</v>
      </c>
      <c r="B90" s="54">
        <v>0.47199999999999998</v>
      </c>
      <c r="C90" s="54">
        <v>0.50700000000000001</v>
      </c>
      <c r="D90" s="54">
        <v>0.51900000000000002</v>
      </c>
      <c r="E90" s="47">
        <f t="shared" si="35"/>
        <v>0.49933333333333335</v>
      </c>
      <c r="F90" s="48">
        <f t="shared" si="36"/>
        <v>1.993879523831759E-2</v>
      </c>
      <c r="G90" s="54">
        <v>0.39600000000000002</v>
      </c>
      <c r="H90" s="54">
        <v>0.374</v>
      </c>
      <c r="I90" s="49">
        <f t="shared" si="37"/>
        <v>0.38500000000000001</v>
      </c>
      <c r="J90" s="70">
        <f t="shared" si="38"/>
        <v>1.100000000000001E-2</v>
      </c>
      <c r="K90" s="71">
        <f t="shared" si="39"/>
        <v>0.11433333333333334</v>
      </c>
      <c r="L90" s="94">
        <f t="shared" si="40"/>
        <v>0.21866666666666668</v>
      </c>
      <c r="M90" s="95">
        <f t="shared" si="41"/>
        <v>0.65665665665665662</v>
      </c>
      <c r="N90" s="74">
        <f>TTEST(M79:M83,M84:M90,1,2)</f>
        <v>4.6638151183856072E-2</v>
      </c>
      <c r="O90" s="61" t="s">
        <v>81</v>
      </c>
    </row>
    <row r="93" spans="1:15" ht="12" customHeight="1">
      <c r="E93" s="62"/>
    </row>
    <row r="94" spans="1:15" ht="12" customHeight="1">
      <c r="E94" s="62"/>
    </row>
    <row r="95" spans="1:15" ht="12" customHeight="1">
      <c r="E95" s="62"/>
    </row>
    <row r="96" spans="1:15" ht="12" customHeight="1">
      <c r="E96" s="62"/>
    </row>
    <row r="97" spans="5:12" ht="12" customHeight="1">
      <c r="E97" s="62"/>
      <c r="L97" s="62"/>
    </row>
    <row r="98" spans="5:12" ht="12" customHeight="1">
      <c r="E98" s="62"/>
      <c r="L98" s="62"/>
    </row>
    <row r="99" spans="5:12" ht="12" customHeight="1">
      <c r="E99" s="62"/>
      <c r="L99" s="62"/>
    </row>
    <row r="100" spans="5:12" ht="12" customHeight="1">
      <c r="E100" s="62"/>
      <c r="L100" s="62"/>
    </row>
    <row r="101" spans="5:12" ht="12" customHeight="1">
      <c r="E101" s="62"/>
      <c r="H101" s="64"/>
      <c r="J101" s="62"/>
      <c r="L101" s="62"/>
    </row>
    <row r="102" spans="5:12" ht="12" customHeight="1">
      <c r="E102" s="62"/>
      <c r="H102" s="64"/>
      <c r="J102" s="62"/>
      <c r="L102" s="62"/>
    </row>
    <row r="103" spans="5:12" ht="12" customHeight="1">
      <c r="E103" s="62"/>
      <c r="H103" s="64"/>
      <c r="L103" s="62"/>
    </row>
    <row r="104" spans="5:12" ht="12" customHeight="1">
      <c r="E104" s="62"/>
      <c r="H104" s="64"/>
      <c r="L104" s="62"/>
    </row>
    <row r="105" spans="5:12" ht="12" customHeight="1">
      <c r="E105" s="62"/>
    </row>
    <row r="106" spans="5:12" ht="12" customHeight="1">
      <c r="E106" s="62"/>
    </row>
  </sheetData>
  <pageMargins left="0.34" right="0.22" top="0.48" bottom="0.4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topLeftCell="A4" workbookViewId="0">
      <selection activeCell="A8" sqref="A8:XFD8"/>
    </sheetView>
  </sheetViews>
  <sheetFormatPr baseColWidth="10" defaultRowHeight="15"/>
  <cols>
    <col min="1" max="1" width="9.42578125" style="26" customWidth="1"/>
    <col min="2" max="2" width="9.42578125" customWidth="1"/>
    <col min="3" max="3" width="8.85546875" customWidth="1"/>
    <col min="4" max="4" width="9.85546875" customWidth="1"/>
    <col min="5" max="5" width="8.85546875" customWidth="1"/>
    <col min="6" max="6" width="9.42578125" customWidth="1"/>
    <col min="7" max="7" width="8.85546875" style="26" customWidth="1"/>
  </cols>
  <sheetData>
    <row r="1" spans="1:9">
      <c r="A1" s="26">
        <v>1</v>
      </c>
    </row>
    <row r="2" spans="1:9">
      <c r="A2" s="26">
        <v>2</v>
      </c>
    </row>
    <row r="3" spans="1:9">
      <c r="A3" s="26">
        <v>3</v>
      </c>
    </row>
    <row r="4" spans="1:9">
      <c r="A4" s="26">
        <v>4</v>
      </c>
    </row>
    <row r="5" spans="1:9">
      <c r="A5" s="26">
        <v>5</v>
      </c>
    </row>
    <row r="6" spans="1:9">
      <c r="A6" s="26">
        <v>6</v>
      </c>
    </row>
    <row r="9" spans="1:9">
      <c r="A9" s="8" t="s">
        <v>1</v>
      </c>
      <c r="B9" s="8">
        <v>1</v>
      </c>
      <c r="C9" s="8">
        <v>2</v>
      </c>
      <c r="D9" s="8">
        <v>3</v>
      </c>
      <c r="E9" s="8">
        <v>4</v>
      </c>
      <c r="F9" s="8" t="s">
        <v>58</v>
      </c>
      <c r="G9" s="8" t="s">
        <v>76</v>
      </c>
    </row>
    <row r="10" spans="1:9">
      <c r="A10" s="44" t="s">
        <v>2</v>
      </c>
      <c r="B10" s="37">
        <v>0.20799999999999999</v>
      </c>
      <c r="C10" s="37">
        <v>0.19900000000000001</v>
      </c>
      <c r="D10" s="37">
        <v>0.20899999999999999</v>
      </c>
      <c r="E10" s="37">
        <v>0.21299999999999999</v>
      </c>
      <c r="F10" s="98">
        <f>AVERAGE(B10:E10)</f>
        <v>0.20724999999999999</v>
      </c>
      <c r="G10" s="98">
        <f>STDEVP(B10:E10)</f>
        <v>5.1173723726146737E-3</v>
      </c>
    </row>
    <row r="11" spans="1:9">
      <c r="A11" s="44" t="s">
        <v>3</v>
      </c>
      <c r="B11" s="37">
        <v>0.193</v>
      </c>
      <c r="C11" s="37">
        <v>0.186</v>
      </c>
      <c r="D11" s="37">
        <v>0.21099999999999999</v>
      </c>
      <c r="E11" s="37">
        <v>0.2</v>
      </c>
      <c r="F11" s="98">
        <f t="shared" ref="F11:F21" si="0">AVERAGE(B11:E11)</f>
        <v>0.19750000000000001</v>
      </c>
      <c r="G11" s="98">
        <f t="shared" ref="G11:G21" si="1">STDEVP(B11:E11)</f>
        <v>9.2330926563096924E-3</v>
      </c>
    </row>
    <row r="12" spans="1:9">
      <c r="A12" s="44" t="s">
        <v>4</v>
      </c>
      <c r="B12" s="37">
        <v>0.23</v>
      </c>
      <c r="C12" s="37">
        <v>0.22700000000000001</v>
      </c>
      <c r="D12" s="37">
        <v>0.23300000000000001</v>
      </c>
      <c r="E12" s="37">
        <v>0.23200000000000001</v>
      </c>
      <c r="F12" s="98">
        <f t="shared" si="0"/>
        <v>0.23050000000000001</v>
      </c>
      <c r="G12" s="98">
        <f t="shared" si="1"/>
        <v>2.291287847477922E-3</v>
      </c>
      <c r="H12" s="99">
        <f>AVERAGE(F10:F14)</f>
        <v>0.20474999999999999</v>
      </c>
      <c r="I12" s="45" t="s">
        <v>75</v>
      </c>
    </row>
    <row r="13" spans="1:9">
      <c r="A13" s="44" t="s">
        <v>5</v>
      </c>
      <c r="B13" s="37">
        <v>0.17399999999999999</v>
      </c>
      <c r="C13" s="37">
        <v>0.17599999999999999</v>
      </c>
      <c r="D13" s="37">
        <v>0.17299999999999999</v>
      </c>
      <c r="E13" s="37">
        <v>0.186</v>
      </c>
      <c r="F13" s="98">
        <f t="shared" si="0"/>
        <v>0.17724999999999996</v>
      </c>
      <c r="G13" s="98">
        <f t="shared" si="1"/>
        <v>5.165994579942961E-3</v>
      </c>
      <c r="H13" s="99">
        <f>STDEVP(F10:F14)</f>
        <v>1.7437746414029769E-2</v>
      </c>
      <c r="I13" s="45" t="s">
        <v>57</v>
      </c>
    </row>
    <row r="14" spans="1:9">
      <c r="A14" s="44" t="s">
        <v>6</v>
      </c>
      <c r="B14" s="37">
        <v>0.21199999999999999</v>
      </c>
      <c r="C14" s="37">
        <v>0.215</v>
      </c>
      <c r="D14" s="37">
        <v>0.20300000000000001</v>
      </c>
      <c r="E14" s="37">
        <v>0.215</v>
      </c>
      <c r="F14" s="98">
        <f t="shared" si="0"/>
        <v>0.21124999999999999</v>
      </c>
      <c r="G14" s="98">
        <f t="shared" si="1"/>
        <v>4.9180788932264938E-3</v>
      </c>
      <c r="H14" s="45"/>
      <c r="I14" s="45"/>
    </row>
    <row r="15" spans="1:9">
      <c r="A15" s="40" t="s">
        <v>7</v>
      </c>
      <c r="B15" s="28">
        <v>0.16400000000000001</v>
      </c>
      <c r="C15" s="28">
        <v>0.13700000000000001</v>
      </c>
      <c r="D15" s="28">
        <v>0.14000000000000001</v>
      </c>
      <c r="E15" s="28">
        <v>0.14299999999999999</v>
      </c>
      <c r="F15" s="97">
        <f t="shared" si="0"/>
        <v>0.14600000000000002</v>
      </c>
      <c r="G15" s="97">
        <f t="shared" si="1"/>
        <v>1.0606601717798212E-2</v>
      </c>
      <c r="H15" s="45"/>
      <c r="I15" s="45"/>
    </row>
    <row r="16" spans="1:9">
      <c r="A16" s="40" t="s">
        <v>8</v>
      </c>
      <c r="B16" s="28">
        <v>0.127</v>
      </c>
      <c r="C16" s="28">
        <v>0.13100000000000001</v>
      </c>
      <c r="D16" s="28">
        <v>0.14799999999999999</v>
      </c>
      <c r="E16" s="28">
        <v>0.14000000000000001</v>
      </c>
      <c r="F16" s="97">
        <f t="shared" si="0"/>
        <v>0.13650000000000001</v>
      </c>
      <c r="G16" s="97">
        <f t="shared" si="1"/>
        <v>8.1394102980498501E-3</v>
      </c>
      <c r="H16" s="45"/>
      <c r="I16" s="45"/>
    </row>
    <row r="17" spans="1:9">
      <c r="A17" s="40" t="s">
        <v>9</v>
      </c>
      <c r="B17" s="28">
        <v>0.2</v>
      </c>
      <c r="C17" s="28">
        <v>0.191</v>
      </c>
      <c r="D17" s="28">
        <v>0.188</v>
      </c>
      <c r="E17" s="28">
        <v>0.188</v>
      </c>
      <c r="F17" s="97">
        <f t="shared" si="0"/>
        <v>0.19174999999999998</v>
      </c>
      <c r="G17" s="97">
        <f t="shared" si="1"/>
        <v>4.9180788932265051E-3</v>
      </c>
      <c r="H17" s="45"/>
      <c r="I17" s="45"/>
    </row>
    <row r="18" spans="1:9">
      <c r="A18" s="40" t="s">
        <v>10</v>
      </c>
      <c r="B18" s="28">
        <v>0.19900000000000001</v>
      </c>
      <c r="C18" s="28">
        <v>0.20399999999999999</v>
      </c>
      <c r="D18" s="28">
        <v>0.20499999999999999</v>
      </c>
      <c r="E18" s="28">
        <v>0.22</v>
      </c>
      <c r="F18" s="97">
        <f t="shared" si="0"/>
        <v>0.20699999999999999</v>
      </c>
      <c r="G18" s="97">
        <f t="shared" si="1"/>
        <v>7.8421935706790621E-3</v>
      </c>
      <c r="H18" s="45"/>
      <c r="I18" s="45"/>
    </row>
    <row r="19" spans="1:9">
      <c r="A19" s="40" t="s">
        <v>11</v>
      </c>
      <c r="B19" s="28">
        <v>0.192</v>
      </c>
      <c r="C19" s="28">
        <v>0.17599999999999999</v>
      </c>
      <c r="D19" s="28">
        <v>0.17799999999999999</v>
      </c>
      <c r="E19" s="28">
        <v>0.17699999999999999</v>
      </c>
      <c r="F19" s="97">
        <f t="shared" si="0"/>
        <v>0.18075000000000002</v>
      </c>
      <c r="G19" s="97">
        <f t="shared" si="1"/>
        <v>6.5335671726859963E-3</v>
      </c>
      <c r="H19" s="99">
        <f>AVERAGE(F15:F21)</f>
        <v>0.17703571428571427</v>
      </c>
      <c r="I19" s="45" t="s">
        <v>75</v>
      </c>
    </row>
    <row r="20" spans="1:9">
      <c r="A20" s="40" t="s">
        <v>12</v>
      </c>
      <c r="B20" s="28">
        <v>0.183</v>
      </c>
      <c r="C20" s="28">
        <v>0.182</v>
      </c>
      <c r="D20" s="28">
        <v>0.187</v>
      </c>
      <c r="E20" s="28">
        <v>0.189</v>
      </c>
      <c r="F20" s="97">
        <f t="shared" si="0"/>
        <v>0.18525000000000003</v>
      </c>
      <c r="G20" s="97">
        <f t="shared" si="1"/>
        <v>2.8613807855649019E-3</v>
      </c>
      <c r="H20" s="99">
        <f>STDEVP(F15:F21)</f>
        <v>2.3981923464585189E-2</v>
      </c>
      <c r="I20" s="45" t="s">
        <v>57</v>
      </c>
    </row>
    <row r="21" spans="1:9">
      <c r="A21" s="40" t="s">
        <v>13</v>
      </c>
      <c r="B21" s="28">
        <v>0.18</v>
      </c>
      <c r="C21" s="28">
        <v>0.189</v>
      </c>
      <c r="D21" s="28">
        <v>0.19</v>
      </c>
      <c r="E21" s="28">
        <v>0.20899999999999999</v>
      </c>
      <c r="F21" s="97">
        <f t="shared" si="0"/>
        <v>0.19199999999999998</v>
      </c>
      <c r="G21" s="97">
        <f t="shared" si="1"/>
        <v>1.0559356040971437E-2</v>
      </c>
      <c r="H21" s="100">
        <f>TTEST(F10:F14,F15:F21,1,2)</f>
        <v>3.6101491926117654E-2</v>
      </c>
      <c r="I21" s="45"/>
    </row>
    <row r="22" spans="1:9">
      <c r="F22" s="42"/>
      <c r="H22" s="45"/>
      <c r="I22" s="45"/>
    </row>
    <row r="23" spans="1:9">
      <c r="F23" s="42"/>
      <c r="H23" s="45"/>
      <c r="I23" s="45"/>
    </row>
    <row r="24" spans="1:9">
      <c r="A24" s="8" t="s">
        <v>14</v>
      </c>
      <c r="B24" s="8">
        <v>1</v>
      </c>
      <c r="C24" s="8">
        <v>2</v>
      </c>
      <c r="D24" s="8">
        <v>3</v>
      </c>
      <c r="E24" s="8">
        <v>4</v>
      </c>
      <c r="F24" s="41" t="s">
        <v>58</v>
      </c>
      <c r="G24" s="8" t="s">
        <v>76</v>
      </c>
      <c r="H24" s="45"/>
      <c r="I24" s="45"/>
    </row>
    <row r="25" spans="1:9">
      <c r="A25" s="44" t="s">
        <v>15</v>
      </c>
      <c r="B25" s="37">
        <v>0.10100000000000001</v>
      </c>
      <c r="C25" s="37">
        <v>9.7000000000000003E-2</v>
      </c>
      <c r="D25" s="37">
        <v>0.109</v>
      </c>
      <c r="E25" s="37">
        <v>0.109</v>
      </c>
      <c r="F25" s="98">
        <f t="shared" ref="F25:F36" si="2">AVERAGE(B25:E25)</f>
        <v>0.104</v>
      </c>
      <c r="G25" s="98">
        <f t="shared" ref="G25:G36" si="3">STDEVP(B25:E25)</f>
        <v>5.19615242270663E-3</v>
      </c>
      <c r="H25" s="45"/>
      <c r="I25" s="45"/>
    </row>
    <row r="26" spans="1:9">
      <c r="A26" s="44" t="s">
        <v>16</v>
      </c>
      <c r="B26" s="37">
        <v>0.109</v>
      </c>
      <c r="C26" s="37">
        <v>0.112</v>
      </c>
      <c r="D26" s="37">
        <v>0.11600000000000001</v>
      </c>
      <c r="E26" s="37">
        <v>0.112</v>
      </c>
      <c r="F26" s="98">
        <f t="shared" si="2"/>
        <v>0.11225</v>
      </c>
      <c r="G26" s="98">
        <f t="shared" si="3"/>
        <v>2.487468592766552E-3</v>
      </c>
      <c r="H26" s="45"/>
      <c r="I26" s="45"/>
    </row>
    <row r="27" spans="1:9">
      <c r="A27" s="44" t="s">
        <v>17</v>
      </c>
      <c r="B27" s="37">
        <v>0.14699999999999999</v>
      </c>
      <c r="C27" s="37">
        <v>0.154</v>
      </c>
      <c r="D27" s="37">
        <v>0.17100000000000001</v>
      </c>
      <c r="E27" s="37">
        <v>0.17499999999999999</v>
      </c>
      <c r="F27" s="98">
        <f t="shared" si="2"/>
        <v>0.16175</v>
      </c>
      <c r="G27" s="98">
        <f t="shared" si="3"/>
        <v>1.1605494388435162E-2</v>
      </c>
      <c r="H27" s="99">
        <f>AVERAGE(F25:F29)</f>
        <v>0.1196</v>
      </c>
      <c r="I27" s="45"/>
    </row>
    <row r="28" spans="1:9">
      <c r="A28" s="44" t="s">
        <v>18</v>
      </c>
      <c r="B28" s="37">
        <v>0.122</v>
      </c>
      <c r="C28" s="37">
        <v>0.121</v>
      </c>
      <c r="D28" s="37">
        <v>0.13300000000000001</v>
      </c>
      <c r="E28" s="37">
        <v>0.13300000000000001</v>
      </c>
      <c r="F28" s="98">
        <f t="shared" si="2"/>
        <v>0.12725</v>
      </c>
      <c r="G28" s="98">
        <f t="shared" si="3"/>
        <v>5.7608593109014609E-3</v>
      </c>
      <c r="H28" s="99">
        <f>STDEVP(F25:F29)</f>
        <v>2.3889118861942154E-2</v>
      </c>
      <c r="I28" s="45"/>
    </row>
    <row r="29" spans="1:9">
      <c r="A29" s="44" t="s">
        <v>19</v>
      </c>
      <c r="B29" s="37">
        <v>8.8999999999999996E-2</v>
      </c>
      <c r="C29" s="37">
        <v>9.0999999999999998E-2</v>
      </c>
      <c r="D29" s="37">
        <v>9.5000000000000001E-2</v>
      </c>
      <c r="E29" s="37">
        <v>9.6000000000000002E-2</v>
      </c>
      <c r="F29" s="98">
        <f t="shared" si="2"/>
        <v>9.2749999999999999E-2</v>
      </c>
      <c r="G29" s="98">
        <f t="shared" si="3"/>
        <v>2.8613807855649019E-3</v>
      </c>
      <c r="H29" s="45"/>
      <c r="I29" s="45"/>
    </row>
    <row r="30" spans="1:9">
      <c r="A30" s="40" t="s">
        <v>20</v>
      </c>
      <c r="B30" s="28">
        <v>7.0999999999999994E-2</v>
      </c>
      <c r="C30" s="28">
        <v>0.10299999999999999</v>
      </c>
      <c r="D30" s="28">
        <v>0.111</v>
      </c>
      <c r="E30" s="28">
        <v>0.112</v>
      </c>
      <c r="F30" s="97">
        <f t="shared" si="2"/>
        <v>9.9249999999999991E-2</v>
      </c>
      <c r="G30" s="97">
        <f t="shared" si="3"/>
        <v>1.6678953804120947E-2</v>
      </c>
      <c r="H30" s="45"/>
      <c r="I30" s="45"/>
    </row>
    <row r="31" spans="1:9">
      <c r="A31" s="40" t="s">
        <v>21</v>
      </c>
      <c r="B31" s="28">
        <v>0.109</v>
      </c>
      <c r="C31" s="28">
        <v>0.111</v>
      </c>
      <c r="D31" s="28">
        <v>0.129</v>
      </c>
      <c r="E31" s="28">
        <v>0.124</v>
      </c>
      <c r="F31" s="97">
        <f t="shared" si="2"/>
        <v>0.11824999999999999</v>
      </c>
      <c r="G31" s="97">
        <f t="shared" si="3"/>
        <v>8.46684711093805E-3</v>
      </c>
      <c r="H31" s="45"/>
      <c r="I31" s="45"/>
    </row>
    <row r="32" spans="1:9">
      <c r="A32" s="40" t="s">
        <v>22</v>
      </c>
      <c r="B32" s="28">
        <v>0.13400000000000001</v>
      </c>
      <c r="C32" s="28">
        <v>0.125</v>
      </c>
      <c r="D32" s="28">
        <v>0.14699999999999999</v>
      </c>
      <c r="E32" s="28">
        <v>0.13400000000000001</v>
      </c>
      <c r="F32" s="97">
        <f t="shared" si="2"/>
        <v>0.13500000000000001</v>
      </c>
      <c r="G32" s="97">
        <f t="shared" si="3"/>
        <v>7.8421935706790586E-3</v>
      </c>
      <c r="H32" s="45"/>
      <c r="I32" s="45"/>
    </row>
    <row r="33" spans="1:9">
      <c r="A33" s="40" t="s">
        <v>23</v>
      </c>
      <c r="B33" s="28">
        <v>8.3000000000000004E-2</v>
      </c>
      <c r="C33" s="28">
        <v>7.9000000000000001E-2</v>
      </c>
      <c r="D33" s="28">
        <v>9.4E-2</v>
      </c>
      <c r="E33" s="28">
        <v>9.1999999999999998E-2</v>
      </c>
      <c r="F33" s="97">
        <f t="shared" si="2"/>
        <v>8.6999999999999994E-2</v>
      </c>
      <c r="G33" s="97">
        <f t="shared" si="3"/>
        <v>6.204836822995427E-3</v>
      </c>
      <c r="H33" s="45"/>
      <c r="I33" s="45"/>
    </row>
    <row r="34" spans="1:9">
      <c r="A34" s="40" t="s">
        <v>24</v>
      </c>
      <c r="B34" s="28">
        <v>6.9000000000000006E-2</v>
      </c>
      <c r="C34" s="28">
        <v>6.8000000000000005E-2</v>
      </c>
      <c r="D34" s="28">
        <v>6.5000000000000002E-2</v>
      </c>
      <c r="E34" s="28">
        <v>6.7000000000000004E-2</v>
      </c>
      <c r="F34" s="97">
        <f t="shared" si="2"/>
        <v>6.7250000000000004E-2</v>
      </c>
      <c r="G34" s="97">
        <f t="shared" si="3"/>
        <v>1.4790199457749053E-3</v>
      </c>
      <c r="H34" s="99">
        <f>AVERAGE(F30:F36)</f>
        <v>9.9785714285714297E-2</v>
      </c>
      <c r="I34" s="45" t="s">
        <v>75</v>
      </c>
    </row>
    <row r="35" spans="1:9">
      <c r="A35" s="40" t="s">
        <v>25</v>
      </c>
      <c r="B35" s="28">
        <v>0.109</v>
      </c>
      <c r="C35" s="28">
        <v>0.105</v>
      </c>
      <c r="D35" s="28">
        <v>0.10199999999999999</v>
      </c>
      <c r="E35" s="28">
        <v>0.11</v>
      </c>
      <c r="F35" s="97">
        <f t="shared" si="2"/>
        <v>0.1065</v>
      </c>
      <c r="G35" s="97">
        <f t="shared" si="3"/>
        <v>3.2015621187164271E-3</v>
      </c>
      <c r="H35" s="99">
        <f>STDEVP(F30:F36)</f>
        <v>2.0906863437051171E-2</v>
      </c>
      <c r="I35" s="45" t="s">
        <v>57</v>
      </c>
    </row>
    <row r="36" spans="1:9">
      <c r="A36" s="40" t="s">
        <v>26</v>
      </c>
      <c r="B36" s="28">
        <v>8.3000000000000004E-2</v>
      </c>
      <c r="C36" s="28">
        <v>8.5999999999999993E-2</v>
      </c>
      <c r="D36" s="28">
        <v>8.5000000000000006E-2</v>
      </c>
      <c r="E36" s="28">
        <v>8.6999999999999994E-2</v>
      </c>
      <c r="F36" s="97">
        <f t="shared" si="2"/>
        <v>8.5249999999999992E-2</v>
      </c>
      <c r="G36" s="97">
        <f t="shared" si="3"/>
        <v>1.4790199457748994E-3</v>
      </c>
      <c r="H36" s="100">
        <f>TTEST(F25:F29,F30:F36,1,2)</f>
        <v>9.7111206732659217E-2</v>
      </c>
      <c r="I36" s="45"/>
    </row>
    <row r="37" spans="1:9">
      <c r="F37" s="42"/>
      <c r="H37" s="45"/>
      <c r="I37" s="45"/>
    </row>
    <row r="38" spans="1:9">
      <c r="F38" s="42"/>
      <c r="H38" s="45"/>
      <c r="I38" s="45"/>
    </row>
    <row r="39" spans="1:9">
      <c r="A39" s="8" t="s">
        <v>27</v>
      </c>
      <c r="B39" s="8">
        <v>1</v>
      </c>
      <c r="C39" s="8">
        <v>2</v>
      </c>
      <c r="D39" s="8">
        <v>3</v>
      </c>
      <c r="E39" s="8">
        <v>4</v>
      </c>
      <c r="F39" s="41" t="s">
        <v>58</v>
      </c>
      <c r="G39" s="8" t="s">
        <v>76</v>
      </c>
      <c r="H39" s="45"/>
      <c r="I39" s="45"/>
    </row>
    <row r="40" spans="1:9">
      <c r="A40" s="44" t="s">
        <v>28</v>
      </c>
      <c r="B40" s="37">
        <v>0.23300000000000001</v>
      </c>
      <c r="C40" s="37">
        <v>0.248</v>
      </c>
      <c r="D40" s="37">
        <v>0.26200000000000001</v>
      </c>
      <c r="E40" s="37">
        <v>0.254</v>
      </c>
      <c r="F40" s="98">
        <f>AVERAGE(B40:E40)</f>
        <v>0.24925</v>
      </c>
      <c r="G40" s="98">
        <f>STDEVP(B40:E40)</f>
        <v>1.061543687278107E-2</v>
      </c>
      <c r="H40" s="45"/>
      <c r="I40" s="45"/>
    </row>
    <row r="41" spans="1:9">
      <c r="A41" s="44" t="s">
        <v>29</v>
      </c>
      <c r="B41" s="37">
        <v>0.27300000000000002</v>
      </c>
      <c r="C41" s="37">
        <v>0.28100000000000003</v>
      </c>
      <c r="D41" s="37">
        <v>0.30399999999999999</v>
      </c>
      <c r="E41" s="37">
        <v>0.29499999999999998</v>
      </c>
      <c r="F41" s="98">
        <f t="shared" ref="F41:F51" si="4">AVERAGE(B41:E41)</f>
        <v>0.28825000000000001</v>
      </c>
      <c r="G41" s="98">
        <f t="shared" ref="G41:G51" si="5">STDEVP(B41:E41)</f>
        <v>1.2028611723719393E-2</v>
      </c>
      <c r="H41" s="45"/>
      <c r="I41" s="45"/>
    </row>
    <row r="42" spans="1:9">
      <c r="A42" s="44" t="s">
        <v>30</v>
      </c>
      <c r="B42" s="37">
        <v>0.26500000000000001</v>
      </c>
      <c r="C42" s="37">
        <v>0.27200000000000002</v>
      </c>
      <c r="D42" s="37">
        <v>0.30099999999999999</v>
      </c>
      <c r="E42" s="37">
        <v>0.28999999999999998</v>
      </c>
      <c r="F42" s="98">
        <f t="shared" si="4"/>
        <v>0.28200000000000003</v>
      </c>
      <c r="G42" s="98">
        <f t="shared" si="5"/>
        <v>1.4265342617687091E-2</v>
      </c>
      <c r="H42" s="99">
        <f>AVERAGE(F40:F44)</f>
        <v>0.27454999999999996</v>
      </c>
      <c r="I42" s="45"/>
    </row>
    <row r="43" spans="1:9">
      <c r="A43" s="44" t="s">
        <v>31</v>
      </c>
      <c r="B43" s="37">
        <v>0.27500000000000002</v>
      </c>
      <c r="C43" s="37">
        <v>0.22800000000000001</v>
      </c>
      <c r="D43" s="37">
        <v>0.23799999999999999</v>
      </c>
      <c r="E43" s="37">
        <v>0.32900000000000001</v>
      </c>
      <c r="F43" s="98">
        <f t="shared" si="4"/>
        <v>0.26750000000000002</v>
      </c>
      <c r="G43" s="98">
        <f t="shared" si="5"/>
        <v>3.9588508433635212E-2</v>
      </c>
      <c r="H43" s="99">
        <f>STDEVP(F40:F44)</f>
        <v>1.4549398613001151E-2</v>
      </c>
      <c r="I43" s="45"/>
    </row>
    <row r="44" spans="1:9">
      <c r="A44" s="44" t="s">
        <v>32</v>
      </c>
      <c r="B44" s="37">
        <v>0.249</v>
      </c>
      <c r="C44" s="37">
        <v>0.29599999999999999</v>
      </c>
      <c r="D44" s="37">
        <v>0.24199999999999999</v>
      </c>
      <c r="E44" s="37">
        <v>0.35599999999999998</v>
      </c>
      <c r="F44" s="98">
        <f t="shared" si="4"/>
        <v>0.28574999999999995</v>
      </c>
      <c r="G44" s="98">
        <f t="shared" si="5"/>
        <v>4.5565200537252493E-2</v>
      </c>
      <c r="H44" s="45"/>
      <c r="I44" s="45"/>
    </row>
    <row r="45" spans="1:9">
      <c r="A45" s="40" t="s">
        <v>33</v>
      </c>
      <c r="B45" s="28">
        <v>0.222</v>
      </c>
      <c r="C45" s="28">
        <v>0.30599999999999999</v>
      </c>
      <c r="D45" s="28">
        <v>0.25900000000000001</v>
      </c>
      <c r="E45" s="28">
        <v>0.30399999999999999</v>
      </c>
      <c r="F45" s="97">
        <f t="shared" si="4"/>
        <v>0.27274999999999999</v>
      </c>
      <c r="G45" s="97">
        <f t="shared" si="5"/>
        <v>3.4809301917734611E-2</v>
      </c>
      <c r="H45" s="45"/>
      <c r="I45" s="45"/>
    </row>
    <row r="46" spans="1:9">
      <c r="A46" s="40" t="s">
        <v>34</v>
      </c>
      <c r="B46" s="28">
        <v>0.30599999999999999</v>
      </c>
      <c r="C46" s="28">
        <v>0.308</v>
      </c>
      <c r="D46" s="28">
        <v>0.34599999999999997</v>
      </c>
      <c r="E46" s="28">
        <v>0.16300000000000001</v>
      </c>
      <c r="F46" s="97">
        <f t="shared" si="4"/>
        <v>0.28075</v>
      </c>
      <c r="G46" s="97">
        <f t="shared" si="5"/>
        <v>6.9826123335038459E-2</v>
      </c>
      <c r="H46" s="45"/>
      <c r="I46" s="45"/>
    </row>
    <row r="47" spans="1:9">
      <c r="A47" s="40" t="s">
        <v>35</v>
      </c>
      <c r="B47" s="28">
        <v>0.27800000000000002</v>
      </c>
      <c r="C47" s="28">
        <v>0.245</v>
      </c>
      <c r="D47" s="28">
        <v>0.23699999999999999</v>
      </c>
      <c r="E47" s="28">
        <v>0.308</v>
      </c>
      <c r="F47" s="97">
        <f t="shared" si="4"/>
        <v>0.26700000000000002</v>
      </c>
      <c r="G47" s="97">
        <f t="shared" si="5"/>
        <v>2.8222331583340022E-2</v>
      </c>
      <c r="H47" s="45"/>
      <c r="I47" s="45"/>
    </row>
    <row r="48" spans="1:9">
      <c r="A48" s="40" t="s">
        <v>36</v>
      </c>
      <c r="B48" s="28">
        <v>0.249</v>
      </c>
      <c r="C48" s="28">
        <v>0.33100000000000002</v>
      </c>
      <c r="D48" s="28">
        <v>0.23400000000000001</v>
      </c>
      <c r="E48" s="28">
        <v>0.27300000000000002</v>
      </c>
      <c r="F48" s="97">
        <f t="shared" si="4"/>
        <v>0.27175000000000005</v>
      </c>
      <c r="G48" s="97">
        <f t="shared" si="5"/>
        <v>3.69281396769452E-2</v>
      </c>
      <c r="H48" s="45"/>
      <c r="I48" s="45"/>
    </row>
    <row r="49" spans="1:14">
      <c r="A49" s="40" t="s">
        <v>37</v>
      </c>
      <c r="B49" s="28">
        <v>0.10199999999999999</v>
      </c>
      <c r="C49" s="28">
        <v>0.114</v>
      </c>
      <c r="D49" s="28">
        <v>0.125</v>
      </c>
      <c r="E49" s="28">
        <v>6.8000000000000005E-2</v>
      </c>
      <c r="F49" s="97">
        <f t="shared" si="4"/>
        <v>0.10224999999999999</v>
      </c>
      <c r="G49" s="97">
        <f t="shared" si="5"/>
        <v>2.1381943316733421E-2</v>
      </c>
      <c r="H49" s="99">
        <f>AVERAGE(F45:F51)</f>
        <v>0.20014285714285715</v>
      </c>
      <c r="I49" s="45" t="s">
        <v>75</v>
      </c>
    </row>
    <row r="50" spans="1:14">
      <c r="A50" s="40" t="s">
        <v>38</v>
      </c>
      <c r="B50" s="28">
        <v>0.121</v>
      </c>
      <c r="C50" s="28">
        <v>8.7999999999999995E-2</v>
      </c>
      <c r="D50" s="28">
        <v>0.10299999999999999</v>
      </c>
      <c r="E50" s="28">
        <v>4.8000000000000001E-2</v>
      </c>
      <c r="F50" s="97">
        <f t="shared" si="4"/>
        <v>0.09</v>
      </c>
      <c r="G50" s="97">
        <f t="shared" si="5"/>
        <v>2.691653766738953E-2</v>
      </c>
      <c r="H50" s="99">
        <f>STDEVP(F45:F51)</f>
        <v>8.4580778923259547E-2</v>
      </c>
      <c r="I50" s="45" t="s">
        <v>57</v>
      </c>
    </row>
    <row r="51" spans="1:14">
      <c r="A51" s="40" t="s">
        <v>39</v>
      </c>
      <c r="B51" s="28">
        <v>0.11600000000000001</v>
      </c>
      <c r="C51" s="28">
        <v>0.107</v>
      </c>
      <c r="D51" s="28">
        <v>0.11899999999999999</v>
      </c>
      <c r="E51" s="28">
        <v>0.124</v>
      </c>
      <c r="F51" s="97">
        <f t="shared" si="4"/>
        <v>0.11649999999999999</v>
      </c>
      <c r="G51" s="97">
        <f t="shared" si="5"/>
        <v>6.1846584384264913E-3</v>
      </c>
      <c r="H51" s="100">
        <f>TTEST(F40:F44,F45:F51,1,2)</f>
        <v>5.2968113707378507E-2</v>
      </c>
      <c r="I51" s="45"/>
    </row>
    <row r="58" spans="1:14" ht="45">
      <c r="A58" s="6" t="s">
        <v>49</v>
      </c>
    </row>
    <row r="59" spans="1:14">
      <c r="A59" s="96"/>
      <c r="B59" s="3">
        <v>1</v>
      </c>
      <c r="C59" s="3">
        <v>2</v>
      </c>
      <c r="D59" s="3">
        <v>3</v>
      </c>
      <c r="E59" s="3">
        <v>4</v>
      </c>
      <c r="F59" s="3">
        <v>5</v>
      </c>
      <c r="G59" s="3">
        <v>6</v>
      </c>
      <c r="H59" s="3">
        <v>7</v>
      </c>
      <c r="I59" s="3">
        <v>8</v>
      </c>
      <c r="J59" s="3">
        <v>9</v>
      </c>
      <c r="K59" s="3">
        <v>10</v>
      </c>
      <c r="L59" s="3">
        <v>11</v>
      </c>
      <c r="M59" s="3">
        <v>12</v>
      </c>
    </row>
    <row r="60" spans="1:14">
      <c r="A60" s="3" t="s">
        <v>40</v>
      </c>
      <c r="B60" s="4">
        <v>0.20499999999999999</v>
      </c>
      <c r="C60" s="4">
        <v>0.19600000000000001</v>
      </c>
      <c r="D60" s="4">
        <v>0.20499999999999999</v>
      </c>
      <c r="E60" s="4">
        <v>0.20899999999999999</v>
      </c>
      <c r="F60" s="4">
        <v>0.192</v>
      </c>
      <c r="G60" s="4">
        <v>0.184</v>
      </c>
      <c r="H60" s="4">
        <v>0.20699999999999999</v>
      </c>
      <c r="I60" s="4">
        <v>0.19700000000000001</v>
      </c>
      <c r="J60" s="4">
        <v>0.22700000000000001</v>
      </c>
      <c r="K60" s="4">
        <v>0.224</v>
      </c>
      <c r="L60" s="4">
        <v>0.22800000000000001</v>
      </c>
      <c r="M60" s="4">
        <v>0.22800000000000001</v>
      </c>
      <c r="N60" s="5">
        <v>570</v>
      </c>
    </row>
    <row r="61" spans="1:14">
      <c r="A61" s="3" t="s">
        <v>41</v>
      </c>
      <c r="B61" s="4">
        <v>0.16900000000000001</v>
      </c>
      <c r="C61" s="4">
        <v>0.17</v>
      </c>
      <c r="D61" s="4">
        <v>0.16800000000000001</v>
      </c>
      <c r="E61" s="4">
        <v>0.18</v>
      </c>
      <c r="F61" s="4">
        <v>0.20499999999999999</v>
      </c>
      <c r="G61" s="4">
        <v>0.20899999999999999</v>
      </c>
      <c r="H61" s="4">
        <v>0.19700000000000001</v>
      </c>
      <c r="I61" s="4">
        <v>0.21</v>
      </c>
      <c r="J61" s="4">
        <v>0.159</v>
      </c>
      <c r="K61" s="4">
        <v>0.13500000000000001</v>
      </c>
      <c r="L61" s="4">
        <v>0.13800000000000001</v>
      </c>
      <c r="M61" s="4">
        <v>0.14000000000000001</v>
      </c>
      <c r="N61" s="5">
        <v>570</v>
      </c>
    </row>
    <row r="62" spans="1:14">
      <c r="A62" s="3" t="s">
        <v>42</v>
      </c>
      <c r="B62" s="4">
        <v>0.128</v>
      </c>
      <c r="C62" s="4">
        <v>0.125</v>
      </c>
      <c r="D62" s="4">
        <v>0.14299999999999999</v>
      </c>
      <c r="E62" s="4">
        <v>0.13500000000000001</v>
      </c>
      <c r="F62" s="4">
        <v>0.192</v>
      </c>
      <c r="G62" s="4">
        <v>0.184</v>
      </c>
      <c r="H62" s="4">
        <v>0.182</v>
      </c>
      <c r="I62" s="4">
        <v>0.182</v>
      </c>
      <c r="J62" s="4">
        <v>0.192</v>
      </c>
      <c r="K62" s="4">
        <v>0.19700000000000001</v>
      </c>
      <c r="L62" s="4">
        <v>0.19800000000000001</v>
      </c>
      <c r="M62" s="4">
        <v>0.20399999999999999</v>
      </c>
      <c r="N62" s="5">
        <v>570</v>
      </c>
    </row>
    <row r="63" spans="1:14">
      <c r="A63" s="3" t="s">
        <v>43</v>
      </c>
      <c r="B63" s="4">
        <v>0.185</v>
      </c>
      <c r="C63" s="4">
        <v>0.16900000000000001</v>
      </c>
      <c r="D63" s="4">
        <v>0.17399999999999999</v>
      </c>
      <c r="E63" s="4">
        <v>0.17199999999999999</v>
      </c>
      <c r="F63" s="4">
        <v>0.17699999999999999</v>
      </c>
      <c r="G63" s="4">
        <v>0.17699999999999999</v>
      </c>
      <c r="H63" s="4">
        <v>0.18099999999999999</v>
      </c>
      <c r="I63" s="4">
        <v>0.183</v>
      </c>
      <c r="J63" s="4">
        <v>0.17699999999999999</v>
      </c>
      <c r="K63" s="4">
        <v>0.187</v>
      </c>
      <c r="L63" s="4">
        <v>0.188</v>
      </c>
      <c r="M63" s="4">
        <v>0.20599999999999999</v>
      </c>
      <c r="N63" s="5">
        <v>570</v>
      </c>
    </row>
    <row r="64" spans="1:14">
      <c r="A64" s="3" t="s">
        <v>44</v>
      </c>
      <c r="B64" s="4">
        <v>5.7000000000000002E-2</v>
      </c>
      <c r="C64" s="4">
        <v>5.0999999999999997E-2</v>
      </c>
      <c r="D64" s="4">
        <v>4.5999999999999999E-2</v>
      </c>
      <c r="E64" s="4">
        <v>4.5999999999999999E-2</v>
      </c>
      <c r="F64" s="4">
        <v>4.5999999999999999E-2</v>
      </c>
      <c r="G64" s="4">
        <v>4.7E-2</v>
      </c>
      <c r="H64" s="4">
        <v>4.7E-2</v>
      </c>
      <c r="I64" s="4">
        <v>4.7E-2</v>
      </c>
      <c r="J64" s="4">
        <v>4.7E-2</v>
      </c>
      <c r="K64" s="4">
        <v>4.5999999999999999E-2</v>
      </c>
      <c r="L64" s="4">
        <v>4.8000000000000001E-2</v>
      </c>
      <c r="M64" s="4">
        <v>4.7E-2</v>
      </c>
      <c r="N64" s="5">
        <v>570</v>
      </c>
    </row>
    <row r="65" spans="1:14">
      <c r="A65" s="3" t="s">
        <v>45</v>
      </c>
      <c r="B65" s="4">
        <v>4.4999999999999998E-2</v>
      </c>
      <c r="C65" s="4">
        <v>4.5999999999999999E-2</v>
      </c>
      <c r="D65" s="4">
        <v>4.5999999999999999E-2</v>
      </c>
      <c r="E65" s="4">
        <v>4.8000000000000001E-2</v>
      </c>
      <c r="F65" s="4">
        <v>4.5999999999999999E-2</v>
      </c>
      <c r="G65" s="4">
        <v>4.5999999999999999E-2</v>
      </c>
      <c r="H65" s="4">
        <v>4.5999999999999999E-2</v>
      </c>
      <c r="I65" s="4">
        <v>4.7E-2</v>
      </c>
      <c r="J65" s="4">
        <v>4.7E-2</v>
      </c>
      <c r="K65" s="4">
        <v>4.5999999999999999E-2</v>
      </c>
      <c r="L65" s="4">
        <v>4.5999999999999999E-2</v>
      </c>
      <c r="M65" s="4">
        <v>4.5999999999999999E-2</v>
      </c>
      <c r="N65" s="5">
        <v>570</v>
      </c>
    </row>
    <row r="66" spans="1:14">
      <c r="A66" s="3" t="s">
        <v>46</v>
      </c>
      <c r="B66" s="4">
        <v>4.4999999999999998E-2</v>
      </c>
      <c r="C66" s="4">
        <v>4.5999999999999999E-2</v>
      </c>
      <c r="D66" s="4">
        <v>4.5999999999999999E-2</v>
      </c>
      <c r="E66" s="4">
        <v>4.5999999999999999E-2</v>
      </c>
      <c r="F66" s="4">
        <v>4.8000000000000001E-2</v>
      </c>
      <c r="G66" s="4">
        <v>4.7E-2</v>
      </c>
      <c r="H66" s="4">
        <v>4.7E-2</v>
      </c>
      <c r="I66" s="4">
        <v>5.2999999999999999E-2</v>
      </c>
      <c r="J66" s="4">
        <v>4.4999999999999998E-2</v>
      </c>
      <c r="K66" s="4">
        <v>4.7E-2</v>
      </c>
      <c r="L66" s="4">
        <v>4.8000000000000001E-2</v>
      </c>
      <c r="M66" s="4">
        <v>4.8000000000000001E-2</v>
      </c>
      <c r="N66" s="5">
        <v>570</v>
      </c>
    </row>
    <row r="67" spans="1:14">
      <c r="A67" s="3" t="s">
        <v>47</v>
      </c>
      <c r="B67" s="4">
        <v>4.7E-2</v>
      </c>
      <c r="C67" s="4">
        <v>4.8000000000000001E-2</v>
      </c>
      <c r="D67" s="4">
        <v>4.8000000000000001E-2</v>
      </c>
      <c r="E67" s="4">
        <v>4.5999999999999999E-2</v>
      </c>
      <c r="F67" s="4">
        <v>4.5999999999999999E-2</v>
      </c>
      <c r="G67" s="4">
        <v>4.5999999999999999E-2</v>
      </c>
      <c r="H67" s="4">
        <v>4.7E-2</v>
      </c>
      <c r="I67" s="4">
        <v>4.5999999999999999E-2</v>
      </c>
      <c r="J67" s="4">
        <v>4.7E-2</v>
      </c>
      <c r="K67" s="4">
        <v>4.9000000000000002E-2</v>
      </c>
      <c r="L67" s="4">
        <v>4.5999999999999999E-2</v>
      </c>
      <c r="M67" s="4">
        <v>4.5999999999999999E-2</v>
      </c>
      <c r="N67" s="5">
        <v>570</v>
      </c>
    </row>
    <row r="70" spans="1:14" ht="45">
      <c r="A70" s="6" t="s">
        <v>50</v>
      </c>
    </row>
    <row r="71" spans="1:14">
      <c r="A71" s="96"/>
      <c r="B71" s="3">
        <v>1</v>
      </c>
      <c r="C71" s="3">
        <v>2</v>
      </c>
      <c r="D71" s="3">
        <v>3</v>
      </c>
      <c r="E71" s="3">
        <v>4</v>
      </c>
      <c r="F71" s="3">
        <v>5</v>
      </c>
      <c r="G71" s="3">
        <v>6</v>
      </c>
      <c r="H71" s="3">
        <v>7</v>
      </c>
      <c r="I71" s="3">
        <v>8</v>
      </c>
      <c r="J71" s="3">
        <v>9</v>
      </c>
      <c r="K71" s="3">
        <v>10</v>
      </c>
      <c r="L71" s="3">
        <v>11</v>
      </c>
      <c r="M71" s="3">
        <v>12</v>
      </c>
    </row>
    <row r="72" spans="1:14">
      <c r="A72" s="3" t="s">
        <v>40</v>
      </c>
      <c r="B72" s="4">
        <v>9.8000000000000004E-2</v>
      </c>
      <c r="C72" s="4">
        <v>9.5000000000000001E-2</v>
      </c>
      <c r="D72" s="4">
        <v>0.105</v>
      </c>
      <c r="E72" s="4">
        <v>0.104</v>
      </c>
      <c r="F72" s="4">
        <v>0.10100000000000001</v>
      </c>
      <c r="G72" s="4">
        <v>0.104</v>
      </c>
      <c r="H72" s="4">
        <v>0.109</v>
      </c>
      <c r="I72" s="4">
        <v>0.104</v>
      </c>
      <c r="J72" s="4">
        <v>0.14199999999999999</v>
      </c>
      <c r="K72" s="4">
        <v>0.14099999999999999</v>
      </c>
      <c r="L72" s="4">
        <v>0.16900000000000001</v>
      </c>
      <c r="M72" s="4">
        <v>0.16</v>
      </c>
      <c r="N72" s="5">
        <v>570</v>
      </c>
    </row>
    <row r="73" spans="1:14">
      <c r="A73" s="3" t="s">
        <v>41</v>
      </c>
      <c r="B73" s="4">
        <v>0.121</v>
      </c>
      <c r="C73" s="4">
        <v>0.128</v>
      </c>
      <c r="D73" s="4">
        <v>0.13300000000000001</v>
      </c>
      <c r="E73" s="4">
        <v>0.13700000000000001</v>
      </c>
      <c r="F73" s="4">
        <v>8.7999999999999995E-2</v>
      </c>
      <c r="G73" s="4">
        <v>8.7999999999999995E-2</v>
      </c>
      <c r="H73" s="4">
        <v>9.0999999999999998E-2</v>
      </c>
      <c r="I73" s="4">
        <v>8.5000000000000006E-2</v>
      </c>
      <c r="J73" s="4">
        <v>7.3999999999999996E-2</v>
      </c>
      <c r="K73" s="4">
        <v>0.10299999999999999</v>
      </c>
      <c r="L73" s="4">
        <v>0.10199999999999999</v>
      </c>
      <c r="M73" s="4">
        <v>0.108</v>
      </c>
      <c r="N73" s="5">
        <v>570</v>
      </c>
    </row>
    <row r="74" spans="1:14">
      <c r="A74" s="3" t="s">
        <v>42</v>
      </c>
      <c r="B74" s="4">
        <v>0.10199999999999999</v>
      </c>
      <c r="C74" s="4">
        <v>0.10100000000000001</v>
      </c>
      <c r="D74" s="4">
        <v>0.13</v>
      </c>
      <c r="E74" s="4">
        <v>0.11600000000000001</v>
      </c>
      <c r="F74" s="4">
        <v>0.128</v>
      </c>
      <c r="G74" s="4">
        <v>0.11799999999999999</v>
      </c>
      <c r="H74" s="4">
        <v>0.14599999999999999</v>
      </c>
      <c r="I74" s="4">
        <v>0.125</v>
      </c>
      <c r="J74" s="4">
        <v>7.9000000000000001E-2</v>
      </c>
      <c r="K74" s="4">
        <v>7.4999999999999997E-2</v>
      </c>
      <c r="L74" s="4">
        <v>9.4E-2</v>
      </c>
      <c r="M74" s="4">
        <v>9.0999999999999998E-2</v>
      </c>
      <c r="N74" s="5">
        <v>570</v>
      </c>
    </row>
    <row r="75" spans="1:14">
      <c r="A75" s="3" t="s">
        <v>43</v>
      </c>
      <c r="B75" s="4">
        <v>6.8000000000000005E-2</v>
      </c>
      <c r="C75" s="4">
        <v>6.7000000000000004E-2</v>
      </c>
      <c r="D75" s="4">
        <v>6.3E-2</v>
      </c>
      <c r="E75" s="4">
        <v>6.4000000000000001E-2</v>
      </c>
      <c r="F75" s="4">
        <v>0.111</v>
      </c>
      <c r="G75" s="4">
        <v>9.9000000000000005E-2</v>
      </c>
      <c r="H75" s="4">
        <v>9.8000000000000004E-2</v>
      </c>
      <c r="I75" s="4">
        <v>0.105</v>
      </c>
      <c r="J75" s="4">
        <v>7.9000000000000001E-2</v>
      </c>
      <c r="K75" s="4">
        <v>8.2000000000000003E-2</v>
      </c>
      <c r="L75" s="4">
        <v>8.2000000000000003E-2</v>
      </c>
      <c r="M75" s="4">
        <v>8.2000000000000003E-2</v>
      </c>
      <c r="N75" s="5">
        <v>570</v>
      </c>
    </row>
    <row r="76" spans="1:14">
      <c r="A76" s="3" t="s">
        <v>44</v>
      </c>
      <c r="B76" s="4">
        <v>4.5999999999999999E-2</v>
      </c>
      <c r="C76" s="4">
        <v>4.5999999999999999E-2</v>
      </c>
      <c r="D76" s="4">
        <v>4.5999999999999999E-2</v>
      </c>
      <c r="E76" s="4">
        <v>4.5999999999999999E-2</v>
      </c>
      <c r="F76" s="4">
        <v>4.1000000000000002E-2</v>
      </c>
      <c r="G76" s="4">
        <v>4.5999999999999999E-2</v>
      </c>
      <c r="H76" s="4">
        <v>4.7E-2</v>
      </c>
      <c r="I76" s="4">
        <v>4.8000000000000001E-2</v>
      </c>
      <c r="J76" s="4">
        <v>4.8000000000000001E-2</v>
      </c>
      <c r="K76" s="4">
        <v>4.7E-2</v>
      </c>
      <c r="L76" s="4">
        <v>4.7E-2</v>
      </c>
      <c r="M76" s="4">
        <v>4.7E-2</v>
      </c>
      <c r="N76" s="5">
        <v>570</v>
      </c>
    </row>
    <row r="77" spans="1:14">
      <c r="A77" s="3" t="s">
        <v>45</v>
      </c>
      <c r="B77" s="4">
        <v>4.5999999999999999E-2</v>
      </c>
      <c r="C77" s="4">
        <v>5.1999999999999998E-2</v>
      </c>
      <c r="D77" s="4">
        <v>4.5999999999999999E-2</v>
      </c>
      <c r="E77" s="4">
        <v>4.7E-2</v>
      </c>
      <c r="F77" s="4">
        <v>4.5999999999999999E-2</v>
      </c>
      <c r="G77" s="4">
        <v>4.5999999999999999E-2</v>
      </c>
      <c r="H77" s="4">
        <v>4.5999999999999999E-2</v>
      </c>
      <c r="I77" s="4">
        <v>4.7E-2</v>
      </c>
      <c r="J77" s="4">
        <v>4.5999999999999999E-2</v>
      </c>
      <c r="K77" s="4">
        <v>4.5999999999999999E-2</v>
      </c>
      <c r="L77" s="4">
        <v>0.05</v>
      </c>
      <c r="M77" s="4">
        <v>4.7E-2</v>
      </c>
      <c r="N77" s="5">
        <v>570</v>
      </c>
    </row>
    <row r="78" spans="1:14">
      <c r="A78" s="3" t="s">
        <v>46</v>
      </c>
      <c r="B78" s="4">
        <v>4.4999999999999998E-2</v>
      </c>
      <c r="C78" s="4">
        <v>4.5999999999999999E-2</v>
      </c>
      <c r="D78" s="4">
        <v>4.5999999999999999E-2</v>
      </c>
      <c r="E78" s="4">
        <v>4.9000000000000002E-2</v>
      </c>
      <c r="F78" s="4">
        <v>4.8000000000000001E-2</v>
      </c>
      <c r="G78" s="4">
        <v>0.05</v>
      </c>
      <c r="H78" s="4">
        <v>4.7E-2</v>
      </c>
      <c r="I78" s="4">
        <v>4.5999999999999999E-2</v>
      </c>
      <c r="J78" s="4">
        <v>4.4999999999999998E-2</v>
      </c>
      <c r="K78" s="4">
        <v>4.7E-2</v>
      </c>
      <c r="L78" s="4">
        <v>4.8000000000000001E-2</v>
      </c>
      <c r="M78" s="4">
        <v>4.8000000000000001E-2</v>
      </c>
      <c r="N78" s="5">
        <v>570</v>
      </c>
    </row>
    <row r="79" spans="1:14">
      <c r="A79" s="3" t="s">
        <v>47</v>
      </c>
      <c r="B79" s="4">
        <v>4.7E-2</v>
      </c>
      <c r="C79" s="4">
        <v>4.8000000000000001E-2</v>
      </c>
      <c r="D79" s="4">
        <v>4.7E-2</v>
      </c>
      <c r="E79" s="4">
        <v>4.7E-2</v>
      </c>
      <c r="F79" s="4">
        <v>4.8000000000000001E-2</v>
      </c>
      <c r="G79" s="4">
        <v>4.9000000000000002E-2</v>
      </c>
      <c r="H79" s="4">
        <v>4.7E-2</v>
      </c>
      <c r="I79" s="4">
        <v>4.8000000000000001E-2</v>
      </c>
      <c r="J79" s="4">
        <v>4.8000000000000001E-2</v>
      </c>
      <c r="K79" s="4">
        <v>4.9000000000000002E-2</v>
      </c>
      <c r="L79" s="4">
        <v>4.5999999999999999E-2</v>
      </c>
      <c r="M79" s="4">
        <v>4.5999999999999999E-2</v>
      </c>
      <c r="N79" s="5">
        <v>570</v>
      </c>
    </row>
    <row r="84" spans="1:14" ht="45">
      <c r="A84" s="6" t="s">
        <v>51</v>
      </c>
    </row>
    <row r="85" spans="1:14">
      <c r="A85" s="96"/>
      <c r="B85" s="3">
        <v>1</v>
      </c>
      <c r="C85" s="3">
        <v>2</v>
      </c>
      <c r="D85" s="3">
        <v>3</v>
      </c>
      <c r="E85" s="3">
        <v>4</v>
      </c>
      <c r="F85" s="3">
        <v>5</v>
      </c>
      <c r="G85" s="3">
        <v>6</v>
      </c>
      <c r="H85" s="3">
        <v>7</v>
      </c>
      <c r="I85" s="3">
        <v>8</v>
      </c>
      <c r="J85" s="3">
        <v>9</v>
      </c>
      <c r="K85" s="3">
        <v>10</v>
      </c>
      <c r="L85" s="3">
        <v>11</v>
      </c>
      <c r="M85" s="3">
        <v>12</v>
      </c>
    </row>
    <row r="86" spans="1:14">
      <c r="A86" s="3" t="s">
        <v>40</v>
      </c>
      <c r="B86" s="4">
        <v>9.8000000000000004E-2</v>
      </c>
      <c r="C86" s="4">
        <v>9.5000000000000001E-2</v>
      </c>
      <c r="D86" s="4">
        <v>0.105</v>
      </c>
      <c r="E86" s="4">
        <v>0.104</v>
      </c>
      <c r="F86" s="4">
        <v>0.10100000000000001</v>
      </c>
      <c r="G86" s="4">
        <v>0.104</v>
      </c>
      <c r="H86" s="4">
        <v>0.109</v>
      </c>
      <c r="I86" s="4">
        <v>0.104</v>
      </c>
      <c r="J86" s="4">
        <v>0.14199999999999999</v>
      </c>
      <c r="K86" s="4">
        <v>0.14099999999999999</v>
      </c>
      <c r="L86" s="4">
        <v>0.16900000000000001</v>
      </c>
      <c r="M86" s="4">
        <v>0.16</v>
      </c>
      <c r="N86" s="5">
        <v>570</v>
      </c>
    </row>
    <row r="87" spans="1:14">
      <c r="A87" s="3" t="s">
        <v>41</v>
      </c>
      <c r="B87" s="4">
        <v>0.121</v>
      </c>
      <c r="C87" s="4">
        <v>0.128</v>
      </c>
      <c r="D87" s="4">
        <v>0.13300000000000001</v>
      </c>
      <c r="E87" s="4">
        <v>0.13700000000000001</v>
      </c>
      <c r="F87" s="4">
        <v>8.7999999999999995E-2</v>
      </c>
      <c r="G87" s="4">
        <v>8.7999999999999995E-2</v>
      </c>
      <c r="H87" s="4">
        <v>9.0999999999999998E-2</v>
      </c>
      <c r="I87" s="4">
        <v>8.5000000000000006E-2</v>
      </c>
      <c r="J87" s="4">
        <v>7.3999999999999996E-2</v>
      </c>
      <c r="K87" s="4">
        <v>0.10299999999999999</v>
      </c>
      <c r="L87" s="4">
        <v>0.10199999999999999</v>
      </c>
      <c r="M87" s="4">
        <v>0.108</v>
      </c>
      <c r="N87" s="5">
        <v>570</v>
      </c>
    </row>
    <row r="88" spans="1:14">
      <c r="A88" s="3" t="s">
        <v>42</v>
      </c>
      <c r="B88" s="4">
        <v>0.10199999999999999</v>
      </c>
      <c r="C88" s="4">
        <v>0.10100000000000001</v>
      </c>
      <c r="D88" s="4">
        <v>0.13</v>
      </c>
      <c r="E88" s="4">
        <v>0.11600000000000001</v>
      </c>
      <c r="F88" s="4">
        <v>0.128</v>
      </c>
      <c r="G88" s="4">
        <v>0.11799999999999999</v>
      </c>
      <c r="H88" s="4">
        <v>0.14599999999999999</v>
      </c>
      <c r="I88" s="4">
        <v>0.125</v>
      </c>
      <c r="J88" s="4">
        <v>7.9000000000000001E-2</v>
      </c>
      <c r="K88" s="4">
        <v>7.4999999999999997E-2</v>
      </c>
      <c r="L88" s="4">
        <v>9.4E-2</v>
      </c>
      <c r="M88" s="4">
        <v>9.0999999999999998E-2</v>
      </c>
      <c r="N88" s="5">
        <v>570</v>
      </c>
    </row>
    <row r="89" spans="1:14">
      <c r="A89" s="3" t="s">
        <v>43</v>
      </c>
      <c r="B89" s="4">
        <v>6.8000000000000005E-2</v>
      </c>
      <c r="C89" s="4">
        <v>6.7000000000000004E-2</v>
      </c>
      <c r="D89" s="4">
        <v>6.3E-2</v>
      </c>
      <c r="E89" s="4">
        <v>6.4000000000000001E-2</v>
      </c>
      <c r="F89" s="4">
        <v>0.111</v>
      </c>
      <c r="G89" s="4">
        <v>9.9000000000000005E-2</v>
      </c>
      <c r="H89" s="4">
        <v>9.8000000000000004E-2</v>
      </c>
      <c r="I89" s="4">
        <v>0.105</v>
      </c>
      <c r="J89" s="4">
        <v>7.9000000000000001E-2</v>
      </c>
      <c r="K89" s="4">
        <v>8.2000000000000003E-2</v>
      </c>
      <c r="L89" s="4">
        <v>8.2000000000000003E-2</v>
      </c>
      <c r="M89" s="4">
        <v>8.2000000000000003E-2</v>
      </c>
      <c r="N89" s="5">
        <v>570</v>
      </c>
    </row>
    <row r="90" spans="1:14">
      <c r="A90" s="3" t="s">
        <v>44</v>
      </c>
      <c r="B90" s="4">
        <v>4.5999999999999999E-2</v>
      </c>
      <c r="C90" s="4">
        <v>4.5999999999999999E-2</v>
      </c>
      <c r="D90" s="4">
        <v>4.5999999999999999E-2</v>
      </c>
      <c r="E90" s="4">
        <v>4.5999999999999999E-2</v>
      </c>
      <c r="F90" s="4">
        <v>4.1000000000000002E-2</v>
      </c>
      <c r="G90" s="4">
        <v>4.5999999999999999E-2</v>
      </c>
      <c r="H90" s="4">
        <v>4.7E-2</v>
      </c>
      <c r="I90" s="4">
        <v>4.8000000000000001E-2</v>
      </c>
      <c r="J90" s="4">
        <v>4.8000000000000001E-2</v>
      </c>
      <c r="K90" s="4">
        <v>4.7E-2</v>
      </c>
      <c r="L90" s="4">
        <v>4.7E-2</v>
      </c>
      <c r="M90" s="4">
        <v>4.7E-2</v>
      </c>
      <c r="N90" s="5">
        <v>570</v>
      </c>
    </row>
    <row r="91" spans="1:14">
      <c r="A91" s="3" t="s">
        <v>45</v>
      </c>
      <c r="B91" s="4">
        <v>4.5999999999999999E-2</v>
      </c>
      <c r="C91" s="4">
        <v>5.1999999999999998E-2</v>
      </c>
      <c r="D91" s="4">
        <v>4.5999999999999999E-2</v>
      </c>
      <c r="E91" s="4">
        <v>4.7E-2</v>
      </c>
      <c r="F91" s="4">
        <v>4.5999999999999999E-2</v>
      </c>
      <c r="G91" s="4">
        <v>4.5999999999999999E-2</v>
      </c>
      <c r="H91" s="4">
        <v>4.5999999999999999E-2</v>
      </c>
      <c r="I91" s="4">
        <v>4.7E-2</v>
      </c>
      <c r="J91" s="4">
        <v>4.5999999999999999E-2</v>
      </c>
      <c r="K91" s="4">
        <v>4.5999999999999999E-2</v>
      </c>
      <c r="L91" s="4">
        <v>0.05</v>
      </c>
      <c r="M91" s="4">
        <v>4.7E-2</v>
      </c>
      <c r="N91" s="5">
        <v>570</v>
      </c>
    </row>
    <row r="92" spans="1:14">
      <c r="A92" s="3" t="s">
        <v>46</v>
      </c>
      <c r="B92" s="4">
        <v>4.4999999999999998E-2</v>
      </c>
      <c r="C92" s="4">
        <v>4.5999999999999999E-2</v>
      </c>
      <c r="D92" s="4">
        <v>4.5999999999999999E-2</v>
      </c>
      <c r="E92" s="4">
        <v>4.9000000000000002E-2</v>
      </c>
      <c r="F92" s="4">
        <v>4.8000000000000001E-2</v>
      </c>
      <c r="G92" s="4">
        <v>0.05</v>
      </c>
      <c r="H92" s="4">
        <v>4.7E-2</v>
      </c>
      <c r="I92" s="4">
        <v>4.5999999999999999E-2</v>
      </c>
      <c r="J92" s="4">
        <v>4.4999999999999998E-2</v>
      </c>
      <c r="K92" s="4">
        <v>4.7E-2</v>
      </c>
      <c r="L92" s="4">
        <v>4.8000000000000001E-2</v>
      </c>
      <c r="M92" s="4">
        <v>4.8000000000000001E-2</v>
      </c>
      <c r="N92" s="5">
        <v>570</v>
      </c>
    </row>
    <row r="93" spans="1:14">
      <c r="A93" s="3" t="s">
        <v>47</v>
      </c>
      <c r="B93" s="4">
        <v>4.7E-2</v>
      </c>
      <c r="C93" s="4">
        <v>4.8000000000000001E-2</v>
      </c>
      <c r="D93" s="4">
        <v>4.7E-2</v>
      </c>
      <c r="E93" s="4">
        <v>4.7E-2</v>
      </c>
      <c r="F93" s="4">
        <v>4.8000000000000001E-2</v>
      </c>
      <c r="G93" s="4">
        <v>4.9000000000000002E-2</v>
      </c>
      <c r="H93" s="4">
        <v>4.7E-2</v>
      </c>
      <c r="I93" s="4">
        <v>4.8000000000000001E-2</v>
      </c>
      <c r="J93" s="4">
        <v>4.8000000000000001E-2</v>
      </c>
      <c r="K93" s="4">
        <v>4.9000000000000002E-2</v>
      </c>
      <c r="L93" s="4">
        <v>4.5999999999999999E-2</v>
      </c>
      <c r="M93" s="4">
        <v>4.5999999999999999E-2</v>
      </c>
      <c r="N93" s="5">
        <v>570</v>
      </c>
    </row>
  </sheetData>
  <pageMargins left="0.53" right="0.46" top="0.46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TAC</vt:lpstr>
      <vt:lpstr>MDA</vt:lpstr>
      <vt:lpstr>SOD</vt:lpstr>
      <vt:lpstr>POX</vt:lpstr>
    </vt:vector>
  </TitlesOfParts>
  <Company>Helse Nord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Purusotam Basnet</dc:creator>
  <cp:lastModifiedBy>barnnts</cp:lastModifiedBy>
  <cp:lastPrinted>2014-01-21T15:00:23Z</cp:lastPrinted>
  <dcterms:created xsi:type="dcterms:W3CDTF">2014-01-02T10:08:00Z</dcterms:created>
  <dcterms:modified xsi:type="dcterms:W3CDTF">2015-07-27T18:08:11Z</dcterms:modified>
</cp:coreProperties>
</file>