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122"/>
  <workbookPr autoCompressPictures="0"/>
  <bookViews>
    <workbookView xWindow="0" yWindow="0" windowWidth="30920" windowHeight="19480"/>
  </bookViews>
  <sheets>
    <sheet name="weight of indicator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9" i="1" l="1"/>
  <c r="J39" i="1"/>
  <c r="I40" i="1"/>
  <c r="J40" i="1"/>
  <c r="E41" i="1"/>
  <c r="F41" i="1"/>
  <c r="I41" i="1"/>
  <c r="J41" i="1"/>
  <c r="E42" i="1"/>
  <c r="F42" i="1"/>
  <c r="G42" i="1"/>
  <c r="I42" i="1"/>
  <c r="J42" i="1"/>
  <c r="J43" i="1"/>
  <c r="K39" i="1"/>
  <c r="K40" i="1"/>
  <c r="K41" i="1"/>
  <c r="K42" i="1"/>
  <c r="L39" i="1"/>
  <c r="M39" i="1"/>
  <c r="L40" i="1"/>
  <c r="M40" i="1"/>
  <c r="L41" i="1"/>
  <c r="M41" i="1"/>
  <c r="L42" i="1"/>
  <c r="M42" i="1"/>
  <c r="M43" i="1"/>
  <c r="N39" i="1"/>
  <c r="H33" i="1"/>
  <c r="I33" i="1"/>
  <c r="E34" i="1"/>
  <c r="H34" i="1"/>
  <c r="I34" i="1"/>
  <c r="E35" i="1"/>
  <c r="F35" i="1"/>
  <c r="H35" i="1"/>
  <c r="I35" i="1"/>
  <c r="I36" i="1"/>
  <c r="J33" i="1"/>
  <c r="J34" i="1"/>
  <c r="J35" i="1"/>
  <c r="K33" i="1"/>
  <c r="L33" i="1"/>
  <c r="K34" i="1"/>
  <c r="L34" i="1"/>
  <c r="K35" i="1"/>
  <c r="L35" i="1"/>
  <c r="L36" i="1"/>
  <c r="M36" i="1"/>
  <c r="O36" i="1"/>
  <c r="K24" i="1"/>
  <c r="L24" i="1"/>
  <c r="E25" i="1"/>
  <c r="K25" i="1"/>
  <c r="L25" i="1"/>
  <c r="E26" i="1"/>
  <c r="F26" i="1"/>
  <c r="K26" i="1"/>
  <c r="L26" i="1"/>
  <c r="E27" i="1"/>
  <c r="F27" i="1"/>
  <c r="G27" i="1"/>
  <c r="K27" i="1"/>
  <c r="L27" i="1"/>
  <c r="E28" i="1"/>
  <c r="F28" i="1"/>
  <c r="G28" i="1"/>
  <c r="H28" i="1"/>
  <c r="K28" i="1"/>
  <c r="L28" i="1"/>
  <c r="E29" i="1"/>
  <c r="F29" i="1"/>
  <c r="G29" i="1"/>
  <c r="H29" i="1"/>
  <c r="I29" i="1"/>
  <c r="K29" i="1"/>
  <c r="L29" i="1"/>
  <c r="L30" i="1"/>
  <c r="M24" i="1"/>
  <c r="M25" i="1"/>
  <c r="M26" i="1"/>
  <c r="M27" i="1"/>
  <c r="M28" i="1"/>
  <c r="M29" i="1"/>
  <c r="N24" i="1"/>
  <c r="O24" i="1"/>
  <c r="N25" i="1"/>
  <c r="O25" i="1"/>
  <c r="N26" i="1"/>
  <c r="O26" i="1"/>
  <c r="N27" i="1"/>
  <c r="O27" i="1"/>
  <c r="N28" i="1"/>
  <c r="O28" i="1"/>
  <c r="N29" i="1"/>
  <c r="O29" i="1"/>
  <c r="O30" i="1"/>
  <c r="P29" i="1"/>
  <c r="R29" i="1"/>
  <c r="K15" i="1"/>
  <c r="L15" i="1"/>
  <c r="E16" i="1"/>
  <c r="K16" i="1"/>
  <c r="L16" i="1"/>
  <c r="E17" i="1"/>
  <c r="F17" i="1"/>
  <c r="K17" i="1"/>
  <c r="L17" i="1"/>
  <c r="E18" i="1"/>
  <c r="F18" i="1"/>
  <c r="G18" i="1"/>
  <c r="K18" i="1"/>
  <c r="L18" i="1"/>
  <c r="E19" i="1"/>
  <c r="F19" i="1"/>
  <c r="G19" i="1"/>
  <c r="H19" i="1"/>
  <c r="K19" i="1"/>
  <c r="L19" i="1"/>
  <c r="L21" i="1"/>
  <c r="M15" i="1"/>
  <c r="M16" i="1"/>
  <c r="M17" i="1"/>
  <c r="M18" i="1"/>
  <c r="M19" i="1"/>
  <c r="N15" i="1"/>
  <c r="O15" i="1"/>
  <c r="N16" i="1"/>
  <c r="O16" i="1"/>
  <c r="N17" i="1"/>
  <c r="O17" i="1"/>
  <c r="N18" i="1"/>
  <c r="O18" i="1"/>
  <c r="N19" i="1"/>
  <c r="O19" i="1"/>
  <c r="E20" i="1"/>
  <c r="F20" i="1"/>
  <c r="G20" i="1"/>
  <c r="H20" i="1"/>
  <c r="I20" i="1"/>
  <c r="K20" i="1"/>
  <c r="L20" i="1"/>
  <c r="M20" i="1"/>
  <c r="N20" i="1"/>
  <c r="O20" i="1"/>
  <c r="O21" i="1"/>
  <c r="P20" i="1"/>
  <c r="R20" i="1"/>
  <c r="E10" i="1"/>
  <c r="E6" i="1"/>
  <c r="K6" i="1"/>
  <c r="L6" i="1"/>
  <c r="E8" i="1"/>
  <c r="F8" i="1"/>
  <c r="G8" i="1"/>
  <c r="K8" i="1"/>
  <c r="L8" i="1"/>
  <c r="E9" i="1"/>
  <c r="F9" i="1"/>
  <c r="G9" i="1"/>
  <c r="H9" i="1"/>
  <c r="K9" i="1"/>
  <c r="L9" i="1"/>
  <c r="K5" i="1"/>
  <c r="L5" i="1"/>
  <c r="I10" i="1"/>
  <c r="H10" i="1"/>
  <c r="G10" i="1"/>
  <c r="F10" i="1"/>
  <c r="F7" i="1"/>
  <c r="E7" i="1"/>
  <c r="K7" i="1"/>
  <c r="L7" i="1"/>
  <c r="K10" i="1"/>
  <c r="L10" i="1"/>
  <c r="L11" i="1"/>
  <c r="M6" i="1"/>
  <c r="M8" i="1"/>
  <c r="M7" i="1"/>
  <c r="M10" i="1"/>
  <c r="M9" i="1"/>
  <c r="M5" i="1"/>
  <c r="N9" i="1"/>
  <c r="O9" i="1"/>
  <c r="N6" i="1"/>
  <c r="O6" i="1"/>
  <c r="N7" i="1"/>
  <c r="O7" i="1"/>
  <c r="N10" i="1"/>
  <c r="O10" i="1"/>
  <c r="N5" i="1"/>
  <c r="O5" i="1"/>
  <c r="N8" i="1"/>
  <c r="O8" i="1"/>
  <c r="O11" i="1"/>
  <c r="P10" i="1"/>
  <c r="R10" i="1"/>
</calcChain>
</file>

<file path=xl/sharedStrings.xml><?xml version="1.0" encoding="utf-8"?>
<sst xmlns="http://schemas.openxmlformats.org/spreadsheetml/2006/main" count="87" uniqueCount="42">
  <si>
    <t>AWI</t>
    <phoneticPr fontId="1" type="noConversion"/>
  </si>
  <si>
    <t>WI</t>
    <phoneticPr fontId="1" type="noConversion"/>
  </si>
  <si>
    <t>awi/wi</t>
    <phoneticPr fontId="1" type="noConversion"/>
  </si>
  <si>
    <t>ci</t>
    <phoneticPr fontId="1" type="noConversion"/>
  </si>
  <si>
    <t>ir</t>
    <phoneticPr fontId="1" type="noConversion"/>
  </si>
  <si>
    <t>cr</t>
    <phoneticPr fontId="1" type="noConversion"/>
  </si>
  <si>
    <t>wi</t>
    <phoneticPr fontId="1" type="noConversion"/>
  </si>
  <si>
    <t>awi</t>
    <phoneticPr fontId="1" type="noConversion"/>
  </si>
  <si>
    <t>Energy consumption</t>
  </si>
  <si>
    <t>Emissions</t>
  </si>
  <si>
    <t>Investment</t>
  </si>
  <si>
    <t>Environmental protection</t>
  </si>
  <si>
    <t>Output value growth rate</t>
  </si>
  <si>
    <t>Profit rate</t>
  </si>
  <si>
    <t>Pollution control</t>
  </si>
  <si>
    <t>Per capita output value</t>
  </si>
  <si>
    <t>Investment growth rate</t>
  </si>
  <si>
    <t>Patent</t>
  </si>
  <si>
    <t>Investment growth RATE</t>
  </si>
  <si>
    <t>Output valur growth rate</t>
  </si>
  <si>
    <t>accumulation</t>
  </si>
  <si>
    <t>Weight of indicator 1</t>
  </si>
  <si>
    <t>Weight of indicator 2</t>
  </si>
  <si>
    <t>Weight of indicator 3</t>
  </si>
  <si>
    <t>Industry structure</t>
  </si>
  <si>
    <t>Saving</t>
  </si>
  <si>
    <t>Funding</t>
  </si>
  <si>
    <t>Consumption</t>
  </si>
  <si>
    <t>Per capita</t>
  </si>
  <si>
    <t>Structure</t>
  </si>
  <si>
    <t>Accumulation</t>
  </si>
  <si>
    <t>Per capita GDP</t>
  </si>
  <si>
    <t>GDP growth rate</t>
  </si>
  <si>
    <t>GDP</t>
  </si>
  <si>
    <t>Weight of indicator 4</t>
  </si>
  <si>
    <t>Planning</t>
  </si>
  <si>
    <t>Resource</t>
  </si>
  <si>
    <t xml:space="preserve">Collaboration </t>
  </si>
  <si>
    <t>Weight of indicator 5</t>
  </si>
  <si>
    <t>Emission</t>
  </si>
  <si>
    <t>A^n</t>
  </si>
  <si>
    <t>S8. Table. Indicator weights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</si>
</sst>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_);[Red]\(0.0000\)"/>
  </numFmts>
  <fonts count="3" x14ac:knownFonts="1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164" fontId="0" fillId="0" borderId="0" xfId="0" applyNumberFormat="1">
      <alignment vertical="center"/>
    </xf>
    <xf numFmtId="0" fontId="2" fillId="0" borderId="0" xfId="0" applyFo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R43"/>
  <sheetViews>
    <sheetView tabSelected="1" topLeftCell="B1" zoomScale="200" zoomScaleNormal="200" zoomScalePageLayoutView="200" workbookViewId="0">
      <selection activeCell="D2" sqref="D2"/>
    </sheetView>
  </sheetViews>
  <sheetFormatPr baseColWidth="10" defaultColWidth="8.83203125" defaultRowHeight="14" x14ac:dyDescent="0"/>
  <cols>
    <col min="4" max="4" width="21.83203125" bestFit="1" customWidth="1"/>
    <col min="5" max="5" width="8.1640625" customWidth="1"/>
    <col min="6" max="6" width="8.33203125" customWidth="1"/>
    <col min="7" max="7" width="8.5" customWidth="1"/>
    <col min="8" max="8" width="7.6640625" customWidth="1"/>
    <col min="9" max="9" width="8.1640625" customWidth="1"/>
    <col min="10" max="10" width="7.6640625" customWidth="1"/>
    <col min="11" max="11" width="10.5" bestFit="1" customWidth="1"/>
    <col min="13" max="13" width="9.1640625" customWidth="1"/>
    <col min="15" max="15" width="9.5" bestFit="1" customWidth="1"/>
  </cols>
  <sheetData>
    <row r="1" spans="4:18">
      <c r="D1" s="2" t="s">
        <v>41</v>
      </c>
    </row>
    <row r="3" spans="4:18">
      <c r="D3" s="2" t="s">
        <v>21</v>
      </c>
    </row>
    <row r="4" spans="4:18">
      <c r="E4" t="s">
        <v>33</v>
      </c>
      <c r="F4" t="s">
        <v>13</v>
      </c>
      <c r="G4" t="s">
        <v>14</v>
      </c>
      <c r="H4" t="s">
        <v>15</v>
      </c>
      <c r="I4" t="s">
        <v>18</v>
      </c>
      <c r="J4" t="s">
        <v>19</v>
      </c>
      <c r="K4" t="s">
        <v>20</v>
      </c>
      <c r="L4" t="s">
        <v>40</v>
      </c>
      <c r="M4" t="s">
        <v>1</v>
      </c>
      <c r="N4" t="s">
        <v>0</v>
      </c>
      <c r="O4" t="s">
        <v>2</v>
      </c>
      <c r="P4" t="s">
        <v>3</v>
      </c>
      <c r="Q4" t="s">
        <v>4</v>
      </c>
      <c r="R4" t="s">
        <v>5</v>
      </c>
    </row>
    <row r="5" spans="4:18">
      <c r="D5" t="s">
        <v>12</v>
      </c>
      <c r="E5" s="1">
        <v>1</v>
      </c>
      <c r="F5" s="1">
        <v>2</v>
      </c>
      <c r="G5" s="1">
        <v>3</v>
      </c>
      <c r="H5" s="1">
        <v>4</v>
      </c>
      <c r="I5" s="1">
        <v>5</v>
      </c>
      <c r="J5" s="1">
        <v>6</v>
      </c>
      <c r="K5" s="1">
        <f>E5*F5*G5*H5*I5*J5</f>
        <v>720</v>
      </c>
      <c r="L5" s="1">
        <f>POWER(K5,1/6)</f>
        <v>2.9937951655239088</v>
      </c>
      <c r="M5" s="1">
        <f>L5/L$11</f>
        <v>0.38062602029123943</v>
      </c>
      <c r="N5" s="1">
        <f>MMULT(E5:J5,M5:M10)</f>
        <v>2.3440165782497013</v>
      </c>
      <c r="O5" s="1">
        <f>N5/M5</f>
        <v>6.1583193299715973</v>
      </c>
      <c r="P5" s="1"/>
    </row>
    <row r="6" spans="4:18">
      <c r="D6" t="s">
        <v>13</v>
      </c>
      <c r="E6" s="1">
        <f>1/F5</f>
        <v>0.5</v>
      </c>
      <c r="F6" s="1">
        <v>1</v>
      </c>
      <c r="G6" s="1">
        <v>2</v>
      </c>
      <c r="H6" s="1">
        <v>3</v>
      </c>
      <c r="I6" s="1">
        <v>4</v>
      </c>
      <c r="J6" s="1">
        <v>5</v>
      </c>
      <c r="K6" s="1">
        <f t="shared" ref="K6:K10" si="0">E6*F6*G6*H6*I6*J6</f>
        <v>60</v>
      </c>
      <c r="L6" s="1">
        <f t="shared" ref="L6:L10" si="1">POWER(K6,1/6)</f>
        <v>1.9786024464679264</v>
      </c>
      <c r="M6" s="1">
        <f>L6/L$11</f>
        <v>0.25155614639580876</v>
      </c>
      <c r="N6" s="1">
        <f>MMULT(E6:J6,M5:M10)</f>
        <v>1.5343295883953212</v>
      </c>
      <c r="O6" s="1">
        <f t="shared" ref="O6:O10" si="2">N6/M6</f>
        <v>6.0993524124874456</v>
      </c>
      <c r="P6" s="1"/>
    </row>
    <row r="7" spans="4:18">
      <c r="D7" t="s">
        <v>14</v>
      </c>
      <c r="E7" s="1">
        <f>1/G5</f>
        <v>0.33333333333333331</v>
      </c>
      <c r="F7" s="1">
        <f>1/G6</f>
        <v>0.5</v>
      </c>
      <c r="G7" s="1">
        <v>1</v>
      </c>
      <c r="H7" s="1">
        <v>2</v>
      </c>
      <c r="I7" s="1">
        <v>3</v>
      </c>
      <c r="J7" s="1">
        <v>4</v>
      </c>
      <c r="K7" s="1">
        <f t="shared" si="0"/>
        <v>4</v>
      </c>
      <c r="L7" s="1">
        <f t="shared" si="1"/>
        <v>1.2599210498948732</v>
      </c>
      <c r="M7" s="1">
        <f t="shared" ref="M7:M10" si="3">L7/L$11</f>
        <v>0.16018421721872336</v>
      </c>
      <c r="N7" s="1">
        <f>MMULT(E7:J7,M5:M10)</f>
        <v>0.97729601183592507</v>
      </c>
      <c r="O7" s="1">
        <f t="shared" si="2"/>
        <v>6.1010755541632253</v>
      </c>
      <c r="P7" s="1"/>
    </row>
    <row r="8" spans="4:18">
      <c r="D8" t="s">
        <v>15</v>
      </c>
      <c r="E8" s="1">
        <f>1/H5</f>
        <v>0.25</v>
      </c>
      <c r="F8" s="1">
        <f>1/H6</f>
        <v>0.33333333333333331</v>
      </c>
      <c r="G8" s="1">
        <f>1/H7</f>
        <v>0.5</v>
      </c>
      <c r="H8" s="1">
        <v>1</v>
      </c>
      <c r="I8" s="1">
        <v>2</v>
      </c>
      <c r="J8" s="1">
        <v>3</v>
      </c>
      <c r="K8" s="1">
        <f t="shared" si="0"/>
        <v>0.25</v>
      </c>
      <c r="L8" s="1">
        <f t="shared" si="1"/>
        <v>0.79370052598409979</v>
      </c>
      <c r="M8" s="1">
        <f t="shared" si="3"/>
        <v>0.10090973356740118</v>
      </c>
      <c r="N8" s="1">
        <f>MMULT(E8:J8,M5:M10)</f>
        <v>0.61592542770876357</v>
      </c>
      <c r="O8" s="1">
        <f t="shared" si="2"/>
        <v>6.1037266270985162</v>
      </c>
      <c r="P8" s="1"/>
    </row>
    <row r="9" spans="4:18">
      <c r="D9" t="s">
        <v>16</v>
      </c>
      <c r="E9" s="1">
        <f>1/I5</f>
        <v>0.2</v>
      </c>
      <c r="F9" s="1">
        <f>1/I6</f>
        <v>0.25</v>
      </c>
      <c r="G9" s="1">
        <f>1/I7</f>
        <v>0.33333333333333331</v>
      </c>
      <c r="H9" s="1">
        <f>1/I8</f>
        <v>0.5</v>
      </c>
      <c r="I9" s="1">
        <v>1</v>
      </c>
      <c r="J9" s="1">
        <v>2</v>
      </c>
      <c r="K9" s="1">
        <f t="shared" si="0"/>
        <v>1.6666666666666666E-2</v>
      </c>
      <c r="L9" s="1">
        <f t="shared" si="1"/>
        <v>0.50540723922844411</v>
      </c>
      <c r="M9" s="1">
        <f t="shared" si="3"/>
        <v>6.4256615919893928E-2</v>
      </c>
      <c r="N9" s="1">
        <f>MMULT(E9:J9,M5:M10)</f>
        <v>0.39205499564756907</v>
      </c>
      <c r="O9" s="1">
        <f t="shared" si="2"/>
        <v>6.10139500866849</v>
      </c>
      <c r="P9" s="1"/>
    </row>
    <row r="10" spans="4:18">
      <c r="D10" t="s">
        <v>17</v>
      </c>
      <c r="E10" s="1">
        <f>1/J5</f>
        <v>0.16666666666666666</v>
      </c>
      <c r="F10" s="1">
        <f>1/J6</f>
        <v>0.2</v>
      </c>
      <c r="G10" s="1">
        <f>1/J7</f>
        <v>0.25</v>
      </c>
      <c r="H10" s="1">
        <f>1/J8</f>
        <v>0.33333333333333331</v>
      </c>
      <c r="I10" s="1">
        <f>1/J9</f>
        <v>0.5</v>
      </c>
      <c r="J10" s="1">
        <v>1</v>
      </c>
      <c r="K10" s="1">
        <f t="shared" si="0"/>
        <v>1.3888888888888887E-3</v>
      </c>
      <c r="L10" s="1">
        <f t="shared" si="1"/>
        <v>0.33402418826640123</v>
      </c>
      <c r="M10" s="1">
        <f t="shared" si="3"/>
        <v>4.2467266606933354E-2</v>
      </c>
      <c r="N10" s="1">
        <f>MMULT(E10:J10,M5:M10)</f>
        <v>0.26202710605506319</v>
      </c>
      <c r="O10" s="1">
        <f t="shared" si="2"/>
        <v>6.1700958641939936</v>
      </c>
      <c r="P10" s="1">
        <f>(O11-6)/5</f>
        <v>2.4465493219442358E-2</v>
      </c>
      <c r="Q10">
        <v>1.26</v>
      </c>
      <c r="R10">
        <f>P10/Q10</f>
        <v>1.9417058110668538E-2</v>
      </c>
    </row>
    <row r="11" spans="4:18">
      <c r="K11" s="1"/>
      <c r="L11" s="1">
        <f>SUM(L5:L10)</f>
        <v>7.8654506153656536</v>
      </c>
      <c r="M11" s="1"/>
      <c r="O11" s="1">
        <f>AVERAGE(O5:O10)</f>
        <v>6.1223274660972118</v>
      </c>
    </row>
    <row r="12" spans="4:18">
      <c r="D12" s="2" t="s">
        <v>22</v>
      </c>
    </row>
    <row r="14" spans="4:18">
      <c r="E14" t="s">
        <v>33</v>
      </c>
      <c r="F14" t="s">
        <v>13</v>
      </c>
      <c r="G14" t="s">
        <v>14</v>
      </c>
      <c r="H14" t="s">
        <v>15</v>
      </c>
      <c r="I14" t="s">
        <v>18</v>
      </c>
      <c r="J14" t="s">
        <v>19</v>
      </c>
      <c r="K14" t="s">
        <v>30</v>
      </c>
      <c r="L14" t="s">
        <v>40</v>
      </c>
      <c r="M14" t="s">
        <v>1</v>
      </c>
      <c r="N14" t="s">
        <v>0</v>
      </c>
      <c r="O14" t="s">
        <v>2</v>
      </c>
      <c r="P14" t="s">
        <v>3</v>
      </c>
      <c r="Q14" t="s">
        <v>4</v>
      </c>
      <c r="R14" t="s">
        <v>5</v>
      </c>
    </row>
    <row r="15" spans="4:18">
      <c r="D15" t="s">
        <v>32</v>
      </c>
      <c r="E15" s="1">
        <v>1</v>
      </c>
      <c r="F15" s="1">
        <v>2</v>
      </c>
      <c r="G15" s="1">
        <v>3</v>
      </c>
      <c r="H15" s="1">
        <v>4</v>
      </c>
      <c r="I15" s="1">
        <v>5</v>
      </c>
      <c r="J15" s="1">
        <v>6</v>
      </c>
      <c r="K15" s="1">
        <f t="shared" ref="K15:K20" si="4">E15*F15*G15*H15*I15</f>
        <v>120</v>
      </c>
      <c r="L15" s="1">
        <f t="shared" ref="L15:L20" si="5">POWER(K15,1/6)</f>
        <v>2.220906154852325</v>
      </c>
      <c r="M15" s="1">
        <f t="shared" ref="M15:M20" si="6">L15/L$21</f>
        <v>0.37995645814739565</v>
      </c>
      <c r="N15" s="1">
        <f>MMULT(E15:I15,M15:M19)</f>
        <v>2.2483586541596079</v>
      </c>
      <c r="O15" s="1">
        <f t="shared" ref="O15:O20" si="7">N15/M15</f>
        <v>5.9174113400315127</v>
      </c>
      <c r="P15" s="1"/>
    </row>
    <row r="16" spans="4:18">
      <c r="D16" t="s">
        <v>13</v>
      </c>
      <c r="E16" s="1">
        <f>1/F15</f>
        <v>0.5</v>
      </c>
      <c r="F16" s="1">
        <v>1</v>
      </c>
      <c r="G16" s="1">
        <v>2</v>
      </c>
      <c r="H16" s="1">
        <v>3</v>
      </c>
      <c r="I16" s="1">
        <v>4</v>
      </c>
      <c r="J16" s="1">
        <v>5</v>
      </c>
      <c r="K16" s="1">
        <f t="shared" si="4"/>
        <v>12</v>
      </c>
      <c r="L16" s="1">
        <f t="shared" si="5"/>
        <v>1.5130857494229015</v>
      </c>
      <c r="M16" s="1">
        <f t="shared" si="6"/>
        <v>0.25886132152317387</v>
      </c>
      <c r="N16" s="1">
        <f>MMULT(E16:I16,M15:M19)</f>
        <v>1.4383368832333057</v>
      </c>
      <c r="O16" s="1">
        <f t="shared" si="7"/>
        <v>5.5563993676998296</v>
      </c>
      <c r="P16" s="1"/>
    </row>
    <row r="17" spans="4:18">
      <c r="D17" t="s">
        <v>14</v>
      </c>
      <c r="E17" s="1">
        <f>1/G15</f>
        <v>0.33333333333333331</v>
      </c>
      <c r="F17" s="1">
        <f>1/G16</f>
        <v>0.5</v>
      </c>
      <c r="G17" s="1">
        <v>1</v>
      </c>
      <c r="H17" s="1">
        <v>2</v>
      </c>
      <c r="I17" s="1">
        <v>3</v>
      </c>
      <c r="J17" s="1">
        <v>4</v>
      </c>
      <c r="K17" s="1">
        <f t="shared" si="4"/>
        <v>1</v>
      </c>
      <c r="L17" s="1">
        <f t="shared" si="5"/>
        <v>1</v>
      </c>
      <c r="M17" s="1">
        <f t="shared" si="6"/>
        <v>0.17108172595102747</v>
      </c>
      <c r="N17" s="1">
        <f>MMULT(E17:I17,M15:M19)</f>
        <v>0.88439792578438881</v>
      </c>
      <c r="O17" s="1">
        <f t="shared" si="7"/>
        <v>5.169447063198028</v>
      </c>
      <c r="P17" s="1"/>
    </row>
    <row r="18" spans="4:18">
      <c r="D18" t="s">
        <v>31</v>
      </c>
      <c r="E18" s="1">
        <f>1/H15</f>
        <v>0.25</v>
      </c>
      <c r="F18" s="1">
        <f>1/H16</f>
        <v>0.33333333333333331</v>
      </c>
      <c r="G18" s="1">
        <f>1/H17</f>
        <v>0.5</v>
      </c>
      <c r="H18" s="1">
        <v>1</v>
      </c>
      <c r="I18" s="1">
        <v>2</v>
      </c>
      <c r="J18" s="1">
        <v>3</v>
      </c>
      <c r="K18" s="1">
        <f t="shared" si="4"/>
        <v>8.3333333333333329E-2</v>
      </c>
      <c r="L18" s="1">
        <f t="shared" si="5"/>
        <v>0.66090107608336468</v>
      </c>
      <c r="M18" s="1">
        <f t="shared" si="6"/>
        <v>0.11306809677923335</v>
      </c>
      <c r="N18" s="1">
        <f>MMULT(E18:I18,M15:M19)</f>
        <v>0.53394997666432675</v>
      </c>
      <c r="O18" s="1">
        <f t="shared" si="7"/>
        <v>4.7223752046244281</v>
      </c>
      <c r="P18" s="1"/>
    </row>
    <row r="19" spans="4:18">
      <c r="D19" t="s">
        <v>16</v>
      </c>
      <c r="E19" s="1">
        <f>1/I15</f>
        <v>0.2</v>
      </c>
      <c r="F19" s="1">
        <f>1/I16</f>
        <v>0.25</v>
      </c>
      <c r="G19" s="1">
        <f>1/I17</f>
        <v>0.33333333333333331</v>
      </c>
      <c r="H19" s="1">
        <f>1/I18</f>
        <v>0.5</v>
      </c>
      <c r="I19" s="1">
        <v>1</v>
      </c>
      <c r="J19" s="1">
        <v>2</v>
      </c>
      <c r="K19" s="1">
        <f t="shared" si="4"/>
        <v>8.3333333333333332E-3</v>
      </c>
      <c r="L19" s="1">
        <f t="shared" si="5"/>
        <v>0.4502666615674687</v>
      </c>
      <c r="M19" s="1">
        <f t="shared" si="6"/>
        <v>7.7032397599169716E-2</v>
      </c>
      <c r="N19" s="1">
        <f>MMULT(E19:I19,M15:M19)</f>
        <v>0.33130030998273485</v>
      </c>
      <c r="O19" s="1">
        <f t="shared" si="7"/>
        <v>4.3007918785888304</v>
      </c>
      <c r="P19" s="1"/>
    </row>
    <row r="20" spans="4:18">
      <c r="D20" t="s">
        <v>17</v>
      </c>
      <c r="E20" s="1">
        <f>1/J15</f>
        <v>0.16666666666666666</v>
      </c>
      <c r="F20" s="1">
        <f>1/J16</f>
        <v>0.2</v>
      </c>
      <c r="G20" s="1">
        <f>1/J17</f>
        <v>0.25</v>
      </c>
      <c r="H20" s="1">
        <f>1/J18</f>
        <v>0.33333333333333331</v>
      </c>
      <c r="I20" s="1">
        <f>1/J19</f>
        <v>0.5</v>
      </c>
      <c r="J20" s="1">
        <v>1</v>
      </c>
      <c r="K20" s="1">
        <f t="shared" si="4"/>
        <v>1.3888888888888887E-3</v>
      </c>
      <c r="L20" s="1">
        <f t="shared" si="5"/>
        <v>0.33402418826640123</v>
      </c>
      <c r="M20" s="1">
        <f t="shared" si="6"/>
        <v>5.7145434638006865E-2</v>
      </c>
      <c r="N20" s="1">
        <f>MMULT(E20:I20,M15:M19)</f>
        <v>0.23407433654295356</v>
      </c>
      <c r="O20" s="1">
        <f t="shared" si="7"/>
        <v>4.096116129411203</v>
      </c>
      <c r="P20" s="1">
        <f>(O21-5)/4</f>
        <v>3.3321242707131216E-2</v>
      </c>
      <c r="Q20">
        <v>1.1200000000000001</v>
      </c>
      <c r="R20">
        <f>P20/Q20</f>
        <v>2.9751109559938583E-2</v>
      </c>
    </row>
    <row r="21" spans="4:18">
      <c r="K21" s="1"/>
      <c r="L21" s="1">
        <f>SUM(L15:L19)</f>
        <v>5.8451596419260596</v>
      </c>
      <c r="M21" s="1"/>
      <c r="O21" s="1">
        <f>AVERAGE(O15:O19)</f>
        <v>5.1332849708285249</v>
      </c>
    </row>
    <row r="22" spans="4:18">
      <c r="D22" s="2" t="s">
        <v>23</v>
      </c>
    </row>
    <row r="23" spans="4:18">
      <c r="E23" t="s">
        <v>33</v>
      </c>
      <c r="F23" t="s">
        <v>28</v>
      </c>
      <c r="G23" t="s">
        <v>29</v>
      </c>
      <c r="H23" t="s">
        <v>25</v>
      </c>
      <c r="I23" t="s">
        <v>26</v>
      </c>
      <c r="J23" t="s">
        <v>27</v>
      </c>
      <c r="K23" t="s">
        <v>30</v>
      </c>
      <c r="L23" t="s">
        <v>40</v>
      </c>
      <c r="M23" t="s">
        <v>1</v>
      </c>
      <c r="N23" t="s">
        <v>0</v>
      </c>
      <c r="O23" t="s">
        <v>2</v>
      </c>
      <c r="P23" t="s">
        <v>3</v>
      </c>
      <c r="Q23" t="s">
        <v>4</v>
      </c>
      <c r="R23" t="s">
        <v>5</v>
      </c>
    </row>
    <row r="24" spans="4:18">
      <c r="D24" t="s">
        <v>32</v>
      </c>
      <c r="E24" s="1">
        <v>1</v>
      </c>
      <c r="F24" s="1">
        <v>1</v>
      </c>
      <c r="G24" s="1">
        <v>3</v>
      </c>
      <c r="H24" s="1">
        <v>4</v>
      </c>
      <c r="I24" s="1">
        <v>5</v>
      </c>
      <c r="J24" s="1">
        <v>5</v>
      </c>
      <c r="K24" s="1">
        <f t="shared" ref="K24:K29" si="8">E24*F24*G24*H24*I24*J24</f>
        <v>300</v>
      </c>
      <c r="L24" s="1">
        <f t="shared" ref="L24:L29" si="9">POWER(K24,1/6)</f>
        <v>2.5873402367724454</v>
      </c>
      <c r="M24" s="1">
        <f t="shared" ref="M24:M29" si="10">L24/L$30</f>
        <v>0.34149593210919388</v>
      </c>
      <c r="N24" s="1">
        <f>MMULT(E24:J24,M24:M29)</f>
        <v>2.0893673517632481</v>
      </c>
      <c r="O24" s="1">
        <f t="shared" ref="O24:O29" si="11">N24/M24</f>
        <v>6.1182788880049364</v>
      </c>
      <c r="P24" s="1"/>
    </row>
    <row r="25" spans="4:18">
      <c r="D25" t="s">
        <v>31</v>
      </c>
      <c r="E25" s="1">
        <f>1/F24</f>
        <v>1</v>
      </c>
      <c r="F25" s="1">
        <v>1</v>
      </c>
      <c r="G25" s="1">
        <v>2</v>
      </c>
      <c r="H25" s="1">
        <v>3</v>
      </c>
      <c r="I25" s="1">
        <v>4</v>
      </c>
      <c r="J25" s="1">
        <v>4</v>
      </c>
      <c r="K25" s="1">
        <f t="shared" si="8"/>
        <v>96</v>
      </c>
      <c r="L25" s="1">
        <f t="shared" si="9"/>
        <v>2.1398263878673256</v>
      </c>
      <c r="M25" s="1">
        <f t="shared" si="10"/>
        <v>0.28242980822195979</v>
      </c>
      <c r="N25" s="1">
        <f>MMULT(E25:J25,M24:M29)</f>
        <v>1.7132930920944021</v>
      </c>
      <c r="O25" s="1">
        <f t="shared" si="11"/>
        <v>6.066261570903082</v>
      </c>
      <c r="P25" s="1"/>
    </row>
    <row r="26" spans="4:18">
      <c r="D26" t="s">
        <v>24</v>
      </c>
      <c r="E26" s="1">
        <f>1/G24</f>
        <v>0.33333333333333331</v>
      </c>
      <c r="F26" s="1">
        <f>1/G25</f>
        <v>0.5</v>
      </c>
      <c r="G26" s="1">
        <v>1</v>
      </c>
      <c r="H26" s="1">
        <v>2</v>
      </c>
      <c r="I26" s="1">
        <v>3</v>
      </c>
      <c r="J26" s="1">
        <v>3</v>
      </c>
      <c r="K26" s="1">
        <f t="shared" si="8"/>
        <v>3</v>
      </c>
      <c r="L26" s="1">
        <f t="shared" si="9"/>
        <v>1.2009369551760027</v>
      </c>
      <c r="M26" s="1">
        <f t="shared" si="10"/>
        <v>0.15850837052022221</v>
      </c>
      <c r="N26" s="1">
        <f>MMULT(E26:J26,M24:M29)</f>
        <v>0.96833997357511359</v>
      </c>
      <c r="O26" s="1">
        <f t="shared" si="11"/>
        <v>6.1090778385837643</v>
      </c>
      <c r="P26" s="1"/>
    </row>
    <row r="27" spans="4:18">
      <c r="D27" t="s">
        <v>25</v>
      </c>
      <c r="E27" s="1">
        <f>1/H24</f>
        <v>0.25</v>
      </c>
      <c r="F27" s="1">
        <f>1/H25</f>
        <v>0.33333333333333331</v>
      </c>
      <c r="G27" s="1">
        <f>1/H26</f>
        <v>0.5</v>
      </c>
      <c r="H27" s="1">
        <v>1</v>
      </c>
      <c r="I27" s="1">
        <v>2</v>
      </c>
      <c r="J27" s="1">
        <v>2</v>
      </c>
      <c r="K27" s="1">
        <f t="shared" si="8"/>
        <v>0.16666666666666666</v>
      </c>
      <c r="L27" s="1">
        <f t="shared" si="9"/>
        <v>0.74183637559040239</v>
      </c>
      <c r="M27" s="1">
        <f t="shared" si="10"/>
        <v>9.7912945871691734E-2</v>
      </c>
      <c r="N27" s="1">
        <f>MMULT(E27:J27,M24:M29)</f>
        <v>0.59599027012028571</v>
      </c>
      <c r="O27" s="1">
        <f t="shared" si="11"/>
        <v>6.0869404430062852</v>
      </c>
      <c r="P27" s="1"/>
    </row>
    <row r="28" spans="4:18">
      <c r="D28" t="s">
        <v>26</v>
      </c>
      <c r="E28" s="1">
        <f>1/I24</f>
        <v>0.2</v>
      </c>
      <c r="F28" s="1">
        <f>1/I25</f>
        <v>0.25</v>
      </c>
      <c r="G28" s="1">
        <f>1/I26</f>
        <v>0.33333333333333331</v>
      </c>
      <c r="H28" s="1">
        <f>1/I27</f>
        <v>0.5</v>
      </c>
      <c r="I28" s="1">
        <v>1</v>
      </c>
      <c r="J28" s="1">
        <v>2</v>
      </c>
      <c r="K28" s="1">
        <f t="shared" si="8"/>
        <v>1.6666666666666666E-2</v>
      </c>
      <c r="L28" s="1">
        <f t="shared" si="9"/>
        <v>0.50540723922844411</v>
      </c>
      <c r="M28" s="1">
        <f t="shared" si="10"/>
        <v>6.6707313480485031E-2</v>
      </c>
      <c r="N28" s="1">
        <f>MMULT(E28:J28,M24:M29)</f>
        <v>0.41329780799329474</v>
      </c>
      <c r="O28" s="1">
        <f t="shared" si="11"/>
        <v>6.1956895942781962</v>
      </c>
      <c r="P28" s="1"/>
    </row>
    <row r="29" spans="4:18">
      <c r="D29" t="s">
        <v>27</v>
      </c>
      <c r="E29" s="1">
        <f>1/J24</f>
        <v>0.2</v>
      </c>
      <c r="F29" s="1">
        <f>1/J25</f>
        <v>0.25</v>
      </c>
      <c r="G29" s="1">
        <f>1/J26</f>
        <v>0.33333333333333331</v>
      </c>
      <c r="H29" s="1">
        <f>1/J27</f>
        <v>0.5</v>
      </c>
      <c r="I29" s="1">
        <f>1/J28</f>
        <v>0.5</v>
      </c>
      <c r="J29" s="1">
        <v>1</v>
      </c>
      <c r="K29" s="1">
        <f t="shared" si="8"/>
        <v>4.1666666666666666E-3</v>
      </c>
      <c r="L29" s="1">
        <f t="shared" si="9"/>
        <v>0.40114199161178782</v>
      </c>
      <c r="M29" s="1">
        <f t="shared" si="10"/>
        <v>5.2945629796447194E-2</v>
      </c>
      <c r="N29" s="1">
        <f>MMULT(E29:J29,M24:M29)</f>
        <v>0.32699852145660507</v>
      </c>
      <c r="O29" s="1">
        <f t="shared" si="11"/>
        <v>6.1761192134982901</v>
      </c>
      <c r="P29" s="1">
        <f>(O30-6)/5</f>
        <v>2.5078918275818474E-2</v>
      </c>
      <c r="Q29">
        <v>1.26</v>
      </c>
      <c r="R29">
        <f>P29/Q29</f>
        <v>1.9903903393506724E-2</v>
      </c>
    </row>
    <row r="30" spans="4:18">
      <c r="K30" s="1"/>
      <c r="L30" s="1">
        <f>SUM(L24:L29)</f>
        <v>7.576489186246409</v>
      </c>
      <c r="M30" s="1"/>
      <c r="O30" s="1">
        <f>AVERAGE(O24:O29)</f>
        <v>6.1253945913790924</v>
      </c>
    </row>
    <row r="31" spans="4:18">
      <c r="D31" s="2" t="s">
        <v>34</v>
      </c>
    </row>
    <row r="32" spans="4:18">
      <c r="E32" t="s">
        <v>35</v>
      </c>
      <c r="F32" t="s">
        <v>36</v>
      </c>
      <c r="G32" t="s">
        <v>37</v>
      </c>
      <c r="J32" t="s">
        <v>6</v>
      </c>
      <c r="K32" t="s">
        <v>7</v>
      </c>
      <c r="M32" t="s">
        <v>3</v>
      </c>
    </row>
    <row r="33" spans="4:16">
      <c r="D33" t="s">
        <v>35</v>
      </c>
      <c r="E33">
        <v>1</v>
      </c>
      <c r="F33">
        <v>3</v>
      </c>
      <c r="G33">
        <v>4</v>
      </c>
      <c r="H33">
        <f>E33*F33*G33</f>
        <v>12</v>
      </c>
      <c r="I33">
        <f>POWER(H33,1/3)</f>
        <v>2.2894284851066637</v>
      </c>
      <c r="J33">
        <f>I33/$I$36</f>
        <v>0.62501307434829345</v>
      </c>
      <c r="K33">
        <f>MMULT(E33:G33,J33:J35)</f>
        <v>1.8864736542922746</v>
      </c>
      <c r="L33">
        <f>K33/J33</f>
        <v>3.0182947072896309</v>
      </c>
    </row>
    <row r="34" spans="4:16">
      <c r="D34" t="s">
        <v>36</v>
      </c>
      <c r="E34">
        <f>1/F33</f>
        <v>0.33333333333333331</v>
      </c>
      <c r="F34">
        <v>1</v>
      </c>
      <c r="G34">
        <v>2</v>
      </c>
      <c r="H34">
        <f>E34*F34*G34</f>
        <v>0.66666666666666663</v>
      </c>
      <c r="I34">
        <f>POWER(H34,1/3)</f>
        <v>0.87358046473629891</v>
      </c>
      <c r="J34">
        <f>I34/$I$36</f>
        <v>0.23848712266284533</v>
      </c>
      <c r="K34">
        <f>MMULT(E34:G34,J33:J35)</f>
        <v>0.71982442008999903</v>
      </c>
      <c r="L34">
        <f>K34/J34</f>
        <v>3.0182947072896309</v>
      </c>
    </row>
    <row r="35" spans="4:16">
      <c r="D35" t="s">
        <v>37</v>
      </c>
      <c r="E35">
        <f>1/G33</f>
        <v>0.25</v>
      </c>
      <c r="F35">
        <f>1/G34</f>
        <v>0.5</v>
      </c>
      <c r="G35">
        <v>1</v>
      </c>
      <c r="H35">
        <f>E35*F35*G35</f>
        <v>0.125</v>
      </c>
      <c r="I35">
        <f>POWER(H35,1/3)</f>
        <v>0.50000000000000011</v>
      </c>
      <c r="J35">
        <f>I35/$I$36</f>
        <v>0.1364998029888613</v>
      </c>
      <c r="K35">
        <f>MMULT(E35:G35,J33:J35)</f>
        <v>0.41199663290735733</v>
      </c>
      <c r="L35">
        <f>K35/J35</f>
        <v>3.0182947072896305</v>
      </c>
    </row>
    <row r="36" spans="4:16">
      <c r="I36">
        <f>SUM(I33:I35)</f>
        <v>3.6630089498429625</v>
      </c>
      <c r="L36">
        <f>AVERAGE(L33:L35)</f>
        <v>3.0182947072896305</v>
      </c>
      <c r="M36">
        <f>(L36-3)/2</f>
        <v>9.1473536448152259E-3</v>
      </c>
      <c r="N36">
        <v>0.52</v>
      </c>
      <c r="O36">
        <f>M36/N36</f>
        <v>1.7591064701567741E-2</v>
      </c>
    </row>
    <row r="37" spans="4:16">
      <c r="D37" s="2" t="s">
        <v>38</v>
      </c>
    </row>
    <row r="38" spans="4:16">
      <c r="E38" t="s">
        <v>8</v>
      </c>
      <c r="F38" t="s">
        <v>9</v>
      </c>
      <c r="G38" t="s">
        <v>10</v>
      </c>
      <c r="H38" t="s">
        <v>11</v>
      </c>
      <c r="K38" t="s">
        <v>6</v>
      </c>
      <c r="L38" t="s">
        <v>7</v>
      </c>
      <c r="N38" t="s">
        <v>3</v>
      </c>
      <c r="P38" t="s">
        <v>5</v>
      </c>
    </row>
    <row r="39" spans="4:16">
      <c r="D39" t="s">
        <v>8</v>
      </c>
      <c r="E39">
        <v>1</v>
      </c>
      <c r="F39">
        <v>1</v>
      </c>
      <c r="G39">
        <v>3</v>
      </c>
      <c r="H39">
        <v>3</v>
      </c>
      <c r="I39">
        <f>E39*F39*G39*H39</f>
        <v>9</v>
      </c>
      <c r="J39">
        <f>POWER(I39,1/4)</f>
        <v>1.7320508075688774</v>
      </c>
      <c r="K39">
        <f>J39/$J$43</f>
        <v>0.37500000000000006</v>
      </c>
      <c r="L39">
        <f>MMULT(E39:H39,K39:K42)</f>
        <v>1.5</v>
      </c>
      <c r="M39">
        <f>L39/K39</f>
        <v>3.9999999999999996</v>
      </c>
      <c r="N39">
        <f>(M43-4)/3</f>
        <v>0</v>
      </c>
    </row>
    <row r="40" spans="4:16">
      <c r="D40" t="s">
        <v>39</v>
      </c>
      <c r="E40">
        <v>1</v>
      </c>
      <c r="F40">
        <v>1</v>
      </c>
      <c r="G40">
        <v>3</v>
      </c>
      <c r="H40">
        <v>3</v>
      </c>
      <c r="I40">
        <f>E40*F40*G40*H40</f>
        <v>9</v>
      </c>
      <c r="J40">
        <f>POWER(I40,1/4)</f>
        <v>1.7320508075688774</v>
      </c>
      <c r="K40">
        <f>J40/$J$43</f>
        <v>0.37500000000000006</v>
      </c>
      <c r="L40">
        <f>MMULT(E40:H40,K39:K42)</f>
        <v>1.5</v>
      </c>
      <c r="M40">
        <f>L40/K40</f>
        <v>3.9999999999999996</v>
      </c>
    </row>
    <row r="41" spans="4:16">
      <c r="D41" t="s">
        <v>10</v>
      </c>
      <c r="E41">
        <f>1/G39</f>
        <v>0.33333333333333331</v>
      </c>
      <c r="F41">
        <f>1/G40</f>
        <v>0.33333333333333331</v>
      </c>
      <c r="G41">
        <v>1</v>
      </c>
      <c r="H41">
        <v>1</v>
      </c>
      <c r="I41">
        <f>E41*F41*G41*H41</f>
        <v>0.1111111111111111</v>
      </c>
      <c r="J41">
        <f>POWER(I41,1/4)</f>
        <v>0.57735026918962573</v>
      </c>
      <c r="K41">
        <f>J41/$J$43</f>
        <v>0.125</v>
      </c>
      <c r="L41">
        <f>MMULT(E41:H41,K39:K42)</f>
        <v>0.5</v>
      </c>
      <c r="M41">
        <f>L41/K41</f>
        <v>4</v>
      </c>
    </row>
    <row r="42" spans="4:16">
      <c r="D42" t="s">
        <v>11</v>
      </c>
      <c r="E42">
        <f>1/H39</f>
        <v>0.33333333333333331</v>
      </c>
      <c r="F42">
        <f>1/H40</f>
        <v>0.33333333333333331</v>
      </c>
      <c r="G42">
        <f>1/H41</f>
        <v>1</v>
      </c>
      <c r="H42">
        <v>1</v>
      </c>
      <c r="I42">
        <f>E42*F42*G42*H42</f>
        <v>0.1111111111111111</v>
      </c>
      <c r="J42">
        <f>POWER(I42,1/4)</f>
        <v>0.57735026918962573</v>
      </c>
      <c r="K42">
        <f>J42/$J$43</f>
        <v>0.125</v>
      </c>
      <c r="L42">
        <f>MMULT(E42:H42,K39:K42)</f>
        <v>0.5</v>
      </c>
      <c r="M42">
        <f>L42/K42</f>
        <v>4</v>
      </c>
    </row>
    <row r="43" spans="4:16">
      <c r="J43">
        <f>SUM(J39:J42)</f>
        <v>4.6188021535170058</v>
      </c>
      <c r="M43">
        <f>AVERAGE(M39:M42)</f>
        <v>4</v>
      </c>
    </row>
  </sheetData>
  <phoneticPr fontId="1" type="noConversion"/>
  <pageMargins left="0.7" right="0.7" top="0.75" bottom="0.75" header="0.3" footer="0.3"/>
  <pageSetup paperSize="9"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weight of indicator1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Microsoft Office User</cp:lastModifiedBy>
  <dcterms:created xsi:type="dcterms:W3CDTF">2014-08-09T00:43:24Z</dcterms:created>
  <dcterms:modified xsi:type="dcterms:W3CDTF">2015-08-24T08:50:49Z</dcterms:modified>
</cp:coreProperties>
</file>