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630" windowWidth="14790" windowHeight="7590" firstSheet="3" activeTab="3"/>
  </bookViews>
  <sheets>
    <sheet name="Methods" sheetId="5" r:id="rId1"/>
    <sheet name="Key" sheetId="6" r:id="rId2"/>
    <sheet name="Simulation Results int and main" sheetId="4" r:id="rId3"/>
    <sheet name="Simulation Results main only" sheetId="8" r:id="rId4"/>
    <sheet name="Pathways" sheetId="10" r:id="rId5"/>
  </sheets>
  <definedNames>
    <definedName name="_xlnm._FilterDatabase" localSheetId="2" hidden="1">'Simulation Results int and main'!$A$8:$D$288</definedName>
    <definedName name="_xlnm._FilterDatabase" localSheetId="3" hidden="1">'Simulation Results main only'!$A$7:$F$287</definedName>
  </definedNames>
  <calcPr calcId="145621"/>
</workbook>
</file>

<file path=xl/calcChain.xml><?xml version="1.0" encoding="utf-8"?>
<calcChain xmlns="http://schemas.openxmlformats.org/spreadsheetml/2006/main">
  <c r="B4" i="8" l="1"/>
  <c r="E4" i="8"/>
  <c r="A4"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69" i="8"/>
  <c r="L70" i="8"/>
  <c r="L71" i="8"/>
  <c r="L72" i="8"/>
  <c r="L73" i="8"/>
  <c r="L74" i="8"/>
  <c r="L75" i="8"/>
  <c r="L76" i="8"/>
  <c r="L77" i="8"/>
  <c r="L78" i="8"/>
  <c r="L79" i="8"/>
  <c r="L80" i="8"/>
  <c r="L81" i="8"/>
  <c r="L82" i="8"/>
  <c r="L83" i="8"/>
  <c r="L84" i="8"/>
  <c r="L85" i="8"/>
  <c r="L86" i="8"/>
  <c r="L87" i="8"/>
  <c r="L88" i="8"/>
  <c r="L89" i="8"/>
  <c r="L90" i="8"/>
  <c r="L91" i="8"/>
  <c r="L92" i="8"/>
  <c r="L93" i="8"/>
  <c r="L94" i="8"/>
  <c r="L95" i="8"/>
  <c r="L96" i="8"/>
  <c r="L97" i="8"/>
  <c r="L98" i="8"/>
  <c r="L99" i="8"/>
  <c r="L100" i="8"/>
  <c r="L101" i="8"/>
  <c r="L102" i="8"/>
  <c r="L103" i="8"/>
  <c r="L104" i="8"/>
  <c r="L105" i="8"/>
  <c r="L106" i="8"/>
  <c r="L107" i="8"/>
  <c r="L108" i="8"/>
  <c r="L109" i="8"/>
  <c r="L110" i="8"/>
  <c r="L111" i="8"/>
  <c r="L112" i="8"/>
  <c r="L113" i="8"/>
  <c r="L114" i="8"/>
  <c r="L115" i="8"/>
  <c r="L116" i="8"/>
  <c r="L117" i="8"/>
  <c r="L118" i="8"/>
  <c r="L119" i="8"/>
  <c r="L120" i="8"/>
  <c r="L121" i="8"/>
  <c r="L122" i="8"/>
  <c r="L123" i="8"/>
  <c r="L124" i="8"/>
  <c r="L125" i="8"/>
  <c r="L126" i="8"/>
  <c r="L127" i="8"/>
  <c r="L128" i="8"/>
  <c r="L129" i="8"/>
  <c r="L130" i="8"/>
  <c r="L131" i="8"/>
  <c r="L132" i="8"/>
  <c r="L133" i="8"/>
  <c r="L134" i="8"/>
  <c r="L135" i="8"/>
  <c r="L136" i="8"/>
  <c r="L137" i="8"/>
  <c r="L138" i="8"/>
  <c r="L139" i="8"/>
  <c r="L140" i="8"/>
  <c r="L141" i="8"/>
  <c r="L142" i="8"/>
  <c r="L143" i="8"/>
  <c r="L144" i="8"/>
  <c r="L145" i="8"/>
  <c r="L146" i="8"/>
  <c r="L147" i="8"/>
  <c r="L148" i="8"/>
  <c r="L149" i="8"/>
  <c r="L150" i="8"/>
  <c r="L151" i="8"/>
  <c r="L152" i="8"/>
  <c r="L153" i="8"/>
  <c r="L154" i="8"/>
  <c r="L155" i="8"/>
  <c r="L156" i="8"/>
  <c r="L157" i="8"/>
  <c r="L158" i="8"/>
  <c r="L159" i="8"/>
  <c r="L160" i="8"/>
  <c r="L161" i="8"/>
  <c r="L162" i="8"/>
  <c r="L163" i="8"/>
  <c r="L164" i="8"/>
  <c r="L165" i="8"/>
  <c r="L166" i="8"/>
  <c r="L167" i="8"/>
  <c r="L168" i="8"/>
  <c r="L169" i="8"/>
  <c r="L170" i="8"/>
  <c r="L171" i="8"/>
  <c r="L172" i="8"/>
  <c r="L173" i="8"/>
  <c r="L174" i="8"/>
  <c r="L175" i="8"/>
  <c r="L176" i="8"/>
  <c r="L177" i="8"/>
  <c r="L178" i="8"/>
  <c r="L179" i="8"/>
  <c r="L180" i="8"/>
  <c r="L181" i="8"/>
  <c r="L182" i="8"/>
  <c r="L183" i="8"/>
  <c r="L184" i="8"/>
  <c r="L185" i="8"/>
  <c r="L186" i="8"/>
  <c r="L187" i="8"/>
  <c r="L188" i="8"/>
  <c r="L189" i="8"/>
  <c r="L190" i="8"/>
  <c r="L191" i="8"/>
  <c r="L192" i="8"/>
  <c r="L193" i="8"/>
  <c r="L194" i="8"/>
  <c r="L195" i="8"/>
  <c r="L196" i="8"/>
  <c r="L197" i="8"/>
  <c r="L198" i="8"/>
  <c r="L199" i="8"/>
  <c r="L200" i="8"/>
  <c r="L201" i="8"/>
  <c r="L202" i="8"/>
  <c r="L203" i="8"/>
  <c r="L204" i="8"/>
  <c r="L205" i="8"/>
  <c r="L206" i="8"/>
  <c r="L207" i="8"/>
  <c r="L208" i="8"/>
  <c r="L209" i="8"/>
  <c r="L210" i="8"/>
  <c r="L211" i="8"/>
  <c r="L212" i="8"/>
  <c r="L213" i="8"/>
  <c r="L214" i="8"/>
  <c r="L215" i="8"/>
  <c r="L216" i="8"/>
  <c r="L217" i="8"/>
  <c r="L218" i="8"/>
  <c r="L219" i="8"/>
  <c r="L220" i="8"/>
  <c r="L221" i="8"/>
  <c r="L222" i="8"/>
  <c r="L223" i="8"/>
  <c r="L224" i="8"/>
  <c r="L225" i="8"/>
  <c r="L226" i="8"/>
  <c r="L227" i="8"/>
  <c r="L228" i="8"/>
  <c r="L229" i="8"/>
  <c r="L230" i="8"/>
  <c r="L231" i="8"/>
  <c r="L232" i="8"/>
  <c r="L233" i="8"/>
  <c r="L234" i="8"/>
  <c r="L235" i="8"/>
  <c r="L236" i="8"/>
  <c r="L237" i="8"/>
  <c r="L238" i="8"/>
  <c r="L239" i="8"/>
  <c r="L240" i="8"/>
  <c r="L241" i="8"/>
  <c r="L242" i="8"/>
  <c r="L243" i="8"/>
  <c r="L244" i="8"/>
  <c r="L245" i="8"/>
  <c r="L246" i="8"/>
  <c r="L247" i="8"/>
  <c r="L248" i="8"/>
  <c r="L249" i="8"/>
  <c r="L250" i="8"/>
  <c r="L251" i="8"/>
  <c r="L252" i="8"/>
  <c r="L253" i="8"/>
  <c r="L254" i="8"/>
  <c r="L255" i="8"/>
  <c r="L256" i="8"/>
  <c r="L257" i="8"/>
  <c r="L258" i="8"/>
  <c r="L259" i="8"/>
  <c r="L260" i="8"/>
  <c r="L261" i="8"/>
  <c r="L262" i="8"/>
  <c r="L263" i="8"/>
  <c r="L264" i="8"/>
  <c r="L265" i="8"/>
  <c r="L266" i="8"/>
  <c r="L267" i="8"/>
  <c r="L268" i="8"/>
  <c r="L269" i="8"/>
  <c r="L270" i="8"/>
  <c r="L271" i="8"/>
  <c r="L272" i="8"/>
  <c r="L273" i="8"/>
  <c r="L274" i="8"/>
  <c r="L275" i="8"/>
  <c r="L276" i="8"/>
  <c r="L277" i="8"/>
  <c r="L278" i="8"/>
  <c r="L279" i="8"/>
  <c r="L280" i="8"/>
  <c r="L281" i="8"/>
  <c r="L282" i="8"/>
  <c r="L283" i="8"/>
  <c r="L284" i="8"/>
  <c r="L285" i="8"/>
  <c r="L286" i="8"/>
  <c r="L287" i="8"/>
  <c r="L8" i="8"/>
  <c r="K9" i="8"/>
  <c r="K10" i="8"/>
  <c r="K11" i="8"/>
  <c r="K12" i="8"/>
  <c r="K13" i="8"/>
  <c r="K14" i="8"/>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K269" i="8"/>
  <c r="K270" i="8"/>
  <c r="K271" i="8"/>
  <c r="K272" i="8"/>
  <c r="K273" i="8"/>
  <c r="K274" i="8"/>
  <c r="K275" i="8"/>
  <c r="K276" i="8"/>
  <c r="K277" i="8"/>
  <c r="K278" i="8"/>
  <c r="K279" i="8"/>
  <c r="K280" i="8"/>
  <c r="K281" i="8"/>
  <c r="K282" i="8"/>
  <c r="K283" i="8"/>
  <c r="K284" i="8"/>
  <c r="K285" i="8"/>
  <c r="K286" i="8"/>
  <c r="K287" i="8"/>
  <c r="K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J83" i="8"/>
  <c r="J84" i="8"/>
  <c r="J85" i="8"/>
  <c r="J86" i="8"/>
  <c r="J87" i="8"/>
  <c r="J88" i="8"/>
  <c r="J89" i="8"/>
  <c r="J90" i="8"/>
  <c r="J91" i="8"/>
  <c r="J92" i="8"/>
  <c r="J93" i="8"/>
  <c r="J94" i="8"/>
  <c r="J95" i="8"/>
  <c r="J96" i="8"/>
  <c r="J97" i="8"/>
  <c r="J98" i="8"/>
  <c r="J99" i="8"/>
  <c r="J100" i="8"/>
  <c r="J101" i="8"/>
  <c r="J102" i="8"/>
  <c r="J103" i="8"/>
  <c r="J104" i="8"/>
  <c r="J105" i="8"/>
  <c r="J106" i="8"/>
  <c r="J107" i="8"/>
  <c r="J108" i="8"/>
  <c r="J109" i="8"/>
  <c r="J110" i="8"/>
  <c r="J111" i="8"/>
  <c r="J112" i="8"/>
  <c r="J113" i="8"/>
  <c r="J114" i="8"/>
  <c r="J115" i="8"/>
  <c r="J116" i="8"/>
  <c r="J117" i="8"/>
  <c r="J118" i="8"/>
  <c r="J119" i="8"/>
  <c r="J120" i="8"/>
  <c r="J121" i="8"/>
  <c r="J122" i="8"/>
  <c r="J123" i="8"/>
  <c r="J124" i="8"/>
  <c r="J125" i="8"/>
  <c r="J126" i="8"/>
  <c r="J127" i="8"/>
  <c r="J128" i="8"/>
  <c r="J129" i="8"/>
  <c r="J130" i="8"/>
  <c r="J131" i="8"/>
  <c r="J132" i="8"/>
  <c r="J133" i="8"/>
  <c r="J134" i="8"/>
  <c r="J135" i="8"/>
  <c r="J136" i="8"/>
  <c r="J137" i="8"/>
  <c r="J138" i="8"/>
  <c r="J139" i="8"/>
  <c r="J140" i="8"/>
  <c r="J141" i="8"/>
  <c r="J142" i="8"/>
  <c r="J143" i="8"/>
  <c r="J144" i="8"/>
  <c r="J145" i="8"/>
  <c r="J146" i="8"/>
  <c r="J147" i="8"/>
  <c r="J148" i="8"/>
  <c r="J149" i="8"/>
  <c r="J150" i="8"/>
  <c r="J151" i="8"/>
  <c r="J152" i="8"/>
  <c r="J153" i="8"/>
  <c r="J154" i="8"/>
  <c r="J155" i="8"/>
  <c r="J156" i="8"/>
  <c r="J157" i="8"/>
  <c r="J158" i="8"/>
  <c r="J159" i="8"/>
  <c r="J160" i="8"/>
  <c r="J161" i="8"/>
  <c r="J162" i="8"/>
  <c r="J163" i="8"/>
  <c r="J164" i="8"/>
  <c r="J165" i="8"/>
  <c r="J166" i="8"/>
  <c r="J167" i="8"/>
  <c r="J168" i="8"/>
  <c r="J169" i="8"/>
  <c r="J170" i="8"/>
  <c r="J171" i="8"/>
  <c r="J172" i="8"/>
  <c r="J173" i="8"/>
  <c r="J174" i="8"/>
  <c r="J175" i="8"/>
  <c r="J176" i="8"/>
  <c r="J177" i="8"/>
  <c r="J178" i="8"/>
  <c r="J179" i="8"/>
  <c r="J180" i="8"/>
  <c r="J181" i="8"/>
  <c r="J182" i="8"/>
  <c r="J183" i="8"/>
  <c r="J184" i="8"/>
  <c r="J185" i="8"/>
  <c r="J186" i="8"/>
  <c r="J187" i="8"/>
  <c r="J188" i="8"/>
  <c r="J189" i="8"/>
  <c r="J190" i="8"/>
  <c r="J191" i="8"/>
  <c r="J192" i="8"/>
  <c r="J193" i="8"/>
  <c r="J194" i="8"/>
  <c r="J195" i="8"/>
  <c r="J196" i="8"/>
  <c r="J197" i="8"/>
  <c r="J198" i="8"/>
  <c r="J199" i="8"/>
  <c r="J200" i="8"/>
  <c r="J201" i="8"/>
  <c r="J202" i="8"/>
  <c r="J203" i="8"/>
  <c r="J204" i="8"/>
  <c r="J205" i="8"/>
  <c r="J206" i="8"/>
  <c r="J207" i="8"/>
  <c r="J208" i="8"/>
  <c r="J209" i="8"/>
  <c r="J210" i="8"/>
  <c r="J211" i="8"/>
  <c r="J212" i="8"/>
  <c r="J213" i="8"/>
  <c r="J214" i="8"/>
  <c r="J215" i="8"/>
  <c r="J216" i="8"/>
  <c r="J217" i="8"/>
  <c r="J218" i="8"/>
  <c r="J219" i="8"/>
  <c r="J220" i="8"/>
  <c r="J221" i="8"/>
  <c r="J222" i="8"/>
  <c r="J223" i="8"/>
  <c r="J224" i="8"/>
  <c r="J225" i="8"/>
  <c r="J226" i="8"/>
  <c r="J227" i="8"/>
  <c r="J228" i="8"/>
  <c r="J229" i="8"/>
  <c r="J230" i="8"/>
  <c r="J231" i="8"/>
  <c r="J232" i="8"/>
  <c r="J233" i="8"/>
  <c r="J234" i="8"/>
  <c r="J235" i="8"/>
  <c r="J236" i="8"/>
  <c r="J237" i="8"/>
  <c r="J238" i="8"/>
  <c r="J239" i="8"/>
  <c r="J240" i="8"/>
  <c r="J241" i="8"/>
  <c r="J242" i="8"/>
  <c r="J243" i="8"/>
  <c r="J244" i="8"/>
  <c r="J245" i="8"/>
  <c r="J246" i="8"/>
  <c r="J247" i="8"/>
  <c r="J248" i="8"/>
  <c r="J249" i="8"/>
  <c r="J250" i="8"/>
  <c r="J251" i="8"/>
  <c r="J252" i="8"/>
  <c r="J253" i="8"/>
  <c r="J254" i="8"/>
  <c r="J255" i="8"/>
  <c r="J256" i="8"/>
  <c r="J257" i="8"/>
  <c r="J258" i="8"/>
  <c r="J259" i="8"/>
  <c r="J260" i="8"/>
  <c r="J261" i="8"/>
  <c r="J262" i="8"/>
  <c r="J263" i="8"/>
  <c r="J264" i="8"/>
  <c r="J265" i="8"/>
  <c r="J266" i="8"/>
  <c r="J267" i="8"/>
  <c r="J268" i="8"/>
  <c r="J269" i="8"/>
  <c r="J270" i="8"/>
  <c r="J271" i="8"/>
  <c r="J272" i="8"/>
  <c r="J273" i="8"/>
  <c r="J274" i="8"/>
  <c r="J275" i="8"/>
  <c r="J276" i="8"/>
  <c r="J277" i="8"/>
  <c r="J278" i="8"/>
  <c r="J279" i="8"/>
  <c r="J280" i="8"/>
  <c r="J281" i="8"/>
  <c r="J282" i="8"/>
  <c r="J283" i="8"/>
  <c r="J284" i="8"/>
  <c r="J285" i="8"/>
  <c r="J286" i="8"/>
  <c r="J287" i="8"/>
  <c r="J8" i="8"/>
  <c r="F63" i="8"/>
  <c r="F52" i="8"/>
  <c r="F23" i="8"/>
  <c r="F72" i="8"/>
  <c r="F112" i="8"/>
  <c r="F154" i="8"/>
  <c r="F174" i="8"/>
  <c r="F66" i="8"/>
  <c r="F194" i="8"/>
  <c r="F135" i="8"/>
  <c r="F118" i="8"/>
  <c r="F195" i="8"/>
  <c r="F196" i="8"/>
  <c r="F197" i="8"/>
  <c r="F188" i="8"/>
  <c r="F155" i="8"/>
  <c r="F152" i="8"/>
  <c r="F198" i="8"/>
  <c r="F193" i="8"/>
  <c r="F199" i="8"/>
  <c r="F200" i="8"/>
  <c r="F73" i="8"/>
  <c r="F201" i="8"/>
  <c r="F31" i="8"/>
  <c r="F8" i="8"/>
  <c r="F113" i="8"/>
  <c r="F51" i="8"/>
  <c r="F9" i="8"/>
  <c r="F102" i="8"/>
  <c r="F173" i="8"/>
  <c r="F54" i="8"/>
  <c r="F10" i="8"/>
  <c r="F137" i="8"/>
  <c r="F71" i="8"/>
  <c r="F169" i="8"/>
  <c r="F11" i="8"/>
  <c r="F202" i="8"/>
  <c r="F26" i="8"/>
  <c r="F128" i="8"/>
  <c r="F158" i="8"/>
  <c r="F187" i="8"/>
  <c r="F181" i="8"/>
  <c r="F190" i="8"/>
  <c r="F115" i="8"/>
  <c r="F189" i="8"/>
  <c r="F136" i="8"/>
  <c r="F12" i="8"/>
  <c r="F77" i="8"/>
  <c r="F117" i="8"/>
  <c r="F80" i="8"/>
  <c r="F49" i="8"/>
  <c r="F27" i="8"/>
  <c r="F105" i="8"/>
  <c r="F69" i="8"/>
  <c r="F203" i="8"/>
  <c r="F134" i="8"/>
  <c r="F58" i="8"/>
  <c r="F79" i="8"/>
  <c r="F144" i="8"/>
  <c r="F59" i="8"/>
  <c r="F120" i="8"/>
  <c r="F106" i="8"/>
  <c r="F65" i="8"/>
  <c r="F204" i="8"/>
  <c r="F56" i="8"/>
  <c r="F127" i="8"/>
  <c r="F162" i="8"/>
  <c r="F205" i="8"/>
  <c r="F22" i="8"/>
  <c r="F18" i="8"/>
  <c r="F68" i="8"/>
  <c r="F149" i="8"/>
  <c r="F206" i="8"/>
  <c r="F57" i="8"/>
  <c r="F207" i="8"/>
  <c r="F119" i="8"/>
  <c r="F168" i="8"/>
  <c r="F151" i="8"/>
  <c r="F108" i="8"/>
  <c r="F208" i="8"/>
  <c r="F47" i="8"/>
  <c r="F87" i="8"/>
  <c r="F13" i="8"/>
  <c r="F171" i="8"/>
  <c r="F191" i="8"/>
  <c r="F179" i="8"/>
  <c r="F180" i="8"/>
  <c r="F145" i="8"/>
  <c r="F111" i="8"/>
  <c r="F175" i="8"/>
  <c r="F98" i="8"/>
  <c r="F96" i="8"/>
  <c r="F35" i="8"/>
  <c r="F209" i="8"/>
  <c r="F91" i="8"/>
  <c r="F39" i="8"/>
  <c r="F32" i="8"/>
  <c r="F44" i="8"/>
  <c r="F163" i="8"/>
  <c r="F24" i="8"/>
  <c r="F33" i="8"/>
  <c r="F25" i="8"/>
  <c r="F93" i="8"/>
  <c r="F42" i="8"/>
  <c r="F19" i="8"/>
  <c r="F28" i="8"/>
  <c r="F45" i="8"/>
  <c r="F48" i="8"/>
  <c r="F38" i="8"/>
  <c r="F74" i="8"/>
  <c r="F100" i="8"/>
  <c r="F76" i="8"/>
  <c r="F14" i="8"/>
  <c r="F210" i="8"/>
  <c r="F211" i="8"/>
  <c r="F140" i="8"/>
  <c r="F212" i="8"/>
  <c r="F81" i="8"/>
  <c r="F213" i="8"/>
  <c r="F109" i="8"/>
  <c r="F41" i="8"/>
  <c r="F185" i="8"/>
  <c r="F153" i="8"/>
  <c r="F214" i="8"/>
  <c r="F215" i="8"/>
  <c r="F89" i="8"/>
  <c r="F216" i="8"/>
  <c r="F121" i="8"/>
  <c r="F133" i="8"/>
  <c r="F217" i="8"/>
  <c r="F29" i="8"/>
  <c r="F164" i="8"/>
  <c r="F172" i="8"/>
  <c r="F61" i="8"/>
  <c r="F183" i="8"/>
  <c r="F94" i="8"/>
  <c r="F218" i="8"/>
  <c r="F219" i="8"/>
  <c r="F131" i="8"/>
  <c r="F75" i="8"/>
  <c r="F15" i="8"/>
  <c r="F165" i="8"/>
  <c r="F123" i="8"/>
  <c r="F220" i="8"/>
  <c r="F90" i="8"/>
  <c r="F221" i="8"/>
  <c r="F222" i="8"/>
  <c r="F138" i="8"/>
  <c r="F84" i="8"/>
  <c r="F192" i="8"/>
  <c r="F223" i="8"/>
  <c r="F43" i="8"/>
  <c r="F60" i="8"/>
  <c r="F16" i="8"/>
  <c r="F224" i="8"/>
  <c r="F225" i="8"/>
  <c r="F176" i="8"/>
  <c r="F159" i="8"/>
  <c r="F178" i="8"/>
  <c r="F17" i="8"/>
  <c r="F82" i="8"/>
  <c r="F83" i="8"/>
  <c r="F161" i="8"/>
  <c r="F182" i="8"/>
  <c r="F122" i="8"/>
  <c r="F36" i="8"/>
  <c r="F132" i="8"/>
  <c r="F226" i="8"/>
  <c r="F20" i="8"/>
  <c r="F53" i="8"/>
  <c r="F55" i="8"/>
  <c r="F99" i="8"/>
  <c r="F142" i="8"/>
  <c r="F107" i="8"/>
  <c r="F78" i="8"/>
  <c r="F34" i="8"/>
  <c r="F50" i="8"/>
  <c r="F170" i="8"/>
  <c r="F130" i="8"/>
  <c r="F30" i="8"/>
  <c r="F67" i="8"/>
  <c r="F116" i="8"/>
  <c r="F46" i="8"/>
  <c r="F40" i="8"/>
  <c r="F227" i="8"/>
  <c r="F95" i="8"/>
  <c r="F129" i="8"/>
  <c r="F228" i="8"/>
  <c r="F64" i="8"/>
  <c r="F103" i="8"/>
  <c r="F229" i="8"/>
  <c r="F150" i="8"/>
  <c r="F230" i="8"/>
  <c r="F160" i="8"/>
  <c r="F156" i="8"/>
  <c r="F231" i="8"/>
  <c r="F232" i="8"/>
  <c r="F146" i="8"/>
  <c r="F21" i="8"/>
  <c r="F110" i="8"/>
  <c r="F143" i="8"/>
  <c r="F233" i="8"/>
  <c r="F234" i="8"/>
  <c r="F124" i="8"/>
  <c r="F235" i="8"/>
  <c r="F236" i="8"/>
  <c r="F237" i="8"/>
  <c r="F238" i="8"/>
  <c r="F239" i="8"/>
  <c r="F240" i="8"/>
  <c r="F241" i="8"/>
  <c r="F242" i="8"/>
  <c r="F243" i="8"/>
  <c r="F244" i="8"/>
  <c r="F245" i="8"/>
  <c r="F246" i="8"/>
  <c r="F247" i="8"/>
  <c r="F248" i="8"/>
  <c r="F249" i="8"/>
  <c r="F250" i="8"/>
  <c r="F88" i="8"/>
  <c r="F184" i="8"/>
  <c r="F251" i="8"/>
  <c r="F252" i="8"/>
  <c r="F253" i="8"/>
  <c r="F254" i="8"/>
  <c r="F255" i="8"/>
  <c r="F256" i="8"/>
  <c r="F147" i="8"/>
  <c r="F70" i="8"/>
  <c r="F257" i="8"/>
  <c r="F258" i="8"/>
  <c r="F259" i="8"/>
  <c r="F114" i="8"/>
  <c r="F62" i="8"/>
  <c r="F260" i="8"/>
  <c r="F261" i="8"/>
  <c r="F262" i="8"/>
  <c r="F263" i="8"/>
  <c r="F104" i="8"/>
  <c r="F264" i="8"/>
  <c r="F265" i="8"/>
  <c r="F266" i="8"/>
  <c r="F157" i="8"/>
  <c r="F166" i="8"/>
  <c r="F267" i="8"/>
  <c r="F139" i="8"/>
  <c r="F268" i="8"/>
  <c r="F269" i="8"/>
  <c r="F141" i="8"/>
  <c r="F177" i="8"/>
  <c r="F270" i="8"/>
  <c r="F271" i="8"/>
  <c r="F272" i="8"/>
  <c r="F186" i="8"/>
  <c r="F37" i="8"/>
  <c r="F273" i="8"/>
  <c r="F274" i="8"/>
  <c r="F275" i="8"/>
  <c r="F125" i="8"/>
  <c r="F101" i="8"/>
  <c r="F276" i="8"/>
  <c r="F97" i="8"/>
  <c r="F277" i="8"/>
  <c r="F148" i="8"/>
  <c r="F278" i="8"/>
  <c r="F279" i="8"/>
  <c r="F167" i="8"/>
  <c r="F280" i="8"/>
  <c r="F86" i="8"/>
  <c r="F281" i="8"/>
  <c r="F85" i="8"/>
  <c r="F282" i="8"/>
  <c r="F283" i="8"/>
  <c r="F92" i="8"/>
  <c r="F126" i="8"/>
  <c r="F284" i="8"/>
  <c r="F285" i="8"/>
  <c r="F286" i="8"/>
  <c r="F287" i="8"/>
  <c r="G8" i="8"/>
  <c r="H8" i="8"/>
  <c r="G9" i="8"/>
  <c r="H9" i="8"/>
  <c r="G10" i="8"/>
  <c r="H10" i="8"/>
  <c r="G11" i="8"/>
  <c r="H11" i="8"/>
  <c r="G12" i="8"/>
  <c r="H12" i="8"/>
  <c r="G13" i="8"/>
  <c r="H13" i="8"/>
  <c r="H287" i="8"/>
  <c r="G287" i="8"/>
  <c r="H286" i="8"/>
  <c r="G286" i="8"/>
  <c r="H285" i="8"/>
  <c r="G285" i="8"/>
  <c r="H284" i="8"/>
  <c r="G284" i="8"/>
  <c r="H283" i="8"/>
  <c r="G283" i="8"/>
  <c r="H282" i="8"/>
  <c r="G282" i="8"/>
  <c r="H281" i="8"/>
  <c r="G281" i="8"/>
  <c r="H280" i="8"/>
  <c r="G280" i="8"/>
  <c r="H279" i="8"/>
  <c r="G279" i="8"/>
  <c r="H278" i="8"/>
  <c r="G278" i="8"/>
  <c r="H277" i="8"/>
  <c r="G277" i="8"/>
  <c r="H276" i="8"/>
  <c r="G276" i="8"/>
  <c r="H275" i="8"/>
  <c r="G275" i="8"/>
  <c r="H274" i="8"/>
  <c r="G274" i="8"/>
  <c r="H273" i="8"/>
  <c r="G273" i="8"/>
  <c r="H272" i="8"/>
  <c r="G272" i="8"/>
  <c r="H271" i="8"/>
  <c r="G271" i="8"/>
  <c r="H270" i="8"/>
  <c r="G270" i="8"/>
  <c r="H269" i="8"/>
  <c r="G269" i="8"/>
  <c r="H268" i="8"/>
  <c r="G268" i="8"/>
  <c r="H267" i="8"/>
  <c r="G267" i="8"/>
  <c r="H266" i="8"/>
  <c r="G266" i="8"/>
  <c r="H265" i="8"/>
  <c r="G265" i="8"/>
  <c r="H264" i="8"/>
  <c r="G264" i="8"/>
  <c r="H263" i="8"/>
  <c r="G263" i="8"/>
  <c r="H262" i="8"/>
  <c r="G262" i="8"/>
  <c r="H261" i="8"/>
  <c r="G261" i="8"/>
  <c r="H260" i="8"/>
  <c r="G260" i="8"/>
  <c r="H259" i="8"/>
  <c r="G259" i="8"/>
  <c r="H258" i="8"/>
  <c r="G258" i="8"/>
  <c r="H257" i="8"/>
  <c r="G257" i="8"/>
  <c r="H256" i="8"/>
  <c r="G256" i="8"/>
  <c r="H255" i="8"/>
  <c r="G255" i="8"/>
  <c r="H254" i="8"/>
  <c r="G254" i="8"/>
  <c r="H253" i="8"/>
  <c r="G253" i="8"/>
  <c r="H252" i="8"/>
  <c r="G252" i="8"/>
  <c r="H251" i="8"/>
  <c r="G251" i="8"/>
  <c r="H250" i="8"/>
  <c r="G250" i="8"/>
  <c r="H249" i="8"/>
  <c r="G249" i="8"/>
  <c r="H248" i="8"/>
  <c r="G248" i="8"/>
  <c r="H247" i="8"/>
  <c r="G247" i="8"/>
  <c r="H246" i="8"/>
  <c r="G246" i="8"/>
  <c r="H245" i="8"/>
  <c r="G245" i="8"/>
  <c r="H244" i="8"/>
  <c r="G244" i="8"/>
  <c r="H243" i="8"/>
  <c r="G243" i="8"/>
  <c r="H242" i="8"/>
  <c r="G242" i="8"/>
  <c r="H241" i="8"/>
  <c r="G241" i="8"/>
  <c r="H240" i="8"/>
  <c r="G240" i="8"/>
  <c r="H239" i="8"/>
  <c r="G239" i="8"/>
  <c r="H238" i="8"/>
  <c r="G238" i="8"/>
  <c r="H237" i="8"/>
  <c r="G237" i="8"/>
  <c r="H236" i="8"/>
  <c r="G236" i="8"/>
  <c r="H235" i="8"/>
  <c r="G235" i="8"/>
  <c r="H234" i="8"/>
  <c r="G234" i="8"/>
  <c r="H233" i="8"/>
  <c r="G233" i="8"/>
  <c r="H232" i="8"/>
  <c r="G232" i="8"/>
  <c r="H231" i="8"/>
  <c r="G231" i="8"/>
  <c r="H230" i="8"/>
  <c r="G230" i="8"/>
  <c r="H229" i="8"/>
  <c r="G229" i="8"/>
  <c r="H228" i="8"/>
  <c r="G228" i="8"/>
  <c r="H227" i="8"/>
  <c r="G227" i="8"/>
  <c r="H226" i="8"/>
  <c r="G226" i="8"/>
  <c r="H225" i="8"/>
  <c r="G225" i="8"/>
  <c r="H224" i="8"/>
  <c r="G224" i="8"/>
  <c r="H223" i="8"/>
  <c r="G223" i="8"/>
  <c r="H222" i="8"/>
  <c r="G222" i="8"/>
  <c r="H221" i="8"/>
  <c r="G221" i="8"/>
  <c r="H220" i="8"/>
  <c r="G220" i="8"/>
  <c r="H219" i="8"/>
  <c r="G219" i="8"/>
  <c r="H218" i="8"/>
  <c r="G218" i="8"/>
  <c r="H217" i="8"/>
  <c r="G217" i="8"/>
  <c r="H216" i="8"/>
  <c r="G216" i="8"/>
  <c r="H215" i="8"/>
  <c r="G215" i="8"/>
  <c r="H214" i="8"/>
  <c r="G214" i="8"/>
  <c r="H213" i="8"/>
  <c r="G213" i="8"/>
  <c r="H212" i="8"/>
  <c r="G212" i="8"/>
  <c r="H211" i="8"/>
  <c r="G211" i="8"/>
  <c r="H210" i="8"/>
  <c r="G210" i="8"/>
  <c r="H209" i="8"/>
  <c r="G209" i="8"/>
  <c r="H208" i="8"/>
  <c r="G208" i="8"/>
  <c r="H207" i="8"/>
  <c r="G207" i="8"/>
  <c r="H206" i="8"/>
  <c r="G206" i="8"/>
  <c r="H205" i="8"/>
  <c r="G205" i="8"/>
  <c r="H204" i="8"/>
  <c r="G204" i="8"/>
  <c r="H203" i="8"/>
  <c r="G203" i="8"/>
  <c r="H202" i="8"/>
  <c r="G202" i="8"/>
  <c r="H201" i="8"/>
  <c r="G201" i="8"/>
  <c r="H200" i="8"/>
  <c r="G200" i="8"/>
  <c r="H199" i="8"/>
  <c r="G199" i="8"/>
  <c r="H198" i="8"/>
  <c r="G198" i="8"/>
  <c r="H197" i="8"/>
  <c r="G197" i="8"/>
  <c r="H196" i="8"/>
  <c r="G196" i="8"/>
  <c r="H195" i="8"/>
  <c r="G195" i="8"/>
  <c r="H194" i="8"/>
  <c r="G194" i="8"/>
  <c r="H193" i="8"/>
  <c r="G193" i="8"/>
  <c r="H192" i="8"/>
  <c r="G192" i="8"/>
  <c r="H191" i="8"/>
  <c r="G191" i="8"/>
  <c r="H190" i="8"/>
  <c r="G190" i="8"/>
  <c r="H189" i="8"/>
  <c r="G189" i="8"/>
  <c r="H188" i="8"/>
  <c r="G188" i="8"/>
  <c r="H187" i="8"/>
  <c r="G187" i="8"/>
  <c r="H186" i="8"/>
  <c r="G186" i="8"/>
  <c r="H185" i="8"/>
  <c r="G185" i="8"/>
  <c r="H184" i="8"/>
  <c r="G184" i="8"/>
  <c r="H183" i="8"/>
  <c r="G183" i="8"/>
  <c r="H182" i="8"/>
  <c r="G182" i="8"/>
  <c r="H181" i="8"/>
  <c r="G181" i="8"/>
  <c r="H180" i="8"/>
  <c r="G180" i="8"/>
  <c r="H179" i="8"/>
  <c r="G179" i="8"/>
  <c r="H178" i="8"/>
  <c r="G178" i="8"/>
  <c r="H177" i="8"/>
  <c r="G177" i="8"/>
  <c r="H176" i="8"/>
  <c r="G176" i="8"/>
  <c r="H175" i="8"/>
  <c r="G175" i="8"/>
  <c r="H174" i="8"/>
  <c r="G174" i="8"/>
  <c r="H173" i="8"/>
  <c r="G173" i="8"/>
  <c r="H172" i="8"/>
  <c r="G172" i="8"/>
  <c r="H171" i="8"/>
  <c r="G171" i="8"/>
  <c r="H170" i="8"/>
  <c r="G170" i="8"/>
  <c r="H169" i="8"/>
  <c r="G169" i="8"/>
  <c r="H168" i="8"/>
  <c r="G168" i="8"/>
  <c r="H167" i="8"/>
  <c r="G167" i="8"/>
  <c r="H166" i="8"/>
  <c r="G166" i="8"/>
  <c r="H165" i="8"/>
  <c r="G165" i="8"/>
  <c r="H164" i="8"/>
  <c r="G164" i="8"/>
  <c r="H163" i="8"/>
  <c r="G163" i="8"/>
  <c r="H162" i="8"/>
  <c r="G162" i="8"/>
  <c r="H161" i="8"/>
  <c r="G161" i="8"/>
  <c r="H160" i="8"/>
  <c r="G160" i="8"/>
  <c r="H159" i="8"/>
  <c r="G159" i="8"/>
  <c r="H158" i="8"/>
  <c r="G158" i="8"/>
  <c r="H157" i="8"/>
  <c r="G157" i="8"/>
  <c r="H156" i="8"/>
  <c r="G156" i="8"/>
  <c r="H155" i="8"/>
  <c r="G155" i="8"/>
  <c r="H154" i="8"/>
  <c r="G154" i="8"/>
  <c r="H153" i="8"/>
  <c r="G153" i="8"/>
  <c r="H152" i="8"/>
  <c r="G152" i="8"/>
  <c r="H151" i="8"/>
  <c r="G151" i="8"/>
  <c r="H150" i="8"/>
  <c r="G150" i="8"/>
  <c r="H149" i="8"/>
  <c r="G149" i="8"/>
  <c r="H148" i="8"/>
  <c r="G148" i="8"/>
  <c r="H147" i="8"/>
  <c r="G147" i="8"/>
  <c r="H146" i="8"/>
  <c r="G146" i="8"/>
  <c r="H145" i="8"/>
  <c r="G145" i="8"/>
  <c r="H144" i="8"/>
  <c r="G144" i="8"/>
  <c r="H143" i="8"/>
  <c r="G143" i="8"/>
  <c r="H142" i="8"/>
  <c r="G142" i="8"/>
  <c r="H141" i="8"/>
  <c r="G141" i="8"/>
  <c r="H140" i="8"/>
  <c r="G140" i="8"/>
  <c r="H139" i="8"/>
  <c r="G139" i="8"/>
  <c r="H138" i="8"/>
  <c r="G138" i="8"/>
  <c r="H137" i="8"/>
  <c r="G137" i="8"/>
  <c r="H136" i="8"/>
  <c r="G136" i="8"/>
  <c r="H135" i="8"/>
  <c r="G135" i="8"/>
  <c r="H134" i="8"/>
  <c r="G134" i="8"/>
  <c r="H133" i="8"/>
  <c r="G133" i="8"/>
  <c r="H132" i="8"/>
  <c r="G132" i="8"/>
  <c r="H131" i="8"/>
  <c r="G131" i="8"/>
  <c r="H130" i="8"/>
  <c r="G130" i="8"/>
  <c r="H129" i="8"/>
  <c r="G129" i="8"/>
  <c r="H128" i="8"/>
  <c r="G128" i="8"/>
  <c r="H127" i="8"/>
  <c r="G127" i="8"/>
  <c r="H126" i="8"/>
  <c r="G126" i="8"/>
  <c r="H125" i="8"/>
  <c r="G125" i="8"/>
  <c r="H124" i="8"/>
  <c r="G124" i="8"/>
  <c r="H123" i="8"/>
  <c r="G123" i="8"/>
  <c r="H122" i="8"/>
  <c r="G122" i="8"/>
  <c r="H121" i="8"/>
  <c r="G121" i="8"/>
  <c r="H120" i="8"/>
  <c r="G120" i="8"/>
  <c r="H119" i="8"/>
  <c r="G119" i="8"/>
  <c r="H118" i="8"/>
  <c r="G118" i="8"/>
  <c r="H117" i="8"/>
  <c r="G117" i="8"/>
  <c r="H116" i="8"/>
  <c r="G116" i="8"/>
  <c r="H115" i="8"/>
  <c r="G115" i="8"/>
  <c r="H114" i="8"/>
  <c r="G114" i="8"/>
  <c r="H113" i="8"/>
  <c r="G113" i="8"/>
  <c r="H112" i="8"/>
  <c r="G112" i="8"/>
  <c r="H111" i="8"/>
  <c r="G111" i="8"/>
  <c r="H110" i="8"/>
  <c r="G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G9" i="4"/>
  <c r="H9" i="4"/>
  <c r="F4" i="4"/>
  <c r="G328" i="4"/>
  <c r="H328" i="4"/>
  <c r="E4" i="4"/>
  <c r="D5" i="4"/>
  <c r="K10" i="4"/>
  <c r="L10" i="4"/>
  <c r="K11" i="4"/>
  <c r="L11" i="4"/>
  <c r="K12" i="4"/>
  <c r="L12" i="4"/>
  <c r="K13" i="4"/>
  <c r="L13" i="4"/>
  <c r="K14" i="4"/>
  <c r="L14" i="4"/>
  <c r="K15" i="4"/>
  <c r="L15" i="4"/>
  <c r="K16" i="4"/>
  <c r="L16" i="4"/>
  <c r="K17" i="4"/>
  <c r="L17" i="4"/>
  <c r="K18" i="4"/>
  <c r="L18" i="4"/>
  <c r="K19" i="4"/>
  <c r="L19" i="4"/>
  <c r="K20" i="4"/>
  <c r="L20" i="4"/>
  <c r="K21" i="4"/>
  <c r="L21" i="4"/>
  <c r="K22" i="4"/>
  <c r="L22" i="4"/>
  <c r="K23" i="4"/>
  <c r="L23" i="4"/>
  <c r="K24" i="4"/>
  <c r="L24" i="4"/>
  <c r="K25" i="4"/>
  <c r="L25" i="4"/>
  <c r="K26" i="4"/>
  <c r="L26" i="4"/>
  <c r="K27" i="4"/>
  <c r="L27" i="4"/>
  <c r="K28" i="4"/>
  <c r="L28" i="4"/>
  <c r="K29" i="4"/>
  <c r="L29" i="4"/>
  <c r="K30" i="4"/>
  <c r="L30" i="4"/>
  <c r="K31" i="4"/>
  <c r="L31" i="4"/>
  <c r="K32" i="4"/>
  <c r="L32" i="4"/>
  <c r="K33" i="4"/>
  <c r="L33" i="4"/>
  <c r="K34" i="4"/>
  <c r="L34" i="4"/>
  <c r="K35" i="4"/>
  <c r="L35" i="4"/>
  <c r="K36" i="4"/>
  <c r="L36" i="4"/>
  <c r="K37" i="4"/>
  <c r="L37" i="4"/>
  <c r="K38" i="4"/>
  <c r="L38" i="4"/>
  <c r="K39" i="4"/>
  <c r="L39" i="4"/>
  <c r="K40" i="4"/>
  <c r="L40" i="4"/>
  <c r="K41" i="4"/>
  <c r="L41" i="4"/>
  <c r="K42" i="4"/>
  <c r="L42" i="4"/>
  <c r="K43" i="4"/>
  <c r="L43" i="4"/>
  <c r="K44" i="4"/>
  <c r="L44" i="4"/>
  <c r="K45" i="4"/>
  <c r="L45" i="4"/>
  <c r="K46" i="4"/>
  <c r="L46" i="4"/>
  <c r="K47" i="4"/>
  <c r="L47" i="4"/>
  <c r="K48" i="4"/>
  <c r="L48" i="4"/>
  <c r="K49" i="4"/>
  <c r="L49" i="4"/>
  <c r="K50" i="4"/>
  <c r="L50" i="4"/>
  <c r="K51" i="4"/>
  <c r="L51" i="4"/>
  <c r="K52" i="4"/>
  <c r="L52" i="4"/>
  <c r="K53" i="4"/>
  <c r="L53" i="4"/>
  <c r="K54" i="4"/>
  <c r="L54" i="4"/>
  <c r="K55" i="4"/>
  <c r="L55" i="4"/>
  <c r="K56" i="4"/>
  <c r="L56" i="4"/>
  <c r="K57" i="4"/>
  <c r="L57" i="4"/>
  <c r="K58" i="4"/>
  <c r="L58" i="4"/>
  <c r="K59" i="4"/>
  <c r="L59" i="4"/>
  <c r="K60" i="4"/>
  <c r="L60" i="4"/>
  <c r="K61" i="4"/>
  <c r="L61" i="4"/>
  <c r="K62" i="4"/>
  <c r="L62" i="4"/>
  <c r="K63" i="4"/>
  <c r="L63" i="4"/>
  <c r="K64" i="4"/>
  <c r="L64" i="4"/>
  <c r="K65" i="4"/>
  <c r="L65" i="4"/>
  <c r="K66" i="4"/>
  <c r="L66" i="4"/>
  <c r="K67" i="4"/>
  <c r="L67" i="4"/>
  <c r="K68" i="4"/>
  <c r="L68" i="4"/>
  <c r="K69" i="4"/>
  <c r="L69" i="4"/>
  <c r="K70" i="4"/>
  <c r="L70" i="4"/>
  <c r="K71" i="4"/>
  <c r="L71" i="4"/>
  <c r="K72" i="4"/>
  <c r="L72" i="4"/>
  <c r="K73" i="4"/>
  <c r="L73" i="4"/>
  <c r="K74" i="4"/>
  <c r="L74" i="4"/>
  <c r="K75" i="4"/>
  <c r="L75" i="4"/>
  <c r="K76" i="4"/>
  <c r="L76" i="4"/>
  <c r="K77" i="4"/>
  <c r="L77" i="4"/>
  <c r="K78" i="4"/>
  <c r="L78" i="4"/>
  <c r="K79" i="4"/>
  <c r="L79" i="4"/>
  <c r="K80" i="4"/>
  <c r="L80" i="4"/>
  <c r="K81" i="4"/>
  <c r="L81" i="4"/>
  <c r="K82" i="4"/>
  <c r="L82" i="4"/>
  <c r="K83" i="4"/>
  <c r="L83" i="4"/>
  <c r="K84" i="4"/>
  <c r="L84" i="4"/>
  <c r="K85" i="4"/>
  <c r="L85" i="4"/>
  <c r="K86" i="4"/>
  <c r="L86" i="4"/>
  <c r="K87" i="4"/>
  <c r="L87" i="4"/>
  <c r="K88" i="4"/>
  <c r="L88" i="4"/>
  <c r="K89" i="4"/>
  <c r="L89" i="4"/>
  <c r="K90" i="4"/>
  <c r="L90" i="4"/>
  <c r="K91" i="4"/>
  <c r="L91" i="4"/>
  <c r="K92" i="4"/>
  <c r="L92" i="4"/>
  <c r="K93" i="4"/>
  <c r="L93" i="4"/>
  <c r="K94" i="4"/>
  <c r="L94" i="4"/>
  <c r="K95" i="4"/>
  <c r="L95" i="4"/>
  <c r="K96" i="4"/>
  <c r="L96" i="4"/>
  <c r="K97" i="4"/>
  <c r="L97" i="4"/>
  <c r="K98" i="4"/>
  <c r="L98" i="4"/>
  <c r="K99" i="4"/>
  <c r="L99" i="4"/>
  <c r="K100" i="4"/>
  <c r="L100" i="4"/>
  <c r="K101" i="4"/>
  <c r="L101" i="4"/>
  <c r="K102" i="4"/>
  <c r="L102" i="4"/>
  <c r="K103" i="4"/>
  <c r="L103" i="4"/>
  <c r="K104" i="4"/>
  <c r="L104" i="4"/>
  <c r="K105" i="4"/>
  <c r="L105" i="4"/>
  <c r="K106" i="4"/>
  <c r="L106" i="4"/>
  <c r="K107" i="4"/>
  <c r="L107" i="4"/>
  <c r="K108" i="4"/>
  <c r="L108" i="4"/>
  <c r="K109" i="4"/>
  <c r="L109" i="4"/>
  <c r="K110" i="4"/>
  <c r="L110" i="4"/>
  <c r="K111" i="4"/>
  <c r="L111" i="4"/>
  <c r="K112" i="4"/>
  <c r="L112" i="4"/>
  <c r="K113" i="4"/>
  <c r="L113" i="4"/>
  <c r="K114" i="4"/>
  <c r="L114" i="4"/>
  <c r="K115" i="4"/>
  <c r="L115" i="4"/>
  <c r="K116" i="4"/>
  <c r="L116" i="4"/>
  <c r="K117" i="4"/>
  <c r="L117" i="4"/>
  <c r="K118" i="4"/>
  <c r="L118" i="4"/>
  <c r="K119" i="4"/>
  <c r="L119" i="4"/>
  <c r="K120" i="4"/>
  <c r="L120" i="4"/>
  <c r="K121" i="4"/>
  <c r="L121" i="4"/>
  <c r="K122" i="4"/>
  <c r="L122" i="4"/>
  <c r="K123" i="4"/>
  <c r="L123" i="4"/>
  <c r="K124" i="4"/>
  <c r="L124" i="4"/>
  <c r="K125" i="4"/>
  <c r="L125" i="4"/>
  <c r="K126" i="4"/>
  <c r="L126" i="4"/>
  <c r="K127" i="4"/>
  <c r="L127" i="4"/>
  <c r="K128" i="4"/>
  <c r="L128" i="4"/>
  <c r="K129" i="4"/>
  <c r="L129" i="4"/>
  <c r="K130" i="4"/>
  <c r="L130" i="4"/>
  <c r="K131" i="4"/>
  <c r="L131" i="4"/>
  <c r="K132" i="4"/>
  <c r="L132" i="4"/>
  <c r="K133" i="4"/>
  <c r="L133" i="4"/>
  <c r="K134" i="4"/>
  <c r="L134" i="4"/>
  <c r="K135" i="4"/>
  <c r="L135" i="4"/>
  <c r="K136" i="4"/>
  <c r="L136" i="4"/>
  <c r="K137" i="4"/>
  <c r="L137" i="4"/>
  <c r="K138" i="4"/>
  <c r="L138" i="4"/>
  <c r="K139" i="4"/>
  <c r="L139" i="4"/>
  <c r="K140" i="4"/>
  <c r="L140" i="4"/>
  <c r="K141" i="4"/>
  <c r="L141" i="4"/>
  <c r="K142" i="4"/>
  <c r="L142" i="4"/>
  <c r="K143" i="4"/>
  <c r="L143" i="4"/>
  <c r="K144" i="4"/>
  <c r="L144" i="4"/>
  <c r="K145" i="4"/>
  <c r="L145" i="4"/>
  <c r="K146" i="4"/>
  <c r="L146" i="4"/>
  <c r="K147" i="4"/>
  <c r="L147" i="4"/>
  <c r="K148" i="4"/>
  <c r="L148" i="4"/>
  <c r="K149" i="4"/>
  <c r="L149" i="4"/>
  <c r="K150" i="4"/>
  <c r="L150" i="4"/>
  <c r="K151" i="4"/>
  <c r="L151" i="4"/>
  <c r="K152" i="4"/>
  <c r="L152" i="4"/>
  <c r="K153" i="4"/>
  <c r="L153" i="4"/>
  <c r="K154" i="4"/>
  <c r="L154" i="4"/>
  <c r="K155" i="4"/>
  <c r="L155" i="4"/>
  <c r="K156" i="4"/>
  <c r="L156" i="4"/>
  <c r="K157" i="4"/>
  <c r="L157" i="4"/>
  <c r="K158" i="4"/>
  <c r="L158" i="4"/>
  <c r="K159" i="4"/>
  <c r="L159" i="4"/>
  <c r="K160" i="4"/>
  <c r="L160" i="4"/>
  <c r="K161" i="4"/>
  <c r="L161" i="4"/>
  <c r="K162" i="4"/>
  <c r="L162" i="4"/>
  <c r="K163" i="4"/>
  <c r="L163" i="4"/>
  <c r="K164" i="4"/>
  <c r="L164" i="4"/>
  <c r="K165" i="4"/>
  <c r="L165" i="4"/>
  <c r="K166" i="4"/>
  <c r="L166" i="4"/>
  <c r="K167" i="4"/>
  <c r="L167" i="4"/>
  <c r="K168" i="4"/>
  <c r="L168" i="4"/>
  <c r="K169" i="4"/>
  <c r="L169" i="4"/>
  <c r="K170" i="4"/>
  <c r="L170" i="4"/>
  <c r="K171" i="4"/>
  <c r="L171" i="4"/>
  <c r="K172" i="4"/>
  <c r="L172" i="4"/>
  <c r="K173" i="4"/>
  <c r="L173" i="4"/>
  <c r="K174" i="4"/>
  <c r="L174" i="4"/>
  <c r="K175" i="4"/>
  <c r="L175" i="4"/>
  <c r="K176" i="4"/>
  <c r="L176" i="4"/>
  <c r="K177" i="4"/>
  <c r="L177" i="4"/>
  <c r="K178" i="4"/>
  <c r="L178" i="4"/>
  <c r="K179" i="4"/>
  <c r="L179" i="4"/>
  <c r="K180" i="4"/>
  <c r="L180" i="4"/>
  <c r="K181" i="4"/>
  <c r="L181" i="4"/>
  <c r="K182" i="4"/>
  <c r="L182" i="4"/>
  <c r="K183" i="4"/>
  <c r="L183" i="4"/>
  <c r="K184" i="4"/>
  <c r="L184" i="4"/>
  <c r="K185" i="4"/>
  <c r="L185" i="4"/>
  <c r="K186" i="4"/>
  <c r="L186" i="4"/>
  <c r="K187" i="4"/>
  <c r="L187" i="4"/>
  <c r="K188" i="4"/>
  <c r="L188" i="4"/>
  <c r="K189" i="4"/>
  <c r="L189" i="4"/>
  <c r="K190" i="4"/>
  <c r="L190" i="4"/>
  <c r="K191" i="4"/>
  <c r="L191" i="4"/>
  <c r="K192" i="4"/>
  <c r="L192" i="4"/>
  <c r="K193" i="4"/>
  <c r="L193" i="4"/>
  <c r="K194" i="4"/>
  <c r="L194" i="4"/>
  <c r="K195" i="4"/>
  <c r="L195" i="4"/>
  <c r="K196" i="4"/>
  <c r="L196" i="4"/>
  <c r="K197" i="4"/>
  <c r="L197" i="4"/>
  <c r="K198" i="4"/>
  <c r="L198" i="4"/>
  <c r="K199" i="4"/>
  <c r="L199" i="4"/>
  <c r="K200" i="4"/>
  <c r="L200" i="4"/>
  <c r="K201" i="4"/>
  <c r="L201" i="4"/>
  <c r="K202" i="4"/>
  <c r="L202" i="4"/>
  <c r="K203" i="4"/>
  <c r="L203" i="4"/>
  <c r="K204" i="4"/>
  <c r="L204" i="4"/>
  <c r="K205" i="4"/>
  <c r="L205" i="4"/>
  <c r="K206" i="4"/>
  <c r="L206" i="4"/>
  <c r="K207" i="4"/>
  <c r="L207" i="4"/>
  <c r="K208" i="4"/>
  <c r="L208" i="4"/>
  <c r="K209" i="4"/>
  <c r="L209" i="4"/>
  <c r="K210" i="4"/>
  <c r="L210" i="4"/>
  <c r="K211" i="4"/>
  <c r="L211" i="4"/>
  <c r="K212" i="4"/>
  <c r="L212" i="4"/>
  <c r="K213" i="4"/>
  <c r="L213" i="4"/>
  <c r="K214" i="4"/>
  <c r="L214" i="4"/>
  <c r="K215" i="4"/>
  <c r="L215" i="4"/>
  <c r="K216" i="4"/>
  <c r="L216" i="4"/>
  <c r="K217" i="4"/>
  <c r="L217" i="4"/>
  <c r="K218" i="4"/>
  <c r="L218" i="4"/>
  <c r="K219" i="4"/>
  <c r="L219" i="4"/>
  <c r="K220" i="4"/>
  <c r="L220" i="4"/>
  <c r="K221" i="4"/>
  <c r="L221" i="4"/>
  <c r="K222" i="4"/>
  <c r="L222" i="4"/>
  <c r="K223" i="4"/>
  <c r="L223" i="4"/>
  <c r="K224" i="4"/>
  <c r="L224" i="4"/>
  <c r="K225" i="4"/>
  <c r="L225" i="4"/>
  <c r="K226" i="4"/>
  <c r="L226" i="4"/>
  <c r="K227" i="4"/>
  <c r="L227" i="4"/>
  <c r="K228" i="4"/>
  <c r="L228" i="4"/>
  <c r="K229" i="4"/>
  <c r="L229" i="4"/>
  <c r="K230" i="4"/>
  <c r="L230" i="4"/>
  <c r="K231" i="4"/>
  <c r="L231" i="4"/>
  <c r="K232" i="4"/>
  <c r="L232" i="4"/>
  <c r="K233" i="4"/>
  <c r="L233" i="4"/>
  <c r="K234" i="4"/>
  <c r="L234" i="4"/>
  <c r="K235" i="4"/>
  <c r="L235" i="4"/>
  <c r="K236" i="4"/>
  <c r="L236" i="4"/>
  <c r="K237" i="4"/>
  <c r="L237" i="4"/>
  <c r="K238" i="4"/>
  <c r="L238" i="4"/>
  <c r="K239" i="4"/>
  <c r="L239" i="4"/>
  <c r="K240" i="4"/>
  <c r="L240" i="4"/>
  <c r="K241" i="4"/>
  <c r="L241" i="4"/>
  <c r="K242" i="4"/>
  <c r="L242" i="4"/>
  <c r="K243" i="4"/>
  <c r="L243" i="4"/>
  <c r="K244" i="4"/>
  <c r="L244" i="4"/>
  <c r="K245" i="4"/>
  <c r="L245" i="4"/>
  <c r="K246" i="4"/>
  <c r="L246" i="4"/>
  <c r="K247" i="4"/>
  <c r="L247" i="4"/>
  <c r="K248" i="4"/>
  <c r="L248" i="4"/>
  <c r="K249" i="4"/>
  <c r="L249" i="4"/>
  <c r="K250" i="4"/>
  <c r="L250" i="4"/>
  <c r="K251" i="4"/>
  <c r="L251" i="4"/>
  <c r="K252" i="4"/>
  <c r="L252" i="4"/>
  <c r="K253" i="4"/>
  <c r="L253" i="4"/>
  <c r="K254" i="4"/>
  <c r="L254" i="4"/>
  <c r="K255" i="4"/>
  <c r="L255" i="4"/>
  <c r="K256" i="4"/>
  <c r="L256" i="4"/>
  <c r="K257" i="4"/>
  <c r="L257" i="4"/>
  <c r="K258" i="4"/>
  <c r="L258" i="4"/>
  <c r="K259" i="4"/>
  <c r="L259" i="4"/>
  <c r="K260" i="4"/>
  <c r="L260" i="4"/>
  <c r="K261" i="4"/>
  <c r="L261" i="4"/>
  <c r="K262" i="4"/>
  <c r="L262" i="4"/>
  <c r="K263" i="4"/>
  <c r="L263" i="4"/>
  <c r="K264" i="4"/>
  <c r="L264" i="4"/>
  <c r="K265" i="4"/>
  <c r="L265" i="4"/>
  <c r="K266" i="4"/>
  <c r="L266" i="4"/>
  <c r="K267" i="4"/>
  <c r="L267" i="4"/>
  <c r="K268" i="4"/>
  <c r="L268" i="4"/>
  <c r="K269" i="4"/>
  <c r="L269" i="4"/>
  <c r="K270" i="4"/>
  <c r="L270" i="4"/>
  <c r="K271" i="4"/>
  <c r="L271" i="4"/>
  <c r="K272" i="4"/>
  <c r="L272" i="4"/>
  <c r="K273" i="4"/>
  <c r="L273" i="4"/>
  <c r="K274" i="4"/>
  <c r="L274" i="4"/>
  <c r="K275" i="4"/>
  <c r="L275" i="4"/>
  <c r="K276" i="4"/>
  <c r="L276" i="4"/>
  <c r="K277" i="4"/>
  <c r="L277" i="4"/>
  <c r="K278" i="4"/>
  <c r="L278" i="4"/>
  <c r="K279" i="4"/>
  <c r="L279" i="4"/>
  <c r="K280" i="4"/>
  <c r="L280" i="4"/>
  <c r="K281" i="4"/>
  <c r="L281" i="4"/>
  <c r="K282" i="4"/>
  <c r="L282" i="4"/>
  <c r="K283" i="4"/>
  <c r="L283" i="4"/>
  <c r="K284" i="4"/>
  <c r="L284" i="4"/>
  <c r="K285" i="4"/>
  <c r="L285" i="4"/>
  <c r="K286" i="4"/>
  <c r="L286" i="4"/>
  <c r="K287" i="4"/>
  <c r="L287" i="4"/>
  <c r="K288" i="4"/>
  <c r="L288" i="4"/>
  <c r="K289" i="4"/>
  <c r="L289" i="4"/>
  <c r="K290" i="4"/>
  <c r="L290" i="4"/>
  <c r="K291" i="4"/>
  <c r="L291" i="4"/>
  <c r="K292" i="4"/>
  <c r="L292" i="4"/>
  <c r="K293" i="4"/>
  <c r="L293" i="4"/>
  <c r="K294" i="4"/>
  <c r="L294" i="4"/>
  <c r="K295" i="4"/>
  <c r="L295" i="4"/>
  <c r="K296" i="4"/>
  <c r="L296" i="4"/>
  <c r="K297" i="4"/>
  <c r="L297" i="4"/>
  <c r="K298" i="4"/>
  <c r="L298" i="4"/>
  <c r="K299" i="4"/>
  <c r="L299" i="4"/>
  <c r="K300" i="4"/>
  <c r="L300" i="4"/>
  <c r="K301" i="4"/>
  <c r="L301" i="4"/>
  <c r="K302" i="4"/>
  <c r="L302" i="4"/>
  <c r="K303" i="4"/>
  <c r="L303" i="4"/>
  <c r="K304" i="4"/>
  <c r="L304" i="4"/>
  <c r="K305" i="4"/>
  <c r="L305" i="4"/>
  <c r="K306" i="4"/>
  <c r="L306" i="4"/>
  <c r="K307" i="4"/>
  <c r="L307" i="4"/>
  <c r="K308" i="4"/>
  <c r="L308" i="4"/>
  <c r="K309" i="4"/>
  <c r="L309" i="4"/>
  <c r="K310" i="4"/>
  <c r="L310" i="4"/>
  <c r="K311" i="4"/>
  <c r="L311" i="4"/>
  <c r="K312" i="4"/>
  <c r="L312" i="4"/>
  <c r="K313" i="4"/>
  <c r="L313" i="4"/>
  <c r="K314" i="4"/>
  <c r="L314" i="4"/>
  <c r="K315" i="4"/>
  <c r="L315" i="4"/>
  <c r="K316" i="4"/>
  <c r="L316" i="4"/>
  <c r="K317" i="4"/>
  <c r="L317" i="4"/>
  <c r="K318" i="4"/>
  <c r="L318" i="4"/>
  <c r="K319" i="4"/>
  <c r="L319" i="4"/>
  <c r="K320" i="4"/>
  <c r="L320" i="4"/>
  <c r="K321" i="4"/>
  <c r="L321" i="4"/>
  <c r="K322" i="4"/>
  <c r="L322" i="4"/>
  <c r="K323" i="4"/>
  <c r="L323" i="4"/>
  <c r="K324" i="4"/>
  <c r="L324" i="4"/>
  <c r="K325" i="4"/>
  <c r="L325" i="4"/>
  <c r="K326" i="4"/>
  <c r="L326" i="4"/>
  <c r="K327" i="4"/>
  <c r="L327" i="4"/>
  <c r="K328" i="4"/>
  <c r="L328" i="4"/>
  <c r="K329" i="4"/>
  <c r="L329" i="4"/>
  <c r="K330" i="4"/>
  <c r="L330" i="4"/>
  <c r="K331" i="4"/>
  <c r="L331" i="4"/>
  <c r="K332" i="4"/>
  <c r="L332" i="4"/>
  <c r="K333" i="4"/>
  <c r="L333" i="4"/>
  <c r="K334" i="4"/>
  <c r="L334" i="4"/>
  <c r="K335" i="4"/>
  <c r="L335" i="4"/>
  <c r="K336" i="4"/>
  <c r="L336" i="4"/>
  <c r="K337" i="4"/>
  <c r="L337" i="4"/>
  <c r="K338" i="4"/>
  <c r="L338" i="4"/>
  <c r="K339" i="4"/>
  <c r="L339" i="4"/>
  <c r="K340" i="4"/>
  <c r="L340" i="4"/>
  <c r="K341" i="4"/>
  <c r="L341" i="4"/>
  <c r="K342" i="4"/>
  <c r="L342" i="4"/>
  <c r="K343" i="4"/>
  <c r="L343" i="4"/>
  <c r="K344" i="4"/>
  <c r="L344" i="4"/>
  <c r="K345" i="4"/>
  <c r="L345" i="4"/>
  <c r="K346" i="4"/>
  <c r="L346" i="4"/>
  <c r="K347" i="4"/>
  <c r="L347" i="4"/>
  <c r="K348" i="4"/>
  <c r="L348" i="4"/>
  <c r="K349" i="4"/>
  <c r="L349" i="4"/>
  <c r="K350" i="4"/>
  <c r="L350" i="4"/>
  <c r="K351" i="4"/>
  <c r="L351" i="4"/>
  <c r="K352" i="4"/>
  <c r="L352" i="4"/>
  <c r="K353" i="4"/>
  <c r="L353" i="4"/>
  <c r="K354" i="4"/>
  <c r="L354" i="4"/>
  <c r="K355" i="4"/>
  <c r="L355" i="4"/>
  <c r="K356" i="4"/>
  <c r="L356" i="4"/>
  <c r="K357" i="4"/>
  <c r="L357" i="4"/>
  <c r="K358" i="4"/>
  <c r="L358" i="4"/>
  <c r="K359" i="4"/>
  <c r="L359" i="4"/>
  <c r="K360" i="4"/>
  <c r="L360" i="4"/>
  <c r="L9" i="4"/>
  <c r="K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G28" i="4"/>
  <c r="H28" i="4"/>
  <c r="G29" i="4"/>
  <c r="H29" i="4"/>
  <c r="G30" i="4"/>
  <c r="H30" i="4"/>
  <c r="G31" i="4"/>
  <c r="H31" i="4"/>
  <c r="G32" i="4"/>
  <c r="H32" i="4"/>
  <c r="G33" i="4"/>
  <c r="H33" i="4"/>
  <c r="G34" i="4"/>
  <c r="H34" i="4"/>
  <c r="G35" i="4"/>
  <c r="H35" i="4"/>
  <c r="G36" i="4"/>
  <c r="H36" i="4"/>
  <c r="G37" i="4"/>
  <c r="H37" i="4"/>
  <c r="G38" i="4"/>
  <c r="H38" i="4"/>
  <c r="G39" i="4"/>
  <c r="H39" i="4"/>
  <c r="G40" i="4"/>
  <c r="H40" i="4"/>
  <c r="G41" i="4"/>
  <c r="H41" i="4"/>
  <c r="G42" i="4"/>
  <c r="H42" i="4"/>
  <c r="G43" i="4"/>
  <c r="H43" i="4"/>
  <c r="G44" i="4"/>
  <c r="H44" i="4"/>
  <c r="G45" i="4"/>
  <c r="H45" i="4"/>
  <c r="G46" i="4"/>
  <c r="H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61" i="4"/>
  <c r="H61" i="4"/>
  <c r="G62" i="4"/>
  <c r="H62" i="4"/>
  <c r="G63" i="4"/>
  <c r="H63" i="4"/>
  <c r="G64" i="4"/>
  <c r="H64" i="4"/>
  <c r="G65" i="4"/>
  <c r="H65" i="4"/>
  <c r="G66" i="4"/>
  <c r="H66" i="4"/>
  <c r="G67" i="4"/>
  <c r="H67" i="4"/>
  <c r="G68" i="4"/>
  <c r="H68" i="4"/>
  <c r="G69" i="4"/>
  <c r="H69" i="4"/>
  <c r="G70" i="4"/>
  <c r="H70" i="4"/>
  <c r="G71" i="4"/>
  <c r="H71" i="4"/>
  <c r="G72" i="4"/>
  <c r="H72" i="4"/>
  <c r="G73" i="4"/>
  <c r="H73" i="4"/>
  <c r="G74" i="4"/>
  <c r="H74" i="4"/>
  <c r="G75" i="4"/>
  <c r="H75" i="4"/>
  <c r="G76" i="4"/>
  <c r="H76" i="4"/>
  <c r="G77" i="4"/>
  <c r="H77" i="4"/>
  <c r="G78" i="4"/>
  <c r="H78" i="4"/>
  <c r="G79" i="4"/>
  <c r="H79" i="4"/>
  <c r="G80" i="4"/>
  <c r="H80" i="4"/>
  <c r="G81" i="4"/>
  <c r="H81" i="4"/>
  <c r="G82" i="4"/>
  <c r="H82" i="4"/>
  <c r="G83" i="4"/>
  <c r="H83" i="4"/>
  <c r="G84" i="4"/>
  <c r="H84" i="4"/>
  <c r="G85" i="4"/>
  <c r="H85" i="4"/>
  <c r="G86" i="4"/>
  <c r="H86" i="4"/>
  <c r="G87" i="4"/>
  <c r="H87" i="4"/>
  <c r="G88" i="4"/>
  <c r="H88" i="4"/>
  <c r="G89" i="4"/>
  <c r="H89" i="4"/>
  <c r="G90" i="4"/>
  <c r="H90" i="4"/>
  <c r="G91" i="4"/>
  <c r="H91" i="4"/>
  <c r="G92" i="4"/>
  <c r="H92" i="4"/>
  <c r="G93" i="4"/>
  <c r="H93" i="4"/>
  <c r="G94" i="4"/>
  <c r="H94" i="4"/>
  <c r="G95" i="4"/>
  <c r="H95" i="4"/>
  <c r="G96" i="4"/>
  <c r="H96" i="4"/>
  <c r="G97" i="4"/>
  <c r="H97" i="4"/>
  <c r="G98" i="4"/>
  <c r="H98" i="4"/>
  <c r="G99" i="4"/>
  <c r="H99" i="4"/>
  <c r="G100" i="4"/>
  <c r="H100" i="4"/>
  <c r="G101" i="4"/>
  <c r="H101" i="4"/>
  <c r="G102" i="4"/>
  <c r="H102" i="4"/>
  <c r="G103" i="4"/>
  <c r="H103" i="4"/>
  <c r="G104" i="4"/>
  <c r="H104" i="4"/>
  <c r="G105" i="4"/>
  <c r="H105" i="4"/>
  <c r="G106" i="4"/>
  <c r="H106" i="4"/>
  <c r="G107" i="4"/>
  <c r="H107" i="4"/>
  <c r="G108" i="4"/>
  <c r="H108" i="4"/>
  <c r="G109" i="4"/>
  <c r="H109" i="4"/>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H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G234" i="4"/>
  <c r="H234" i="4"/>
  <c r="G235" i="4"/>
  <c r="H235" i="4"/>
  <c r="G236" i="4"/>
  <c r="H236" i="4"/>
  <c r="G237" i="4"/>
  <c r="H237" i="4"/>
  <c r="G238" i="4"/>
  <c r="H238" i="4"/>
  <c r="G239" i="4"/>
  <c r="H239" i="4"/>
  <c r="G240" i="4"/>
  <c r="H240" i="4"/>
  <c r="G241" i="4"/>
  <c r="H241" i="4"/>
  <c r="G242" i="4"/>
  <c r="H242" i="4"/>
  <c r="G243" i="4"/>
  <c r="H243"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H256" i="4"/>
  <c r="G257" i="4"/>
  <c r="H257" i="4"/>
  <c r="G258" i="4"/>
  <c r="H258" i="4"/>
  <c r="G259" i="4"/>
  <c r="H259" i="4"/>
  <c r="G260" i="4"/>
  <c r="H260" i="4"/>
  <c r="G261" i="4"/>
  <c r="H261" i="4"/>
  <c r="G262" i="4"/>
  <c r="H262" i="4"/>
  <c r="G263" i="4"/>
  <c r="H263" i="4"/>
  <c r="G264" i="4"/>
  <c r="H264" i="4"/>
  <c r="G265" i="4"/>
  <c r="H265" i="4"/>
  <c r="G266" i="4"/>
  <c r="H266" i="4"/>
  <c r="G267" i="4"/>
  <c r="H267" i="4"/>
  <c r="G268" i="4"/>
  <c r="H268" i="4"/>
  <c r="G269" i="4"/>
  <c r="H269" i="4"/>
  <c r="G270" i="4"/>
  <c r="H270" i="4"/>
  <c r="G271" i="4"/>
  <c r="H271" i="4"/>
  <c r="G272" i="4"/>
  <c r="H272" i="4"/>
  <c r="G273" i="4"/>
  <c r="H273" i="4"/>
  <c r="G274" i="4"/>
  <c r="H274" i="4"/>
  <c r="G275" i="4"/>
  <c r="H275" i="4"/>
  <c r="G276" i="4"/>
  <c r="H276" i="4"/>
  <c r="G277" i="4"/>
  <c r="H277" i="4"/>
  <c r="G278" i="4"/>
  <c r="H278" i="4"/>
  <c r="G279" i="4"/>
  <c r="H279" i="4"/>
  <c r="G280" i="4"/>
  <c r="H280" i="4"/>
  <c r="G281" i="4"/>
  <c r="H281" i="4"/>
  <c r="G282" i="4"/>
  <c r="H282" i="4"/>
  <c r="G283" i="4"/>
  <c r="H283" i="4"/>
  <c r="G284" i="4"/>
  <c r="H284" i="4"/>
  <c r="G285" i="4"/>
  <c r="H285" i="4"/>
  <c r="G286" i="4"/>
  <c r="H286" i="4"/>
  <c r="G287" i="4"/>
  <c r="H287" i="4"/>
  <c r="G288" i="4"/>
  <c r="H288" i="4"/>
  <c r="G289" i="4"/>
  <c r="H289" i="4"/>
  <c r="G290" i="4"/>
  <c r="H290" i="4"/>
  <c r="G291" i="4"/>
  <c r="H291" i="4"/>
  <c r="G292" i="4"/>
  <c r="H292" i="4"/>
  <c r="G293" i="4"/>
  <c r="H293" i="4"/>
  <c r="G294" i="4"/>
  <c r="H294" i="4"/>
  <c r="G295" i="4"/>
  <c r="H295" i="4"/>
  <c r="G296" i="4"/>
  <c r="H296" i="4"/>
  <c r="G297" i="4"/>
  <c r="H297" i="4"/>
  <c r="G298" i="4"/>
  <c r="H298" i="4"/>
  <c r="G299" i="4"/>
  <c r="H299" i="4"/>
  <c r="G300" i="4"/>
  <c r="H300" i="4"/>
  <c r="G301" i="4"/>
  <c r="H301" i="4"/>
  <c r="G302" i="4"/>
  <c r="H302" i="4"/>
  <c r="G303" i="4"/>
  <c r="H303" i="4"/>
  <c r="G304" i="4"/>
  <c r="H304" i="4"/>
  <c r="G305" i="4"/>
  <c r="H305" i="4"/>
  <c r="G306" i="4"/>
  <c r="H306" i="4"/>
  <c r="G307" i="4"/>
  <c r="H307" i="4"/>
  <c r="G308" i="4"/>
  <c r="H308" i="4"/>
  <c r="G309" i="4"/>
  <c r="H309" i="4"/>
  <c r="G310" i="4"/>
  <c r="H310" i="4"/>
  <c r="G311" i="4"/>
  <c r="H311" i="4"/>
  <c r="G312" i="4"/>
  <c r="H312" i="4"/>
  <c r="G313" i="4"/>
  <c r="H313" i="4"/>
  <c r="G314" i="4"/>
  <c r="H314" i="4"/>
  <c r="G315" i="4"/>
  <c r="H315" i="4"/>
  <c r="G316" i="4"/>
  <c r="H316" i="4"/>
  <c r="G317" i="4"/>
  <c r="H317" i="4"/>
  <c r="G318" i="4"/>
  <c r="H318" i="4"/>
  <c r="G319" i="4"/>
  <c r="H319" i="4"/>
  <c r="G320" i="4"/>
  <c r="H320" i="4"/>
  <c r="G321" i="4"/>
  <c r="H321" i="4"/>
  <c r="G322" i="4"/>
  <c r="H322" i="4"/>
  <c r="G323" i="4"/>
  <c r="H323" i="4"/>
  <c r="G324" i="4"/>
  <c r="H324" i="4"/>
  <c r="G325" i="4"/>
  <c r="H325" i="4"/>
  <c r="G326" i="4"/>
  <c r="H326" i="4"/>
  <c r="G327" i="4"/>
  <c r="H327" i="4"/>
  <c r="G329" i="4"/>
  <c r="H329" i="4"/>
  <c r="G330" i="4"/>
  <c r="H330" i="4"/>
  <c r="G331" i="4"/>
  <c r="H331" i="4"/>
  <c r="G332" i="4"/>
  <c r="H332" i="4"/>
  <c r="G333" i="4"/>
  <c r="H333" i="4"/>
  <c r="G334" i="4"/>
  <c r="H334" i="4"/>
  <c r="G335" i="4"/>
  <c r="H335" i="4"/>
  <c r="G336" i="4"/>
  <c r="H336" i="4"/>
  <c r="G337" i="4"/>
  <c r="H337" i="4"/>
  <c r="G338" i="4"/>
  <c r="H338" i="4"/>
  <c r="G339" i="4"/>
  <c r="H339" i="4"/>
  <c r="G340" i="4"/>
  <c r="H340" i="4"/>
  <c r="G341" i="4"/>
  <c r="H341" i="4"/>
  <c r="G342" i="4"/>
  <c r="H342" i="4"/>
  <c r="G343" i="4"/>
  <c r="H343" i="4"/>
  <c r="G344" i="4"/>
  <c r="H344" i="4"/>
  <c r="G345" i="4"/>
  <c r="H345" i="4"/>
  <c r="G346" i="4"/>
  <c r="H346" i="4"/>
  <c r="G347" i="4"/>
  <c r="H347" i="4"/>
  <c r="G348" i="4"/>
  <c r="H348" i="4"/>
  <c r="G349" i="4"/>
  <c r="H349" i="4"/>
  <c r="G350" i="4"/>
  <c r="H350" i="4"/>
  <c r="G351" i="4"/>
  <c r="H351" i="4"/>
  <c r="G352" i="4"/>
  <c r="H352" i="4"/>
  <c r="G353" i="4"/>
  <c r="H353" i="4"/>
  <c r="G354" i="4"/>
  <c r="H354" i="4"/>
  <c r="G355" i="4"/>
  <c r="H355" i="4"/>
  <c r="G356" i="4"/>
  <c r="H356" i="4"/>
  <c r="G357" i="4"/>
  <c r="H357" i="4"/>
  <c r="G358" i="4"/>
  <c r="H358" i="4"/>
  <c r="G359" i="4"/>
  <c r="H359" i="4"/>
  <c r="G360" i="4"/>
  <c r="H360" i="4"/>
  <c r="I4" i="4"/>
  <c r="J4" i="4"/>
  <c r="J5" i="4" l="1"/>
  <c r="I5" i="4"/>
  <c r="F5" i="4"/>
  <c r="E5" i="4"/>
</calcChain>
</file>

<file path=xl/sharedStrings.xml><?xml version="1.0" encoding="utf-8"?>
<sst xmlns="http://schemas.openxmlformats.org/spreadsheetml/2006/main" count="2111" uniqueCount="791">
  <si>
    <t>ko00010</t>
  </si>
  <si>
    <t>ko00020</t>
  </si>
  <si>
    <t>ko00030</t>
  </si>
  <si>
    <t>ko00040</t>
  </si>
  <si>
    <t>ko00051</t>
  </si>
  <si>
    <t>ko00052</t>
  </si>
  <si>
    <t>ko00053</t>
  </si>
  <si>
    <t>ko00061</t>
  </si>
  <si>
    <t>ko00062</t>
  </si>
  <si>
    <t>ko00071</t>
  </si>
  <si>
    <t>ko00072</t>
  </si>
  <si>
    <t>ko00100</t>
  </si>
  <si>
    <t>ko00120</t>
  </si>
  <si>
    <t>ko00121</t>
  </si>
  <si>
    <t>ko00130</t>
  </si>
  <si>
    <t>ko00140</t>
  </si>
  <si>
    <t>ko00190</t>
  </si>
  <si>
    <t>ko00194</t>
  </si>
  <si>
    <t>ko00195</t>
  </si>
  <si>
    <t>ko00196</t>
  </si>
  <si>
    <t>ko00199</t>
  </si>
  <si>
    <t>ko00230</t>
  </si>
  <si>
    <t>ko00231</t>
  </si>
  <si>
    <t>ko00232</t>
  </si>
  <si>
    <t>ko00240</t>
  </si>
  <si>
    <t>ko00250</t>
  </si>
  <si>
    <t>ko00253</t>
  </si>
  <si>
    <t>ko00260</t>
  </si>
  <si>
    <t>ko00270</t>
  </si>
  <si>
    <t>ko00280</t>
  </si>
  <si>
    <t>ko00281</t>
  </si>
  <si>
    <t>ko00290</t>
  </si>
  <si>
    <t>ko00300</t>
  </si>
  <si>
    <t>ko00310</t>
  </si>
  <si>
    <t>ko00311</t>
  </si>
  <si>
    <t>ko00312</t>
  </si>
  <si>
    <t>ko00330</t>
  </si>
  <si>
    <t>ko00331</t>
  </si>
  <si>
    <t>ko00340</t>
  </si>
  <si>
    <t>ko00350</t>
  </si>
  <si>
    <t>ko00351</t>
  </si>
  <si>
    <t>ko00360</t>
  </si>
  <si>
    <t>ko00361</t>
  </si>
  <si>
    <t>ko00362</t>
  </si>
  <si>
    <t>ko00363</t>
  </si>
  <si>
    <t>ko00364</t>
  </si>
  <si>
    <t>ko00380</t>
  </si>
  <si>
    <t>ko00400</t>
  </si>
  <si>
    <t>ko00401</t>
  </si>
  <si>
    <t>ko00402</t>
  </si>
  <si>
    <t>ko00410</t>
  </si>
  <si>
    <t>ko00430</t>
  </si>
  <si>
    <t>ko00440</t>
  </si>
  <si>
    <t>ko00450</t>
  </si>
  <si>
    <t>ko00460</t>
  </si>
  <si>
    <t>ko00471</t>
  </si>
  <si>
    <t>ko00472</t>
  </si>
  <si>
    <t>ko00473</t>
  </si>
  <si>
    <t>ko00480</t>
  </si>
  <si>
    <t>ko00500</t>
  </si>
  <si>
    <t>ko00510</t>
  </si>
  <si>
    <t>ko00511</t>
  </si>
  <si>
    <t>ko00512</t>
  </si>
  <si>
    <t>ko00513</t>
  </si>
  <si>
    <t>ko00514</t>
  </si>
  <si>
    <t>ko00520</t>
  </si>
  <si>
    <t>ko00521</t>
  </si>
  <si>
    <t>ko00522</t>
  </si>
  <si>
    <t>ko00523</t>
  </si>
  <si>
    <t>ko00524</t>
  </si>
  <si>
    <t>ko00531</t>
  </si>
  <si>
    <t>ko00532</t>
  </si>
  <si>
    <t>ko00533</t>
  </si>
  <si>
    <t>ko00534</t>
  </si>
  <si>
    <t>ko00535</t>
  </si>
  <si>
    <t>ko00540</t>
  </si>
  <si>
    <t>ko00550</t>
  </si>
  <si>
    <t>ko00561</t>
  </si>
  <si>
    <t>ko00562</t>
  </si>
  <si>
    <t>ko00563</t>
  </si>
  <si>
    <t>ko00564</t>
  </si>
  <si>
    <t>ko00565</t>
  </si>
  <si>
    <t>ko00590</t>
  </si>
  <si>
    <t>ko00591</t>
  </si>
  <si>
    <t>ko00592</t>
  </si>
  <si>
    <t>ko00600</t>
  </si>
  <si>
    <t>ko00601</t>
  </si>
  <si>
    <t>ko00603</t>
  </si>
  <si>
    <t>ko00604</t>
  </si>
  <si>
    <t>ko00620</t>
  </si>
  <si>
    <t>ko00621</t>
  </si>
  <si>
    <t>ko00622</t>
  </si>
  <si>
    <t>ko00623</t>
  </si>
  <si>
    <t>ko00624</t>
  </si>
  <si>
    <t>ko00625</t>
  </si>
  <si>
    <t>ko00626</t>
  </si>
  <si>
    <t>ko00627</t>
  </si>
  <si>
    <t>ko00630</t>
  </si>
  <si>
    <t>ko00633</t>
  </si>
  <si>
    <t>ko00640</t>
  </si>
  <si>
    <t>ko00642</t>
  </si>
  <si>
    <t>ko00643</t>
  </si>
  <si>
    <t>ko00650</t>
  </si>
  <si>
    <t>ko00660</t>
  </si>
  <si>
    <t>ko00670</t>
  </si>
  <si>
    <t>ko00680</t>
  </si>
  <si>
    <t>ko00710</t>
  </si>
  <si>
    <t>ko00720</t>
  </si>
  <si>
    <t>ko00730</t>
  </si>
  <si>
    <t>ko00740</t>
  </si>
  <si>
    <t>ko00750</t>
  </si>
  <si>
    <t>ko00760</t>
  </si>
  <si>
    <t>ko00770</t>
  </si>
  <si>
    <t>ko00780</t>
  </si>
  <si>
    <t>ko00785</t>
  </si>
  <si>
    <t>ko00790</t>
  </si>
  <si>
    <t>ko00791</t>
  </si>
  <si>
    <t>ko00830</t>
  </si>
  <si>
    <t>ko00860</t>
  </si>
  <si>
    <t>ko00900</t>
  </si>
  <si>
    <t>ko00901</t>
  </si>
  <si>
    <t>ko00902</t>
  </si>
  <si>
    <t>ko00903</t>
  </si>
  <si>
    <t>ko00904</t>
  </si>
  <si>
    <t>ko00905</t>
  </si>
  <si>
    <t>ko00906</t>
  </si>
  <si>
    <t>ko00908</t>
  </si>
  <si>
    <t>ko00909</t>
  </si>
  <si>
    <t>ko00910</t>
  </si>
  <si>
    <t>ko00920</t>
  </si>
  <si>
    <t>ko00930</t>
  </si>
  <si>
    <t>ko00940</t>
  </si>
  <si>
    <t>ko00941</t>
  </si>
  <si>
    <t>ko00942</t>
  </si>
  <si>
    <t>ko00943</t>
  </si>
  <si>
    <t>ko00944</t>
  </si>
  <si>
    <t>ko00945</t>
  </si>
  <si>
    <t>ko00950</t>
  </si>
  <si>
    <t>ko00960</t>
  </si>
  <si>
    <t>ko00965</t>
  </si>
  <si>
    <t>ko00966</t>
  </si>
  <si>
    <t>ko00970</t>
  </si>
  <si>
    <t>ko00980</t>
  </si>
  <si>
    <t>ko00981</t>
  </si>
  <si>
    <t>ko00982</t>
  </si>
  <si>
    <t>ko00983</t>
  </si>
  <si>
    <t>ko01001</t>
  </si>
  <si>
    <t>ko01002</t>
  </si>
  <si>
    <t>ko01003</t>
  </si>
  <si>
    <t>ko01004</t>
  </si>
  <si>
    <t>ko01005</t>
  </si>
  <si>
    <t>ko01006</t>
  </si>
  <si>
    <t>ko01007</t>
  </si>
  <si>
    <t>ko01020</t>
  </si>
  <si>
    <t>ko01040</t>
  </si>
  <si>
    <t>ko01051</t>
  </si>
  <si>
    <t>ko01053</t>
  </si>
  <si>
    <t>ko01055</t>
  </si>
  <si>
    <t>ko01056</t>
  </si>
  <si>
    <t>ko01057</t>
  </si>
  <si>
    <t>ko01058</t>
  </si>
  <si>
    <t>ko02000</t>
  </si>
  <si>
    <t>ko02010</t>
  </si>
  <si>
    <t>ko02020</t>
  </si>
  <si>
    <t>ko02022</t>
  </si>
  <si>
    <t>ko02030</t>
  </si>
  <si>
    <t>ko02035</t>
  </si>
  <si>
    <t>ko02040</t>
  </si>
  <si>
    <t>ko02042</t>
  </si>
  <si>
    <t>ko02044</t>
  </si>
  <si>
    <t>ko02060</t>
  </si>
  <si>
    <t>ko03000</t>
  </si>
  <si>
    <t>ko03008</t>
  </si>
  <si>
    <t>ko03009</t>
  </si>
  <si>
    <t>ko03010</t>
  </si>
  <si>
    <t>ko03011</t>
  </si>
  <si>
    <t>ko03012</t>
  </si>
  <si>
    <t>ko03013</t>
  </si>
  <si>
    <t>ko03015</t>
  </si>
  <si>
    <t>ko03018</t>
  </si>
  <si>
    <t>ko03020</t>
  </si>
  <si>
    <t>ko03022</t>
  </si>
  <si>
    <t>ko03030</t>
  </si>
  <si>
    <t>ko03032</t>
  </si>
  <si>
    <t>ko03036</t>
  </si>
  <si>
    <t>ko03040</t>
  </si>
  <si>
    <t>ko03041</t>
  </si>
  <si>
    <t>ko03050</t>
  </si>
  <si>
    <t>ko03051</t>
  </si>
  <si>
    <t>ko03060</t>
  </si>
  <si>
    <t>ko03070</t>
  </si>
  <si>
    <t>ko03110</t>
  </si>
  <si>
    <t>ko03310</t>
  </si>
  <si>
    <t>ko03320</t>
  </si>
  <si>
    <t>ko03400</t>
  </si>
  <si>
    <t>ko03410</t>
  </si>
  <si>
    <t>ko03420</t>
  </si>
  <si>
    <t>ko03430</t>
  </si>
  <si>
    <t>ko03440</t>
  </si>
  <si>
    <t>ko03450</t>
  </si>
  <si>
    <t>ko04010</t>
  </si>
  <si>
    <t>ko04011</t>
  </si>
  <si>
    <t>ko04012</t>
  </si>
  <si>
    <t>ko04013</t>
  </si>
  <si>
    <t>ko04020</t>
  </si>
  <si>
    <t>ko04030</t>
  </si>
  <si>
    <t>ko04031</t>
  </si>
  <si>
    <t>ko04040</t>
  </si>
  <si>
    <t>ko04050</t>
  </si>
  <si>
    <t>ko04052</t>
  </si>
  <si>
    <t>ko04060</t>
  </si>
  <si>
    <t>ko04062</t>
  </si>
  <si>
    <t>ko04070</t>
  </si>
  <si>
    <t>ko04075</t>
  </si>
  <si>
    <t>ko04080</t>
  </si>
  <si>
    <t>ko04090</t>
  </si>
  <si>
    <t>ko04091</t>
  </si>
  <si>
    <t>ko04110</t>
  </si>
  <si>
    <t>ko04111</t>
  </si>
  <si>
    <t>ko04112</t>
  </si>
  <si>
    <t>ko04113</t>
  </si>
  <si>
    <t>ko04114</t>
  </si>
  <si>
    <t>ko04115</t>
  </si>
  <si>
    <t>ko04120</t>
  </si>
  <si>
    <t>ko04121</t>
  </si>
  <si>
    <t>ko04122</t>
  </si>
  <si>
    <t>ko04130</t>
  </si>
  <si>
    <t>ko04131</t>
  </si>
  <si>
    <t>ko04140</t>
  </si>
  <si>
    <t>ko04141</t>
  </si>
  <si>
    <t>ko04142</t>
  </si>
  <si>
    <t>ko04144</t>
  </si>
  <si>
    <t>ko04145</t>
  </si>
  <si>
    <t>ko04146</t>
  </si>
  <si>
    <t>ko04150</t>
  </si>
  <si>
    <t>ko04210</t>
  </si>
  <si>
    <t>ko04260</t>
  </si>
  <si>
    <t>ko04270</t>
  </si>
  <si>
    <t>ko04310</t>
  </si>
  <si>
    <t>ko04320</t>
  </si>
  <si>
    <t>ko04330</t>
  </si>
  <si>
    <t>ko04340</t>
  </si>
  <si>
    <t>ko04350</t>
  </si>
  <si>
    <t>ko04360</t>
  </si>
  <si>
    <t>ko04370</t>
  </si>
  <si>
    <t>ko04380</t>
  </si>
  <si>
    <t>ko04510</t>
  </si>
  <si>
    <t>ko04512</t>
  </si>
  <si>
    <t>ko04514</t>
  </si>
  <si>
    <t>ko04515</t>
  </si>
  <si>
    <t>ko04516</t>
  </si>
  <si>
    <t>ko04520</t>
  </si>
  <si>
    <t>ko04530</t>
  </si>
  <si>
    <t>ko04540</t>
  </si>
  <si>
    <t>ko04610</t>
  </si>
  <si>
    <t>ko04612</t>
  </si>
  <si>
    <t>ko04614</t>
  </si>
  <si>
    <t>ko04620</t>
  </si>
  <si>
    <t>ko04621</t>
  </si>
  <si>
    <t>ko04622</t>
  </si>
  <si>
    <t>ko04623</t>
  </si>
  <si>
    <t>ko04626</t>
  </si>
  <si>
    <t>ko04630</t>
  </si>
  <si>
    <t>ko04640</t>
  </si>
  <si>
    <t>ko04650</t>
  </si>
  <si>
    <t>ko04660</t>
  </si>
  <si>
    <t>ko04662</t>
  </si>
  <si>
    <t>ko04664</t>
  </si>
  <si>
    <t>ko04666</t>
  </si>
  <si>
    <t>ko04670</t>
  </si>
  <si>
    <t>ko04672</t>
  </si>
  <si>
    <t>ko04710</t>
  </si>
  <si>
    <t>ko04711</t>
  </si>
  <si>
    <t>ko04712</t>
  </si>
  <si>
    <t>ko04720</t>
  </si>
  <si>
    <t>ko04722</t>
  </si>
  <si>
    <t>ko04730</t>
  </si>
  <si>
    <t>ko04740</t>
  </si>
  <si>
    <t>ko04742</t>
  </si>
  <si>
    <t>ko04744</t>
  </si>
  <si>
    <t>ko04745</t>
  </si>
  <si>
    <t>ko04810</t>
  </si>
  <si>
    <t>ko04812</t>
  </si>
  <si>
    <t>ko04910</t>
  </si>
  <si>
    <t>ko04912</t>
  </si>
  <si>
    <t>ko04914</t>
  </si>
  <si>
    <t>ko04916</t>
  </si>
  <si>
    <t>ko04920</t>
  </si>
  <si>
    <t>ko04930</t>
  </si>
  <si>
    <t>ko04940</t>
  </si>
  <si>
    <t>ko04950</t>
  </si>
  <si>
    <t>ko04960</t>
  </si>
  <si>
    <t>ko04961</t>
  </si>
  <si>
    <t>ko04962</t>
  </si>
  <si>
    <t>ko04964</t>
  </si>
  <si>
    <t>ko04966</t>
  </si>
  <si>
    <t>ko04970</t>
  </si>
  <si>
    <t>ko04971</t>
  </si>
  <si>
    <t>ko04972</t>
  </si>
  <si>
    <t>ko04973</t>
  </si>
  <si>
    <t>ko04974</t>
  </si>
  <si>
    <t>ko04975</t>
  </si>
  <si>
    <t>ko04976</t>
  </si>
  <si>
    <t>ko04977</t>
  </si>
  <si>
    <t>ko04978</t>
  </si>
  <si>
    <t>ko05010</t>
  </si>
  <si>
    <t>ko05012</t>
  </si>
  <si>
    <t>ko05014</t>
  </si>
  <si>
    <t>ko05016</t>
  </si>
  <si>
    <t>ko05020</t>
  </si>
  <si>
    <t>ko05100</t>
  </si>
  <si>
    <t>ko05110</t>
  </si>
  <si>
    <t>ko05111</t>
  </si>
  <si>
    <t>ko05120</t>
  </si>
  <si>
    <t>ko05130</t>
  </si>
  <si>
    <t>ko05131</t>
  </si>
  <si>
    <t>ko05140</t>
  </si>
  <si>
    <t>ko05142</t>
  </si>
  <si>
    <t>ko05143</t>
  </si>
  <si>
    <t>ko05144</t>
  </si>
  <si>
    <t>ko05145</t>
  </si>
  <si>
    <t>ko05146</t>
  </si>
  <si>
    <t>ko05150</t>
  </si>
  <si>
    <t>ko05152</t>
  </si>
  <si>
    <t>ko05160</t>
  </si>
  <si>
    <t>ko05162</t>
  </si>
  <si>
    <t>ko05200</t>
  </si>
  <si>
    <t>ko05210</t>
  </si>
  <si>
    <t>ko05211</t>
  </si>
  <si>
    <t>ko05212</t>
  </si>
  <si>
    <t>ko05213</t>
  </si>
  <si>
    <t>ko05214</t>
  </si>
  <si>
    <t>ko05215</t>
  </si>
  <si>
    <t>ko05216</t>
  </si>
  <si>
    <t>ko05217</t>
  </si>
  <si>
    <t>ko05218</t>
  </si>
  <si>
    <t>ko05219</t>
  </si>
  <si>
    <t>ko05220</t>
  </si>
  <si>
    <t>ko05221</t>
  </si>
  <si>
    <t>ko05222</t>
  </si>
  <si>
    <t>ko05223</t>
  </si>
  <si>
    <t>ko05310</t>
  </si>
  <si>
    <t>ko05320</t>
  </si>
  <si>
    <t>ko05322</t>
  </si>
  <si>
    <t>ko05323</t>
  </si>
  <si>
    <t>ko05330</t>
  </si>
  <si>
    <t>ko05332</t>
  </si>
  <si>
    <t>ko05340</t>
  </si>
  <si>
    <t>ko05410</t>
  </si>
  <si>
    <t>ko05412</t>
  </si>
  <si>
    <t>ko05414</t>
  </si>
  <si>
    <t>ko05416</t>
  </si>
  <si>
    <t>Number in Pathway</t>
  </si>
  <si>
    <t>L4 Found in Pathway</t>
  </si>
  <si>
    <t>Sig L4 in Pathway</t>
  </si>
  <si>
    <t>%Simulations &gt;= #L4 Sig</t>
  </si>
  <si>
    <t>Permute L3 Categories</t>
  </si>
  <si>
    <t>L3</t>
  </si>
  <si>
    <t>#Over represented</t>
  </si>
  <si>
    <t>%Simulations &lt;=#L4 Sig</t>
  </si>
  <si>
    <t>#Under represented</t>
  </si>
  <si>
    <t>Permute Signficant L4</t>
  </si>
  <si>
    <t>Criteria for #L4 found in pathway</t>
  </si>
  <si>
    <t>Total</t>
  </si>
  <si>
    <t>Key</t>
  </si>
  <si>
    <t>All Level 3s in the database</t>
  </si>
  <si>
    <t>The number of level 4s that can be categorised as level 3s in the database</t>
  </si>
  <si>
    <t>The number of level 4s that can be categorised as level 3s in the kitten1 data set</t>
  </si>
  <si>
    <t>The number of level4s (of the 'L4 found in Pathway') that are signficant in the kitten1 data set</t>
  </si>
  <si>
    <t>Explanation</t>
  </si>
  <si>
    <t>Perform these simulations 1000 times</t>
  </si>
  <si>
    <t>Randomly sample 1338 L4s (to represent random significant) from the 6886 in our dataset, and recalculate the number significant in each L3</t>
  </si>
  <si>
    <t>(both methods showed very similar results)</t>
  </si>
  <si>
    <t>The percentage of 1000 simulations that had greater than or equal to the actual number of L4s found signficant in that L3</t>
  </si>
  <si>
    <t>The percentage of 1000 simulations that had less than or equal to the actual number of L4s found signficant in that L3</t>
  </si>
  <si>
    <r>
      <t xml:space="preserve">Total where #L4 found &gt;= </t>
    </r>
    <r>
      <rPr>
        <b/>
        <sz val="11"/>
        <color theme="1"/>
        <rFont val="Calibri"/>
        <family val="2"/>
        <scheme val="minor"/>
      </rPr>
      <t>X</t>
    </r>
  </si>
  <si>
    <t>The total number of L3s that have significant over or under representation</t>
  </si>
  <si>
    <r>
      <t xml:space="preserve">The total number of L3s that have significant over or under representation, where the number of L4s found in our dataset categorised as L3 is above </t>
    </r>
    <r>
      <rPr>
        <b/>
        <sz val="11"/>
        <color theme="1"/>
        <rFont val="Calibri"/>
        <family val="2"/>
        <scheme val="minor"/>
      </rPr>
      <t>X</t>
    </r>
  </si>
  <si>
    <r>
      <t xml:space="preserve">To adjust the number of L4s that we have identified in an L3 as cut-off criteria, </t>
    </r>
    <r>
      <rPr>
        <b/>
        <sz val="11"/>
        <color theme="1"/>
        <rFont val="Calibri"/>
        <family val="2"/>
        <scheme val="minor"/>
      </rPr>
      <t>X</t>
    </r>
    <r>
      <rPr>
        <sz val="11"/>
        <color theme="1"/>
        <rFont val="Calibri"/>
        <family val="2"/>
        <scheme val="minor"/>
      </rPr>
      <t>, to evaluate the number of L3s over or under represented</t>
    </r>
  </si>
  <si>
    <t>Simulation Methods</t>
  </si>
  <si>
    <r>
      <t xml:space="preserve">Calculate the percentage of simulations that were </t>
    </r>
    <r>
      <rPr>
        <b/>
        <sz val="11"/>
        <color theme="1"/>
        <rFont val="Calibri"/>
        <family val="2"/>
        <scheme val="minor"/>
      </rPr>
      <t>greater than or equal</t>
    </r>
    <r>
      <rPr>
        <sz val="11"/>
        <color theme="1"/>
        <rFont val="Calibri"/>
        <family val="2"/>
        <scheme val="minor"/>
      </rPr>
      <t xml:space="preserve"> to the 'Sig L4 in Pathway'</t>
    </r>
  </si>
  <si>
    <r>
      <t xml:space="preserve">Calculate the percentage of simulations that were </t>
    </r>
    <r>
      <rPr>
        <b/>
        <sz val="11"/>
        <color theme="1"/>
        <rFont val="Calibri"/>
        <family val="2"/>
        <scheme val="minor"/>
      </rPr>
      <t>less than or equal</t>
    </r>
    <r>
      <rPr>
        <sz val="11"/>
        <color theme="1"/>
        <rFont val="Calibri"/>
        <family val="2"/>
        <scheme val="minor"/>
      </rPr>
      <t xml:space="preserve"> to the 'Sig L4 in Pathway'</t>
    </r>
  </si>
  <si>
    <r>
      <t xml:space="preserve">An L3 is signficantly </t>
    </r>
    <r>
      <rPr>
        <b/>
        <sz val="11"/>
        <color rgb="FFFF0000"/>
        <rFont val="Calibri"/>
        <family val="2"/>
        <scheme val="minor"/>
      </rPr>
      <t>over represented if</t>
    </r>
    <r>
      <rPr>
        <sz val="11"/>
        <color rgb="FFFF0000"/>
        <rFont val="Calibri"/>
        <family val="2"/>
        <scheme val="minor"/>
      </rPr>
      <t xml:space="preserve"> the percentage of simulations that were </t>
    </r>
    <r>
      <rPr>
        <b/>
        <sz val="11"/>
        <color rgb="FFFF0000"/>
        <rFont val="Calibri"/>
        <family val="2"/>
        <scheme val="minor"/>
      </rPr>
      <t>greater than or equal</t>
    </r>
    <r>
      <rPr>
        <sz val="11"/>
        <color rgb="FFFF0000"/>
        <rFont val="Calibri"/>
        <family val="2"/>
        <scheme val="minor"/>
      </rPr>
      <t xml:space="preserve"> to the 'Sig L4 in Pathway' is &lt;5%, in red</t>
    </r>
  </si>
  <si>
    <r>
      <t xml:space="preserve">An L3 signficantly </t>
    </r>
    <r>
      <rPr>
        <b/>
        <sz val="11"/>
        <color rgb="FF92D050"/>
        <rFont val="Calibri"/>
        <family val="2"/>
        <scheme val="minor"/>
      </rPr>
      <t xml:space="preserve">under represented </t>
    </r>
    <r>
      <rPr>
        <sz val="11"/>
        <color rgb="FF92D050"/>
        <rFont val="Calibri"/>
        <family val="2"/>
        <scheme val="minor"/>
      </rPr>
      <t xml:space="preserve">if the percentage of simulations that were </t>
    </r>
    <r>
      <rPr>
        <b/>
        <sz val="11"/>
        <color rgb="FF92D050"/>
        <rFont val="Calibri"/>
        <family val="2"/>
        <scheme val="minor"/>
      </rPr>
      <t>less than or equal</t>
    </r>
    <r>
      <rPr>
        <sz val="11"/>
        <color rgb="FF92D050"/>
        <rFont val="Calibri"/>
        <family val="2"/>
        <scheme val="minor"/>
      </rPr>
      <t xml:space="preserve"> to the 'Sig L4 in Pathway' is &lt;5%, in green</t>
    </r>
  </si>
  <si>
    <t>#NA</t>
  </si>
  <si>
    <t>Simulation couldn't be perfomed as there are no L4s in the Kitten dataset in this L3</t>
  </si>
  <si>
    <t>Two approaches were made to investigate the signficance of the number of signficant L4s in a L3, relative to the number of significant L4s in the Kitten 1 data</t>
  </si>
  <si>
    <t>Randomly sample the number of L4s found in a L3 (to represent random categorisation) from the 6886 in our dataset, and count how many are significant (e.g. for ko00010, randomly select samples of size 74 from 6886, and count the number of significant)</t>
  </si>
  <si>
    <t>This is method 1, detailed in Methods sheet</t>
  </si>
  <si>
    <t>This is method 2 above,  detailed in Methods sheet</t>
  </si>
  <si>
    <r>
      <t xml:space="preserve">L3s that have signficant (&lt;5%) over representation, highlighted in </t>
    </r>
    <r>
      <rPr>
        <b/>
        <sz val="11"/>
        <color theme="1"/>
        <rFont val="Calibri"/>
        <family val="2"/>
        <scheme val="minor"/>
      </rPr>
      <t>red</t>
    </r>
  </si>
  <si>
    <r>
      <t xml:space="preserve">L3s that have signficant (&lt;5%) under representation, highlighted in </t>
    </r>
    <r>
      <rPr>
        <b/>
        <sz val="11"/>
        <color theme="1"/>
        <rFont val="Calibri"/>
        <family val="2"/>
        <scheme val="minor"/>
      </rPr>
      <t>green</t>
    </r>
  </si>
  <si>
    <t>Using all signficant KOs (interactions between diet and time and main diet effects)</t>
  </si>
  <si>
    <t>L1</t>
  </si>
  <si>
    <t>L2</t>
  </si>
  <si>
    <t>Cellular Processes</t>
  </si>
  <si>
    <t xml:space="preserve"> Cell Communication</t>
  </si>
  <si>
    <t xml:space="preserve"> Adherens junction</t>
  </si>
  <si>
    <t xml:space="preserve"> Focal adhesion</t>
  </si>
  <si>
    <t xml:space="preserve"> Gap junction</t>
  </si>
  <si>
    <t xml:space="preserve"> Tight junction</t>
  </si>
  <si>
    <t xml:space="preserve"> Cell Growth and Death</t>
  </si>
  <si>
    <t xml:space="preserve"> Apoptosis</t>
  </si>
  <si>
    <t xml:space="preserve"> Cell cycle - Caulobacter</t>
  </si>
  <si>
    <t xml:space="preserve"> Cell cycle</t>
  </si>
  <si>
    <t xml:space="preserve"> Cell cycle - yeast</t>
  </si>
  <si>
    <t xml:space="preserve"> Meiosis - yeast</t>
  </si>
  <si>
    <t xml:space="preserve"> Oocyte meiosis</t>
  </si>
  <si>
    <t xml:space="preserve"> p53 signaling pathway</t>
  </si>
  <si>
    <t xml:space="preserve"> Cell Motility</t>
  </si>
  <si>
    <t xml:space="preserve"> Bacterial chemotaxis</t>
  </si>
  <si>
    <t xml:space="preserve"> Flagellar assembly</t>
  </si>
  <si>
    <t xml:space="preserve"> Regulation of actin cytoskeleton</t>
  </si>
  <si>
    <t xml:space="preserve"> Transport and Catabolism</t>
  </si>
  <si>
    <t xml:space="preserve"> Endocytosis</t>
  </si>
  <si>
    <t xml:space="preserve"> Lysosome</t>
  </si>
  <si>
    <t xml:space="preserve"> Peroxisome</t>
  </si>
  <si>
    <t xml:space="preserve"> Phagosome</t>
  </si>
  <si>
    <t xml:space="preserve"> Regulation of autophagy</t>
  </si>
  <si>
    <t>Environmental Information Processing</t>
  </si>
  <si>
    <t xml:space="preserve"> Membrane Transport</t>
  </si>
  <si>
    <t xml:space="preserve"> ABC transporters</t>
  </si>
  <si>
    <t xml:space="preserve"> Bacterial secretion system</t>
  </si>
  <si>
    <t xml:space="preserve"> Phosphotransferase system (PTS)</t>
  </si>
  <si>
    <t xml:space="preserve"> Signaling Molecules and Interaction</t>
  </si>
  <si>
    <t xml:space="preserve"> Cell adhesion molecules (CAMs)</t>
  </si>
  <si>
    <t xml:space="preserve"> Cytokine-cytokine receptor interaction</t>
  </si>
  <si>
    <t xml:space="preserve"> ECM-receptor interaction</t>
  </si>
  <si>
    <t xml:space="preserve"> Neuroactive ligand-receptor interaction</t>
  </si>
  <si>
    <t xml:space="preserve"> Signal Transduction</t>
  </si>
  <si>
    <t xml:space="preserve"> Calcium signaling pathway</t>
  </si>
  <si>
    <t xml:space="preserve"> ErbB signaling pathway</t>
  </si>
  <si>
    <t xml:space="preserve"> Hedgehog signaling pathway</t>
  </si>
  <si>
    <t xml:space="preserve"> Jak-STAT signaling pathway</t>
  </si>
  <si>
    <t xml:space="preserve"> MAPK signaling pathway - fly</t>
  </si>
  <si>
    <t xml:space="preserve"> MAPK signaling pathway</t>
  </si>
  <si>
    <t xml:space="preserve"> MAPK signaling pathway - yeast</t>
  </si>
  <si>
    <t xml:space="preserve"> mTOR signaling pathway</t>
  </si>
  <si>
    <t xml:space="preserve"> Notch signaling pathway</t>
  </si>
  <si>
    <t xml:space="preserve"> Phosphatidylinositol signaling system</t>
  </si>
  <si>
    <t xml:space="preserve"> Plant hormone signal transduction</t>
  </si>
  <si>
    <t xml:space="preserve"> TGF-beta signaling pathway</t>
  </si>
  <si>
    <t xml:space="preserve"> Two-component system</t>
  </si>
  <si>
    <t xml:space="preserve"> VEGF signaling pathway</t>
  </si>
  <si>
    <t xml:space="preserve"> Wnt signaling pathway</t>
  </si>
  <si>
    <t>Genetic Information Processing</t>
  </si>
  <si>
    <t xml:space="preserve"> Folding, Sorting and Degradation</t>
  </si>
  <si>
    <t xml:space="preserve"> Proteasome</t>
  </si>
  <si>
    <t xml:space="preserve"> Protein export</t>
  </si>
  <si>
    <t xml:space="preserve"> Protein processing in endoplasmic reticulum</t>
  </si>
  <si>
    <t xml:space="preserve"> RNA degradation</t>
  </si>
  <si>
    <t xml:space="preserve"> SNARE interactions in vesicular transport</t>
  </si>
  <si>
    <t xml:space="preserve"> Sulfur relay system</t>
  </si>
  <si>
    <t xml:space="preserve"> Ubiquitin mediated proteolysis</t>
  </si>
  <si>
    <t xml:space="preserve"> Replication and Repair</t>
  </si>
  <si>
    <t xml:space="preserve"> Base excision repair</t>
  </si>
  <si>
    <t xml:space="preserve"> DNA replication</t>
  </si>
  <si>
    <t xml:space="preserve"> Homologous recombination</t>
  </si>
  <si>
    <t xml:space="preserve"> Mismatch repair</t>
  </si>
  <si>
    <t xml:space="preserve"> Non-homologous end-joining</t>
  </si>
  <si>
    <t xml:space="preserve"> Nucleotide excision repair</t>
  </si>
  <si>
    <t xml:space="preserve"> Transcription</t>
  </si>
  <si>
    <t xml:space="preserve"> Basal transcription factors</t>
  </si>
  <si>
    <t xml:space="preserve"> RNA polymerase</t>
  </si>
  <si>
    <t xml:space="preserve"> Spliceosome</t>
  </si>
  <si>
    <t xml:space="preserve"> Translation</t>
  </si>
  <si>
    <t xml:space="preserve"> Aminoacyl-tRNA biosynthesis</t>
  </si>
  <si>
    <t xml:space="preserve"> mRNA surveillance pathway</t>
  </si>
  <si>
    <t xml:space="preserve"> Ribosome biogenesis in eukaryotes</t>
  </si>
  <si>
    <t xml:space="preserve"> Ribosome</t>
  </si>
  <si>
    <t xml:space="preserve"> RNA transport</t>
  </si>
  <si>
    <t>Human Diseases</t>
  </si>
  <si>
    <t xml:space="preserve"> Cancers</t>
  </si>
  <si>
    <t xml:space="preserve"> Acute myeloid leukemia</t>
  </si>
  <si>
    <t xml:space="preserve"> Basal cell carcinoma</t>
  </si>
  <si>
    <t xml:space="preserve"> Bladder cancer</t>
  </si>
  <si>
    <t xml:space="preserve"> Chronic myeloid leukemia</t>
  </si>
  <si>
    <t xml:space="preserve"> Colorectal cancer</t>
  </si>
  <si>
    <t xml:space="preserve"> Endometrial cancer</t>
  </si>
  <si>
    <t xml:space="preserve"> Glioma</t>
  </si>
  <si>
    <t xml:space="preserve"> Melanoma</t>
  </si>
  <si>
    <t xml:space="preserve"> Non-small cell lung cancer</t>
  </si>
  <si>
    <t xml:space="preserve"> Pancreatic cancer</t>
  </si>
  <si>
    <t xml:space="preserve"> Pathways in cancer</t>
  </si>
  <si>
    <t xml:space="preserve"> Prostate cancer</t>
  </si>
  <si>
    <t xml:space="preserve"> Renal cell carcinoma</t>
  </si>
  <si>
    <t xml:space="preserve"> Small cell lung cancer</t>
  </si>
  <si>
    <t xml:space="preserve"> Thyroid cancer</t>
  </si>
  <si>
    <t xml:space="preserve"> Cardiovascular Diseases</t>
  </si>
  <si>
    <t xml:space="preserve"> Arrhythmogenic right ventricular cardiomyopathy (ARVC)</t>
  </si>
  <si>
    <t xml:space="preserve"> Dilated cardiomyopathy (DCM)</t>
  </si>
  <si>
    <t xml:space="preserve"> Hypertrophic cardiomyopathy (HCM)</t>
  </si>
  <si>
    <t xml:space="preserve"> Viral myocarditis</t>
  </si>
  <si>
    <t xml:space="preserve"> Immune System Diseases</t>
  </si>
  <si>
    <t xml:space="preserve"> Allograft rejection</t>
  </si>
  <si>
    <t xml:space="preserve"> Asthma</t>
  </si>
  <si>
    <t xml:space="preserve"> Autoimmune thyroid disease</t>
  </si>
  <si>
    <t xml:space="preserve"> Graft-versus-host disease</t>
  </si>
  <si>
    <t xml:space="preserve"> Primary immunodeficiency</t>
  </si>
  <si>
    <t xml:space="preserve"> Rheumatoid arthritis</t>
  </si>
  <si>
    <t xml:space="preserve"> Systemic lupus erythematosus</t>
  </si>
  <si>
    <t xml:space="preserve"> Infectious Diseases</t>
  </si>
  <si>
    <t xml:space="preserve"> African trypanosomiasis</t>
  </si>
  <si>
    <t xml:space="preserve"> Amoebiasis</t>
  </si>
  <si>
    <t xml:space="preserve"> Bacterial invasion of epithelial cells</t>
  </si>
  <si>
    <t xml:space="preserve"> Chagas disease (American trypanosomiasis)</t>
  </si>
  <si>
    <t xml:space="preserve"> Epithelial cell signaling in Helicobacter pylori infection</t>
  </si>
  <si>
    <t xml:space="preserve"> Hepatitis C</t>
  </si>
  <si>
    <t xml:space="preserve"> Leishmaniasis</t>
  </si>
  <si>
    <t xml:space="preserve"> Malaria</t>
  </si>
  <si>
    <t xml:space="preserve"> Measles</t>
  </si>
  <si>
    <t xml:space="preserve"> Pathogenic Escherichia coli infection</t>
  </si>
  <si>
    <t xml:space="preserve"> Shigellosis</t>
  </si>
  <si>
    <t xml:space="preserve"> Staphylococcus aureus infection</t>
  </si>
  <si>
    <t xml:space="preserve"> Toxoplasmosis</t>
  </si>
  <si>
    <t xml:space="preserve"> Tuberculosis</t>
  </si>
  <si>
    <t xml:space="preserve"> Vibrio cholerae infection</t>
  </si>
  <si>
    <t xml:space="preserve"> Vibrio cholerae pathogenic cycle</t>
  </si>
  <si>
    <t xml:space="preserve"> Metabolic Diseases</t>
  </si>
  <si>
    <t xml:space="preserve"> Maturity onset diabetes of the young</t>
  </si>
  <si>
    <t xml:space="preserve"> Type I diabetes mellitus</t>
  </si>
  <si>
    <t xml:space="preserve"> Type II diabetes mellitus</t>
  </si>
  <si>
    <t xml:space="preserve"> Neurodegenerative Diseases</t>
  </si>
  <si>
    <t xml:space="preserve"> Alzheimer's disease</t>
  </si>
  <si>
    <t xml:space="preserve"> Amyotrophic lateral sclerosis (ALS)</t>
  </si>
  <si>
    <t xml:space="preserve"> Huntington's disease</t>
  </si>
  <si>
    <t xml:space="preserve"> Parkinson's disease</t>
  </si>
  <si>
    <t xml:space="preserve"> Prion diseases</t>
  </si>
  <si>
    <t>Metabolism</t>
  </si>
  <si>
    <t xml:space="preserve"> Amino Acid Metabolism</t>
  </si>
  <si>
    <t xml:space="preserve"> Alanine, aspartate and glutamate metabolism</t>
  </si>
  <si>
    <t xml:space="preserve"> Arginine and proline metabolism</t>
  </si>
  <si>
    <t xml:space="preserve"> Cysteine and methionine metabolism</t>
  </si>
  <si>
    <t xml:space="preserve"> Glycine, serine and threonine metabolism</t>
  </si>
  <si>
    <t xml:space="preserve"> Histidine metabolism</t>
  </si>
  <si>
    <t xml:space="preserve"> Lysine biosynthesis</t>
  </si>
  <si>
    <t xml:space="preserve"> Lysine degradation</t>
  </si>
  <si>
    <t xml:space="preserve"> Phenylalanine metabolism</t>
  </si>
  <si>
    <t xml:space="preserve"> Phenylalanine, tyrosine and tryptophan biosynthesis</t>
  </si>
  <si>
    <t xml:space="preserve"> Tryptophan metabolism</t>
  </si>
  <si>
    <t xml:space="preserve"> Tyrosine metabolism</t>
  </si>
  <si>
    <t xml:space="preserve"> Valine, leucine and isoleucine biosynthesis</t>
  </si>
  <si>
    <t xml:space="preserve"> Valine, leucine and isoleucine degradation</t>
  </si>
  <si>
    <t xml:space="preserve"> Biosynthesis of Other Secondary Metabolites</t>
  </si>
  <si>
    <t xml:space="preserve"> Acridone alkaloid biosynthesis</t>
  </si>
  <si>
    <t xml:space="preserve"> Anthocyanin biosynthesis</t>
  </si>
  <si>
    <t xml:space="preserve"> Benzoxazinoid biosynthesis</t>
  </si>
  <si>
    <t xml:space="preserve"> beta-Lactam resistance</t>
  </si>
  <si>
    <t xml:space="preserve"> Betalain biosynthesis</t>
  </si>
  <si>
    <t xml:space="preserve"> Butirosin and neomycin biosynthesis</t>
  </si>
  <si>
    <t xml:space="preserve"> Caffeine metabolism</t>
  </si>
  <si>
    <t xml:space="preserve"> Clavulanic acid biosynthesis</t>
  </si>
  <si>
    <t xml:space="preserve"> Flavone and flavonol biosynthesis</t>
  </si>
  <si>
    <t xml:space="preserve"> Flavonoid biosynthesis</t>
  </si>
  <si>
    <t xml:space="preserve"> Glucosinolate biosynthesis</t>
  </si>
  <si>
    <t xml:space="preserve"> Indole alkaloid biosynthesis</t>
  </si>
  <si>
    <t xml:space="preserve"> Isoflavonoid biosynthesis</t>
  </si>
  <si>
    <t xml:space="preserve"> Isoquinoline alkaloid biosynthesis</t>
  </si>
  <si>
    <t xml:space="preserve"> Novobiocin biosynthesis</t>
  </si>
  <si>
    <t xml:space="preserve"> Penicillin and cephalosporin biosynthesis</t>
  </si>
  <si>
    <t xml:space="preserve"> Phenylpropanoid biosynthesis</t>
  </si>
  <si>
    <t xml:space="preserve"> Puromycin biosynthesis</t>
  </si>
  <si>
    <t xml:space="preserve"> Stilbenoid, diarylheptanoid and gingerol biosynthesis</t>
  </si>
  <si>
    <t xml:space="preserve"> Streptomycin biosynthesis</t>
  </si>
  <si>
    <t xml:space="preserve"> Tropane, piperidine and pyridine alkaloid biosynthesis</t>
  </si>
  <si>
    <t xml:space="preserve"> Carbohydrate Metabolism</t>
  </si>
  <si>
    <t xml:space="preserve"> Amino sugar and nucleotide sugar metabolism</t>
  </si>
  <si>
    <t xml:space="preserve"> Ascorbate and aldarate metabolism</t>
  </si>
  <si>
    <t xml:space="preserve"> Butanoate metabolism</t>
  </si>
  <si>
    <t xml:space="preserve"> C5-Branched dibasic acid metabolism</t>
  </si>
  <si>
    <t xml:space="preserve"> Citrate cycle (TCA cycle)</t>
  </si>
  <si>
    <t xml:space="preserve"> Fructose and mannose metabolism</t>
  </si>
  <si>
    <t xml:space="preserve"> Galactose metabolism</t>
  </si>
  <si>
    <t xml:space="preserve"> Glycolysis / Gluconeogenesis</t>
  </si>
  <si>
    <t xml:space="preserve"> Glyoxylate and dicarboxylate metabolism</t>
  </si>
  <si>
    <t xml:space="preserve"> Inositol phosphate metabolism</t>
  </si>
  <si>
    <t xml:space="preserve"> Pentose and glucuronate interconversions</t>
  </si>
  <si>
    <t xml:space="preserve"> Pentose phosphate pathway</t>
  </si>
  <si>
    <t xml:space="preserve"> Propanoate metabolism</t>
  </si>
  <si>
    <t xml:space="preserve"> Pyruvate metabolism</t>
  </si>
  <si>
    <t xml:space="preserve"> Starch and sucrose metabolism</t>
  </si>
  <si>
    <t xml:space="preserve"> Energy Metabolism</t>
  </si>
  <si>
    <t xml:space="preserve"> Carbon fixation in photosynthetic organisms</t>
  </si>
  <si>
    <t xml:space="preserve"> Carbon fixation pathways in prokaryotes</t>
  </si>
  <si>
    <t xml:space="preserve"> Methane metabolism</t>
  </si>
  <si>
    <t xml:space="preserve"> Nitrogen metabolism</t>
  </si>
  <si>
    <t xml:space="preserve"> Oxidative phosphorylation</t>
  </si>
  <si>
    <t xml:space="preserve"> Photosynthesis - antenna proteins</t>
  </si>
  <si>
    <t xml:space="preserve"> Photosynthesis</t>
  </si>
  <si>
    <t xml:space="preserve"> Sulfur metabolism</t>
  </si>
  <si>
    <t xml:space="preserve"> Glycan Biosynthesis and Metabolism</t>
  </si>
  <si>
    <t xml:space="preserve"> Glycosaminoglycan biosynthesis - chondroitin sulfate</t>
  </si>
  <si>
    <t xml:space="preserve"> Glycosaminoglycan biosynthesis - heparan sulfate</t>
  </si>
  <si>
    <t xml:space="preserve"> Glycosaminoglycan biosynthesis - keratan sulfate</t>
  </si>
  <si>
    <t xml:space="preserve"> Glycosaminoglycan degradation</t>
  </si>
  <si>
    <t xml:space="preserve"> Glycosphingolipid biosynthesis - ganglio series</t>
  </si>
  <si>
    <t xml:space="preserve"> Glycosphingolipid biosynthesis - globo series</t>
  </si>
  <si>
    <t xml:space="preserve"> Glycosphingolipid biosynthesis - lacto and neolacto series</t>
  </si>
  <si>
    <t xml:space="preserve"> Glycosylphosphatidylinositol(GPI)-anchor biosynthesis</t>
  </si>
  <si>
    <t xml:space="preserve"> Lipopolysaccharide biosynthesis</t>
  </si>
  <si>
    <t xml:space="preserve"> Mucin type O-glycan biosynthesis</t>
  </si>
  <si>
    <t xml:space="preserve"> N-Glycan biosynthesis</t>
  </si>
  <si>
    <t xml:space="preserve"> Other glycan degradation</t>
  </si>
  <si>
    <t xml:space="preserve"> Other types of O-glycan biosynthesis</t>
  </si>
  <si>
    <t xml:space="preserve"> Peptidoglycan biosynthesis</t>
  </si>
  <si>
    <t xml:space="preserve"> Various types of N-glycan biosynthesis</t>
  </si>
  <si>
    <t xml:space="preserve"> Lipid Metabolism</t>
  </si>
  <si>
    <t xml:space="preserve"> alpha-Linolenic acid metabolism</t>
  </si>
  <si>
    <t xml:space="preserve"> Arachidonic acid metabolism</t>
  </si>
  <si>
    <t xml:space="preserve"> Biosynthesis of unsaturated fatty acids</t>
  </si>
  <si>
    <t xml:space="preserve"> Ether lipid metabolism</t>
  </si>
  <si>
    <t xml:space="preserve"> Fatty acid biosynthesis</t>
  </si>
  <si>
    <t xml:space="preserve"> Fatty acid elongation in mitochondria</t>
  </si>
  <si>
    <t xml:space="preserve"> Fatty acid metabolism</t>
  </si>
  <si>
    <t xml:space="preserve"> Glycerolipid metabolism</t>
  </si>
  <si>
    <t xml:space="preserve"> Glycerophospholipid metabolism</t>
  </si>
  <si>
    <t xml:space="preserve"> Linoleic acid metabolism</t>
  </si>
  <si>
    <t xml:space="preserve"> Primary bile acid biosynthesis</t>
  </si>
  <si>
    <t xml:space="preserve"> Secondary bile acid biosynthesis</t>
  </si>
  <si>
    <t xml:space="preserve"> Sphingolipid metabolism</t>
  </si>
  <si>
    <t xml:space="preserve"> Steroid biosynthesis</t>
  </si>
  <si>
    <t xml:space="preserve"> Steroid hormone biosynthesis</t>
  </si>
  <si>
    <t xml:space="preserve"> Synthesis and degradation of ketone bodies</t>
  </si>
  <si>
    <t xml:space="preserve"> Metabolism of Cofactors and Vitamins</t>
  </si>
  <si>
    <t xml:space="preserve"> Biotin metabolism</t>
  </si>
  <si>
    <t xml:space="preserve"> Folate biosynthesis</t>
  </si>
  <si>
    <t xml:space="preserve"> Lipoic acid metabolism</t>
  </si>
  <si>
    <t xml:space="preserve"> Nicotinate and nicotinamide metabolism</t>
  </si>
  <si>
    <t xml:space="preserve"> One carbon pool by folate</t>
  </si>
  <si>
    <t xml:space="preserve"> Pantothenate and CoA biosynthesis</t>
  </si>
  <si>
    <t xml:space="preserve"> Porphyrin and chlorophyll metabolism</t>
  </si>
  <si>
    <t xml:space="preserve"> Retinol metabolism</t>
  </si>
  <si>
    <t xml:space="preserve"> Riboflavin metabolism</t>
  </si>
  <si>
    <t xml:space="preserve"> Thiamine metabolism</t>
  </si>
  <si>
    <t xml:space="preserve"> Ubiquinone and other terpenoid-quinone biosynthesis</t>
  </si>
  <si>
    <t xml:space="preserve"> Vitamin B6 metabolism</t>
  </si>
  <si>
    <t xml:space="preserve"> Metabolism of Other Amino Acids</t>
  </si>
  <si>
    <t xml:space="preserve"> beta-Alanine metabolism</t>
  </si>
  <si>
    <t xml:space="preserve"> Cyanoamino acid metabolism</t>
  </si>
  <si>
    <t xml:space="preserve"> D-Alanine metabolism</t>
  </si>
  <si>
    <t xml:space="preserve"> D-Arginine and D-ornithine metabolism</t>
  </si>
  <si>
    <t xml:space="preserve"> D-Glutamine and D-glutamate metabolism</t>
  </si>
  <si>
    <t xml:space="preserve"> Glutathione metabolism</t>
  </si>
  <si>
    <t xml:space="preserve"> Phosphonate and phosphinate metabolism</t>
  </si>
  <si>
    <t xml:space="preserve"> Selenocompound metabolism</t>
  </si>
  <si>
    <t xml:space="preserve"> Taurine and hypotaurine metabolism</t>
  </si>
  <si>
    <t xml:space="preserve"> Metabolism of Terpenoids and Polyketides</t>
  </si>
  <si>
    <t xml:space="preserve"> Biosynthesis of 12-, 14- and 16-membered macrolides</t>
  </si>
  <si>
    <t xml:space="preserve"> Biosynthesis of ansamycins</t>
  </si>
  <si>
    <t xml:space="preserve"> Biosynthesis of siderophore group nonribosomal peptides</t>
  </si>
  <si>
    <t xml:space="preserve"> Biosynthesis of type II polyketide backbone</t>
  </si>
  <si>
    <t xml:space="preserve"> Biosynthesis of type II polyketide products</t>
  </si>
  <si>
    <t xml:space="preserve"> Biosynthesis of vancomycin group antibiotics</t>
  </si>
  <si>
    <t xml:space="preserve"> Brassinosteroid biosynthesis</t>
  </si>
  <si>
    <t xml:space="preserve"> Carotenoid biosynthesis</t>
  </si>
  <si>
    <t xml:space="preserve"> Diterpenoid biosynthesis</t>
  </si>
  <si>
    <t xml:space="preserve"> Geraniol degradation</t>
  </si>
  <si>
    <t xml:space="preserve"> Insect hormone biosynthesis</t>
  </si>
  <si>
    <t xml:space="preserve"> Limonene and pinene degradation</t>
  </si>
  <si>
    <t xml:space="preserve"> Monoterpenoid biosynthesis</t>
  </si>
  <si>
    <t xml:space="preserve"> Polyketide sugar unit biosynthesis</t>
  </si>
  <si>
    <t xml:space="preserve"> Sesquiterpenoid biosynthesis</t>
  </si>
  <si>
    <t xml:space="preserve"> Terpenoid backbone biosynthesis</t>
  </si>
  <si>
    <t xml:space="preserve"> Tetracycline biosynthesis</t>
  </si>
  <si>
    <t xml:space="preserve"> Zeatin biosynthesis</t>
  </si>
  <si>
    <t xml:space="preserve"> Nucleotide Metabolism</t>
  </si>
  <si>
    <t xml:space="preserve"> Purine metabolism</t>
  </si>
  <si>
    <t xml:space="preserve"> Pyrimidine metabolism</t>
  </si>
  <si>
    <t xml:space="preserve"> Xenobiotics Biodegradation and Metabolism</t>
  </si>
  <si>
    <t xml:space="preserve"> 1,1,1-Trichloro-2,2-bis(4-chlorophenyl)ethane (DDT) degradation</t>
  </si>
  <si>
    <t xml:space="preserve"> Aminobenzoate degradation</t>
  </si>
  <si>
    <t xml:space="preserve"> Atrazine degradation</t>
  </si>
  <si>
    <t xml:space="preserve"> Benzoate degradation</t>
  </si>
  <si>
    <t xml:space="preserve"> Bisphenol degradation</t>
  </si>
  <si>
    <t xml:space="preserve"> Caprolactam degradation</t>
  </si>
  <si>
    <t xml:space="preserve"> Chloroalkane and chloroalkene degradation</t>
  </si>
  <si>
    <t xml:space="preserve"> Chlorocyclohexane and chlorobenzene degradation</t>
  </si>
  <si>
    <t xml:space="preserve"> Dioxin degradation</t>
  </si>
  <si>
    <t xml:space="preserve"> Drug metabolism - cytochrome P450</t>
  </si>
  <si>
    <t xml:space="preserve"> Drug metabolism - other enzymes</t>
  </si>
  <si>
    <t xml:space="preserve"> Ethylbenzene degradation</t>
  </si>
  <si>
    <t xml:space="preserve"> Fluorobenzoate degradation</t>
  </si>
  <si>
    <t xml:space="preserve"> Metabolism of xenobiotics by cytochrome P450</t>
  </si>
  <si>
    <t xml:space="preserve"> Naphthalene degradation</t>
  </si>
  <si>
    <t xml:space="preserve"> Nitrotoluene degradation</t>
  </si>
  <si>
    <t xml:space="preserve"> Polycyclic aromatic hydrocarbon degradation</t>
  </si>
  <si>
    <t xml:space="preserve"> Styrene degradation</t>
  </si>
  <si>
    <t xml:space="preserve"> Toluene degradation</t>
  </si>
  <si>
    <t xml:space="preserve"> Xylene degradation</t>
  </si>
  <si>
    <t>Organismal Systems</t>
  </si>
  <si>
    <t xml:space="preserve"> Circulatory System</t>
  </si>
  <si>
    <t xml:space="preserve"> Cardiac muscle contraction</t>
  </si>
  <si>
    <t xml:space="preserve"> Vascular smooth muscle contraction</t>
  </si>
  <si>
    <t xml:space="preserve"> Development</t>
  </si>
  <si>
    <t xml:space="preserve"> Axon guidance</t>
  </si>
  <si>
    <t xml:space="preserve"> Dorso-ventral axis formation</t>
  </si>
  <si>
    <t xml:space="preserve"> Osteoclast differentiation</t>
  </si>
  <si>
    <t xml:space="preserve"> Digestive System</t>
  </si>
  <si>
    <t xml:space="preserve"> Bile secretion</t>
  </si>
  <si>
    <t xml:space="preserve"> Carbohydrate digestion and absorption</t>
  </si>
  <si>
    <t xml:space="preserve"> Fat digestion and absorption</t>
  </si>
  <si>
    <t xml:space="preserve"> Gastric acid secretion</t>
  </si>
  <si>
    <t xml:space="preserve"> Mineral absorption</t>
  </si>
  <si>
    <t xml:space="preserve"> Pancreatic secretion</t>
  </si>
  <si>
    <t xml:space="preserve"> Protein digestion and absorption</t>
  </si>
  <si>
    <t xml:space="preserve"> Salivary secretion</t>
  </si>
  <si>
    <t xml:space="preserve"> Vitamin digestion and absorption</t>
  </si>
  <si>
    <t xml:space="preserve"> Endocrine System</t>
  </si>
  <si>
    <t xml:space="preserve"> Adipocytokine signaling pathway</t>
  </si>
  <si>
    <t xml:space="preserve"> GnRH signaling pathway</t>
  </si>
  <si>
    <t xml:space="preserve"> Insulin signaling pathway</t>
  </si>
  <si>
    <t xml:space="preserve"> Melanogenesis</t>
  </si>
  <si>
    <t xml:space="preserve"> PPAR signaling pathway</t>
  </si>
  <si>
    <t xml:space="preserve"> Progesterone-mediated oocyte maturation</t>
  </si>
  <si>
    <t xml:space="preserve"> Renin-angiotensin system</t>
  </si>
  <si>
    <t xml:space="preserve"> Environmental Adaptation</t>
  </si>
  <si>
    <t xml:space="preserve"> Circadian rhythm - fly</t>
  </si>
  <si>
    <t xml:space="preserve"> Circadian rhythm - mammal</t>
  </si>
  <si>
    <t xml:space="preserve"> Circadian rhythm - plant</t>
  </si>
  <si>
    <t xml:space="preserve"> Plant-pathogen interaction</t>
  </si>
  <si>
    <t xml:space="preserve"> Excretory System</t>
  </si>
  <si>
    <t xml:space="preserve"> Aldosterone-regulated sodium reabsorption</t>
  </si>
  <si>
    <t xml:space="preserve"> Collecting duct acid secretion</t>
  </si>
  <si>
    <t xml:space="preserve"> Endocrine and other factor-regulated calcium reabsorption</t>
  </si>
  <si>
    <t xml:space="preserve"> Proximal tubule bicarbonate reclamation</t>
  </si>
  <si>
    <t xml:space="preserve"> Vasopressin-regulated water reabsorption</t>
  </si>
  <si>
    <t xml:space="preserve"> Immune System</t>
  </si>
  <si>
    <t xml:space="preserve"> Antigen processing and presentation</t>
  </si>
  <si>
    <t xml:space="preserve"> B cell receptor signaling pathway</t>
  </si>
  <si>
    <t xml:space="preserve"> Chemokine signaling pathway</t>
  </si>
  <si>
    <t xml:space="preserve"> Complement and coagulation cascades</t>
  </si>
  <si>
    <t xml:space="preserve"> Cytosolic DNA-sensing pathway</t>
  </si>
  <si>
    <t xml:space="preserve"> Fc epsilon RI signaling pathway</t>
  </si>
  <si>
    <t xml:space="preserve"> Fc gamma R-mediated phagocytosis</t>
  </si>
  <si>
    <t xml:space="preserve"> Hematopoietic cell lineage</t>
  </si>
  <si>
    <t xml:space="preserve"> Intestinal immune network for IgA production</t>
  </si>
  <si>
    <t xml:space="preserve"> Leukocyte transendothelial migration</t>
  </si>
  <si>
    <t xml:space="preserve"> Natural killer cell mediated cytotoxicity</t>
  </si>
  <si>
    <t xml:space="preserve"> NOD-like receptor signaling pathway</t>
  </si>
  <si>
    <t xml:space="preserve"> RIG-I-like receptor signaling pathway</t>
  </si>
  <si>
    <t xml:space="preserve"> T cell receptor signaling pathway</t>
  </si>
  <si>
    <t xml:space="preserve"> Toll-like receptor signaling pathway</t>
  </si>
  <si>
    <t xml:space="preserve"> Nervous System</t>
  </si>
  <si>
    <t xml:space="preserve"> Long-term depression</t>
  </si>
  <si>
    <t xml:space="preserve"> Long-term potentiation</t>
  </si>
  <si>
    <t xml:space="preserve"> Neurotrophin signaling pathway</t>
  </si>
  <si>
    <t xml:space="preserve"> Sensory System</t>
  </si>
  <si>
    <t xml:space="preserve"> Olfactory transduction</t>
  </si>
  <si>
    <t xml:space="preserve"> Phototransduction - fly</t>
  </si>
  <si>
    <t xml:space="preserve"> Phototransduction</t>
  </si>
  <si>
    <t xml:space="preserve"> Taste transduction</t>
  </si>
  <si>
    <t xml:space="preserve"> Photosynthesis proteins</t>
  </si>
  <si>
    <t xml:space="preserve"> Enzyme Families</t>
  </si>
  <si>
    <t xml:space="preserve"> Cytochrome P450</t>
  </si>
  <si>
    <t xml:space="preserve"> Proteoglycans</t>
  </si>
  <si>
    <t xml:space="preserve"> Protein kinases</t>
  </si>
  <si>
    <t xml:space="preserve"> Peptidases</t>
  </si>
  <si>
    <t xml:space="preserve"> Glycosyltransferases</t>
  </si>
  <si>
    <t xml:space="preserve"> Lipid biosynthesis proteins</t>
  </si>
  <si>
    <t xml:space="preserve"> Lipopolysaccharide biosynthesis proteins</t>
  </si>
  <si>
    <t xml:space="preserve"> Prenyltransferases</t>
  </si>
  <si>
    <t xml:space="preserve"> Amino acid related enzymes</t>
  </si>
  <si>
    <t xml:space="preserve"> Enzyme-linked receptors</t>
  </si>
  <si>
    <t xml:space="preserve"> Transporters</t>
  </si>
  <si>
    <t xml:space="preserve"> Bacterial motility proteins</t>
  </si>
  <si>
    <t xml:space="preserve"> Bacterial toxins</t>
  </si>
  <si>
    <t xml:space="preserve"> Secretion system</t>
  </si>
  <si>
    <t xml:space="preserve"> Transcription factors</t>
  </si>
  <si>
    <t xml:space="preserve"> Ribosome Biogenesis</t>
  </si>
  <si>
    <t xml:space="preserve"> Translation factors</t>
  </si>
  <si>
    <t xml:space="preserve"> DNA replication proteins</t>
  </si>
  <si>
    <t xml:space="preserve"> Chromosome</t>
  </si>
  <si>
    <t xml:space="preserve"> Chaperones and folding catalysts</t>
  </si>
  <si>
    <t xml:space="preserve"> Nuclear receptors</t>
  </si>
  <si>
    <t xml:space="preserve"> DNA repair and recombination proteins</t>
  </si>
  <si>
    <t xml:space="preserve"> G protein-coupled receptors</t>
  </si>
  <si>
    <t xml:space="preserve"> GTP-binding proteins</t>
  </si>
  <si>
    <t xml:space="preserve"> Ion channels</t>
  </si>
  <si>
    <t xml:space="preserve"> Cytokine receptors</t>
  </si>
  <si>
    <t xml:space="preserve"> Cytokines</t>
  </si>
  <si>
    <t xml:space="preserve"> Cellular antigens</t>
  </si>
  <si>
    <t xml:space="preserve"> Glycan bindng proteins</t>
  </si>
  <si>
    <t xml:space="preserve"> Ubiquitin system</t>
  </si>
  <si>
    <t xml:space="preserve"> SNAREs</t>
  </si>
  <si>
    <t xml:space="preserve"> CAM ligands</t>
  </si>
  <si>
    <t xml:space="preserve"> Cytoskeleton proteins</t>
  </si>
  <si>
    <t>KEGG L1</t>
  </si>
  <si>
    <t>KEGG L2</t>
  </si>
  <si>
    <t>KEGG L3 (Pathway)</t>
  </si>
  <si>
    <t>Sidak adjusted for maintaining 5% error</t>
  </si>
  <si>
    <t>Supplementary Table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</si>
</sst>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color rgb="FF92D050"/>
      <name val="Calibri"/>
      <family val="2"/>
      <scheme val="minor"/>
    </font>
    <font>
      <b/>
      <sz val="11"/>
      <color rgb="FF92D050"/>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6" fillId="0" borderId="0" applyFont="0" applyFill="0" applyBorder="0" applyAlignment="0" applyProtection="0"/>
  </cellStyleXfs>
  <cellXfs count="18">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applyAlignment="1">
      <alignment horizontal="right"/>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164" fontId="0" fillId="0" borderId="0" xfId="1" applyNumberFormat="1" applyFont="1"/>
    <xf numFmtId="0" fontId="4" fillId="0" borderId="0" xfId="0" applyFont="1" applyAlignment="1">
      <alignment wrapText="1"/>
    </xf>
    <xf numFmtId="0" fontId="0" fillId="0" borderId="0" xfId="0" applyAlignment="1">
      <alignment wrapText="1"/>
    </xf>
    <xf numFmtId="0" fontId="0" fillId="0" borderId="0" xfId="0" applyAlignment="1"/>
    <xf numFmtId="0" fontId="0" fillId="0" borderId="0" xfId="0" applyAlignment="1">
      <alignment vertical="center" wrapText="1"/>
    </xf>
    <xf numFmtId="0" fontId="1" fillId="0" borderId="0" xfId="0" applyFont="1" applyAlignment="1">
      <alignment wrapText="1"/>
    </xf>
    <xf numFmtId="0" fontId="2" fillId="0" borderId="0" xfId="0" applyFont="1" applyAlignment="1">
      <alignment horizontal="center"/>
    </xf>
    <xf numFmtId="0" fontId="3" fillId="0" borderId="0" xfId="0" applyFont="1" applyAlignment="1">
      <alignment horizontal="center"/>
    </xf>
  </cellXfs>
  <cellStyles count="2">
    <cellStyle name="Normal" xfId="0" builtinId="0"/>
    <cellStyle name="Percent" xfId="1" builtinId="5"/>
  </cellStyles>
  <dxfs count="3">
    <dxf>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
  <sheetViews>
    <sheetView zoomScaleNormal="100" workbookViewId="0">
      <selection activeCell="C6" sqref="C6"/>
    </sheetView>
  </sheetViews>
  <sheetFormatPr defaultRowHeight="15" x14ac:dyDescent="0.25"/>
  <sheetData>
    <row r="2" spans="2:10" x14ac:dyDescent="0.25">
      <c r="B2" s="4" t="s">
        <v>379</v>
      </c>
    </row>
    <row r="3" spans="2:10" ht="28.5" customHeight="1" x14ac:dyDescent="0.25">
      <c r="B3" s="12" t="s">
        <v>386</v>
      </c>
      <c r="C3" s="13"/>
      <c r="D3" s="13"/>
      <c r="E3" s="13"/>
      <c r="F3" s="13"/>
      <c r="G3" s="13"/>
      <c r="H3" s="13"/>
      <c r="I3" s="13"/>
      <c r="J3" s="13"/>
    </row>
    <row r="4" spans="2:10" ht="50.25" customHeight="1" x14ac:dyDescent="0.25">
      <c r="B4" s="8">
        <v>1</v>
      </c>
      <c r="C4" s="14" t="s">
        <v>371</v>
      </c>
      <c r="D4" s="14"/>
      <c r="E4" s="14"/>
      <c r="F4" s="14"/>
      <c r="G4" s="14"/>
      <c r="H4" s="14"/>
      <c r="I4" s="14"/>
      <c r="J4" s="14"/>
    </row>
    <row r="5" spans="2:10" ht="74.25" customHeight="1" x14ac:dyDescent="0.25">
      <c r="B5" s="8">
        <v>2</v>
      </c>
      <c r="C5" s="14" t="s">
        <v>387</v>
      </c>
      <c r="D5" s="14"/>
      <c r="E5" s="14"/>
      <c r="F5" s="14"/>
      <c r="G5" s="14"/>
      <c r="H5" s="14"/>
      <c r="I5" s="14"/>
      <c r="J5" s="14"/>
    </row>
    <row r="6" spans="2:10" x14ac:dyDescent="0.25">
      <c r="B6" t="s">
        <v>370</v>
      </c>
    </row>
    <row r="7" spans="2:10" ht="33" customHeight="1" x14ac:dyDescent="0.25">
      <c r="B7" s="12" t="s">
        <v>380</v>
      </c>
      <c r="C7" s="12"/>
      <c r="D7" s="12"/>
      <c r="E7" s="12"/>
      <c r="F7" s="12"/>
      <c r="G7" s="12"/>
      <c r="H7" s="12"/>
      <c r="I7" s="12"/>
      <c r="J7" s="12"/>
    </row>
    <row r="8" spans="2:10" ht="35.25" customHeight="1" x14ac:dyDescent="0.25">
      <c r="B8" s="12" t="s">
        <v>381</v>
      </c>
      <c r="C8" s="12"/>
      <c r="D8" s="12"/>
      <c r="E8" s="12"/>
      <c r="F8" s="12"/>
      <c r="G8" s="12"/>
      <c r="H8" s="12"/>
      <c r="I8" s="12"/>
      <c r="J8" s="12"/>
    </row>
    <row r="9" spans="2:10" ht="34.5" customHeight="1" x14ac:dyDescent="0.25">
      <c r="B9" s="15" t="s">
        <v>382</v>
      </c>
      <c r="C9" s="15"/>
      <c r="D9" s="15"/>
      <c r="E9" s="15"/>
      <c r="F9" s="15"/>
      <c r="G9" s="15"/>
      <c r="H9" s="15"/>
      <c r="I9" s="15"/>
      <c r="J9" s="15"/>
    </row>
    <row r="10" spans="2:10" ht="32.25" customHeight="1" x14ac:dyDescent="0.25">
      <c r="B10" s="11" t="s">
        <v>383</v>
      </c>
      <c r="C10" s="11"/>
      <c r="D10" s="11"/>
      <c r="E10" s="11"/>
      <c r="F10" s="11"/>
      <c r="G10" s="11"/>
      <c r="H10" s="11"/>
      <c r="I10" s="11"/>
      <c r="J10" s="11"/>
    </row>
    <row r="11" spans="2:10" x14ac:dyDescent="0.25">
      <c r="B11" t="s">
        <v>372</v>
      </c>
    </row>
  </sheetData>
  <mergeCells count="7">
    <mergeCell ref="B10:J10"/>
    <mergeCell ref="B7:J7"/>
    <mergeCell ref="B8:J8"/>
    <mergeCell ref="B3:J3"/>
    <mergeCell ref="C5:J5"/>
    <mergeCell ref="C4:J4"/>
    <mergeCell ref="B9:J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C16" sqref="C16"/>
    </sheetView>
  </sheetViews>
  <sheetFormatPr defaultRowHeight="15" x14ac:dyDescent="0.25"/>
  <cols>
    <col min="2" max="2" width="30.42578125" bestFit="1" customWidth="1"/>
  </cols>
  <sheetData>
    <row r="2" spans="2:3" x14ac:dyDescent="0.25">
      <c r="B2" s="6" t="s">
        <v>364</v>
      </c>
      <c r="C2" s="4" t="s">
        <v>369</v>
      </c>
    </row>
    <row r="3" spans="2:3" x14ac:dyDescent="0.25">
      <c r="B3" s="7" t="s">
        <v>357</v>
      </c>
      <c r="C3" t="s">
        <v>365</v>
      </c>
    </row>
    <row r="4" spans="2:3" x14ac:dyDescent="0.25">
      <c r="B4" s="7" t="s">
        <v>352</v>
      </c>
      <c r="C4" t="s">
        <v>366</v>
      </c>
    </row>
    <row r="5" spans="2:3" x14ac:dyDescent="0.25">
      <c r="B5" s="7" t="s">
        <v>353</v>
      </c>
      <c r="C5" t="s">
        <v>367</v>
      </c>
    </row>
    <row r="6" spans="2:3" x14ac:dyDescent="0.25">
      <c r="B6" s="7" t="s">
        <v>354</v>
      </c>
      <c r="C6" t="s">
        <v>368</v>
      </c>
    </row>
    <row r="7" spans="2:3" x14ac:dyDescent="0.25">
      <c r="B7" s="7" t="s">
        <v>361</v>
      </c>
      <c r="C7" t="s">
        <v>388</v>
      </c>
    </row>
    <row r="8" spans="2:3" x14ac:dyDescent="0.25">
      <c r="B8" s="7" t="s">
        <v>356</v>
      </c>
      <c r="C8" t="s">
        <v>389</v>
      </c>
    </row>
    <row r="9" spans="2:3" x14ac:dyDescent="0.25">
      <c r="B9" s="7" t="s">
        <v>355</v>
      </c>
      <c r="C9" t="s">
        <v>373</v>
      </c>
    </row>
    <row r="10" spans="2:3" x14ac:dyDescent="0.25">
      <c r="B10" s="7" t="s">
        <v>359</v>
      </c>
      <c r="C10" t="s">
        <v>374</v>
      </c>
    </row>
    <row r="11" spans="2:3" x14ac:dyDescent="0.25">
      <c r="B11" s="2" t="s">
        <v>358</v>
      </c>
      <c r="C11" t="s">
        <v>390</v>
      </c>
    </row>
    <row r="12" spans="2:3" x14ac:dyDescent="0.25">
      <c r="B12" s="2" t="s">
        <v>360</v>
      </c>
      <c r="C12" t="s">
        <v>391</v>
      </c>
    </row>
    <row r="13" spans="2:3" x14ac:dyDescent="0.25">
      <c r="B13" s="7" t="s">
        <v>363</v>
      </c>
      <c r="C13" t="s">
        <v>376</v>
      </c>
    </row>
    <row r="14" spans="2:3" x14ac:dyDescent="0.25">
      <c r="B14" s="7" t="s">
        <v>362</v>
      </c>
      <c r="C14" t="s">
        <v>378</v>
      </c>
    </row>
    <row r="15" spans="2:3" x14ac:dyDescent="0.25">
      <c r="B15" s="2" t="s">
        <v>375</v>
      </c>
      <c r="C15" t="s">
        <v>377</v>
      </c>
    </row>
    <row r="16" spans="2:3" x14ac:dyDescent="0.25">
      <c r="B16" s="2" t="s">
        <v>384</v>
      </c>
      <c r="C16" t="s">
        <v>385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0"/>
  <sheetViews>
    <sheetView workbookViewId="0">
      <pane ySplit="8" topLeftCell="A9" activePane="bottomLeft" state="frozen"/>
      <selection pane="bottomLeft" activeCell="E2" sqref="E2"/>
    </sheetView>
  </sheetViews>
  <sheetFormatPr defaultRowHeight="15" x14ac:dyDescent="0.25"/>
  <cols>
    <col min="1" max="1" width="14.5703125" customWidth="1"/>
    <col min="2" max="2" width="18.7109375" bestFit="1" customWidth="1"/>
    <col min="3" max="3" width="19.28515625" bestFit="1" customWidth="1"/>
    <col min="4" max="4" width="16.140625" bestFit="1" customWidth="1"/>
    <col min="5" max="5" width="22.140625" customWidth="1"/>
    <col min="6" max="6" width="21.28515625" customWidth="1"/>
    <col min="7" max="8" width="21.28515625" hidden="1" customWidth="1"/>
    <col min="9" max="9" width="21.5703125" customWidth="1"/>
    <col min="10" max="10" width="21.7109375" customWidth="1"/>
    <col min="11" max="12" width="21.28515625" hidden="1" customWidth="1"/>
  </cols>
  <sheetData>
    <row r="1" spans="1:12" x14ac:dyDescent="0.25">
      <c r="E1" s="17" t="s">
        <v>392</v>
      </c>
      <c r="F1" s="17"/>
      <c r="G1" s="17"/>
      <c r="H1" s="17"/>
      <c r="I1" s="17"/>
      <c r="J1" s="17"/>
    </row>
    <row r="3" spans="1:12" s="1" customFormat="1" x14ac:dyDescent="0.25">
      <c r="B3" s="3" t="s">
        <v>362</v>
      </c>
      <c r="C3" s="1">
        <v>2</v>
      </c>
      <c r="E3" s="16" t="s">
        <v>358</v>
      </c>
      <c r="F3" s="16"/>
      <c r="G3" s="4"/>
      <c r="H3" s="4"/>
      <c r="I3" s="16" t="s">
        <v>360</v>
      </c>
      <c r="J3" s="16"/>
      <c r="K3"/>
      <c r="L3"/>
    </row>
    <row r="4" spans="1:12" x14ac:dyDescent="0.25">
      <c r="D4" s="3" t="s">
        <v>363</v>
      </c>
      <c r="E4">
        <f>COUNTIF(E9:E360,"&lt;=5")</f>
        <v>28</v>
      </c>
      <c r="F4">
        <f>COUNTIF(F9:F360,"&lt;=5")</f>
        <v>27</v>
      </c>
      <c r="I4">
        <f>COUNTIF(I9:I360,"&lt;=5")</f>
        <v>16</v>
      </c>
      <c r="J4">
        <f>COUNTIF(J9:J360,"&lt;=5")</f>
        <v>15</v>
      </c>
    </row>
    <row r="5" spans="1:12" x14ac:dyDescent="0.25">
      <c r="D5" s="3" t="str">
        <f>"Total where #L4 found &gt;="&amp;C3</f>
        <v>Total where #L4 found &gt;=2</v>
      </c>
      <c r="E5">
        <f>SUM(G9:G360)</f>
        <v>28</v>
      </c>
      <c r="F5">
        <f>SUMIF(H9:H360,"=1")</f>
        <v>27</v>
      </c>
      <c r="I5">
        <f>SUM(K9:K360)</f>
        <v>16</v>
      </c>
      <c r="J5">
        <f>SUMIF(L9:L360,"=1")</f>
        <v>15</v>
      </c>
    </row>
    <row r="6" spans="1:12" x14ac:dyDescent="0.25">
      <c r="I6" s="2"/>
    </row>
    <row r="7" spans="1:12" x14ac:dyDescent="0.25">
      <c r="A7" s="4"/>
      <c r="B7" s="4"/>
      <c r="C7" s="4"/>
      <c r="D7" s="4"/>
      <c r="E7" s="16" t="s">
        <v>355</v>
      </c>
      <c r="F7" s="16"/>
      <c r="G7" s="4"/>
      <c r="H7" s="4"/>
      <c r="I7" s="16" t="s">
        <v>359</v>
      </c>
      <c r="J7" s="16"/>
    </row>
    <row r="8" spans="1:12" s="1" customFormat="1" x14ac:dyDescent="0.25">
      <c r="A8" s="5" t="s">
        <v>357</v>
      </c>
      <c r="B8" s="5" t="s">
        <v>352</v>
      </c>
      <c r="C8" s="5" t="s">
        <v>353</v>
      </c>
      <c r="D8" s="5" t="s">
        <v>354</v>
      </c>
      <c r="E8" s="5" t="s">
        <v>361</v>
      </c>
      <c r="F8" s="5" t="s">
        <v>356</v>
      </c>
      <c r="G8" s="4"/>
      <c r="H8" s="4"/>
      <c r="I8" s="5" t="s">
        <v>361</v>
      </c>
      <c r="J8" s="5" t="s">
        <v>356</v>
      </c>
      <c r="K8"/>
      <c r="L8"/>
    </row>
    <row r="9" spans="1:12" x14ac:dyDescent="0.25">
      <c r="A9" t="s">
        <v>0</v>
      </c>
      <c r="B9">
        <v>80</v>
      </c>
      <c r="C9">
        <v>74</v>
      </c>
      <c r="D9">
        <v>15</v>
      </c>
      <c r="E9">
        <v>48.400000000000006</v>
      </c>
      <c r="F9">
        <v>48.1</v>
      </c>
      <c r="G9">
        <f>IF(E9&lt;=5,IF(C9&gt;=$C$3,1,0),0)</f>
        <v>0</v>
      </c>
      <c r="H9">
        <f>IF(F9&lt;=5,IF(C9&gt;=$C$3,1,0),0)</f>
        <v>0</v>
      </c>
      <c r="I9">
        <v>66.2</v>
      </c>
      <c r="J9">
        <v>63.2</v>
      </c>
      <c r="K9">
        <f t="shared" ref="K9:K72" si="0">IF(I9&lt;=5,IF(C9&gt;=$C$3,1,0),0)</f>
        <v>0</v>
      </c>
      <c r="L9">
        <f t="shared" ref="L9:L72" si="1">IF(J9&lt;=5,IF(C9&gt;=$C$3,1,0),0)</f>
        <v>0</v>
      </c>
    </row>
    <row r="10" spans="1:12" x14ac:dyDescent="0.25">
      <c r="A10" t="s">
        <v>1</v>
      </c>
      <c r="B10">
        <v>53</v>
      </c>
      <c r="C10">
        <v>49</v>
      </c>
      <c r="D10">
        <v>8</v>
      </c>
      <c r="E10">
        <v>77.400000000000006</v>
      </c>
      <c r="F10">
        <v>75.7</v>
      </c>
      <c r="G10">
        <f t="shared" ref="G10:G72" si="2">IF(E10&lt;=5,IF(C10&gt;=$C$3,1,0),0)</f>
        <v>0</v>
      </c>
      <c r="H10">
        <f t="shared" ref="H10:H72" si="3">IF(F10&lt;=5,IF(C10&gt;=$C$3,1,0),0)</f>
        <v>0</v>
      </c>
      <c r="I10">
        <v>35.6</v>
      </c>
      <c r="J10">
        <v>38.1</v>
      </c>
      <c r="K10">
        <f t="shared" si="0"/>
        <v>0</v>
      </c>
      <c r="L10">
        <f t="shared" si="1"/>
        <v>0</v>
      </c>
    </row>
    <row r="11" spans="1:12" x14ac:dyDescent="0.25">
      <c r="A11" t="s">
        <v>2</v>
      </c>
      <c r="B11">
        <v>44</v>
      </c>
      <c r="C11">
        <v>48</v>
      </c>
      <c r="D11">
        <v>8</v>
      </c>
      <c r="E11">
        <v>75.5</v>
      </c>
      <c r="F11">
        <v>73.5</v>
      </c>
      <c r="G11">
        <f t="shared" si="2"/>
        <v>0</v>
      </c>
      <c r="H11">
        <f t="shared" si="3"/>
        <v>0</v>
      </c>
      <c r="I11">
        <v>39.300000000000004</v>
      </c>
      <c r="J11">
        <v>40.800000000000004</v>
      </c>
      <c r="K11">
        <f t="shared" si="0"/>
        <v>0</v>
      </c>
      <c r="L11">
        <f t="shared" si="1"/>
        <v>0</v>
      </c>
    </row>
    <row r="12" spans="1:12" x14ac:dyDescent="0.25">
      <c r="A12" t="s">
        <v>3</v>
      </c>
      <c r="B12">
        <v>52</v>
      </c>
      <c r="C12">
        <v>55</v>
      </c>
      <c r="D12">
        <v>13</v>
      </c>
      <c r="E12">
        <v>26.700000000000003</v>
      </c>
      <c r="F12">
        <v>25.400000000000002</v>
      </c>
      <c r="G12">
        <f t="shared" si="2"/>
        <v>0</v>
      </c>
      <c r="H12">
        <f t="shared" si="3"/>
        <v>0</v>
      </c>
      <c r="I12">
        <v>84</v>
      </c>
      <c r="J12">
        <v>83</v>
      </c>
      <c r="K12">
        <f t="shared" si="0"/>
        <v>0</v>
      </c>
      <c r="L12">
        <f t="shared" si="1"/>
        <v>0</v>
      </c>
    </row>
    <row r="13" spans="1:12" x14ac:dyDescent="0.25">
      <c r="A13" t="s">
        <v>4</v>
      </c>
      <c r="B13">
        <v>67</v>
      </c>
      <c r="C13">
        <v>86</v>
      </c>
      <c r="D13">
        <v>19</v>
      </c>
      <c r="E13">
        <v>32</v>
      </c>
      <c r="F13">
        <v>30</v>
      </c>
      <c r="G13">
        <f t="shared" si="2"/>
        <v>0</v>
      </c>
      <c r="H13">
        <f t="shared" si="3"/>
        <v>0</v>
      </c>
      <c r="I13">
        <v>76.800000000000011</v>
      </c>
      <c r="J13">
        <v>78.800000000000011</v>
      </c>
      <c r="K13">
        <f t="shared" si="0"/>
        <v>0</v>
      </c>
      <c r="L13">
        <f t="shared" si="1"/>
        <v>0</v>
      </c>
    </row>
    <row r="14" spans="1:12" x14ac:dyDescent="0.25">
      <c r="A14" t="s">
        <v>5</v>
      </c>
      <c r="B14">
        <v>57</v>
      </c>
      <c r="C14">
        <v>47</v>
      </c>
      <c r="D14">
        <v>7</v>
      </c>
      <c r="E14">
        <v>83.300000000000011</v>
      </c>
      <c r="F14">
        <v>82.5</v>
      </c>
      <c r="G14">
        <f t="shared" si="2"/>
        <v>0</v>
      </c>
      <c r="H14">
        <f t="shared" si="3"/>
        <v>0</v>
      </c>
      <c r="I14">
        <v>27.3</v>
      </c>
      <c r="J14">
        <v>28.3</v>
      </c>
      <c r="K14">
        <f t="shared" si="0"/>
        <v>0</v>
      </c>
      <c r="L14">
        <f t="shared" si="1"/>
        <v>0</v>
      </c>
    </row>
    <row r="15" spans="1:12" x14ac:dyDescent="0.25">
      <c r="A15" t="s">
        <v>6</v>
      </c>
      <c r="B15">
        <v>35</v>
      </c>
      <c r="C15">
        <v>29</v>
      </c>
      <c r="D15">
        <v>4</v>
      </c>
      <c r="E15">
        <v>85.4</v>
      </c>
      <c r="F15">
        <v>83.9</v>
      </c>
      <c r="G15">
        <f t="shared" si="2"/>
        <v>0</v>
      </c>
      <c r="H15">
        <f t="shared" si="3"/>
        <v>0</v>
      </c>
      <c r="I15">
        <v>29.1</v>
      </c>
      <c r="J15">
        <v>30.5</v>
      </c>
      <c r="K15">
        <f t="shared" si="0"/>
        <v>0</v>
      </c>
      <c r="L15">
        <f t="shared" si="1"/>
        <v>0</v>
      </c>
    </row>
    <row r="16" spans="1:12" x14ac:dyDescent="0.25">
      <c r="A16" t="s">
        <v>7</v>
      </c>
      <c r="B16">
        <v>26</v>
      </c>
      <c r="C16">
        <v>25</v>
      </c>
      <c r="D16">
        <v>8</v>
      </c>
      <c r="E16">
        <v>8.7000000000000011</v>
      </c>
      <c r="F16">
        <v>9.1</v>
      </c>
      <c r="G16">
        <f t="shared" si="2"/>
        <v>0</v>
      </c>
      <c r="H16">
        <f t="shared" si="3"/>
        <v>0</v>
      </c>
      <c r="I16">
        <v>97</v>
      </c>
      <c r="J16">
        <v>96.800000000000011</v>
      </c>
      <c r="K16">
        <f t="shared" si="0"/>
        <v>0</v>
      </c>
      <c r="L16">
        <f t="shared" si="1"/>
        <v>0</v>
      </c>
    </row>
    <row r="17" spans="1:12" x14ac:dyDescent="0.25">
      <c r="A17" t="s">
        <v>8</v>
      </c>
      <c r="B17">
        <v>7</v>
      </c>
      <c r="C17">
        <v>1</v>
      </c>
      <c r="D17">
        <v>0</v>
      </c>
      <c r="E17">
        <v>100</v>
      </c>
      <c r="F17">
        <v>100</v>
      </c>
      <c r="G17">
        <f t="shared" si="2"/>
        <v>0</v>
      </c>
      <c r="H17">
        <f t="shared" si="3"/>
        <v>0</v>
      </c>
      <c r="I17">
        <v>77.7</v>
      </c>
      <c r="J17">
        <v>80.900000000000006</v>
      </c>
      <c r="K17">
        <f t="shared" si="0"/>
        <v>0</v>
      </c>
      <c r="L17">
        <f t="shared" si="1"/>
        <v>0</v>
      </c>
    </row>
    <row r="18" spans="1:12" x14ac:dyDescent="0.25">
      <c r="A18" t="s">
        <v>9</v>
      </c>
      <c r="B18">
        <v>47</v>
      </c>
      <c r="C18">
        <v>37</v>
      </c>
      <c r="D18">
        <v>6</v>
      </c>
      <c r="E18">
        <v>75.100000000000009</v>
      </c>
      <c r="F18">
        <v>76.900000000000006</v>
      </c>
      <c r="G18">
        <f t="shared" si="2"/>
        <v>0</v>
      </c>
      <c r="H18">
        <f t="shared" si="3"/>
        <v>0</v>
      </c>
      <c r="I18">
        <v>40.800000000000004</v>
      </c>
      <c r="J18">
        <v>39.1</v>
      </c>
      <c r="K18">
        <f t="shared" si="0"/>
        <v>0</v>
      </c>
      <c r="L18">
        <f t="shared" si="1"/>
        <v>0</v>
      </c>
    </row>
    <row r="19" spans="1:12" x14ac:dyDescent="0.25">
      <c r="A19" t="s">
        <v>10</v>
      </c>
      <c r="B19">
        <v>8</v>
      </c>
      <c r="C19">
        <v>9</v>
      </c>
      <c r="D19">
        <v>2</v>
      </c>
      <c r="E19">
        <v>54.6</v>
      </c>
      <c r="F19">
        <v>56.1</v>
      </c>
      <c r="G19">
        <f t="shared" si="2"/>
        <v>0</v>
      </c>
      <c r="H19">
        <f t="shared" si="3"/>
        <v>0</v>
      </c>
      <c r="I19">
        <v>76.900000000000006</v>
      </c>
      <c r="J19">
        <v>75.400000000000006</v>
      </c>
      <c r="K19">
        <f t="shared" si="0"/>
        <v>0</v>
      </c>
      <c r="L19">
        <f t="shared" si="1"/>
        <v>0</v>
      </c>
    </row>
    <row r="20" spans="1:12" x14ac:dyDescent="0.25">
      <c r="A20" t="s">
        <v>11</v>
      </c>
      <c r="B20">
        <v>32</v>
      </c>
      <c r="C20">
        <v>10</v>
      </c>
      <c r="D20">
        <v>0</v>
      </c>
      <c r="E20">
        <v>100</v>
      </c>
      <c r="F20">
        <v>100</v>
      </c>
      <c r="G20">
        <f t="shared" si="2"/>
        <v>0</v>
      </c>
      <c r="H20">
        <f t="shared" si="3"/>
        <v>0</v>
      </c>
      <c r="I20">
        <v>9.6000000000000014</v>
      </c>
      <c r="J20">
        <v>9.3000000000000007</v>
      </c>
      <c r="K20">
        <f t="shared" si="0"/>
        <v>0</v>
      </c>
      <c r="L20">
        <f t="shared" si="1"/>
        <v>0</v>
      </c>
    </row>
    <row r="21" spans="1:12" x14ac:dyDescent="0.25">
      <c r="A21" t="s">
        <v>12</v>
      </c>
      <c r="B21">
        <v>17</v>
      </c>
      <c r="C21">
        <v>2</v>
      </c>
      <c r="D21">
        <v>0</v>
      </c>
      <c r="E21">
        <v>100</v>
      </c>
      <c r="F21">
        <v>100</v>
      </c>
      <c r="G21">
        <f t="shared" si="2"/>
        <v>0</v>
      </c>
      <c r="H21">
        <f t="shared" si="3"/>
        <v>0</v>
      </c>
      <c r="I21">
        <v>63.7</v>
      </c>
      <c r="J21">
        <v>65.5</v>
      </c>
      <c r="K21">
        <f t="shared" si="0"/>
        <v>0</v>
      </c>
      <c r="L21">
        <f t="shared" si="1"/>
        <v>0</v>
      </c>
    </row>
    <row r="22" spans="1:12" x14ac:dyDescent="0.25">
      <c r="A22" t="s">
        <v>13</v>
      </c>
      <c r="B22">
        <v>1</v>
      </c>
      <c r="C22">
        <v>1</v>
      </c>
      <c r="D22">
        <v>0</v>
      </c>
      <c r="E22">
        <v>100</v>
      </c>
      <c r="F22">
        <v>100</v>
      </c>
      <c r="G22">
        <f t="shared" si="2"/>
        <v>0</v>
      </c>
      <c r="H22">
        <f t="shared" si="3"/>
        <v>0</v>
      </c>
      <c r="I22">
        <v>78.900000000000006</v>
      </c>
      <c r="J22">
        <v>79.600000000000009</v>
      </c>
      <c r="K22">
        <f t="shared" si="0"/>
        <v>0</v>
      </c>
      <c r="L22">
        <f t="shared" si="1"/>
        <v>0</v>
      </c>
    </row>
    <row r="23" spans="1:12" x14ac:dyDescent="0.25">
      <c r="A23" t="s">
        <v>14</v>
      </c>
      <c r="B23">
        <v>41</v>
      </c>
      <c r="C23">
        <v>29</v>
      </c>
      <c r="D23">
        <v>2</v>
      </c>
      <c r="E23">
        <v>98.800000000000011</v>
      </c>
      <c r="F23">
        <v>98.5</v>
      </c>
      <c r="G23">
        <f t="shared" si="2"/>
        <v>0</v>
      </c>
      <c r="H23">
        <f t="shared" si="3"/>
        <v>0</v>
      </c>
      <c r="I23">
        <v>5.4</v>
      </c>
      <c r="J23">
        <v>5.6000000000000005</v>
      </c>
      <c r="K23">
        <f t="shared" si="0"/>
        <v>0</v>
      </c>
      <c r="L23">
        <f t="shared" si="1"/>
        <v>0</v>
      </c>
    </row>
    <row r="24" spans="1:12" x14ac:dyDescent="0.25">
      <c r="A24" t="s">
        <v>15</v>
      </c>
      <c r="B24">
        <v>35</v>
      </c>
      <c r="C24">
        <v>9</v>
      </c>
      <c r="D24">
        <v>0</v>
      </c>
      <c r="E24">
        <v>100</v>
      </c>
      <c r="F24">
        <v>100</v>
      </c>
      <c r="G24">
        <f t="shared" si="2"/>
        <v>0</v>
      </c>
      <c r="H24">
        <f t="shared" si="3"/>
        <v>0</v>
      </c>
      <c r="I24">
        <v>12.8</v>
      </c>
      <c r="J24">
        <v>14.4</v>
      </c>
      <c r="K24">
        <f t="shared" si="0"/>
        <v>0</v>
      </c>
      <c r="L24">
        <f t="shared" si="1"/>
        <v>0</v>
      </c>
    </row>
    <row r="25" spans="1:12" x14ac:dyDescent="0.25">
      <c r="A25" t="s">
        <v>16</v>
      </c>
      <c r="B25">
        <v>206</v>
      </c>
      <c r="C25">
        <v>107</v>
      </c>
      <c r="D25">
        <v>18</v>
      </c>
      <c r="E25">
        <v>77.5</v>
      </c>
      <c r="F25">
        <v>77.7</v>
      </c>
      <c r="G25">
        <f t="shared" si="2"/>
        <v>0</v>
      </c>
      <c r="H25">
        <f t="shared" si="3"/>
        <v>0</v>
      </c>
      <c r="I25">
        <v>31.3</v>
      </c>
      <c r="J25">
        <v>29.400000000000002</v>
      </c>
      <c r="K25">
        <f t="shared" si="0"/>
        <v>0</v>
      </c>
      <c r="L25">
        <f t="shared" si="1"/>
        <v>0</v>
      </c>
    </row>
    <row r="26" spans="1:12" x14ac:dyDescent="0.25">
      <c r="A26" t="s">
        <v>17</v>
      </c>
      <c r="B26">
        <v>137</v>
      </c>
      <c r="C26">
        <v>105</v>
      </c>
      <c r="D26">
        <v>8</v>
      </c>
      <c r="E26">
        <v>100</v>
      </c>
      <c r="F26">
        <v>100</v>
      </c>
      <c r="G26">
        <f t="shared" si="2"/>
        <v>0</v>
      </c>
      <c r="H26">
        <f t="shared" si="3"/>
        <v>0</v>
      </c>
      <c r="I26">
        <v>0</v>
      </c>
      <c r="J26">
        <v>0</v>
      </c>
      <c r="K26">
        <f t="shared" si="0"/>
        <v>1</v>
      </c>
      <c r="L26">
        <f t="shared" si="1"/>
        <v>1</v>
      </c>
    </row>
    <row r="27" spans="1:12" x14ac:dyDescent="0.25">
      <c r="A27" t="s">
        <v>18</v>
      </c>
      <c r="B27">
        <v>63</v>
      </c>
      <c r="C27">
        <v>49</v>
      </c>
      <c r="D27">
        <v>7</v>
      </c>
      <c r="E27">
        <v>87.600000000000009</v>
      </c>
      <c r="F27">
        <v>86.600000000000009</v>
      </c>
      <c r="G27">
        <f t="shared" si="2"/>
        <v>0</v>
      </c>
      <c r="H27">
        <f t="shared" si="3"/>
        <v>0</v>
      </c>
      <c r="I27">
        <v>23.900000000000002</v>
      </c>
      <c r="J27">
        <v>22.400000000000002</v>
      </c>
      <c r="K27">
        <f t="shared" si="0"/>
        <v>0</v>
      </c>
      <c r="L27">
        <f t="shared" si="1"/>
        <v>0</v>
      </c>
    </row>
    <row r="28" spans="1:12" x14ac:dyDescent="0.25">
      <c r="A28" t="s">
        <v>19</v>
      </c>
      <c r="B28">
        <v>41</v>
      </c>
      <c r="C28">
        <v>26</v>
      </c>
      <c r="D28">
        <v>1</v>
      </c>
      <c r="E28">
        <v>99.5</v>
      </c>
      <c r="F28">
        <v>99.7</v>
      </c>
      <c r="G28">
        <f t="shared" si="2"/>
        <v>0</v>
      </c>
      <c r="H28">
        <f t="shared" si="3"/>
        <v>0</v>
      </c>
      <c r="I28">
        <v>2.1</v>
      </c>
      <c r="J28">
        <v>1.5</v>
      </c>
      <c r="K28">
        <f t="shared" si="0"/>
        <v>1</v>
      </c>
      <c r="L28">
        <f t="shared" si="1"/>
        <v>1</v>
      </c>
    </row>
    <row r="29" spans="1:12" x14ac:dyDescent="0.25">
      <c r="A29" t="s">
        <v>20</v>
      </c>
      <c r="B29">
        <v>98</v>
      </c>
      <c r="C29">
        <v>2</v>
      </c>
      <c r="D29">
        <v>0</v>
      </c>
      <c r="E29">
        <v>100</v>
      </c>
      <c r="F29">
        <v>100</v>
      </c>
      <c r="G29">
        <f t="shared" si="2"/>
        <v>0</v>
      </c>
      <c r="H29">
        <f t="shared" si="3"/>
        <v>0</v>
      </c>
      <c r="I29">
        <v>61.6</v>
      </c>
      <c r="J29">
        <v>67.5</v>
      </c>
      <c r="K29">
        <f t="shared" si="0"/>
        <v>0</v>
      </c>
      <c r="L29">
        <f t="shared" si="1"/>
        <v>0</v>
      </c>
    </row>
    <row r="30" spans="1:12" x14ac:dyDescent="0.25">
      <c r="A30" t="s">
        <v>21</v>
      </c>
      <c r="B30">
        <v>241</v>
      </c>
      <c r="C30">
        <v>158</v>
      </c>
      <c r="D30">
        <v>33</v>
      </c>
      <c r="E30">
        <v>32.9</v>
      </c>
      <c r="F30">
        <v>32.1</v>
      </c>
      <c r="G30">
        <f t="shared" si="2"/>
        <v>0</v>
      </c>
      <c r="H30">
        <f t="shared" si="3"/>
        <v>0</v>
      </c>
      <c r="I30">
        <v>74.5</v>
      </c>
      <c r="J30">
        <v>74.600000000000009</v>
      </c>
      <c r="K30">
        <f t="shared" si="0"/>
        <v>0</v>
      </c>
      <c r="L30">
        <f t="shared" si="1"/>
        <v>0</v>
      </c>
    </row>
    <row r="31" spans="1:12" x14ac:dyDescent="0.25">
      <c r="A31" t="s">
        <v>22</v>
      </c>
      <c r="B31">
        <v>9</v>
      </c>
      <c r="C31">
        <v>0</v>
      </c>
      <c r="D31">
        <v>0</v>
      </c>
      <c r="E31">
        <v>100</v>
      </c>
      <c r="F31" t="e">
        <v>#N/A</v>
      </c>
      <c r="G31">
        <f t="shared" si="2"/>
        <v>0</v>
      </c>
      <c r="H31" t="e">
        <f t="shared" si="3"/>
        <v>#N/A</v>
      </c>
      <c r="I31">
        <v>100</v>
      </c>
      <c r="J31" t="e">
        <v>#N/A</v>
      </c>
      <c r="K31">
        <f t="shared" si="0"/>
        <v>0</v>
      </c>
      <c r="L31" t="e">
        <f t="shared" si="1"/>
        <v>#N/A</v>
      </c>
    </row>
    <row r="32" spans="1:12" x14ac:dyDescent="0.25">
      <c r="A32" t="s">
        <v>23</v>
      </c>
      <c r="B32">
        <v>8</v>
      </c>
      <c r="C32">
        <v>3</v>
      </c>
      <c r="D32">
        <v>0</v>
      </c>
      <c r="E32">
        <v>100</v>
      </c>
      <c r="F32">
        <v>100</v>
      </c>
      <c r="G32">
        <f t="shared" si="2"/>
        <v>0</v>
      </c>
      <c r="H32">
        <f t="shared" si="3"/>
        <v>0</v>
      </c>
      <c r="I32">
        <v>52</v>
      </c>
      <c r="J32">
        <v>52.800000000000004</v>
      </c>
      <c r="K32">
        <f t="shared" si="0"/>
        <v>0</v>
      </c>
      <c r="L32">
        <f t="shared" si="1"/>
        <v>0</v>
      </c>
    </row>
    <row r="33" spans="1:12" x14ac:dyDescent="0.25">
      <c r="A33" t="s">
        <v>24</v>
      </c>
      <c r="B33">
        <v>153</v>
      </c>
      <c r="C33">
        <v>105</v>
      </c>
      <c r="D33">
        <v>30</v>
      </c>
      <c r="E33">
        <v>1.6</v>
      </c>
      <c r="F33">
        <v>1.3</v>
      </c>
      <c r="G33">
        <f t="shared" si="2"/>
        <v>1</v>
      </c>
      <c r="H33">
        <f t="shared" si="3"/>
        <v>1</v>
      </c>
      <c r="I33">
        <v>99.4</v>
      </c>
      <c r="J33">
        <v>99.300000000000011</v>
      </c>
      <c r="K33">
        <f t="shared" si="0"/>
        <v>0</v>
      </c>
      <c r="L33">
        <f t="shared" si="1"/>
        <v>0</v>
      </c>
    </row>
    <row r="34" spans="1:12" x14ac:dyDescent="0.25">
      <c r="A34" t="s">
        <v>25</v>
      </c>
      <c r="B34">
        <v>55</v>
      </c>
      <c r="C34">
        <v>43</v>
      </c>
      <c r="D34">
        <v>17</v>
      </c>
      <c r="E34">
        <v>0.30000000000000004</v>
      </c>
      <c r="F34">
        <v>0.1</v>
      </c>
      <c r="G34">
        <f t="shared" si="2"/>
        <v>1</v>
      </c>
      <c r="H34">
        <f t="shared" si="3"/>
        <v>1</v>
      </c>
      <c r="I34">
        <v>99.9</v>
      </c>
      <c r="J34">
        <v>100</v>
      </c>
      <c r="K34">
        <f t="shared" si="0"/>
        <v>0</v>
      </c>
      <c r="L34">
        <f t="shared" si="1"/>
        <v>0</v>
      </c>
    </row>
    <row r="35" spans="1:12" x14ac:dyDescent="0.25">
      <c r="A35" t="s">
        <v>26</v>
      </c>
      <c r="B35">
        <v>18</v>
      </c>
      <c r="C35">
        <v>8</v>
      </c>
      <c r="D35">
        <v>3</v>
      </c>
      <c r="E35">
        <v>17.2</v>
      </c>
      <c r="F35">
        <v>18.2</v>
      </c>
      <c r="G35">
        <f t="shared" si="2"/>
        <v>0</v>
      </c>
      <c r="H35">
        <f t="shared" si="3"/>
        <v>0</v>
      </c>
      <c r="I35">
        <v>96.300000000000011</v>
      </c>
      <c r="J35">
        <v>94.100000000000009</v>
      </c>
      <c r="K35">
        <f t="shared" si="0"/>
        <v>0</v>
      </c>
      <c r="L35">
        <f t="shared" si="1"/>
        <v>0</v>
      </c>
    </row>
    <row r="36" spans="1:12" x14ac:dyDescent="0.25">
      <c r="A36" t="s">
        <v>27</v>
      </c>
      <c r="B36">
        <v>67</v>
      </c>
      <c r="C36">
        <v>73</v>
      </c>
      <c r="D36">
        <v>19</v>
      </c>
      <c r="E36">
        <v>10.5</v>
      </c>
      <c r="F36">
        <v>10.4</v>
      </c>
      <c r="G36">
        <f t="shared" si="2"/>
        <v>0</v>
      </c>
      <c r="H36">
        <f t="shared" si="3"/>
        <v>0</v>
      </c>
      <c r="I36">
        <v>94.300000000000011</v>
      </c>
      <c r="J36">
        <v>93.300000000000011</v>
      </c>
      <c r="K36">
        <f t="shared" si="0"/>
        <v>0</v>
      </c>
      <c r="L36">
        <f t="shared" si="1"/>
        <v>0</v>
      </c>
    </row>
    <row r="37" spans="1:12" x14ac:dyDescent="0.25">
      <c r="A37" t="s">
        <v>28</v>
      </c>
      <c r="B37">
        <v>66</v>
      </c>
      <c r="C37">
        <v>59</v>
      </c>
      <c r="D37">
        <v>22</v>
      </c>
      <c r="E37">
        <v>0.2</v>
      </c>
      <c r="F37">
        <v>0.1</v>
      </c>
      <c r="G37">
        <f t="shared" si="2"/>
        <v>1</v>
      </c>
      <c r="H37">
        <f t="shared" si="3"/>
        <v>1</v>
      </c>
      <c r="I37">
        <v>99.9</v>
      </c>
      <c r="J37">
        <v>100</v>
      </c>
      <c r="K37">
        <f t="shared" si="0"/>
        <v>0</v>
      </c>
      <c r="L37">
        <f t="shared" si="1"/>
        <v>0</v>
      </c>
    </row>
    <row r="38" spans="1:12" x14ac:dyDescent="0.25">
      <c r="A38" t="s">
        <v>29</v>
      </c>
      <c r="B38">
        <v>57</v>
      </c>
      <c r="C38">
        <v>47</v>
      </c>
      <c r="D38">
        <v>12</v>
      </c>
      <c r="E38">
        <v>20.700000000000003</v>
      </c>
      <c r="F38">
        <v>17.3</v>
      </c>
      <c r="G38">
        <f t="shared" si="2"/>
        <v>0</v>
      </c>
      <c r="H38">
        <f t="shared" si="3"/>
        <v>0</v>
      </c>
      <c r="I38">
        <v>88.800000000000011</v>
      </c>
      <c r="J38">
        <v>89.800000000000011</v>
      </c>
      <c r="K38">
        <f t="shared" si="0"/>
        <v>0</v>
      </c>
      <c r="L38">
        <f t="shared" si="1"/>
        <v>0</v>
      </c>
    </row>
    <row r="39" spans="1:12" x14ac:dyDescent="0.25">
      <c r="A39" t="s">
        <v>30</v>
      </c>
      <c r="B39">
        <v>16</v>
      </c>
      <c r="C39">
        <v>17</v>
      </c>
      <c r="D39">
        <v>2</v>
      </c>
      <c r="E39">
        <v>87.2</v>
      </c>
      <c r="F39">
        <v>87.5</v>
      </c>
      <c r="G39">
        <f t="shared" si="2"/>
        <v>0</v>
      </c>
      <c r="H39">
        <f t="shared" si="3"/>
        <v>0</v>
      </c>
      <c r="I39">
        <v>36</v>
      </c>
      <c r="J39">
        <v>32.1</v>
      </c>
      <c r="K39">
        <f t="shared" si="0"/>
        <v>0</v>
      </c>
      <c r="L39">
        <f t="shared" si="1"/>
        <v>0</v>
      </c>
    </row>
    <row r="40" spans="1:12" x14ac:dyDescent="0.25">
      <c r="A40" t="s">
        <v>31</v>
      </c>
      <c r="B40">
        <v>22</v>
      </c>
      <c r="C40">
        <v>22</v>
      </c>
      <c r="D40">
        <v>7</v>
      </c>
      <c r="E40">
        <v>10.8</v>
      </c>
      <c r="F40">
        <v>12</v>
      </c>
      <c r="G40">
        <f t="shared" si="2"/>
        <v>0</v>
      </c>
      <c r="H40">
        <f t="shared" si="3"/>
        <v>0</v>
      </c>
      <c r="I40">
        <v>94.4</v>
      </c>
      <c r="J40">
        <v>94.300000000000011</v>
      </c>
      <c r="K40">
        <f t="shared" si="0"/>
        <v>0</v>
      </c>
      <c r="L40">
        <f t="shared" si="1"/>
        <v>0</v>
      </c>
    </row>
    <row r="41" spans="1:12" x14ac:dyDescent="0.25">
      <c r="A41" t="s">
        <v>32</v>
      </c>
      <c r="B41">
        <v>40</v>
      </c>
      <c r="C41">
        <v>37</v>
      </c>
      <c r="D41">
        <v>12</v>
      </c>
      <c r="E41">
        <v>3.2</v>
      </c>
      <c r="F41">
        <v>3.4000000000000004</v>
      </c>
      <c r="G41">
        <f t="shared" si="2"/>
        <v>1</v>
      </c>
      <c r="H41">
        <f t="shared" si="3"/>
        <v>1</v>
      </c>
      <c r="I41">
        <v>98.5</v>
      </c>
      <c r="J41">
        <v>99</v>
      </c>
      <c r="K41">
        <f t="shared" si="0"/>
        <v>0</v>
      </c>
      <c r="L41">
        <f t="shared" si="1"/>
        <v>0</v>
      </c>
    </row>
    <row r="42" spans="1:12" x14ac:dyDescent="0.25">
      <c r="A42" t="s">
        <v>33</v>
      </c>
      <c r="B42">
        <v>54</v>
      </c>
      <c r="C42">
        <v>27</v>
      </c>
      <c r="D42">
        <v>2</v>
      </c>
      <c r="E42">
        <v>97.100000000000009</v>
      </c>
      <c r="F42">
        <v>97.9</v>
      </c>
      <c r="G42">
        <f t="shared" si="2"/>
        <v>0</v>
      </c>
      <c r="H42">
        <f t="shared" si="3"/>
        <v>0</v>
      </c>
      <c r="I42">
        <v>8.9</v>
      </c>
      <c r="J42">
        <v>9.1</v>
      </c>
      <c r="K42">
        <f t="shared" si="0"/>
        <v>0</v>
      </c>
      <c r="L42">
        <f t="shared" si="1"/>
        <v>0</v>
      </c>
    </row>
    <row r="43" spans="1:12" x14ac:dyDescent="0.25">
      <c r="A43" t="s">
        <v>34</v>
      </c>
      <c r="B43">
        <v>14</v>
      </c>
      <c r="C43">
        <v>8</v>
      </c>
      <c r="D43">
        <v>3</v>
      </c>
      <c r="E43">
        <v>20</v>
      </c>
      <c r="F43">
        <v>19.3</v>
      </c>
      <c r="G43">
        <f t="shared" si="2"/>
        <v>0</v>
      </c>
      <c r="H43">
        <f t="shared" si="3"/>
        <v>0</v>
      </c>
      <c r="I43">
        <v>94.600000000000009</v>
      </c>
      <c r="J43">
        <v>95</v>
      </c>
      <c r="K43">
        <f t="shared" si="0"/>
        <v>0</v>
      </c>
      <c r="L43">
        <f t="shared" si="1"/>
        <v>0</v>
      </c>
    </row>
    <row r="44" spans="1:12" x14ac:dyDescent="0.25">
      <c r="A44" t="s">
        <v>35</v>
      </c>
      <c r="B44">
        <v>7</v>
      </c>
      <c r="C44">
        <v>6</v>
      </c>
      <c r="D44">
        <v>1</v>
      </c>
      <c r="E44">
        <v>74</v>
      </c>
      <c r="F44">
        <v>71.8</v>
      </c>
      <c r="G44">
        <f t="shared" si="2"/>
        <v>0</v>
      </c>
      <c r="H44">
        <f t="shared" si="3"/>
        <v>0</v>
      </c>
      <c r="I44">
        <v>69.2</v>
      </c>
      <c r="J44">
        <v>68.2</v>
      </c>
      <c r="K44">
        <f t="shared" si="0"/>
        <v>0</v>
      </c>
      <c r="L44">
        <f t="shared" si="1"/>
        <v>0</v>
      </c>
    </row>
    <row r="45" spans="1:12" x14ac:dyDescent="0.25">
      <c r="A45" t="s">
        <v>36</v>
      </c>
      <c r="B45">
        <v>128</v>
      </c>
      <c r="C45">
        <v>116</v>
      </c>
      <c r="D45">
        <v>31</v>
      </c>
      <c r="E45">
        <v>4.4000000000000004</v>
      </c>
      <c r="F45">
        <v>2.7</v>
      </c>
      <c r="G45">
        <f t="shared" si="2"/>
        <v>1</v>
      </c>
      <c r="H45">
        <f t="shared" si="3"/>
        <v>1</v>
      </c>
      <c r="I45">
        <v>98</v>
      </c>
      <c r="J45">
        <v>98.4</v>
      </c>
      <c r="K45">
        <f t="shared" si="0"/>
        <v>0</v>
      </c>
      <c r="L45">
        <f t="shared" si="1"/>
        <v>0</v>
      </c>
    </row>
    <row r="46" spans="1:12" x14ac:dyDescent="0.25">
      <c r="A46" t="s">
        <v>37</v>
      </c>
      <c r="B46">
        <v>5</v>
      </c>
      <c r="C46">
        <v>2</v>
      </c>
      <c r="D46">
        <v>0</v>
      </c>
      <c r="E46">
        <v>100</v>
      </c>
      <c r="F46">
        <v>100</v>
      </c>
      <c r="G46">
        <f t="shared" si="2"/>
        <v>0</v>
      </c>
      <c r="H46">
        <f t="shared" si="3"/>
        <v>0</v>
      </c>
      <c r="I46">
        <v>65.900000000000006</v>
      </c>
      <c r="J46">
        <v>65.3</v>
      </c>
      <c r="K46">
        <f t="shared" si="0"/>
        <v>0</v>
      </c>
      <c r="L46">
        <f t="shared" si="1"/>
        <v>0</v>
      </c>
    </row>
    <row r="47" spans="1:12" x14ac:dyDescent="0.25">
      <c r="A47" t="s">
        <v>38</v>
      </c>
      <c r="B47">
        <v>39</v>
      </c>
      <c r="C47">
        <v>40</v>
      </c>
      <c r="D47">
        <v>7</v>
      </c>
      <c r="E47">
        <v>67.2</v>
      </c>
      <c r="F47">
        <v>69.100000000000009</v>
      </c>
      <c r="G47">
        <f t="shared" si="2"/>
        <v>0</v>
      </c>
      <c r="H47">
        <f t="shared" si="3"/>
        <v>0</v>
      </c>
      <c r="I47">
        <v>50</v>
      </c>
      <c r="J47">
        <v>46.2</v>
      </c>
      <c r="K47">
        <f t="shared" si="0"/>
        <v>0</v>
      </c>
      <c r="L47">
        <f t="shared" si="1"/>
        <v>0</v>
      </c>
    </row>
    <row r="48" spans="1:12" x14ac:dyDescent="0.25">
      <c r="A48" t="s">
        <v>39</v>
      </c>
      <c r="B48">
        <v>61</v>
      </c>
      <c r="C48">
        <v>47</v>
      </c>
      <c r="D48">
        <v>8</v>
      </c>
      <c r="E48">
        <v>70.5</v>
      </c>
      <c r="F48">
        <v>70.600000000000009</v>
      </c>
      <c r="G48">
        <f t="shared" si="2"/>
        <v>0</v>
      </c>
      <c r="H48">
        <f t="shared" si="3"/>
        <v>0</v>
      </c>
      <c r="I48">
        <v>41.400000000000006</v>
      </c>
      <c r="J48">
        <v>42.2</v>
      </c>
      <c r="K48">
        <f t="shared" si="0"/>
        <v>0</v>
      </c>
      <c r="L48">
        <f t="shared" si="1"/>
        <v>0</v>
      </c>
    </row>
    <row r="49" spans="1:12" x14ac:dyDescent="0.25">
      <c r="A49" t="s">
        <v>40</v>
      </c>
      <c r="B49">
        <v>7</v>
      </c>
      <c r="C49">
        <v>4</v>
      </c>
      <c r="D49">
        <v>0</v>
      </c>
      <c r="E49">
        <v>100</v>
      </c>
      <c r="F49">
        <v>100</v>
      </c>
      <c r="G49">
        <f t="shared" si="2"/>
        <v>0</v>
      </c>
      <c r="H49">
        <f t="shared" si="3"/>
        <v>0</v>
      </c>
      <c r="I49">
        <v>40.6</v>
      </c>
      <c r="J49">
        <v>40.200000000000003</v>
      </c>
      <c r="K49">
        <f t="shared" si="0"/>
        <v>0</v>
      </c>
      <c r="L49">
        <f t="shared" si="1"/>
        <v>0</v>
      </c>
    </row>
    <row r="50" spans="1:12" x14ac:dyDescent="0.25">
      <c r="A50" t="s">
        <v>41</v>
      </c>
      <c r="B50">
        <v>51</v>
      </c>
      <c r="C50">
        <v>35</v>
      </c>
      <c r="D50">
        <v>5</v>
      </c>
      <c r="E50">
        <v>83.9</v>
      </c>
      <c r="F50">
        <v>83.100000000000009</v>
      </c>
      <c r="G50">
        <f t="shared" si="2"/>
        <v>0</v>
      </c>
      <c r="H50">
        <f t="shared" si="3"/>
        <v>0</v>
      </c>
      <c r="I50">
        <v>29.700000000000003</v>
      </c>
      <c r="J50">
        <v>29.200000000000003</v>
      </c>
      <c r="K50">
        <f t="shared" si="0"/>
        <v>0</v>
      </c>
      <c r="L50">
        <f t="shared" si="1"/>
        <v>0</v>
      </c>
    </row>
    <row r="51" spans="1:12" x14ac:dyDescent="0.25">
      <c r="A51" t="s">
        <v>42</v>
      </c>
      <c r="B51">
        <v>19</v>
      </c>
      <c r="C51">
        <v>21</v>
      </c>
      <c r="D51">
        <v>1</v>
      </c>
      <c r="E51">
        <v>98.4</v>
      </c>
      <c r="F51">
        <v>98.4</v>
      </c>
      <c r="G51">
        <f t="shared" si="2"/>
        <v>0</v>
      </c>
      <c r="H51">
        <f t="shared" si="3"/>
        <v>0</v>
      </c>
      <c r="I51">
        <v>6.3000000000000007</v>
      </c>
      <c r="J51">
        <v>6.6000000000000005</v>
      </c>
      <c r="K51">
        <f t="shared" si="0"/>
        <v>0</v>
      </c>
      <c r="L51">
        <f t="shared" si="1"/>
        <v>0</v>
      </c>
    </row>
    <row r="52" spans="1:12" x14ac:dyDescent="0.25">
      <c r="A52" t="s">
        <v>43</v>
      </c>
      <c r="B52">
        <v>76</v>
      </c>
      <c r="C52">
        <v>70</v>
      </c>
      <c r="D52">
        <v>10</v>
      </c>
      <c r="E52">
        <v>89.7</v>
      </c>
      <c r="F52">
        <v>88.9</v>
      </c>
      <c r="G52">
        <f t="shared" si="2"/>
        <v>0</v>
      </c>
      <c r="H52">
        <f t="shared" si="3"/>
        <v>0</v>
      </c>
      <c r="I52">
        <v>17.3</v>
      </c>
      <c r="J52">
        <v>18</v>
      </c>
      <c r="K52">
        <f t="shared" si="0"/>
        <v>0</v>
      </c>
      <c r="L52">
        <f t="shared" si="1"/>
        <v>0</v>
      </c>
    </row>
    <row r="53" spans="1:12" x14ac:dyDescent="0.25">
      <c r="A53" t="s">
        <v>44</v>
      </c>
      <c r="B53">
        <v>12</v>
      </c>
      <c r="C53">
        <v>16</v>
      </c>
      <c r="D53">
        <v>4</v>
      </c>
      <c r="E53">
        <v>38.1</v>
      </c>
      <c r="F53">
        <v>38.800000000000004</v>
      </c>
      <c r="G53">
        <f t="shared" si="2"/>
        <v>0</v>
      </c>
      <c r="H53">
        <f t="shared" si="3"/>
        <v>0</v>
      </c>
      <c r="I53">
        <v>82.600000000000009</v>
      </c>
      <c r="J53">
        <v>82</v>
      </c>
      <c r="K53">
        <f t="shared" si="0"/>
        <v>0</v>
      </c>
      <c r="L53">
        <f t="shared" si="1"/>
        <v>0</v>
      </c>
    </row>
    <row r="54" spans="1:12" x14ac:dyDescent="0.25">
      <c r="A54" t="s">
        <v>45</v>
      </c>
      <c r="B54">
        <v>15</v>
      </c>
      <c r="C54">
        <v>13</v>
      </c>
      <c r="D54">
        <v>0</v>
      </c>
      <c r="E54">
        <v>100</v>
      </c>
      <c r="F54">
        <v>100</v>
      </c>
      <c r="G54">
        <f t="shared" si="2"/>
        <v>0</v>
      </c>
      <c r="H54">
        <f t="shared" si="3"/>
        <v>0</v>
      </c>
      <c r="I54">
        <v>5.4</v>
      </c>
      <c r="J54">
        <v>6.9</v>
      </c>
      <c r="K54">
        <f t="shared" si="0"/>
        <v>0</v>
      </c>
      <c r="L54">
        <f t="shared" si="1"/>
        <v>0</v>
      </c>
    </row>
    <row r="55" spans="1:12" x14ac:dyDescent="0.25">
      <c r="A55" t="s">
        <v>46</v>
      </c>
      <c r="B55">
        <v>62</v>
      </c>
      <c r="C55">
        <v>34</v>
      </c>
      <c r="D55">
        <v>6</v>
      </c>
      <c r="E55">
        <v>67.100000000000009</v>
      </c>
      <c r="F55">
        <v>64.8</v>
      </c>
      <c r="G55">
        <f t="shared" si="2"/>
        <v>0</v>
      </c>
      <c r="H55">
        <f t="shared" si="3"/>
        <v>0</v>
      </c>
      <c r="I55">
        <v>50.300000000000004</v>
      </c>
      <c r="J55">
        <v>51.1</v>
      </c>
      <c r="K55">
        <f t="shared" si="0"/>
        <v>0</v>
      </c>
      <c r="L55">
        <f t="shared" si="1"/>
        <v>0</v>
      </c>
    </row>
    <row r="56" spans="1:12" x14ac:dyDescent="0.25">
      <c r="A56" t="s">
        <v>47</v>
      </c>
      <c r="B56">
        <v>62</v>
      </c>
      <c r="C56">
        <v>56</v>
      </c>
      <c r="D56">
        <v>23</v>
      </c>
      <c r="E56">
        <v>0</v>
      </c>
      <c r="F56">
        <v>0</v>
      </c>
      <c r="G56">
        <f t="shared" si="2"/>
        <v>1</v>
      </c>
      <c r="H56">
        <f t="shared" si="3"/>
        <v>1</v>
      </c>
      <c r="I56">
        <v>100</v>
      </c>
      <c r="J56">
        <v>100</v>
      </c>
      <c r="K56">
        <f t="shared" si="0"/>
        <v>0</v>
      </c>
      <c r="L56">
        <f t="shared" si="1"/>
        <v>0</v>
      </c>
    </row>
    <row r="57" spans="1:12" x14ac:dyDescent="0.25">
      <c r="A57" t="s">
        <v>48</v>
      </c>
      <c r="B57">
        <v>40</v>
      </c>
      <c r="C57">
        <v>12</v>
      </c>
      <c r="D57">
        <v>3</v>
      </c>
      <c r="E57">
        <v>42.2</v>
      </c>
      <c r="F57">
        <v>41</v>
      </c>
      <c r="G57">
        <f t="shared" si="2"/>
        <v>0</v>
      </c>
      <c r="H57">
        <f t="shared" si="3"/>
        <v>0</v>
      </c>
      <c r="I57">
        <v>81.400000000000006</v>
      </c>
      <c r="J57">
        <v>80.5</v>
      </c>
      <c r="K57">
        <f t="shared" si="0"/>
        <v>0</v>
      </c>
      <c r="L57">
        <f t="shared" si="1"/>
        <v>0</v>
      </c>
    </row>
    <row r="58" spans="1:12" x14ac:dyDescent="0.25">
      <c r="A58" t="s">
        <v>49</v>
      </c>
      <c r="B58">
        <v>9</v>
      </c>
      <c r="C58">
        <v>0</v>
      </c>
      <c r="D58">
        <v>0</v>
      </c>
      <c r="E58">
        <v>100</v>
      </c>
      <c r="F58" t="e">
        <v>#N/A</v>
      </c>
      <c r="G58">
        <f t="shared" si="2"/>
        <v>0</v>
      </c>
      <c r="H58" t="e">
        <f t="shared" si="3"/>
        <v>#N/A</v>
      </c>
      <c r="I58">
        <v>100</v>
      </c>
      <c r="J58" t="e">
        <v>#N/A</v>
      </c>
      <c r="K58">
        <f t="shared" si="0"/>
        <v>0</v>
      </c>
      <c r="L58" t="e">
        <f t="shared" si="1"/>
        <v>#N/A</v>
      </c>
    </row>
    <row r="59" spans="1:12" x14ac:dyDescent="0.25">
      <c r="A59" t="s">
        <v>50</v>
      </c>
      <c r="B59">
        <v>34</v>
      </c>
      <c r="C59">
        <v>29</v>
      </c>
      <c r="D59">
        <v>7</v>
      </c>
      <c r="E59">
        <v>33.300000000000004</v>
      </c>
      <c r="F59">
        <v>31.6</v>
      </c>
      <c r="G59">
        <f t="shared" si="2"/>
        <v>0</v>
      </c>
      <c r="H59">
        <f t="shared" si="3"/>
        <v>0</v>
      </c>
      <c r="I59">
        <v>81.900000000000006</v>
      </c>
      <c r="J59">
        <v>82.300000000000011</v>
      </c>
      <c r="K59">
        <f t="shared" si="0"/>
        <v>0</v>
      </c>
      <c r="L59">
        <f t="shared" si="1"/>
        <v>0</v>
      </c>
    </row>
    <row r="60" spans="1:12" x14ac:dyDescent="0.25">
      <c r="A60" t="s">
        <v>51</v>
      </c>
      <c r="B60">
        <v>16</v>
      </c>
      <c r="C60">
        <v>13</v>
      </c>
      <c r="D60">
        <v>6</v>
      </c>
      <c r="E60">
        <v>2.7</v>
      </c>
      <c r="F60">
        <v>3</v>
      </c>
      <c r="G60">
        <f t="shared" si="2"/>
        <v>1</v>
      </c>
      <c r="H60">
        <f t="shared" si="3"/>
        <v>1</v>
      </c>
      <c r="I60">
        <v>99.7</v>
      </c>
      <c r="J60">
        <v>99.800000000000011</v>
      </c>
      <c r="K60">
        <f t="shared" si="0"/>
        <v>0</v>
      </c>
      <c r="L60">
        <f t="shared" si="1"/>
        <v>0</v>
      </c>
    </row>
    <row r="61" spans="1:12" x14ac:dyDescent="0.25">
      <c r="A61" t="s">
        <v>52</v>
      </c>
      <c r="B61">
        <v>27</v>
      </c>
      <c r="C61">
        <v>9</v>
      </c>
      <c r="D61">
        <v>7</v>
      </c>
      <c r="E61">
        <v>0</v>
      </c>
      <c r="F61">
        <v>0</v>
      </c>
      <c r="G61">
        <f t="shared" si="2"/>
        <v>1</v>
      </c>
      <c r="H61">
        <f t="shared" si="3"/>
        <v>1</v>
      </c>
      <c r="I61">
        <v>100</v>
      </c>
      <c r="J61">
        <v>100</v>
      </c>
      <c r="K61">
        <f t="shared" si="0"/>
        <v>0</v>
      </c>
      <c r="L61">
        <f t="shared" si="1"/>
        <v>0</v>
      </c>
    </row>
    <row r="62" spans="1:12" x14ac:dyDescent="0.25">
      <c r="A62" t="s">
        <v>53</v>
      </c>
      <c r="B62">
        <v>28</v>
      </c>
      <c r="C62">
        <v>26</v>
      </c>
      <c r="D62">
        <v>8</v>
      </c>
      <c r="E62">
        <v>12.200000000000001</v>
      </c>
      <c r="F62">
        <v>12.5</v>
      </c>
      <c r="G62">
        <f t="shared" si="2"/>
        <v>0</v>
      </c>
      <c r="H62">
        <f t="shared" si="3"/>
        <v>0</v>
      </c>
      <c r="I62">
        <v>95.5</v>
      </c>
      <c r="J62">
        <v>94.600000000000009</v>
      </c>
      <c r="K62">
        <f t="shared" si="0"/>
        <v>0</v>
      </c>
      <c r="L62">
        <f t="shared" si="1"/>
        <v>0</v>
      </c>
    </row>
    <row r="63" spans="1:12" x14ac:dyDescent="0.25">
      <c r="A63" t="s">
        <v>54</v>
      </c>
      <c r="B63">
        <v>28</v>
      </c>
      <c r="C63">
        <v>13</v>
      </c>
      <c r="D63">
        <v>3</v>
      </c>
      <c r="E63">
        <v>48.6</v>
      </c>
      <c r="F63">
        <v>48.800000000000004</v>
      </c>
      <c r="G63">
        <f t="shared" si="2"/>
        <v>0</v>
      </c>
      <c r="H63">
        <f t="shared" si="3"/>
        <v>0</v>
      </c>
      <c r="I63">
        <v>76.3</v>
      </c>
      <c r="J63">
        <v>75.400000000000006</v>
      </c>
      <c r="K63">
        <f t="shared" si="0"/>
        <v>0</v>
      </c>
      <c r="L63">
        <f t="shared" si="1"/>
        <v>0</v>
      </c>
    </row>
    <row r="64" spans="1:12" x14ac:dyDescent="0.25">
      <c r="A64" t="s">
        <v>55</v>
      </c>
      <c r="B64">
        <v>6</v>
      </c>
      <c r="C64">
        <v>7</v>
      </c>
      <c r="D64">
        <v>3</v>
      </c>
      <c r="E64">
        <v>11.4</v>
      </c>
      <c r="F64">
        <v>13.700000000000001</v>
      </c>
      <c r="G64">
        <f t="shared" si="2"/>
        <v>0</v>
      </c>
      <c r="H64">
        <f t="shared" si="3"/>
        <v>0</v>
      </c>
      <c r="I64">
        <v>97.2</v>
      </c>
      <c r="J64">
        <v>97.9</v>
      </c>
      <c r="K64">
        <f t="shared" si="0"/>
        <v>0</v>
      </c>
      <c r="L64">
        <f t="shared" si="1"/>
        <v>0</v>
      </c>
    </row>
    <row r="65" spans="1:12" x14ac:dyDescent="0.25">
      <c r="A65" t="s">
        <v>56</v>
      </c>
      <c r="B65">
        <v>2</v>
      </c>
      <c r="C65">
        <v>2</v>
      </c>
      <c r="D65">
        <v>0</v>
      </c>
      <c r="E65">
        <v>100</v>
      </c>
      <c r="F65">
        <v>100</v>
      </c>
      <c r="G65">
        <f t="shared" si="2"/>
        <v>0</v>
      </c>
      <c r="H65">
        <f t="shared" si="3"/>
        <v>0</v>
      </c>
      <c r="I65">
        <v>64.3</v>
      </c>
      <c r="J65">
        <v>65.5</v>
      </c>
      <c r="K65">
        <f t="shared" si="0"/>
        <v>0</v>
      </c>
      <c r="L65">
        <f t="shared" si="1"/>
        <v>0</v>
      </c>
    </row>
    <row r="66" spans="1:12" x14ac:dyDescent="0.25">
      <c r="A66" t="s">
        <v>57</v>
      </c>
      <c r="B66">
        <v>5</v>
      </c>
      <c r="C66">
        <v>8</v>
      </c>
      <c r="D66">
        <v>0</v>
      </c>
      <c r="E66">
        <v>100</v>
      </c>
      <c r="F66">
        <v>100</v>
      </c>
      <c r="G66">
        <f t="shared" si="2"/>
        <v>0</v>
      </c>
      <c r="H66">
        <f t="shared" si="3"/>
        <v>0</v>
      </c>
      <c r="I66">
        <v>20.5</v>
      </c>
      <c r="J66">
        <v>19</v>
      </c>
      <c r="K66">
        <f t="shared" si="0"/>
        <v>0</v>
      </c>
      <c r="L66">
        <f t="shared" si="1"/>
        <v>0</v>
      </c>
    </row>
    <row r="67" spans="1:12" x14ac:dyDescent="0.25">
      <c r="A67" t="s">
        <v>58</v>
      </c>
      <c r="B67">
        <v>38</v>
      </c>
      <c r="C67">
        <v>27</v>
      </c>
      <c r="D67">
        <v>4</v>
      </c>
      <c r="E67">
        <v>80</v>
      </c>
      <c r="F67">
        <v>79.900000000000006</v>
      </c>
      <c r="G67">
        <f t="shared" si="2"/>
        <v>0</v>
      </c>
      <c r="H67">
        <f t="shared" si="3"/>
        <v>0</v>
      </c>
      <c r="I67">
        <v>35.5</v>
      </c>
      <c r="J67">
        <v>37.9</v>
      </c>
      <c r="K67">
        <f t="shared" si="0"/>
        <v>0</v>
      </c>
      <c r="L67">
        <f t="shared" si="1"/>
        <v>0</v>
      </c>
    </row>
    <row r="68" spans="1:12" x14ac:dyDescent="0.25">
      <c r="A68" t="s">
        <v>59</v>
      </c>
      <c r="B68">
        <v>80</v>
      </c>
      <c r="C68">
        <v>80</v>
      </c>
      <c r="D68">
        <v>14</v>
      </c>
      <c r="E68">
        <v>69.7</v>
      </c>
      <c r="F68">
        <v>71.3</v>
      </c>
      <c r="G68">
        <f t="shared" si="2"/>
        <v>0</v>
      </c>
      <c r="H68">
        <f t="shared" si="3"/>
        <v>0</v>
      </c>
      <c r="I68">
        <v>40.700000000000003</v>
      </c>
      <c r="J68">
        <v>40.900000000000006</v>
      </c>
      <c r="K68">
        <f t="shared" si="0"/>
        <v>0</v>
      </c>
      <c r="L68">
        <f t="shared" si="1"/>
        <v>0</v>
      </c>
    </row>
    <row r="69" spans="1:12" x14ac:dyDescent="0.25">
      <c r="A69" t="s">
        <v>60</v>
      </c>
      <c r="B69">
        <v>44</v>
      </c>
      <c r="C69">
        <v>7</v>
      </c>
      <c r="D69">
        <v>1</v>
      </c>
      <c r="E69">
        <v>79.400000000000006</v>
      </c>
      <c r="F69">
        <v>77.600000000000009</v>
      </c>
      <c r="G69">
        <f t="shared" si="2"/>
        <v>0</v>
      </c>
      <c r="H69">
        <f t="shared" si="3"/>
        <v>0</v>
      </c>
      <c r="I69">
        <v>58.800000000000004</v>
      </c>
      <c r="J69">
        <v>57.7</v>
      </c>
      <c r="K69">
        <f t="shared" si="0"/>
        <v>0</v>
      </c>
      <c r="L69">
        <f t="shared" si="1"/>
        <v>0</v>
      </c>
    </row>
    <row r="70" spans="1:12" x14ac:dyDescent="0.25">
      <c r="A70" t="s">
        <v>61</v>
      </c>
      <c r="B70">
        <v>16</v>
      </c>
      <c r="C70">
        <v>12</v>
      </c>
      <c r="D70">
        <v>4</v>
      </c>
      <c r="E70">
        <v>19.200000000000003</v>
      </c>
      <c r="F70">
        <v>20.200000000000003</v>
      </c>
      <c r="G70">
        <f t="shared" si="2"/>
        <v>0</v>
      </c>
      <c r="H70">
        <f t="shared" si="3"/>
        <v>0</v>
      </c>
      <c r="I70">
        <v>93.600000000000009</v>
      </c>
      <c r="J70">
        <v>93.300000000000011</v>
      </c>
      <c r="K70">
        <f t="shared" si="0"/>
        <v>0</v>
      </c>
      <c r="L70">
        <f t="shared" si="1"/>
        <v>0</v>
      </c>
    </row>
    <row r="71" spans="1:12" x14ac:dyDescent="0.25">
      <c r="A71" t="s">
        <v>62</v>
      </c>
      <c r="B71">
        <v>12</v>
      </c>
      <c r="C71">
        <v>0</v>
      </c>
      <c r="D71">
        <v>0</v>
      </c>
      <c r="E71">
        <v>100</v>
      </c>
      <c r="F71" t="e">
        <v>#N/A</v>
      </c>
      <c r="G71">
        <f t="shared" si="2"/>
        <v>0</v>
      </c>
      <c r="H71" t="e">
        <f t="shared" si="3"/>
        <v>#N/A</v>
      </c>
      <c r="I71">
        <v>100</v>
      </c>
      <c r="J71" t="e">
        <v>#N/A</v>
      </c>
      <c r="K71">
        <f t="shared" si="0"/>
        <v>0</v>
      </c>
      <c r="L71" t="e">
        <f t="shared" si="1"/>
        <v>#N/A</v>
      </c>
    </row>
    <row r="72" spans="1:12" x14ac:dyDescent="0.25">
      <c r="A72" t="s">
        <v>63</v>
      </c>
      <c r="B72">
        <v>49</v>
      </c>
      <c r="C72">
        <v>2</v>
      </c>
      <c r="D72">
        <v>0</v>
      </c>
      <c r="E72">
        <v>100</v>
      </c>
      <c r="F72">
        <v>100</v>
      </c>
      <c r="G72">
        <f t="shared" si="2"/>
        <v>0</v>
      </c>
      <c r="H72">
        <f t="shared" si="3"/>
        <v>0</v>
      </c>
      <c r="I72">
        <v>63.800000000000004</v>
      </c>
      <c r="J72">
        <v>62.1</v>
      </c>
      <c r="K72">
        <f t="shared" si="0"/>
        <v>0</v>
      </c>
      <c r="L72">
        <f t="shared" si="1"/>
        <v>0</v>
      </c>
    </row>
    <row r="73" spans="1:12" x14ac:dyDescent="0.25">
      <c r="A73" t="s">
        <v>64</v>
      </c>
      <c r="B73">
        <v>28</v>
      </c>
      <c r="C73">
        <v>0</v>
      </c>
      <c r="D73">
        <v>0</v>
      </c>
      <c r="E73">
        <v>100</v>
      </c>
      <c r="F73" t="e">
        <v>#N/A</v>
      </c>
      <c r="G73">
        <f t="shared" ref="G73:G136" si="4">IF(E73&lt;=5,IF(C73&gt;=$C$3,1,0),0)</f>
        <v>0</v>
      </c>
      <c r="H73" t="e">
        <f t="shared" ref="H73:H136" si="5">IF(F73&lt;=5,IF(C73&gt;=$C$3,1,0),0)</f>
        <v>#N/A</v>
      </c>
      <c r="I73">
        <v>100</v>
      </c>
      <c r="J73" t="e">
        <v>#N/A</v>
      </c>
      <c r="K73">
        <f t="shared" ref="K73:K136" si="6">IF(I73&lt;=5,IF(C73&gt;=$C$3,1,0),0)</f>
        <v>0</v>
      </c>
      <c r="L73" t="e">
        <f t="shared" ref="L73:L136" si="7">IF(J73&lt;=5,IF(C73&gt;=$C$3,1,0),0)</f>
        <v>#N/A</v>
      </c>
    </row>
    <row r="74" spans="1:12" x14ac:dyDescent="0.25">
      <c r="A74" t="s">
        <v>65</v>
      </c>
      <c r="B74">
        <v>107</v>
      </c>
      <c r="C74">
        <v>104</v>
      </c>
      <c r="D74">
        <v>23</v>
      </c>
      <c r="E74">
        <v>27</v>
      </c>
      <c r="F74">
        <v>28</v>
      </c>
      <c r="G74">
        <f t="shared" si="4"/>
        <v>0</v>
      </c>
      <c r="H74">
        <f t="shared" si="5"/>
        <v>0</v>
      </c>
      <c r="I74">
        <v>80.400000000000006</v>
      </c>
      <c r="J74">
        <v>79.900000000000006</v>
      </c>
      <c r="K74">
        <f t="shared" si="6"/>
        <v>0</v>
      </c>
      <c r="L74">
        <f t="shared" si="7"/>
        <v>0</v>
      </c>
    </row>
    <row r="75" spans="1:12" x14ac:dyDescent="0.25">
      <c r="A75" t="s">
        <v>66</v>
      </c>
      <c r="B75">
        <v>17</v>
      </c>
      <c r="C75">
        <v>16</v>
      </c>
      <c r="D75">
        <v>7</v>
      </c>
      <c r="E75">
        <v>1.5</v>
      </c>
      <c r="F75">
        <v>2.8000000000000003</v>
      </c>
      <c r="G75">
        <f t="shared" si="4"/>
        <v>1</v>
      </c>
      <c r="H75">
        <f t="shared" si="5"/>
        <v>1</v>
      </c>
      <c r="I75">
        <v>99.600000000000009</v>
      </c>
      <c r="J75">
        <v>99.5</v>
      </c>
      <c r="K75">
        <f t="shared" si="6"/>
        <v>0</v>
      </c>
      <c r="L75">
        <f t="shared" si="7"/>
        <v>0</v>
      </c>
    </row>
    <row r="76" spans="1:12" x14ac:dyDescent="0.25">
      <c r="A76" t="s">
        <v>67</v>
      </c>
      <c r="B76">
        <v>11</v>
      </c>
      <c r="C76">
        <v>7</v>
      </c>
      <c r="D76">
        <v>0</v>
      </c>
      <c r="E76">
        <v>100</v>
      </c>
      <c r="F76">
        <v>100</v>
      </c>
      <c r="G76">
        <f t="shared" si="4"/>
        <v>0</v>
      </c>
      <c r="H76">
        <f t="shared" si="5"/>
        <v>0</v>
      </c>
      <c r="I76">
        <v>23.400000000000002</v>
      </c>
      <c r="J76">
        <v>22.200000000000003</v>
      </c>
      <c r="K76">
        <f t="shared" si="6"/>
        <v>0</v>
      </c>
      <c r="L76">
        <f t="shared" si="7"/>
        <v>0</v>
      </c>
    </row>
    <row r="77" spans="1:12" x14ac:dyDescent="0.25">
      <c r="A77" t="s">
        <v>68</v>
      </c>
      <c r="B77">
        <v>32</v>
      </c>
      <c r="C77">
        <v>8</v>
      </c>
      <c r="D77">
        <v>5</v>
      </c>
      <c r="E77">
        <v>0.9</v>
      </c>
      <c r="F77">
        <v>1.6</v>
      </c>
      <c r="G77">
        <f t="shared" si="4"/>
        <v>1</v>
      </c>
      <c r="H77">
        <f t="shared" si="5"/>
        <v>1</v>
      </c>
      <c r="I77">
        <v>99.800000000000011</v>
      </c>
      <c r="J77">
        <v>99.7</v>
      </c>
      <c r="K77">
        <f t="shared" si="6"/>
        <v>0</v>
      </c>
      <c r="L77">
        <f t="shared" si="7"/>
        <v>0</v>
      </c>
    </row>
    <row r="78" spans="1:12" x14ac:dyDescent="0.25">
      <c r="A78" t="s">
        <v>69</v>
      </c>
      <c r="B78">
        <v>22</v>
      </c>
      <c r="C78">
        <v>2</v>
      </c>
      <c r="D78">
        <v>1</v>
      </c>
      <c r="E78">
        <v>37.1</v>
      </c>
      <c r="F78">
        <v>31.6</v>
      </c>
      <c r="G78">
        <f t="shared" si="4"/>
        <v>0</v>
      </c>
      <c r="H78">
        <f t="shared" si="5"/>
        <v>0</v>
      </c>
      <c r="I78">
        <v>96.600000000000009</v>
      </c>
      <c r="J78">
        <v>96.5</v>
      </c>
      <c r="K78">
        <f t="shared" si="6"/>
        <v>0</v>
      </c>
      <c r="L78">
        <f t="shared" si="7"/>
        <v>0</v>
      </c>
    </row>
    <row r="79" spans="1:12" x14ac:dyDescent="0.25">
      <c r="A79" t="s">
        <v>70</v>
      </c>
      <c r="B79">
        <v>14</v>
      </c>
      <c r="C79">
        <v>10</v>
      </c>
      <c r="D79">
        <v>1</v>
      </c>
      <c r="E79">
        <v>88.300000000000011</v>
      </c>
      <c r="F79">
        <v>87.800000000000011</v>
      </c>
      <c r="G79">
        <f t="shared" si="4"/>
        <v>0</v>
      </c>
      <c r="H79">
        <f t="shared" si="5"/>
        <v>0</v>
      </c>
      <c r="I79">
        <v>40.400000000000006</v>
      </c>
      <c r="J79">
        <v>36.9</v>
      </c>
      <c r="K79">
        <f t="shared" si="6"/>
        <v>0</v>
      </c>
      <c r="L79">
        <f t="shared" si="7"/>
        <v>0</v>
      </c>
    </row>
    <row r="80" spans="1:12" x14ac:dyDescent="0.25">
      <c r="A80" t="s">
        <v>71</v>
      </c>
      <c r="B80">
        <v>21</v>
      </c>
      <c r="C80">
        <v>1</v>
      </c>
      <c r="D80">
        <v>0</v>
      </c>
      <c r="E80">
        <v>100</v>
      </c>
      <c r="F80">
        <v>100</v>
      </c>
      <c r="G80">
        <f t="shared" si="4"/>
        <v>0</v>
      </c>
      <c r="H80">
        <f t="shared" si="5"/>
        <v>0</v>
      </c>
      <c r="I80">
        <v>80.2</v>
      </c>
      <c r="J80">
        <v>79.300000000000011</v>
      </c>
      <c r="K80">
        <f t="shared" si="6"/>
        <v>0</v>
      </c>
      <c r="L80">
        <f t="shared" si="7"/>
        <v>0</v>
      </c>
    </row>
    <row r="81" spans="1:12" x14ac:dyDescent="0.25">
      <c r="A81" t="s">
        <v>72</v>
      </c>
      <c r="B81">
        <v>14</v>
      </c>
      <c r="C81">
        <v>0</v>
      </c>
      <c r="D81">
        <v>0</v>
      </c>
      <c r="E81">
        <v>100</v>
      </c>
      <c r="F81" t="e">
        <v>#N/A</v>
      </c>
      <c r="G81">
        <f t="shared" si="4"/>
        <v>0</v>
      </c>
      <c r="H81" t="e">
        <f t="shared" si="5"/>
        <v>#N/A</v>
      </c>
      <c r="I81">
        <v>100</v>
      </c>
      <c r="J81" t="e">
        <v>#N/A</v>
      </c>
      <c r="K81">
        <f t="shared" si="6"/>
        <v>0</v>
      </c>
      <c r="L81" t="e">
        <f t="shared" si="7"/>
        <v>#N/A</v>
      </c>
    </row>
    <row r="82" spans="1:12" x14ac:dyDescent="0.25">
      <c r="A82" t="s">
        <v>73</v>
      </c>
      <c r="B82">
        <v>24</v>
      </c>
      <c r="C82">
        <v>0</v>
      </c>
      <c r="D82">
        <v>0</v>
      </c>
      <c r="E82">
        <v>100</v>
      </c>
      <c r="F82" t="e">
        <v>#N/A</v>
      </c>
      <c r="G82">
        <f t="shared" si="4"/>
        <v>0</v>
      </c>
      <c r="H82" t="e">
        <f t="shared" si="5"/>
        <v>#N/A</v>
      </c>
      <c r="I82">
        <v>100</v>
      </c>
      <c r="J82" t="e">
        <v>#N/A</v>
      </c>
      <c r="K82">
        <f t="shared" si="6"/>
        <v>0</v>
      </c>
      <c r="L82" t="e">
        <f t="shared" si="7"/>
        <v>#N/A</v>
      </c>
    </row>
    <row r="83" spans="1:12" x14ac:dyDescent="0.25">
      <c r="A83" t="s">
        <v>74</v>
      </c>
      <c r="B83">
        <v>48</v>
      </c>
      <c r="C83">
        <v>0</v>
      </c>
      <c r="D83">
        <v>0</v>
      </c>
      <c r="E83">
        <v>100</v>
      </c>
      <c r="F83" t="e">
        <v>#N/A</v>
      </c>
      <c r="G83">
        <f t="shared" si="4"/>
        <v>0</v>
      </c>
      <c r="H83" t="e">
        <f t="shared" si="5"/>
        <v>#N/A</v>
      </c>
      <c r="I83">
        <v>100</v>
      </c>
      <c r="J83" t="e">
        <v>#N/A</v>
      </c>
      <c r="K83">
        <f t="shared" si="6"/>
        <v>0</v>
      </c>
      <c r="L83" t="e">
        <f t="shared" si="7"/>
        <v>#N/A</v>
      </c>
    </row>
    <row r="84" spans="1:12" x14ac:dyDescent="0.25">
      <c r="A84" t="s">
        <v>75</v>
      </c>
      <c r="B84">
        <v>30</v>
      </c>
      <c r="C84">
        <v>30</v>
      </c>
      <c r="D84">
        <v>13</v>
      </c>
      <c r="E84">
        <v>0.1</v>
      </c>
      <c r="F84">
        <v>0.2</v>
      </c>
      <c r="G84">
        <f t="shared" si="4"/>
        <v>1</v>
      </c>
      <c r="H84">
        <f t="shared" si="5"/>
        <v>1</v>
      </c>
      <c r="I84">
        <v>99.9</v>
      </c>
      <c r="J84">
        <v>100</v>
      </c>
      <c r="K84">
        <f t="shared" si="6"/>
        <v>0</v>
      </c>
      <c r="L84">
        <f t="shared" si="7"/>
        <v>0</v>
      </c>
    </row>
    <row r="85" spans="1:12" x14ac:dyDescent="0.25">
      <c r="A85" t="s">
        <v>76</v>
      </c>
      <c r="B85">
        <v>37</v>
      </c>
      <c r="C85">
        <v>40</v>
      </c>
      <c r="D85">
        <v>9</v>
      </c>
      <c r="E85">
        <v>37.5</v>
      </c>
      <c r="F85">
        <v>37.700000000000003</v>
      </c>
      <c r="G85">
        <f t="shared" si="4"/>
        <v>0</v>
      </c>
      <c r="H85">
        <f t="shared" si="5"/>
        <v>0</v>
      </c>
      <c r="I85">
        <v>77.400000000000006</v>
      </c>
      <c r="J85">
        <v>75.3</v>
      </c>
      <c r="K85">
        <f t="shared" si="6"/>
        <v>0</v>
      </c>
      <c r="L85">
        <f t="shared" si="7"/>
        <v>0</v>
      </c>
    </row>
    <row r="86" spans="1:12" x14ac:dyDescent="0.25">
      <c r="A86" t="s">
        <v>77</v>
      </c>
      <c r="B86">
        <v>65</v>
      </c>
      <c r="C86">
        <v>38</v>
      </c>
      <c r="D86">
        <v>8</v>
      </c>
      <c r="E86">
        <v>44.800000000000004</v>
      </c>
      <c r="F86">
        <v>46.400000000000006</v>
      </c>
      <c r="G86">
        <f t="shared" si="4"/>
        <v>0</v>
      </c>
      <c r="H86">
        <f t="shared" si="5"/>
        <v>0</v>
      </c>
      <c r="I86">
        <v>71.600000000000009</v>
      </c>
      <c r="J86">
        <v>68.5</v>
      </c>
      <c r="K86">
        <f t="shared" si="6"/>
        <v>0</v>
      </c>
      <c r="L86">
        <f t="shared" si="7"/>
        <v>0</v>
      </c>
    </row>
    <row r="87" spans="1:12" x14ac:dyDescent="0.25">
      <c r="A87" t="s">
        <v>78</v>
      </c>
      <c r="B87">
        <v>45</v>
      </c>
      <c r="C87">
        <v>18</v>
      </c>
      <c r="D87">
        <v>5</v>
      </c>
      <c r="E87">
        <v>25.6</v>
      </c>
      <c r="F87">
        <v>26.400000000000002</v>
      </c>
      <c r="G87">
        <f t="shared" si="4"/>
        <v>0</v>
      </c>
      <c r="H87">
        <f t="shared" si="5"/>
        <v>0</v>
      </c>
      <c r="I87">
        <v>88.100000000000009</v>
      </c>
      <c r="J87">
        <v>88.7</v>
      </c>
      <c r="K87">
        <f t="shared" si="6"/>
        <v>0</v>
      </c>
      <c r="L87">
        <f t="shared" si="7"/>
        <v>0</v>
      </c>
    </row>
    <row r="88" spans="1:12" x14ac:dyDescent="0.25">
      <c r="A88" t="s">
        <v>79</v>
      </c>
      <c r="B88">
        <v>26</v>
      </c>
      <c r="C88">
        <v>2</v>
      </c>
      <c r="D88">
        <v>0</v>
      </c>
      <c r="E88">
        <v>100</v>
      </c>
      <c r="F88">
        <v>100</v>
      </c>
      <c r="G88">
        <f t="shared" si="4"/>
        <v>0</v>
      </c>
      <c r="H88">
        <f t="shared" si="5"/>
        <v>0</v>
      </c>
      <c r="I88">
        <v>65.2</v>
      </c>
      <c r="J88">
        <v>66.5</v>
      </c>
      <c r="K88">
        <f t="shared" si="6"/>
        <v>0</v>
      </c>
      <c r="L88">
        <f t="shared" si="7"/>
        <v>0</v>
      </c>
    </row>
    <row r="89" spans="1:12" x14ac:dyDescent="0.25">
      <c r="A89" t="s">
        <v>80</v>
      </c>
      <c r="B89">
        <v>83</v>
      </c>
      <c r="C89">
        <v>39</v>
      </c>
      <c r="D89">
        <v>10</v>
      </c>
      <c r="E89">
        <v>21.1</v>
      </c>
      <c r="F89">
        <v>20.700000000000003</v>
      </c>
      <c r="G89">
        <f t="shared" si="4"/>
        <v>0</v>
      </c>
      <c r="H89">
        <f t="shared" si="5"/>
        <v>0</v>
      </c>
      <c r="I89">
        <v>89</v>
      </c>
      <c r="J89">
        <v>89.800000000000011</v>
      </c>
      <c r="K89">
        <f t="shared" si="6"/>
        <v>0</v>
      </c>
      <c r="L89">
        <f t="shared" si="7"/>
        <v>0</v>
      </c>
    </row>
    <row r="90" spans="1:12" x14ac:dyDescent="0.25">
      <c r="A90" t="s">
        <v>81</v>
      </c>
      <c r="B90">
        <v>17</v>
      </c>
      <c r="C90">
        <v>5</v>
      </c>
      <c r="D90">
        <v>0</v>
      </c>
      <c r="E90">
        <v>100</v>
      </c>
      <c r="F90">
        <v>100</v>
      </c>
      <c r="G90">
        <f t="shared" si="4"/>
        <v>0</v>
      </c>
      <c r="H90">
        <f t="shared" si="5"/>
        <v>0</v>
      </c>
      <c r="I90">
        <v>32.5</v>
      </c>
      <c r="J90">
        <v>33.700000000000003</v>
      </c>
      <c r="K90">
        <f t="shared" si="6"/>
        <v>0</v>
      </c>
      <c r="L90">
        <f t="shared" si="7"/>
        <v>0</v>
      </c>
    </row>
    <row r="91" spans="1:12" x14ac:dyDescent="0.25">
      <c r="A91" t="s">
        <v>82</v>
      </c>
      <c r="B91">
        <v>29</v>
      </c>
      <c r="C91">
        <v>5</v>
      </c>
      <c r="D91">
        <v>1</v>
      </c>
      <c r="E91">
        <v>65.7</v>
      </c>
      <c r="F91">
        <v>67.8</v>
      </c>
      <c r="G91">
        <f t="shared" si="4"/>
        <v>0</v>
      </c>
      <c r="H91">
        <f t="shared" si="5"/>
        <v>0</v>
      </c>
      <c r="I91">
        <v>75.400000000000006</v>
      </c>
      <c r="J91">
        <v>75.600000000000009</v>
      </c>
      <c r="K91">
        <f t="shared" si="6"/>
        <v>0</v>
      </c>
      <c r="L91">
        <f t="shared" si="7"/>
        <v>0</v>
      </c>
    </row>
    <row r="92" spans="1:12" x14ac:dyDescent="0.25">
      <c r="A92" t="s">
        <v>83</v>
      </c>
      <c r="B92">
        <v>13</v>
      </c>
      <c r="C92">
        <v>8</v>
      </c>
      <c r="D92">
        <v>1</v>
      </c>
      <c r="E92">
        <v>81.100000000000009</v>
      </c>
      <c r="F92">
        <v>82.100000000000009</v>
      </c>
      <c r="G92">
        <f t="shared" si="4"/>
        <v>0</v>
      </c>
      <c r="H92">
        <f t="shared" si="5"/>
        <v>0</v>
      </c>
      <c r="I92">
        <v>54</v>
      </c>
      <c r="J92">
        <v>52.300000000000004</v>
      </c>
      <c r="K92">
        <f t="shared" si="6"/>
        <v>0</v>
      </c>
      <c r="L92">
        <f t="shared" si="7"/>
        <v>0</v>
      </c>
    </row>
    <row r="93" spans="1:12" x14ac:dyDescent="0.25">
      <c r="A93" t="s">
        <v>84</v>
      </c>
      <c r="B93">
        <v>16</v>
      </c>
      <c r="C93">
        <v>3</v>
      </c>
      <c r="D93">
        <v>0</v>
      </c>
      <c r="E93">
        <v>100</v>
      </c>
      <c r="F93">
        <v>100</v>
      </c>
      <c r="G93">
        <f t="shared" si="4"/>
        <v>0</v>
      </c>
      <c r="H93">
        <f t="shared" si="5"/>
        <v>0</v>
      </c>
      <c r="I93">
        <v>53.7</v>
      </c>
      <c r="J93">
        <v>51.900000000000006</v>
      </c>
      <c r="K93">
        <f t="shared" si="6"/>
        <v>0</v>
      </c>
      <c r="L93">
        <f t="shared" si="7"/>
        <v>0</v>
      </c>
    </row>
    <row r="94" spans="1:12" x14ac:dyDescent="0.25">
      <c r="A94" t="s">
        <v>85</v>
      </c>
      <c r="B94">
        <v>40</v>
      </c>
      <c r="C94">
        <v>14</v>
      </c>
      <c r="D94">
        <v>2</v>
      </c>
      <c r="E94">
        <v>79.100000000000009</v>
      </c>
      <c r="F94">
        <v>78.100000000000009</v>
      </c>
      <c r="G94">
        <f t="shared" si="4"/>
        <v>0</v>
      </c>
      <c r="H94">
        <f t="shared" si="5"/>
        <v>0</v>
      </c>
      <c r="I94">
        <v>47.400000000000006</v>
      </c>
      <c r="J94">
        <v>47.5</v>
      </c>
      <c r="K94">
        <f t="shared" si="6"/>
        <v>0</v>
      </c>
      <c r="L94">
        <f t="shared" si="7"/>
        <v>0</v>
      </c>
    </row>
    <row r="95" spans="1:12" x14ac:dyDescent="0.25">
      <c r="A95" t="s">
        <v>86</v>
      </c>
      <c r="B95">
        <v>25</v>
      </c>
      <c r="C95">
        <v>1</v>
      </c>
      <c r="D95">
        <v>0</v>
      </c>
      <c r="E95">
        <v>100</v>
      </c>
      <c r="F95">
        <v>100</v>
      </c>
      <c r="G95">
        <f t="shared" si="4"/>
        <v>0</v>
      </c>
      <c r="H95">
        <f t="shared" si="5"/>
        <v>0</v>
      </c>
      <c r="I95">
        <v>81.400000000000006</v>
      </c>
      <c r="J95">
        <v>81.600000000000009</v>
      </c>
      <c r="K95">
        <f t="shared" si="6"/>
        <v>0</v>
      </c>
      <c r="L95">
        <f t="shared" si="7"/>
        <v>0</v>
      </c>
    </row>
    <row r="96" spans="1:12" x14ac:dyDescent="0.25">
      <c r="A96" t="s">
        <v>87</v>
      </c>
      <c r="B96">
        <v>14</v>
      </c>
      <c r="C96">
        <v>3</v>
      </c>
      <c r="D96">
        <v>2</v>
      </c>
      <c r="E96">
        <v>10.200000000000001</v>
      </c>
      <c r="F96">
        <v>7.2</v>
      </c>
      <c r="G96">
        <f t="shared" si="4"/>
        <v>0</v>
      </c>
      <c r="H96">
        <f t="shared" si="5"/>
        <v>0</v>
      </c>
      <c r="I96">
        <v>99.300000000000011</v>
      </c>
      <c r="J96">
        <v>99.300000000000011</v>
      </c>
      <c r="K96">
        <f t="shared" si="6"/>
        <v>0</v>
      </c>
      <c r="L96">
        <f t="shared" si="7"/>
        <v>0</v>
      </c>
    </row>
    <row r="97" spans="1:12" x14ac:dyDescent="0.25">
      <c r="A97" t="s">
        <v>88</v>
      </c>
      <c r="B97">
        <v>14</v>
      </c>
      <c r="C97">
        <v>1</v>
      </c>
      <c r="D97">
        <v>1</v>
      </c>
      <c r="E97">
        <v>20.6</v>
      </c>
      <c r="F97">
        <v>19.100000000000001</v>
      </c>
      <c r="G97">
        <f t="shared" si="4"/>
        <v>0</v>
      </c>
      <c r="H97">
        <f t="shared" si="5"/>
        <v>0</v>
      </c>
      <c r="I97">
        <v>100</v>
      </c>
      <c r="J97">
        <v>100</v>
      </c>
      <c r="K97">
        <f t="shared" si="6"/>
        <v>0</v>
      </c>
      <c r="L97">
        <f t="shared" si="7"/>
        <v>0</v>
      </c>
    </row>
    <row r="98" spans="1:12" x14ac:dyDescent="0.25">
      <c r="A98" t="s">
        <v>89</v>
      </c>
      <c r="B98">
        <v>73</v>
      </c>
      <c r="C98">
        <v>72</v>
      </c>
      <c r="D98">
        <v>16</v>
      </c>
      <c r="E98">
        <v>30.5</v>
      </c>
      <c r="F98">
        <v>31.8</v>
      </c>
      <c r="G98">
        <f t="shared" si="4"/>
        <v>0</v>
      </c>
      <c r="H98">
        <f t="shared" si="5"/>
        <v>0</v>
      </c>
      <c r="I98">
        <v>79.400000000000006</v>
      </c>
      <c r="J98">
        <v>77.800000000000011</v>
      </c>
      <c r="K98">
        <f t="shared" si="6"/>
        <v>0</v>
      </c>
      <c r="L98">
        <f t="shared" si="7"/>
        <v>0</v>
      </c>
    </row>
    <row r="99" spans="1:12" x14ac:dyDescent="0.25">
      <c r="A99" t="s">
        <v>90</v>
      </c>
      <c r="B99">
        <v>13</v>
      </c>
      <c r="C99">
        <v>13</v>
      </c>
      <c r="D99">
        <v>3</v>
      </c>
      <c r="E99">
        <v>48.5</v>
      </c>
      <c r="F99">
        <v>46.400000000000006</v>
      </c>
      <c r="G99">
        <f t="shared" si="4"/>
        <v>0</v>
      </c>
      <c r="H99">
        <f t="shared" si="5"/>
        <v>0</v>
      </c>
      <c r="I99">
        <v>78.800000000000011</v>
      </c>
      <c r="J99">
        <v>77</v>
      </c>
      <c r="K99">
        <f t="shared" si="6"/>
        <v>0</v>
      </c>
      <c r="L99">
        <f t="shared" si="7"/>
        <v>0</v>
      </c>
    </row>
    <row r="100" spans="1:12" x14ac:dyDescent="0.25">
      <c r="A100" t="s">
        <v>91</v>
      </c>
      <c r="B100">
        <v>20</v>
      </c>
      <c r="C100">
        <v>17</v>
      </c>
      <c r="D100">
        <v>2</v>
      </c>
      <c r="E100">
        <v>88.100000000000009</v>
      </c>
      <c r="F100">
        <v>86.2</v>
      </c>
      <c r="G100">
        <f t="shared" si="4"/>
        <v>0</v>
      </c>
      <c r="H100">
        <f t="shared" si="5"/>
        <v>0</v>
      </c>
      <c r="I100">
        <v>32.9</v>
      </c>
      <c r="J100">
        <v>31.200000000000003</v>
      </c>
      <c r="K100">
        <f t="shared" si="6"/>
        <v>0</v>
      </c>
      <c r="L100">
        <f t="shared" si="7"/>
        <v>0</v>
      </c>
    </row>
    <row r="101" spans="1:12" x14ac:dyDescent="0.25">
      <c r="A101" t="s">
        <v>92</v>
      </c>
      <c r="B101">
        <v>28</v>
      </c>
      <c r="C101">
        <v>31</v>
      </c>
      <c r="D101">
        <v>2</v>
      </c>
      <c r="E101">
        <v>99.100000000000009</v>
      </c>
      <c r="F101">
        <v>99.2</v>
      </c>
      <c r="G101">
        <f t="shared" si="4"/>
        <v>0</v>
      </c>
      <c r="H101">
        <f t="shared" si="5"/>
        <v>0</v>
      </c>
      <c r="I101">
        <v>4</v>
      </c>
      <c r="J101">
        <v>4.8000000000000007</v>
      </c>
      <c r="K101">
        <f t="shared" si="6"/>
        <v>1</v>
      </c>
      <c r="L101">
        <f t="shared" si="7"/>
        <v>1</v>
      </c>
    </row>
    <row r="102" spans="1:12" x14ac:dyDescent="0.25">
      <c r="A102" t="s">
        <v>93</v>
      </c>
      <c r="B102">
        <v>34</v>
      </c>
      <c r="C102">
        <v>29</v>
      </c>
      <c r="D102">
        <v>2</v>
      </c>
      <c r="E102">
        <v>98.2</v>
      </c>
      <c r="F102">
        <v>98.800000000000011</v>
      </c>
      <c r="G102">
        <f t="shared" si="4"/>
        <v>0</v>
      </c>
      <c r="H102">
        <f t="shared" si="5"/>
        <v>0</v>
      </c>
      <c r="I102">
        <v>6.2</v>
      </c>
      <c r="J102">
        <v>5.9</v>
      </c>
      <c r="K102">
        <f t="shared" si="6"/>
        <v>0</v>
      </c>
      <c r="L102">
        <f t="shared" si="7"/>
        <v>0</v>
      </c>
    </row>
    <row r="103" spans="1:12" x14ac:dyDescent="0.25">
      <c r="A103" t="s">
        <v>94</v>
      </c>
      <c r="B103">
        <v>26</v>
      </c>
      <c r="C103">
        <v>30</v>
      </c>
      <c r="D103">
        <v>3</v>
      </c>
      <c r="E103">
        <v>95.100000000000009</v>
      </c>
      <c r="F103">
        <v>93.800000000000011</v>
      </c>
      <c r="G103">
        <f t="shared" si="4"/>
        <v>0</v>
      </c>
      <c r="H103">
        <f t="shared" si="5"/>
        <v>0</v>
      </c>
      <c r="I103">
        <v>14.8</v>
      </c>
      <c r="J103">
        <v>15.3</v>
      </c>
      <c r="K103">
        <f t="shared" si="6"/>
        <v>0</v>
      </c>
      <c r="L103">
        <f t="shared" si="7"/>
        <v>0</v>
      </c>
    </row>
    <row r="104" spans="1:12" x14ac:dyDescent="0.25">
      <c r="A104" t="s">
        <v>95</v>
      </c>
      <c r="B104">
        <v>28</v>
      </c>
      <c r="C104">
        <v>27</v>
      </c>
      <c r="D104">
        <v>6</v>
      </c>
      <c r="E104">
        <v>43.900000000000006</v>
      </c>
      <c r="F104">
        <v>43.5</v>
      </c>
      <c r="G104">
        <f t="shared" si="4"/>
        <v>0</v>
      </c>
      <c r="H104">
        <f t="shared" si="5"/>
        <v>0</v>
      </c>
      <c r="I104">
        <v>73.7</v>
      </c>
      <c r="J104">
        <v>73.5</v>
      </c>
      <c r="K104">
        <f t="shared" si="6"/>
        <v>0</v>
      </c>
      <c r="L104">
        <f t="shared" si="7"/>
        <v>0</v>
      </c>
    </row>
    <row r="105" spans="1:12" x14ac:dyDescent="0.25">
      <c r="A105" t="s">
        <v>96</v>
      </c>
      <c r="B105">
        <v>59</v>
      </c>
      <c r="C105">
        <v>51</v>
      </c>
      <c r="D105">
        <v>6</v>
      </c>
      <c r="E105">
        <v>95.4</v>
      </c>
      <c r="F105">
        <v>96.4</v>
      </c>
      <c r="G105">
        <f t="shared" si="4"/>
        <v>0</v>
      </c>
      <c r="H105">
        <f t="shared" si="5"/>
        <v>0</v>
      </c>
      <c r="I105">
        <v>9.7000000000000011</v>
      </c>
      <c r="J105">
        <v>9.3000000000000007</v>
      </c>
      <c r="K105">
        <f t="shared" si="6"/>
        <v>0</v>
      </c>
      <c r="L105">
        <f t="shared" si="7"/>
        <v>0</v>
      </c>
    </row>
    <row r="106" spans="1:12" x14ac:dyDescent="0.25">
      <c r="A106" t="s">
        <v>97</v>
      </c>
      <c r="B106">
        <v>66</v>
      </c>
      <c r="C106">
        <v>66</v>
      </c>
      <c r="D106">
        <v>14</v>
      </c>
      <c r="E106">
        <v>40.200000000000003</v>
      </c>
      <c r="F106">
        <v>40.300000000000004</v>
      </c>
      <c r="G106">
        <f t="shared" si="4"/>
        <v>0</v>
      </c>
      <c r="H106">
        <f t="shared" si="5"/>
        <v>0</v>
      </c>
      <c r="I106">
        <v>70.7</v>
      </c>
      <c r="J106">
        <v>70.100000000000009</v>
      </c>
      <c r="K106">
        <f t="shared" si="6"/>
        <v>0</v>
      </c>
      <c r="L106">
        <f t="shared" si="7"/>
        <v>0</v>
      </c>
    </row>
    <row r="107" spans="1:12" x14ac:dyDescent="0.25">
      <c r="A107" t="s">
        <v>98</v>
      </c>
      <c r="B107">
        <v>22</v>
      </c>
      <c r="C107">
        <v>22</v>
      </c>
      <c r="D107">
        <v>0</v>
      </c>
      <c r="E107">
        <v>100</v>
      </c>
      <c r="F107">
        <v>100</v>
      </c>
      <c r="G107">
        <f t="shared" si="4"/>
        <v>0</v>
      </c>
      <c r="H107">
        <f t="shared" si="5"/>
        <v>0</v>
      </c>
      <c r="I107">
        <v>0.70000000000000007</v>
      </c>
      <c r="J107">
        <v>0.8</v>
      </c>
      <c r="K107">
        <f t="shared" si="6"/>
        <v>1</v>
      </c>
      <c r="L107">
        <f t="shared" si="7"/>
        <v>1</v>
      </c>
    </row>
    <row r="108" spans="1:12" x14ac:dyDescent="0.25">
      <c r="A108" t="s">
        <v>99</v>
      </c>
      <c r="B108">
        <v>66</v>
      </c>
      <c r="C108">
        <v>62</v>
      </c>
      <c r="D108">
        <v>16</v>
      </c>
      <c r="E108">
        <v>12.4</v>
      </c>
      <c r="F108">
        <v>11.5</v>
      </c>
      <c r="G108">
        <f t="shared" si="4"/>
        <v>0</v>
      </c>
      <c r="H108">
        <f t="shared" si="5"/>
        <v>0</v>
      </c>
      <c r="I108">
        <v>93.2</v>
      </c>
      <c r="J108">
        <v>92.9</v>
      </c>
      <c r="K108">
        <f t="shared" si="6"/>
        <v>0</v>
      </c>
      <c r="L108">
        <f t="shared" si="7"/>
        <v>0</v>
      </c>
    </row>
    <row r="109" spans="1:12" x14ac:dyDescent="0.25">
      <c r="A109" t="s">
        <v>100</v>
      </c>
      <c r="B109">
        <v>16</v>
      </c>
      <c r="C109">
        <v>13</v>
      </c>
      <c r="D109">
        <v>0</v>
      </c>
      <c r="E109">
        <v>100</v>
      </c>
      <c r="F109">
        <v>100</v>
      </c>
      <c r="G109">
        <f t="shared" si="4"/>
        <v>0</v>
      </c>
      <c r="H109">
        <f t="shared" si="5"/>
        <v>0</v>
      </c>
      <c r="I109">
        <v>6.1000000000000005</v>
      </c>
      <c r="J109">
        <v>5.7</v>
      </c>
      <c r="K109">
        <f t="shared" si="6"/>
        <v>0</v>
      </c>
      <c r="L109">
        <f t="shared" si="7"/>
        <v>0</v>
      </c>
    </row>
    <row r="110" spans="1:12" x14ac:dyDescent="0.25">
      <c r="A110" t="s">
        <v>101</v>
      </c>
      <c r="B110">
        <v>18</v>
      </c>
      <c r="C110">
        <v>13</v>
      </c>
      <c r="D110">
        <v>3</v>
      </c>
      <c r="E110">
        <v>48.300000000000004</v>
      </c>
      <c r="F110">
        <v>46</v>
      </c>
      <c r="G110">
        <f t="shared" si="4"/>
        <v>0</v>
      </c>
      <c r="H110">
        <f t="shared" si="5"/>
        <v>0</v>
      </c>
      <c r="I110">
        <v>75.600000000000009</v>
      </c>
      <c r="J110">
        <v>78.300000000000011</v>
      </c>
      <c r="K110">
        <f t="shared" si="6"/>
        <v>0</v>
      </c>
      <c r="L110">
        <f t="shared" si="7"/>
        <v>0</v>
      </c>
    </row>
    <row r="111" spans="1:12" x14ac:dyDescent="0.25">
      <c r="A111" t="s">
        <v>102</v>
      </c>
      <c r="B111">
        <v>69</v>
      </c>
      <c r="C111">
        <v>76</v>
      </c>
      <c r="D111">
        <v>20</v>
      </c>
      <c r="E111">
        <v>7.9</v>
      </c>
      <c r="F111">
        <v>8.7000000000000011</v>
      </c>
      <c r="G111">
        <f t="shared" si="4"/>
        <v>0</v>
      </c>
      <c r="H111">
        <f t="shared" si="5"/>
        <v>0</v>
      </c>
      <c r="I111">
        <v>94.4</v>
      </c>
      <c r="J111">
        <v>94.7</v>
      </c>
      <c r="K111">
        <f t="shared" si="6"/>
        <v>0</v>
      </c>
      <c r="L111">
        <f t="shared" si="7"/>
        <v>0</v>
      </c>
    </row>
    <row r="112" spans="1:12" x14ac:dyDescent="0.25">
      <c r="A112" t="s">
        <v>103</v>
      </c>
      <c r="B112">
        <v>12</v>
      </c>
      <c r="C112">
        <v>12</v>
      </c>
      <c r="D112">
        <v>8</v>
      </c>
      <c r="E112">
        <v>0</v>
      </c>
      <c r="F112">
        <v>0.1</v>
      </c>
      <c r="G112">
        <f t="shared" si="4"/>
        <v>1</v>
      </c>
      <c r="H112">
        <f t="shared" si="5"/>
        <v>1</v>
      </c>
      <c r="I112">
        <v>100</v>
      </c>
      <c r="J112">
        <v>100</v>
      </c>
      <c r="K112">
        <f t="shared" si="6"/>
        <v>0</v>
      </c>
      <c r="L112">
        <f t="shared" si="7"/>
        <v>0</v>
      </c>
    </row>
    <row r="113" spans="1:12" x14ac:dyDescent="0.25">
      <c r="A113" t="s">
        <v>104</v>
      </c>
      <c r="B113">
        <v>27</v>
      </c>
      <c r="C113">
        <v>21</v>
      </c>
      <c r="D113">
        <v>7</v>
      </c>
      <c r="E113">
        <v>9.9</v>
      </c>
      <c r="F113">
        <v>9.9</v>
      </c>
      <c r="G113">
        <f t="shared" si="4"/>
        <v>0</v>
      </c>
      <c r="H113">
        <f t="shared" si="5"/>
        <v>0</v>
      </c>
      <c r="I113">
        <v>95.7</v>
      </c>
      <c r="J113">
        <v>96.800000000000011</v>
      </c>
      <c r="K113">
        <f t="shared" si="6"/>
        <v>0</v>
      </c>
      <c r="L113">
        <f t="shared" si="7"/>
        <v>0</v>
      </c>
    </row>
    <row r="114" spans="1:12" x14ac:dyDescent="0.25">
      <c r="A114" t="s">
        <v>105</v>
      </c>
      <c r="B114">
        <v>192</v>
      </c>
      <c r="C114">
        <v>188</v>
      </c>
      <c r="D114">
        <v>26</v>
      </c>
      <c r="E114">
        <v>99</v>
      </c>
      <c r="F114">
        <v>98.2</v>
      </c>
      <c r="G114">
        <f t="shared" si="4"/>
        <v>0</v>
      </c>
      <c r="H114">
        <f t="shared" si="5"/>
        <v>0</v>
      </c>
      <c r="I114">
        <v>2.4000000000000004</v>
      </c>
      <c r="J114">
        <v>2.7</v>
      </c>
      <c r="K114">
        <f t="shared" si="6"/>
        <v>1</v>
      </c>
      <c r="L114">
        <f t="shared" si="7"/>
        <v>1</v>
      </c>
    </row>
    <row r="115" spans="1:12" x14ac:dyDescent="0.25">
      <c r="A115" t="s">
        <v>106</v>
      </c>
      <c r="B115">
        <v>36</v>
      </c>
      <c r="C115">
        <v>32</v>
      </c>
      <c r="D115">
        <v>9</v>
      </c>
      <c r="E115">
        <v>14.600000000000001</v>
      </c>
      <c r="F115">
        <v>14.100000000000001</v>
      </c>
      <c r="G115">
        <f t="shared" si="4"/>
        <v>0</v>
      </c>
      <c r="H115">
        <f t="shared" si="5"/>
        <v>0</v>
      </c>
      <c r="I115">
        <v>92.9</v>
      </c>
      <c r="J115">
        <v>93.800000000000011</v>
      </c>
      <c r="K115">
        <f t="shared" si="6"/>
        <v>0</v>
      </c>
      <c r="L115">
        <f t="shared" si="7"/>
        <v>0</v>
      </c>
    </row>
    <row r="116" spans="1:12" x14ac:dyDescent="0.25">
      <c r="A116" t="s">
        <v>107</v>
      </c>
      <c r="B116">
        <v>67</v>
      </c>
      <c r="C116">
        <v>74</v>
      </c>
      <c r="D116">
        <v>15</v>
      </c>
      <c r="E116">
        <v>47</v>
      </c>
      <c r="F116">
        <v>48.400000000000006</v>
      </c>
      <c r="G116">
        <f t="shared" si="4"/>
        <v>0</v>
      </c>
      <c r="H116">
        <f t="shared" si="5"/>
        <v>0</v>
      </c>
      <c r="I116">
        <v>65.600000000000009</v>
      </c>
      <c r="J116">
        <v>61.300000000000004</v>
      </c>
      <c r="K116">
        <f t="shared" si="6"/>
        <v>0</v>
      </c>
      <c r="L116">
        <f t="shared" si="7"/>
        <v>0</v>
      </c>
    </row>
    <row r="117" spans="1:12" x14ac:dyDescent="0.25">
      <c r="A117" t="s">
        <v>108</v>
      </c>
      <c r="B117">
        <v>22</v>
      </c>
      <c r="C117">
        <v>18</v>
      </c>
      <c r="D117">
        <v>6</v>
      </c>
      <c r="E117">
        <v>11.200000000000001</v>
      </c>
      <c r="F117">
        <v>12.9</v>
      </c>
      <c r="G117">
        <f t="shared" si="4"/>
        <v>0</v>
      </c>
      <c r="H117">
        <f t="shared" si="5"/>
        <v>0</v>
      </c>
      <c r="I117">
        <v>95.800000000000011</v>
      </c>
      <c r="J117">
        <v>96.100000000000009</v>
      </c>
      <c r="K117">
        <f t="shared" si="6"/>
        <v>0</v>
      </c>
      <c r="L117">
        <f t="shared" si="7"/>
        <v>0</v>
      </c>
    </row>
    <row r="118" spans="1:12" x14ac:dyDescent="0.25">
      <c r="A118" t="s">
        <v>109</v>
      </c>
      <c r="B118">
        <v>31</v>
      </c>
      <c r="C118">
        <v>23</v>
      </c>
      <c r="D118">
        <v>4</v>
      </c>
      <c r="E118">
        <v>67.5</v>
      </c>
      <c r="F118">
        <v>69.3</v>
      </c>
      <c r="G118">
        <f t="shared" si="4"/>
        <v>0</v>
      </c>
      <c r="H118">
        <f t="shared" si="5"/>
        <v>0</v>
      </c>
      <c r="I118">
        <v>51.800000000000004</v>
      </c>
      <c r="J118">
        <v>53.7</v>
      </c>
      <c r="K118">
        <f t="shared" si="6"/>
        <v>0</v>
      </c>
      <c r="L118">
        <f t="shared" si="7"/>
        <v>0</v>
      </c>
    </row>
    <row r="119" spans="1:12" x14ac:dyDescent="0.25">
      <c r="A119" t="s">
        <v>110</v>
      </c>
      <c r="B119">
        <v>15</v>
      </c>
      <c r="C119">
        <v>11</v>
      </c>
      <c r="D119">
        <v>4</v>
      </c>
      <c r="E119">
        <v>14.200000000000001</v>
      </c>
      <c r="F119">
        <v>14.100000000000001</v>
      </c>
      <c r="G119">
        <f t="shared" si="4"/>
        <v>0</v>
      </c>
      <c r="H119">
        <f t="shared" si="5"/>
        <v>0</v>
      </c>
      <c r="I119">
        <v>96.7</v>
      </c>
      <c r="J119">
        <v>96.300000000000011</v>
      </c>
      <c r="K119">
        <f t="shared" si="6"/>
        <v>0</v>
      </c>
      <c r="L119">
        <f t="shared" si="7"/>
        <v>0</v>
      </c>
    </row>
    <row r="120" spans="1:12" x14ac:dyDescent="0.25">
      <c r="A120" t="s">
        <v>111</v>
      </c>
      <c r="B120">
        <v>35</v>
      </c>
      <c r="C120">
        <v>31</v>
      </c>
      <c r="D120">
        <v>11</v>
      </c>
      <c r="E120">
        <v>2.7</v>
      </c>
      <c r="F120">
        <v>2.7</v>
      </c>
      <c r="G120">
        <f t="shared" si="4"/>
        <v>1</v>
      </c>
      <c r="H120">
        <f t="shared" si="5"/>
        <v>1</v>
      </c>
      <c r="I120">
        <v>98.9</v>
      </c>
      <c r="J120">
        <v>99.300000000000011</v>
      </c>
      <c r="K120">
        <f t="shared" si="6"/>
        <v>0</v>
      </c>
      <c r="L120">
        <f t="shared" si="7"/>
        <v>0</v>
      </c>
    </row>
    <row r="121" spans="1:12" x14ac:dyDescent="0.25">
      <c r="A121" t="s">
        <v>112</v>
      </c>
      <c r="B121">
        <v>32</v>
      </c>
      <c r="C121">
        <v>32</v>
      </c>
      <c r="D121">
        <v>14</v>
      </c>
      <c r="E121">
        <v>0.4</v>
      </c>
      <c r="F121">
        <v>0.2</v>
      </c>
      <c r="G121">
        <f t="shared" si="4"/>
        <v>1</v>
      </c>
      <c r="H121">
        <f t="shared" si="5"/>
        <v>1</v>
      </c>
      <c r="I121">
        <v>99.9</v>
      </c>
      <c r="J121">
        <v>99.9</v>
      </c>
      <c r="K121">
        <f t="shared" si="6"/>
        <v>0</v>
      </c>
      <c r="L121">
        <f t="shared" si="7"/>
        <v>0</v>
      </c>
    </row>
    <row r="122" spans="1:12" x14ac:dyDescent="0.25">
      <c r="A122" t="s">
        <v>113</v>
      </c>
      <c r="B122">
        <v>10</v>
      </c>
      <c r="C122">
        <v>9</v>
      </c>
      <c r="D122">
        <v>6</v>
      </c>
      <c r="E122">
        <v>0.1</v>
      </c>
      <c r="F122">
        <v>0.4</v>
      </c>
      <c r="G122">
        <f t="shared" si="4"/>
        <v>1</v>
      </c>
      <c r="H122">
        <f t="shared" si="5"/>
        <v>1</v>
      </c>
      <c r="I122">
        <v>100</v>
      </c>
      <c r="J122">
        <v>100</v>
      </c>
      <c r="K122">
        <f t="shared" si="6"/>
        <v>0</v>
      </c>
      <c r="L122">
        <f t="shared" si="7"/>
        <v>0</v>
      </c>
    </row>
    <row r="123" spans="1:12" x14ac:dyDescent="0.25">
      <c r="A123" t="s">
        <v>114</v>
      </c>
      <c r="B123">
        <v>4</v>
      </c>
      <c r="C123">
        <v>3</v>
      </c>
      <c r="D123">
        <v>0</v>
      </c>
      <c r="E123">
        <v>100</v>
      </c>
      <c r="F123">
        <v>100</v>
      </c>
      <c r="G123">
        <f t="shared" si="4"/>
        <v>0</v>
      </c>
      <c r="H123">
        <f t="shared" si="5"/>
        <v>0</v>
      </c>
      <c r="I123">
        <v>50.5</v>
      </c>
      <c r="J123">
        <v>52.6</v>
      </c>
      <c r="K123">
        <f t="shared" si="6"/>
        <v>0</v>
      </c>
      <c r="L123">
        <f t="shared" si="7"/>
        <v>0</v>
      </c>
    </row>
    <row r="124" spans="1:12" x14ac:dyDescent="0.25">
      <c r="A124" t="s">
        <v>115</v>
      </c>
      <c r="B124">
        <v>28</v>
      </c>
      <c r="C124">
        <v>26</v>
      </c>
      <c r="D124">
        <v>3</v>
      </c>
      <c r="E124">
        <v>90.100000000000009</v>
      </c>
      <c r="F124">
        <v>90.2</v>
      </c>
      <c r="G124">
        <f t="shared" si="4"/>
        <v>0</v>
      </c>
      <c r="H124">
        <f t="shared" si="5"/>
        <v>0</v>
      </c>
      <c r="I124">
        <v>22.1</v>
      </c>
      <c r="J124">
        <v>23.6</v>
      </c>
      <c r="K124">
        <f t="shared" si="6"/>
        <v>0</v>
      </c>
      <c r="L124">
        <f t="shared" si="7"/>
        <v>0</v>
      </c>
    </row>
    <row r="125" spans="1:12" x14ac:dyDescent="0.25">
      <c r="A125" t="s">
        <v>116</v>
      </c>
      <c r="B125">
        <v>14</v>
      </c>
      <c r="C125">
        <v>11</v>
      </c>
      <c r="D125">
        <v>5</v>
      </c>
      <c r="E125">
        <v>3.8000000000000003</v>
      </c>
      <c r="F125">
        <v>4.1000000000000005</v>
      </c>
      <c r="G125">
        <f t="shared" si="4"/>
        <v>1</v>
      </c>
      <c r="H125">
        <f t="shared" si="5"/>
        <v>1</v>
      </c>
      <c r="I125">
        <v>99.2</v>
      </c>
      <c r="J125">
        <v>99.100000000000009</v>
      </c>
      <c r="K125">
        <f t="shared" si="6"/>
        <v>0</v>
      </c>
      <c r="L125">
        <f t="shared" si="7"/>
        <v>0</v>
      </c>
    </row>
    <row r="126" spans="1:12" x14ac:dyDescent="0.25">
      <c r="A126" t="s">
        <v>117</v>
      </c>
      <c r="B126">
        <v>35</v>
      </c>
      <c r="C126">
        <v>6</v>
      </c>
      <c r="D126">
        <v>1</v>
      </c>
      <c r="E126">
        <v>70</v>
      </c>
      <c r="F126">
        <v>72.8</v>
      </c>
      <c r="G126">
        <f t="shared" si="4"/>
        <v>0</v>
      </c>
      <c r="H126">
        <f t="shared" si="5"/>
        <v>0</v>
      </c>
      <c r="I126">
        <v>71.100000000000009</v>
      </c>
      <c r="J126">
        <v>66.5</v>
      </c>
      <c r="K126">
        <f t="shared" si="6"/>
        <v>0</v>
      </c>
      <c r="L126">
        <f t="shared" si="7"/>
        <v>0</v>
      </c>
    </row>
    <row r="127" spans="1:12" x14ac:dyDescent="0.25">
      <c r="A127" t="s">
        <v>118</v>
      </c>
      <c r="B127">
        <v>103</v>
      </c>
      <c r="C127">
        <v>87</v>
      </c>
      <c r="D127">
        <v>22</v>
      </c>
      <c r="E127">
        <v>11.8</v>
      </c>
      <c r="F127">
        <v>9.8000000000000007</v>
      </c>
      <c r="G127">
        <f t="shared" si="4"/>
        <v>0</v>
      </c>
      <c r="H127">
        <f t="shared" si="5"/>
        <v>0</v>
      </c>
      <c r="I127">
        <v>93</v>
      </c>
      <c r="J127">
        <v>94.5</v>
      </c>
      <c r="K127">
        <f t="shared" si="6"/>
        <v>0</v>
      </c>
      <c r="L127">
        <f t="shared" si="7"/>
        <v>0</v>
      </c>
    </row>
    <row r="128" spans="1:12" x14ac:dyDescent="0.25">
      <c r="A128" t="s">
        <v>119</v>
      </c>
      <c r="B128">
        <v>35</v>
      </c>
      <c r="C128">
        <v>29</v>
      </c>
      <c r="D128">
        <v>12</v>
      </c>
      <c r="E128">
        <v>0.30000000000000004</v>
      </c>
      <c r="F128">
        <v>0.4</v>
      </c>
      <c r="G128">
        <f t="shared" si="4"/>
        <v>1</v>
      </c>
      <c r="H128">
        <f t="shared" si="5"/>
        <v>1</v>
      </c>
      <c r="I128">
        <v>100</v>
      </c>
      <c r="J128">
        <v>99.9</v>
      </c>
      <c r="K128">
        <f t="shared" si="6"/>
        <v>0</v>
      </c>
      <c r="L128">
        <f t="shared" si="7"/>
        <v>0</v>
      </c>
    </row>
    <row r="129" spans="1:12" x14ac:dyDescent="0.25">
      <c r="A129" t="s">
        <v>120</v>
      </c>
      <c r="B129">
        <v>10</v>
      </c>
      <c r="C129">
        <v>2</v>
      </c>
      <c r="D129">
        <v>0</v>
      </c>
      <c r="E129">
        <v>100</v>
      </c>
      <c r="F129">
        <v>100</v>
      </c>
      <c r="G129">
        <f t="shared" si="4"/>
        <v>0</v>
      </c>
      <c r="H129">
        <f t="shared" si="5"/>
        <v>0</v>
      </c>
      <c r="I129">
        <v>64.2</v>
      </c>
      <c r="J129">
        <v>65</v>
      </c>
      <c r="K129">
        <f t="shared" si="6"/>
        <v>0</v>
      </c>
      <c r="L129">
        <f t="shared" si="7"/>
        <v>0</v>
      </c>
    </row>
    <row r="130" spans="1:12" x14ac:dyDescent="0.25">
      <c r="A130" t="s">
        <v>121</v>
      </c>
      <c r="B130">
        <v>8</v>
      </c>
      <c r="C130">
        <v>1</v>
      </c>
      <c r="D130">
        <v>0</v>
      </c>
      <c r="E130">
        <v>100</v>
      </c>
      <c r="F130">
        <v>100</v>
      </c>
      <c r="G130">
        <f t="shared" si="4"/>
        <v>0</v>
      </c>
      <c r="H130">
        <f t="shared" si="5"/>
        <v>0</v>
      </c>
      <c r="I130">
        <v>80.5</v>
      </c>
      <c r="J130">
        <v>83.300000000000011</v>
      </c>
      <c r="K130">
        <f t="shared" si="6"/>
        <v>0</v>
      </c>
      <c r="L130">
        <f t="shared" si="7"/>
        <v>0</v>
      </c>
    </row>
    <row r="131" spans="1:12" x14ac:dyDescent="0.25">
      <c r="A131" t="s">
        <v>122</v>
      </c>
      <c r="B131">
        <v>21</v>
      </c>
      <c r="C131">
        <v>22</v>
      </c>
      <c r="D131">
        <v>3</v>
      </c>
      <c r="E131">
        <v>84.100000000000009</v>
      </c>
      <c r="F131">
        <v>82.5</v>
      </c>
      <c r="G131">
        <f t="shared" si="4"/>
        <v>0</v>
      </c>
      <c r="H131">
        <f t="shared" si="5"/>
        <v>0</v>
      </c>
      <c r="I131">
        <v>37.1</v>
      </c>
      <c r="J131">
        <v>36.300000000000004</v>
      </c>
      <c r="K131">
        <f t="shared" si="6"/>
        <v>0</v>
      </c>
      <c r="L131">
        <f t="shared" si="7"/>
        <v>0</v>
      </c>
    </row>
    <row r="132" spans="1:12" x14ac:dyDescent="0.25">
      <c r="A132" t="s">
        <v>123</v>
      </c>
      <c r="B132">
        <v>33</v>
      </c>
      <c r="C132">
        <v>0</v>
      </c>
      <c r="D132">
        <v>0</v>
      </c>
      <c r="E132">
        <v>100</v>
      </c>
      <c r="F132" t="e">
        <v>#N/A</v>
      </c>
      <c r="G132">
        <f t="shared" si="4"/>
        <v>0</v>
      </c>
      <c r="H132" t="e">
        <f t="shared" si="5"/>
        <v>#N/A</v>
      </c>
      <c r="I132">
        <v>100</v>
      </c>
      <c r="J132" t="e">
        <v>#N/A</v>
      </c>
      <c r="K132">
        <f t="shared" si="6"/>
        <v>0</v>
      </c>
      <c r="L132" t="e">
        <f t="shared" si="7"/>
        <v>#N/A</v>
      </c>
    </row>
    <row r="133" spans="1:12" x14ac:dyDescent="0.25">
      <c r="A133" t="s">
        <v>124</v>
      </c>
      <c r="B133">
        <v>9</v>
      </c>
      <c r="C133">
        <v>0</v>
      </c>
      <c r="D133">
        <v>0</v>
      </c>
      <c r="E133">
        <v>100</v>
      </c>
      <c r="F133" t="e">
        <v>#N/A</v>
      </c>
      <c r="G133">
        <f t="shared" si="4"/>
        <v>0</v>
      </c>
      <c r="H133" t="e">
        <f t="shared" si="5"/>
        <v>#N/A</v>
      </c>
      <c r="I133">
        <v>100</v>
      </c>
      <c r="J133" t="e">
        <v>#N/A</v>
      </c>
      <c r="K133">
        <f t="shared" si="6"/>
        <v>0</v>
      </c>
      <c r="L133" t="e">
        <f t="shared" si="7"/>
        <v>#N/A</v>
      </c>
    </row>
    <row r="134" spans="1:12" x14ac:dyDescent="0.25">
      <c r="A134" t="s">
        <v>125</v>
      </c>
      <c r="B134">
        <v>35</v>
      </c>
      <c r="C134">
        <v>23</v>
      </c>
      <c r="D134">
        <v>1</v>
      </c>
      <c r="E134">
        <v>99.4</v>
      </c>
      <c r="F134">
        <v>99.2</v>
      </c>
      <c r="G134">
        <f t="shared" si="4"/>
        <v>0</v>
      </c>
      <c r="H134">
        <f t="shared" si="5"/>
        <v>0</v>
      </c>
      <c r="I134">
        <v>4.3</v>
      </c>
      <c r="J134">
        <v>5.3000000000000007</v>
      </c>
      <c r="K134">
        <f t="shared" si="6"/>
        <v>1</v>
      </c>
      <c r="L134">
        <f t="shared" si="7"/>
        <v>0</v>
      </c>
    </row>
    <row r="135" spans="1:12" x14ac:dyDescent="0.25">
      <c r="A135" t="s">
        <v>126</v>
      </c>
      <c r="B135">
        <v>8</v>
      </c>
      <c r="C135">
        <v>1</v>
      </c>
      <c r="D135">
        <v>1</v>
      </c>
      <c r="E135">
        <v>20.900000000000002</v>
      </c>
      <c r="F135">
        <v>19.400000000000002</v>
      </c>
      <c r="G135">
        <f t="shared" si="4"/>
        <v>0</v>
      </c>
      <c r="H135">
        <f t="shared" si="5"/>
        <v>0</v>
      </c>
      <c r="I135">
        <v>100</v>
      </c>
      <c r="J135">
        <v>100</v>
      </c>
      <c r="K135">
        <f t="shared" si="6"/>
        <v>0</v>
      </c>
      <c r="L135">
        <f t="shared" si="7"/>
        <v>0</v>
      </c>
    </row>
    <row r="136" spans="1:12" x14ac:dyDescent="0.25">
      <c r="A136" t="s">
        <v>127</v>
      </c>
      <c r="B136">
        <v>19</v>
      </c>
      <c r="C136">
        <v>3</v>
      </c>
      <c r="D136">
        <v>0</v>
      </c>
      <c r="E136">
        <v>100</v>
      </c>
      <c r="F136">
        <v>100</v>
      </c>
      <c r="G136">
        <f t="shared" si="4"/>
        <v>0</v>
      </c>
      <c r="H136">
        <f t="shared" si="5"/>
        <v>0</v>
      </c>
      <c r="I136">
        <v>52.800000000000004</v>
      </c>
      <c r="J136">
        <v>53.400000000000006</v>
      </c>
      <c r="K136">
        <f t="shared" si="6"/>
        <v>0</v>
      </c>
      <c r="L136">
        <f t="shared" si="7"/>
        <v>0</v>
      </c>
    </row>
    <row r="137" spans="1:12" x14ac:dyDescent="0.25">
      <c r="A137" t="s">
        <v>128</v>
      </c>
      <c r="B137">
        <v>99</v>
      </c>
      <c r="C137">
        <v>97</v>
      </c>
      <c r="D137">
        <v>18</v>
      </c>
      <c r="E137">
        <v>62.800000000000004</v>
      </c>
      <c r="F137">
        <v>63.2</v>
      </c>
      <c r="G137">
        <f t="shared" ref="G137:G200" si="8">IF(E137&lt;=5,IF(C137&gt;=$C$3,1,0),0)</f>
        <v>0</v>
      </c>
      <c r="H137">
        <f t="shared" ref="H137:H200" si="9">IF(F137&lt;=5,IF(C137&gt;=$C$3,1,0),0)</f>
        <v>0</v>
      </c>
      <c r="I137">
        <v>46.800000000000004</v>
      </c>
      <c r="J137">
        <v>47</v>
      </c>
      <c r="K137">
        <f t="shared" ref="K137:K200" si="10">IF(I137&lt;=5,IF(C137&gt;=$C$3,1,0),0)</f>
        <v>0</v>
      </c>
      <c r="L137">
        <f t="shared" ref="L137:L200" si="11">IF(J137&lt;=5,IF(C137&gt;=$C$3,1,0),0)</f>
        <v>0</v>
      </c>
    </row>
    <row r="138" spans="1:12" x14ac:dyDescent="0.25">
      <c r="A138" t="s">
        <v>129</v>
      </c>
      <c r="B138">
        <v>32</v>
      </c>
      <c r="C138">
        <v>30</v>
      </c>
      <c r="D138">
        <v>8</v>
      </c>
      <c r="E138">
        <v>22.1</v>
      </c>
      <c r="F138">
        <v>21.6</v>
      </c>
      <c r="G138">
        <f t="shared" si="8"/>
        <v>0</v>
      </c>
      <c r="H138">
        <f t="shared" si="9"/>
        <v>0</v>
      </c>
      <c r="I138">
        <v>87.7</v>
      </c>
      <c r="J138">
        <v>90.2</v>
      </c>
      <c r="K138">
        <f t="shared" si="10"/>
        <v>0</v>
      </c>
      <c r="L138">
        <f t="shared" si="11"/>
        <v>0</v>
      </c>
    </row>
    <row r="139" spans="1:12" x14ac:dyDescent="0.25">
      <c r="A139" t="s">
        <v>130</v>
      </c>
      <c r="B139">
        <v>14</v>
      </c>
      <c r="C139">
        <v>11</v>
      </c>
      <c r="D139">
        <v>0</v>
      </c>
      <c r="E139">
        <v>100</v>
      </c>
      <c r="F139">
        <v>100</v>
      </c>
      <c r="G139">
        <f t="shared" si="8"/>
        <v>0</v>
      </c>
      <c r="H139">
        <f t="shared" si="9"/>
        <v>0</v>
      </c>
      <c r="I139">
        <v>9.4</v>
      </c>
      <c r="J139">
        <v>9</v>
      </c>
      <c r="K139">
        <f t="shared" si="10"/>
        <v>0</v>
      </c>
      <c r="L139">
        <f t="shared" si="11"/>
        <v>0</v>
      </c>
    </row>
    <row r="140" spans="1:12" x14ac:dyDescent="0.25">
      <c r="A140" t="s">
        <v>131</v>
      </c>
      <c r="B140">
        <v>25</v>
      </c>
      <c r="C140">
        <v>8</v>
      </c>
      <c r="D140">
        <v>1</v>
      </c>
      <c r="E140">
        <v>80.800000000000011</v>
      </c>
      <c r="F140">
        <v>81.900000000000006</v>
      </c>
      <c r="G140">
        <f t="shared" si="8"/>
        <v>0</v>
      </c>
      <c r="H140">
        <f t="shared" si="9"/>
        <v>0</v>
      </c>
      <c r="I140">
        <v>53.300000000000004</v>
      </c>
      <c r="J140">
        <v>53.5</v>
      </c>
      <c r="K140">
        <f t="shared" si="10"/>
        <v>0</v>
      </c>
      <c r="L140">
        <f t="shared" si="11"/>
        <v>0</v>
      </c>
    </row>
    <row r="141" spans="1:12" x14ac:dyDescent="0.25">
      <c r="A141" t="s">
        <v>132</v>
      </c>
      <c r="B141">
        <v>20</v>
      </c>
      <c r="C141">
        <v>2</v>
      </c>
      <c r="D141">
        <v>0</v>
      </c>
      <c r="E141">
        <v>100</v>
      </c>
      <c r="F141">
        <v>100</v>
      </c>
      <c r="G141">
        <f t="shared" si="8"/>
        <v>0</v>
      </c>
      <c r="H141">
        <f t="shared" si="9"/>
        <v>0</v>
      </c>
      <c r="I141">
        <v>62.7</v>
      </c>
      <c r="J141">
        <v>64.5</v>
      </c>
      <c r="K141">
        <f t="shared" si="10"/>
        <v>0</v>
      </c>
      <c r="L141">
        <f t="shared" si="11"/>
        <v>0</v>
      </c>
    </row>
    <row r="142" spans="1:12" x14ac:dyDescent="0.25">
      <c r="A142" t="s">
        <v>133</v>
      </c>
      <c r="B142">
        <v>11</v>
      </c>
      <c r="C142">
        <v>0</v>
      </c>
      <c r="D142">
        <v>0</v>
      </c>
      <c r="E142">
        <v>100</v>
      </c>
      <c r="F142" t="e">
        <v>#N/A</v>
      </c>
      <c r="G142">
        <f t="shared" si="8"/>
        <v>0</v>
      </c>
      <c r="H142" t="e">
        <f t="shared" si="9"/>
        <v>#N/A</v>
      </c>
      <c r="I142">
        <v>100</v>
      </c>
      <c r="J142" t="e">
        <v>#N/A</v>
      </c>
      <c r="K142">
        <f t="shared" si="10"/>
        <v>0</v>
      </c>
      <c r="L142" t="e">
        <f t="shared" si="11"/>
        <v>#N/A</v>
      </c>
    </row>
    <row r="143" spans="1:12" x14ac:dyDescent="0.25">
      <c r="A143" t="s">
        <v>134</v>
      </c>
      <c r="B143">
        <v>13</v>
      </c>
      <c r="C143">
        <v>1</v>
      </c>
      <c r="D143">
        <v>0</v>
      </c>
      <c r="E143">
        <v>100</v>
      </c>
      <c r="F143">
        <v>100</v>
      </c>
      <c r="G143">
        <f t="shared" si="8"/>
        <v>0</v>
      </c>
      <c r="H143">
        <f t="shared" si="9"/>
        <v>0</v>
      </c>
      <c r="I143">
        <v>82.300000000000011</v>
      </c>
      <c r="J143">
        <v>80.600000000000009</v>
      </c>
      <c r="K143">
        <f t="shared" si="10"/>
        <v>0</v>
      </c>
      <c r="L143">
        <f t="shared" si="11"/>
        <v>0</v>
      </c>
    </row>
    <row r="144" spans="1:12" x14ac:dyDescent="0.25">
      <c r="A144" t="s">
        <v>135</v>
      </c>
      <c r="B144">
        <v>12</v>
      </c>
      <c r="C144">
        <v>1</v>
      </c>
      <c r="D144">
        <v>0</v>
      </c>
      <c r="E144">
        <v>100</v>
      </c>
      <c r="F144">
        <v>100</v>
      </c>
      <c r="G144">
        <f t="shared" si="8"/>
        <v>0</v>
      </c>
      <c r="H144">
        <f t="shared" si="9"/>
        <v>0</v>
      </c>
      <c r="I144">
        <v>77.5</v>
      </c>
      <c r="J144">
        <v>79</v>
      </c>
      <c r="K144">
        <f t="shared" si="10"/>
        <v>0</v>
      </c>
      <c r="L144">
        <f t="shared" si="11"/>
        <v>0</v>
      </c>
    </row>
    <row r="145" spans="1:12" x14ac:dyDescent="0.25">
      <c r="A145" t="s">
        <v>136</v>
      </c>
      <c r="B145">
        <v>10</v>
      </c>
      <c r="C145">
        <v>2</v>
      </c>
      <c r="D145">
        <v>0</v>
      </c>
      <c r="E145">
        <v>100</v>
      </c>
      <c r="F145">
        <v>100</v>
      </c>
      <c r="G145">
        <f t="shared" si="8"/>
        <v>0</v>
      </c>
      <c r="H145">
        <f t="shared" si="9"/>
        <v>0</v>
      </c>
      <c r="I145">
        <v>64.600000000000009</v>
      </c>
      <c r="J145">
        <v>62.6</v>
      </c>
      <c r="K145">
        <f t="shared" si="10"/>
        <v>0</v>
      </c>
      <c r="L145">
        <f t="shared" si="11"/>
        <v>0</v>
      </c>
    </row>
    <row r="146" spans="1:12" x14ac:dyDescent="0.25">
      <c r="A146" t="s">
        <v>137</v>
      </c>
      <c r="B146">
        <v>37</v>
      </c>
      <c r="C146">
        <v>9</v>
      </c>
      <c r="D146">
        <v>3</v>
      </c>
      <c r="E146">
        <v>24.6</v>
      </c>
      <c r="F146">
        <v>26.200000000000003</v>
      </c>
      <c r="G146">
        <f t="shared" si="8"/>
        <v>0</v>
      </c>
      <c r="H146">
        <f t="shared" si="9"/>
        <v>0</v>
      </c>
      <c r="I146">
        <v>92.4</v>
      </c>
      <c r="J146">
        <v>90.7</v>
      </c>
      <c r="K146">
        <f t="shared" si="10"/>
        <v>0</v>
      </c>
      <c r="L146">
        <f t="shared" si="11"/>
        <v>0</v>
      </c>
    </row>
    <row r="147" spans="1:12" x14ac:dyDescent="0.25">
      <c r="A147" t="s">
        <v>138</v>
      </c>
      <c r="B147">
        <v>23</v>
      </c>
      <c r="C147">
        <v>13</v>
      </c>
      <c r="D147">
        <v>3</v>
      </c>
      <c r="E147">
        <v>47.2</v>
      </c>
      <c r="F147">
        <v>48.7</v>
      </c>
      <c r="G147">
        <f t="shared" si="8"/>
        <v>0</v>
      </c>
      <c r="H147">
        <f t="shared" si="9"/>
        <v>0</v>
      </c>
      <c r="I147">
        <v>76.100000000000009</v>
      </c>
      <c r="J147">
        <v>74</v>
      </c>
      <c r="K147">
        <f t="shared" si="10"/>
        <v>0</v>
      </c>
      <c r="L147">
        <f t="shared" si="11"/>
        <v>0</v>
      </c>
    </row>
    <row r="148" spans="1:12" x14ac:dyDescent="0.25">
      <c r="A148" t="s">
        <v>139</v>
      </c>
      <c r="B148">
        <v>3</v>
      </c>
      <c r="C148">
        <v>3</v>
      </c>
      <c r="D148">
        <v>0</v>
      </c>
      <c r="E148">
        <v>100</v>
      </c>
      <c r="F148">
        <v>100</v>
      </c>
      <c r="G148">
        <f t="shared" si="8"/>
        <v>0</v>
      </c>
      <c r="H148">
        <f t="shared" si="9"/>
        <v>0</v>
      </c>
      <c r="I148">
        <v>52</v>
      </c>
      <c r="J148">
        <v>50.800000000000004</v>
      </c>
      <c r="K148">
        <f t="shared" si="10"/>
        <v>0</v>
      </c>
      <c r="L148">
        <f t="shared" si="11"/>
        <v>0</v>
      </c>
    </row>
    <row r="149" spans="1:12" x14ac:dyDescent="0.25">
      <c r="A149" t="s">
        <v>140</v>
      </c>
      <c r="B149">
        <v>12</v>
      </c>
      <c r="C149">
        <v>0</v>
      </c>
      <c r="D149">
        <v>0</v>
      </c>
      <c r="E149">
        <v>100</v>
      </c>
      <c r="F149" t="e">
        <v>#N/A</v>
      </c>
      <c r="G149">
        <f t="shared" si="8"/>
        <v>0</v>
      </c>
      <c r="H149" t="e">
        <f t="shared" si="9"/>
        <v>#N/A</v>
      </c>
      <c r="I149">
        <v>100</v>
      </c>
      <c r="J149" t="e">
        <v>#N/A</v>
      </c>
      <c r="K149">
        <f t="shared" si="10"/>
        <v>0</v>
      </c>
      <c r="L149" t="e">
        <f t="shared" si="11"/>
        <v>#N/A</v>
      </c>
    </row>
    <row r="150" spans="1:12" x14ac:dyDescent="0.25">
      <c r="A150" t="s">
        <v>141</v>
      </c>
      <c r="B150">
        <v>64</v>
      </c>
      <c r="C150">
        <v>43</v>
      </c>
      <c r="D150">
        <v>17</v>
      </c>
      <c r="E150">
        <v>0.4</v>
      </c>
      <c r="F150">
        <v>0</v>
      </c>
      <c r="G150">
        <f t="shared" si="8"/>
        <v>1</v>
      </c>
      <c r="H150">
        <f t="shared" si="9"/>
        <v>1</v>
      </c>
      <c r="I150">
        <v>99.800000000000011</v>
      </c>
      <c r="J150">
        <v>100</v>
      </c>
      <c r="K150">
        <f t="shared" si="10"/>
        <v>0</v>
      </c>
      <c r="L150">
        <f t="shared" si="11"/>
        <v>0</v>
      </c>
    </row>
    <row r="151" spans="1:12" x14ac:dyDescent="0.25">
      <c r="A151" t="s">
        <v>142</v>
      </c>
      <c r="B151">
        <v>22</v>
      </c>
      <c r="C151">
        <v>9</v>
      </c>
      <c r="D151">
        <v>1</v>
      </c>
      <c r="E151">
        <v>84.9</v>
      </c>
      <c r="F151">
        <v>86</v>
      </c>
      <c r="G151">
        <f t="shared" si="8"/>
        <v>0</v>
      </c>
      <c r="H151">
        <f t="shared" si="9"/>
        <v>0</v>
      </c>
      <c r="I151">
        <v>48.2</v>
      </c>
      <c r="J151">
        <v>46.300000000000004</v>
      </c>
      <c r="K151">
        <f t="shared" si="10"/>
        <v>0</v>
      </c>
      <c r="L151">
        <f t="shared" si="11"/>
        <v>0</v>
      </c>
    </row>
    <row r="152" spans="1:12" x14ac:dyDescent="0.25">
      <c r="A152" t="s">
        <v>143</v>
      </c>
      <c r="B152">
        <v>11</v>
      </c>
      <c r="C152">
        <v>0</v>
      </c>
      <c r="D152">
        <v>0</v>
      </c>
      <c r="E152">
        <v>100</v>
      </c>
      <c r="F152" t="e">
        <v>#N/A</v>
      </c>
      <c r="G152">
        <f t="shared" si="8"/>
        <v>0</v>
      </c>
      <c r="H152" t="e">
        <f t="shared" si="9"/>
        <v>#N/A</v>
      </c>
      <c r="I152">
        <v>100</v>
      </c>
      <c r="J152" t="e">
        <v>#N/A</v>
      </c>
      <c r="K152">
        <f t="shared" si="10"/>
        <v>0</v>
      </c>
      <c r="L152" t="e">
        <f t="shared" si="11"/>
        <v>#N/A</v>
      </c>
    </row>
    <row r="153" spans="1:12" x14ac:dyDescent="0.25">
      <c r="A153" t="s">
        <v>144</v>
      </c>
      <c r="B153">
        <v>20</v>
      </c>
      <c r="C153">
        <v>9</v>
      </c>
      <c r="D153">
        <v>1</v>
      </c>
      <c r="E153">
        <v>86</v>
      </c>
      <c r="F153">
        <v>84.5</v>
      </c>
      <c r="G153">
        <f t="shared" si="8"/>
        <v>0</v>
      </c>
      <c r="H153">
        <f t="shared" si="9"/>
        <v>0</v>
      </c>
      <c r="I153">
        <v>47.800000000000004</v>
      </c>
      <c r="J153">
        <v>48.300000000000004</v>
      </c>
      <c r="K153">
        <f t="shared" si="10"/>
        <v>0</v>
      </c>
      <c r="L153">
        <f t="shared" si="11"/>
        <v>0</v>
      </c>
    </row>
    <row r="154" spans="1:12" x14ac:dyDescent="0.25">
      <c r="A154" t="s">
        <v>145</v>
      </c>
      <c r="B154">
        <v>22</v>
      </c>
      <c r="C154">
        <v>18</v>
      </c>
      <c r="D154">
        <v>5</v>
      </c>
      <c r="E154">
        <v>27.1</v>
      </c>
      <c r="F154">
        <v>25.900000000000002</v>
      </c>
      <c r="G154">
        <f t="shared" si="8"/>
        <v>0</v>
      </c>
      <c r="H154">
        <f t="shared" si="9"/>
        <v>0</v>
      </c>
      <c r="I154">
        <v>87.9</v>
      </c>
      <c r="J154">
        <v>88.100000000000009</v>
      </c>
      <c r="K154">
        <f t="shared" si="10"/>
        <v>0</v>
      </c>
      <c r="L154">
        <f t="shared" si="11"/>
        <v>0</v>
      </c>
    </row>
    <row r="155" spans="1:12" x14ac:dyDescent="0.25">
      <c r="A155" t="s">
        <v>146</v>
      </c>
      <c r="B155">
        <v>477</v>
      </c>
      <c r="C155">
        <v>102</v>
      </c>
      <c r="D155">
        <v>18</v>
      </c>
      <c r="E155">
        <v>72.8</v>
      </c>
      <c r="F155">
        <v>71.5</v>
      </c>
      <c r="G155">
        <f t="shared" si="8"/>
        <v>0</v>
      </c>
      <c r="H155">
        <f t="shared" si="9"/>
        <v>0</v>
      </c>
      <c r="I155">
        <v>38.200000000000003</v>
      </c>
      <c r="J155">
        <v>36.300000000000004</v>
      </c>
      <c r="K155">
        <f t="shared" si="10"/>
        <v>0</v>
      </c>
      <c r="L155">
        <f t="shared" si="11"/>
        <v>0</v>
      </c>
    </row>
    <row r="156" spans="1:12" x14ac:dyDescent="0.25">
      <c r="A156" t="s">
        <v>147</v>
      </c>
      <c r="B156">
        <v>623</v>
      </c>
      <c r="C156">
        <v>184</v>
      </c>
      <c r="D156">
        <v>36</v>
      </c>
      <c r="E156">
        <v>52.900000000000006</v>
      </c>
      <c r="F156">
        <v>52</v>
      </c>
      <c r="G156">
        <f t="shared" si="8"/>
        <v>0</v>
      </c>
      <c r="H156">
        <f t="shared" si="9"/>
        <v>0</v>
      </c>
      <c r="I156">
        <v>55.2</v>
      </c>
      <c r="J156">
        <v>54.5</v>
      </c>
      <c r="K156">
        <f t="shared" si="10"/>
        <v>0</v>
      </c>
      <c r="L156">
        <f t="shared" si="11"/>
        <v>0</v>
      </c>
    </row>
    <row r="157" spans="1:12" x14ac:dyDescent="0.25">
      <c r="A157" t="s">
        <v>148</v>
      </c>
      <c r="B157">
        <v>316</v>
      </c>
      <c r="C157">
        <v>110</v>
      </c>
      <c r="D157">
        <v>6</v>
      </c>
      <c r="E157">
        <v>100</v>
      </c>
      <c r="F157">
        <v>100</v>
      </c>
      <c r="G157">
        <f t="shared" si="8"/>
        <v>0</v>
      </c>
      <c r="H157">
        <f t="shared" si="9"/>
        <v>0</v>
      </c>
      <c r="I157">
        <v>0</v>
      </c>
      <c r="J157">
        <v>0</v>
      </c>
      <c r="K157">
        <f t="shared" si="10"/>
        <v>1</v>
      </c>
      <c r="L157">
        <f t="shared" si="11"/>
        <v>1</v>
      </c>
    </row>
    <row r="158" spans="1:12" x14ac:dyDescent="0.25">
      <c r="A158" t="s">
        <v>149</v>
      </c>
      <c r="B158">
        <v>130</v>
      </c>
      <c r="C158">
        <v>86</v>
      </c>
      <c r="D158">
        <v>8</v>
      </c>
      <c r="E158">
        <v>99.5</v>
      </c>
      <c r="F158">
        <v>99.5</v>
      </c>
      <c r="G158">
        <f t="shared" si="8"/>
        <v>0</v>
      </c>
      <c r="H158">
        <f t="shared" si="9"/>
        <v>0</v>
      </c>
      <c r="I158">
        <v>1.3</v>
      </c>
      <c r="J158">
        <v>0.8</v>
      </c>
      <c r="K158">
        <f t="shared" si="10"/>
        <v>1</v>
      </c>
      <c r="L158">
        <f t="shared" si="11"/>
        <v>1</v>
      </c>
    </row>
    <row r="159" spans="1:12" x14ac:dyDescent="0.25">
      <c r="A159" t="s">
        <v>150</v>
      </c>
      <c r="B159">
        <v>94</v>
      </c>
      <c r="C159">
        <v>89</v>
      </c>
      <c r="D159">
        <v>21</v>
      </c>
      <c r="E159">
        <v>19.200000000000003</v>
      </c>
      <c r="F159">
        <v>19.100000000000001</v>
      </c>
      <c r="G159">
        <f t="shared" si="8"/>
        <v>0</v>
      </c>
      <c r="H159">
        <f t="shared" si="9"/>
        <v>0</v>
      </c>
      <c r="I159">
        <v>87.300000000000011</v>
      </c>
      <c r="J159">
        <v>86.7</v>
      </c>
      <c r="K159">
        <f t="shared" si="10"/>
        <v>0</v>
      </c>
      <c r="L159">
        <f t="shared" si="11"/>
        <v>0</v>
      </c>
    </row>
    <row r="160" spans="1:12" x14ac:dyDescent="0.25">
      <c r="A160" t="s">
        <v>151</v>
      </c>
      <c r="B160">
        <v>45</v>
      </c>
      <c r="C160">
        <v>20</v>
      </c>
      <c r="D160">
        <v>4</v>
      </c>
      <c r="E160">
        <v>57.5</v>
      </c>
      <c r="F160">
        <v>57</v>
      </c>
      <c r="G160">
        <f t="shared" si="8"/>
        <v>0</v>
      </c>
      <c r="H160">
        <f t="shared" si="9"/>
        <v>0</v>
      </c>
      <c r="I160">
        <v>65.400000000000006</v>
      </c>
      <c r="J160">
        <v>65.3</v>
      </c>
      <c r="K160">
        <f t="shared" si="10"/>
        <v>0</v>
      </c>
      <c r="L160">
        <f t="shared" si="11"/>
        <v>0</v>
      </c>
    </row>
    <row r="161" spans="1:12" x14ac:dyDescent="0.25">
      <c r="A161" t="s">
        <v>152</v>
      </c>
      <c r="B161">
        <v>104</v>
      </c>
      <c r="C161">
        <v>86</v>
      </c>
      <c r="D161">
        <v>31</v>
      </c>
      <c r="E161">
        <v>0</v>
      </c>
      <c r="F161">
        <v>0</v>
      </c>
      <c r="G161">
        <f t="shared" si="8"/>
        <v>1</v>
      </c>
      <c r="H161">
        <f t="shared" si="9"/>
        <v>1</v>
      </c>
      <c r="I161">
        <v>100</v>
      </c>
      <c r="J161">
        <v>100</v>
      </c>
      <c r="K161">
        <f t="shared" si="10"/>
        <v>0</v>
      </c>
      <c r="L161">
        <f t="shared" si="11"/>
        <v>0</v>
      </c>
    </row>
    <row r="162" spans="1:12" x14ac:dyDescent="0.25">
      <c r="A162" t="s">
        <v>153</v>
      </c>
      <c r="B162">
        <v>69</v>
      </c>
      <c r="C162">
        <v>0</v>
      </c>
      <c r="D162">
        <v>0</v>
      </c>
      <c r="E162">
        <v>100</v>
      </c>
      <c r="F162" t="e">
        <v>#N/A</v>
      </c>
      <c r="G162">
        <f t="shared" si="8"/>
        <v>0</v>
      </c>
      <c r="H162" t="e">
        <f t="shared" si="9"/>
        <v>#N/A</v>
      </c>
      <c r="I162">
        <v>100</v>
      </c>
      <c r="J162" t="e">
        <v>#N/A</v>
      </c>
      <c r="K162">
        <f t="shared" si="10"/>
        <v>0</v>
      </c>
      <c r="L162" t="e">
        <f t="shared" si="11"/>
        <v>#N/A</v>
      </c>
    </row>
    <row r="163" spans="1:12" x14ac:dyDescent="0.25">
      <c r="A163" t="s">
        <v>154</v>
      </c>
      <c r="B163">
        <v>29</v>
      </c>
      <c r="C163">
        <v>17</v>
      </c>
      <c r="D163">
        <v>2</v>
      </c>
      <c r="E163">
        <v>86.9</v>
      </c>
      <c r="F163">
        <v>86</v>
      </c>
      <c r="G163">
        <f t="shared" si="8"/>
        <v>0</v>
      </c>
      <c r="H163">
        <f t="shared" si="9"/>
        <v>0</v>
      </c>
      <c r="I163">
        <v>34.800000000000004</v>
      </c>
      <c r="J163">
        <v>34.5</v>
      </c>
      <c r="K163">
        <f t="shared" si="10"/>
        <v>0</v>
      </c>
      <c r="L163">
        <f t="shared" si="11"/>
        <v>0</v>
      </c>
    </row>
    <row r="164" spans="1:12" x14ac:dyDescent="0.25">
      <c r="A164" t="s">
        <v>155</v>
      </c>
      <c r="B164">
        <v>2</v>
      </c>
      <c r="C164">
        <v>2</v>
      </c>
      <c r="D164">
        <v>0</v>
      </c>
      <c r="E164">
        <v>100</v>
      </c>
      <c r="F164">
        <v>100</v>
      </c>
      <c r="G164">
        <f t="shared" si="8"/>
        <v>0</v>
      </c>
      <c r="H164">
        <f t="shared" si="9"/>
        <v>0</v>
      </c>
      <c r="I164">
        <v>65.8</v>
      </c>
      <c r="J164">
        <v>65.2</v>
      </c>
      <c r="K164">
        <f t="shared" si="10"/>
        <v>0</v>
      </c>
      <c r="L164">
        <f t="shared" si="11"/>
        <v>0</v>
      </c>
    </row>
    <row r="165" spans="1:12" x14ac:dyDescent="0.25">
      <c r="A165" t="s">
        <v>156</v>
      </c>
      <c r="B165">
        <v>32</v>
      </c>
      <c r="C165">
        <v>27</v>
      </c>
      <c r="D165">
        <v>2</v>
      </c>
      <c r="E165">
        <v>98.4</v>
      </c>
      <c r="F165">
        <v>97.600000000000009</v>
      </c>
      <c r="G165">
        <f t="shared" si="8"/>
        <v>0</v>
      </c>
      <c r="H165">
        <f t="shared" si="9"/>
        <v>0</v>
      </c>
      <c r="I165">
        <v>7.1000000000000005</v>
      </c>
      <c r="J165">
        <v>10.200000000000001</v>
      </c>
      <c r="K165">
        <f t="shared" si="10"/>
        <v>0</v>
      </c>
      <c r="L165">
        <f t="shared" si="11"/>
        <v>0</v>
      </c>
    </row>
    <row r="166" spans="1:12" x14ac:dyDescent="0.25">
      <c r="A166" t="s">
        <v>157</v>
      </c>
      <c r="B166">
        <v>1</v>
      </c>
      <c r="C166">
        <v>3</v>
      </c>
      <c r="D166">
        <v>1</v>
      </c>
      <c r="E166">
        <v>50.5</v>
      </c>
      <c r="F166">
        <v>49.300000000000004</v>
      </c>
      <c r="G166">
        <f t="shared" si="8"/>
        <v>0</v>
      </c>
      <c r="H166">
        <f t="shared" si="9"/>
        <v>0</v>
      </c>
      <c r="I166">
        <v>92.7</v>
      </c>
      <c r="J166">
        <v>90</v>
      </c>
      <c r="K166">
        <f t="shared" si="10"/>
        <v>0</v>
      </c>
      <c r="L166">
        <f t="shared" si="11"/>
        <v>0</v>
      </c>
    </row>
    <row r="167" spans="1:12" x14ac:dyDescent="0.25">
      <c r="A167" t="s">
        <v>158</v>
      </c>
      <c r="B167">
        <v>10</v>
      </c>
      <c r="C167">
        <v>5</v>
      </c>
      <c r="D167">
        <v>0</v>
      </c>
      <c r="E167">
        <v>100</v>
      </c>
      <c r="F167">
        <v>100</v>
      </c>
      <c r="G167">
        <f t="shared" si="8"/>
        <v>0</v>
      </c>
      <c r="H167">
        <f t="shared" si="9"/>
        <v>0</v>
      </c>
      <c r="I167">
        <v>34.6</v>
      </c>
      <c r="J167">
        <v>32.6</v>
      </c>
      <c r="K167">
        <f t="shared" si="10"/>
        <v>0</v>
      </c>
      <c r="L167">
        <f t="shared" si="11"/>
        <v>0</v>
      </c>
    </row>
    <row r="168" spans="1:12" x14ac:dyDescent="0.25">
      <c r="A168" t="s">
        <v>159</v>
      </c>
      <c r="B168">
        <v>18</v>
      </c>
      <c r="C168">
        <v>8</v>
      </c>
      <c r="D168">
        <v>0</v>
      </c>
      <c r="E168">
        <v>100</v>
      </c>
      <c r="F168">
        <v>100</v>
      </c>
      <c r="G168">
        <f t="shared" si="8"/>
        <v>0</v>
      </c>
      <c r="H168">
        <f t="shared" si="9"/>
        <v>0</v>
      </c>
      <c r="I168">
        <v>19.900000000000002</v>
      </c>
      <c r="J168">
        <v>18.900000000000002</v>
      </c>
      <c r="K168">
        <f t="shared" si="10"/>
        <v>0</v>
      </c>
      <c r="L168">
        <f t="shared" si="11"/>
        <v>0</v>
      </c>
    </row>
    <row r="169" spans="1:12" x14ac:dyDescent="0.25">
      <c r="A169" t="s">
        <v>160</v>
      </c>
      <c r="B169">
        <v>3</v>
      </c>
      <c r="C169">
        <v>0</v>
      </c>
      <c r="D169">
        <v>0</v>
      </c>
      <c r="E169">
        <v>100</v>
      </c>
      <c r="F169" t="e">
        <v>#N/A</v>
      </c>
      <c r="G169">
        <f t="shared" si="8"/>
        <v>0</v>
      </c>
      <c r="H169" t="e">
        <f t="shared" si="9"/>
        <v>#N/A</v>
      </c>
      <c r="I169">
        <v>100</v>
      </c>
      <c r="J169" t="e">
        <v>#N/A</v>
      </c>
      <c r="K169">
        <f t="shared" si="10"/>
        <v>0</v>
      </c>
      <c r="L169" t="e">
        <f t="shared" si="11"/>
        <v>#N/A</v>
      </c>
    </row>
    <row r="170" spans="1:12" x14ac:dyDescent="0.25">
      <c r="A170" t="s">
        <v>161</v>
      </c>
      <c r="B170">
        <v>606</v>
      </c>
      <c r="C170">
        <v>529</v>
      </c>
      <c r="D170">
        <v>108</v>
      </c>
      <c r="E170">
        <v>32</v>
      </c>
      <c r="F170">
        <v>29.700000000000003</v>
      </c>
      <c r="G170">
        <f t="shared" si="8"/>
        <v>0</v>
      </c>
      <c r="H170">
        <f t="shared" si="9"/>
        <v>0</v>
      </c>
      <c r="I170">
        <v>71.7</v>
      </c>
      <c r="J170">
        <v>74.100000000000009</v>
      </c>
      <c r="K170">
        <f t="shared" si="10"/>
        <v>0</v>
      </c>
      <c r="L170">
        <f t="shared" si="11"/>
        <v>0</v>
      </c>
    </row>
    <row r="171" spans="1:12" x14ac:dyDescent="0.25">
      <c r="A171" t="s">
        <v>162</v>
      </c>
      <c r="B171">
        <v>327</v>
      </c>
      <c r="C171">
        <v>306</v>
      </c>
      <c r="D171">
        <v>64</v>
      </c>
      <c r="E171">
        <v>29.3</v>
      </c>
      <c r="F171">
        <v>25.5</v>
      </c>
      <c r="G171">
        <f t="shared" si="8"/>
        <v>0</v>
      </c>
      <c r="H171">
        <f t="shared" si="9"/>
        <v>0</v>
      </c>
      <c r="I171">
        <v>74.900000000000006</v>
      </c>
      <c r="J171">
        <v>78.800000000000011</v>
      </c>
      <c r="K171">
        <f t="shared" si="10"/>
        <v>0</v>
      </c>
      <c r="L171">
        <f t="shared" si="11"/>
        <v>0</v>
      </c>
    </row>
    <row r="172" spans="1:12" x14ac:dyDescent="0.25">
      <c r="A172" t="s">
        <v>163</v>
      </c>
      <c r="B172">
        <v>322</v>
      </c>
      <c r="C172">
        <v>316</v>
      </c>
      <c r="D172">
        <v>42</v>
      </c>
      <c r="E172">
        <v>99.7</v>
      </c>
      <c r="F172">
        <v>100</v>
      </c>
      <c r="G172">
        <f t="shared" si="8"/>
        <v>0</v>
      </c>
      <c r="H172">
        <f t="shared" si="9"/>
        <v>0</v>
      </c>
      <c r="I172">
        <v>0.5</v>
      </c>
      <c r="J172">
        <v>0.2</v>
      </c>
      <c r="K172">
        <f t="shared" si="10"/>
        <v>1</v>
      </c>
      <c r="L172">
        <f t="shared" si="11"/>
        <v>1</v>
      </c>
    </row>
    <row r="173" spans="1:12" x14ac:dyDescent="0.25">
      <c r="A173" t="s">
        <v>164</v>
      </c>
      <c r="B173">
        <v>196</v>
      </c>
      <c r="C173">
        <v>188</v>
      </c>
      <c r="D173">
        <v>26</v>
      </c>
      <c r="E173">
        <v>98.2</v>
      </c>
      <c r="F173">
        <v>97.7</v>
      </c>
      <c r="G173">
        <f t="shared" si="8"/>
        <v>0</v>
      </c>
      <c r="H173">
        <f t="shared" si="9"/>
        <v>0</v>
      </c>
      <c r="I173">
        <v>3.2</v>
      </c>
      <c r="J173">
        <v>3.7</v>
      </c>
      <c r="K173">
        <f t="shared" si="10"/>
        <v>1</v>
      </c>
      <c r="L173">
        <f t="shared" si="11"/>
        <v>1</v>
      </c>
    </row>
    <row r="174" spans="1:12" x14ac:dyDescent="0.25">
      <c r="A174" t="s">
        <v>165</v>
      </c>
      <c r="B174">
        <v>26</v>
      </c>
      <c r="C174">
        <v>29</v>
      </c>
      <c r="D174">
        <v>6</v>
      </c>
      <c r="E174">
        <v>51.5</v>
      </c>
      <c r="F174">
        <v>48.6</v>
      </c>
      <c r="G174">
        <f t="shared" si="8"/>
        <v>0</v>
      </c>
      <c r="H174">
        <f t="shared" si="9"/>
        <v>0</v>
      </c>
      <c r="I174">
        <v>64.8</v>
      </c>
      <c r="J174">
        <v>67.900000000000006</v>
      </c>
      <c r="K174">
        <f t="shared" si="10"/>
        <v>0</v>
      </c>
      <c r="L174">
        <f t="shared" si="11"/>
        <v>0</v>
      </c>
    </row>
    <row r="175" spans="1:12" x14ac:dyDescent="0.25">
      <c r="A175" t="s">
        <v>166</v>
      </c>
      <c r="B175">
        <v>137</v>
      </c>
      <c r="C175">
        <v>138</v>
      </c>
      <c r="D175">
        <v>20</v>
      </c>
      <c r="E175">
        <v>94.7</v>
      </c>
      <c r="F175">
        <v>94.7</v>
      </c>
      <c r="G175">
        <f t="shared" si="8"/>
        <v>0</v>
      </c>
      <c r="H175">
        <f t="shared" si="9"/>
        <v>0</v>
      </c>
      <c r="I175">
        <v>7.5</v>
      </c>
      <c r="J175">
        <v>7.5</v>
      </c>
      <c r="K175">
        <f t="shared" si="10"/>
        <v>0</v>
      </c>
      <c r="L175">
        <f t="shared" si="11"/>
        <v>0</v>
      </c>
    </row>
    <row r="176" spans="1:12" x14ac:dyDescent="0.25">
      <c r="A176" t="s">
        <v>167</v>
      </c>
      <c r="B176">
        <v>41</v>
      </c>
      <c r="C176">
        <v>41</v>
      </c>
      <c r="D176">
        <v>9</v>
      </c>
      <c r="E176">
        <v>42.7</v>
      </c>
      <c r="F176">
        <v>41.6</v>
      </c>
      <c r="G176">
        <f t="shared" si="8"/>
        <v>0</v>
      </c>
      <c r="H176">
        <f t="shared" si="9"/>
        <v>0</v>
      </c>
      <c r="I176">
        <v>72.3</v>
      </c>
      <c r="J176">
        <v>73.8</v>
      </c>
      <c r="K176">
        <f t="shared" si="10"/>
        <v>0</v>
      </c>
      <c r="L176">
        <f t="shared" si="11"/>
        <v>0</v>
      </c>
    </row>
    <row r="177" spans="1:12" x14ac:dyDescent="0.25">
      <c r="A177" t="s">
        <v>168</v>
      </c>
      <c r="B177">
        <v>72</v>
      </c>
      <c r="C177">
        <v>54</v>
      </c>
      <c r="D177">
        <v>2</v>
      </c>
      <c r="E177">
        <v>100</v>
      </c>
      <c r="F177">
        <v>100</v>
      </c>
      <c r="G177">
        <f t="shared" si="8"/>
        <v>0</v>
      </c>
      <c r="H177">
        <f t="shared" si="9"/>
        <v>0</v>
      </c>
      <c r="I177">
        <v>0.1</v>
      </c>
      <c r="J177">
        <v>0</v>
      </c>
      <c r="K177">
        <f t="shared" si="10"/>
        <v>1</v>
      </c>
      <c r="L177">
        <f t="shared" si="11"/>
        <v>1</v>
      </c>
    </row>
    <row r="178" spans="1:12" x14ac:dyDescent="0.25">
      <c r="A178" t="s">
        <v>169</v>
      </c>
      <c r="B178">
        <v>396</v>
      </c>
      <c r="C178">
        <v>338</v>
      </c>
      <c r="D178">
        <v>34</v>
      </c>
      <c r="E178">
        <v>100</v>
      </c>
      <c r="F178">
        <v>100</v>
      </c>
      <c r="G178">
        <f t="shared" si="8"/>
        <v>0</v>
      </c>
      <c r="H178">
        <f t="shared" si="9"/>
        <v>0</v>
      </c>
      <c r="I178">
        <v>0</v>
      </c>
      <c r="J178">
        <v>0</v>
      </c>
      <c r="K178">
        <f t="shared" si="10"/>
        <v>1</v>
      </c>
      <c r="L178">
        <f t="shared" si="11"/>
        <v>1</v>
      </c>
    </row>
    <row r="179" spans="1:12" x14ac:dyDescent="0.25">
      <c r="A179" t="s">
        <v>170</v>
      </c>
      <c r="B179">
        <v>75</v>
      </c>
      <c r="C179">
        <v>87</v>
      </c>
      <c r="D179">
        <v>18</v>
      </c>
      <c r="E179">
        <v>41.6</v>
      </c>
      <c r="F179">
        <v>40.1</v>
      </c>
      <c r="G179">
        <f t="shared" si="8"/>
        <v>0</v>
      </c>
      <c r="H179">
        <f t="shared" si="9"/>
        <v>0</v>
      </c>
      <c r="I179">
        <v>67.7</v>
      </c>
      <c r="J179">
        <v>69.5</v>
      </c>
      <c r="K179">
        <f t="shared" si="10"/>
        <v>0</v>
      </c>
      <c r="L179">
        <f t="shared" si="11"/>
        <v>0</v>
      </c>
    </row>
    <row r="180" spans="1:12" x14ac:dyDescent="0.25">
      <c r="A180" t="s">
        <v>171</v>
      </c>
      <c r="B180">
        <v>809</v>
      </c>
      <c r="C180">
        <v>217</v>
      </c>
      <c r="D180">
        <v>36</v>
      </c>
      <c r="E180">
        <v>86.4</v>
      </c>
      <c r="F180">
        <v>89.7</v>
      </c>
      <c r="G180">
        <f t="shared" si="8"/>
        <v>0</v>
      </c>
      <c r="H180">
        <f t="shared" si="9"/>
        <v>0</v>
      </c>
      <c r="I180">
        <v>18</v>
      </c>
      <c r="J180">
        <v>16</v>
      </c>
      <c r="K180">
        <f t="shared" si="10"/>
        <v>0</v>
      </c>
      <c r="L180">
        <f t="shared" si="11"/>
        <v>0</v>
      </c>
    </row>
    <row r="181" spans="1:12" x14ac:dyDescent="0.25">
      <c r="A181" t="s">
        <v>172</v>
      </c>
      <c r="B181">
        <v>82</v>
      </c>
      <c r="C181">
        <v>15</v>
      </c>
      <c r="D181">
        <v>2</v>
      </c>
      <c r="E181">
        <v>81.400000000000006</v>
      </c>
      <c r="F181">
        <v>81.300000000000011</v>
      </c>
      <c r="G181">
        <f t="shared" si="8"/>
        <v>0</v>
      </c>
      <c r="H181">
        <f t="shared" si="9"/>
        <v>0</v>
      </c>
      <c r="I181">
        <v>39.700000000000003</v>
      </c>
      <c r="J181">
        <v>44.7</v>
      </c>
      <c r="K181">
        <f t="shared" si="10"/>
        <v>0</v>
      </c>
      <c r="L181">
        <f t="shared" si="11"/>
        <v>0</v>
      </c>
    </row>
    <row r="182" spans="1:12" x14ac:dyDescent="0.25">
      <c r="A182" t="s">
        <v>173</v>
      </c>
      <c r="B182">
        <v>327</v>
      </c>
      <c r="C182">
        <v>76</v>
      </c>
      <c r="D182">
        <v>24</v>
      </c>
      <c r="E182">
        <v>0.60000000000000009</v>
      </c>
      <c r="F182">
        <v>0.30000000000000004</v>
      </c>
      <c r="G182">
        <f t="shared" si="8"/>
        <v>1</v>
      </c>
      <c r="H182">
        <f t="shared" si="9"/>
        <v>1</v>
      </c>
      <c r="I182">
        <v>99.7</v>
      </c>
      <c r="J182">
        <v>99.800000000000011</v>
      </c>
      <c r="K182">
        <f t="shared" si="10"/>
        <v>0</v>
      </c>
      <c r="L182">
        <f t="shared" si="11"/>
        <v>0</v>
      </c>
    </row>
    <row r="183" spans="1:12" x14ac:dyDescent="0.25">
      <c r="A183" t="s">
        <v>174</v>
      </c>
      <c r="B183">
        <v>144</v>
      </c>
      <c r="C183">
        <v>92</v>
      </c>
      <c r="D183">
        <v>22</v>
      </c>
      <c r="E183">
        <v>17.8</v>
      </c>
      <c r="F183">
        <v>17.900000000000002</v>
      </c>
      <c r="G183">
        <f t="shared" si="8"/>
        <v>0</v>
      </c>
      <c r="H183">
        <f t="shared" si="9"/>
        <v>0</v>
      </c>
      <c r="I183">
        <v>88.800000000000011</v>
      </c>
      <c r="J183">
        <v>88</v>
      </c>
      <c r="K183">
        <f t="shared" si="10"/>
        <v>0</v>
      </c>
      <c r="L183">
        <f t="shared" si="11"/>
        <v>0</v>
      </c>
    </row>
    <row r="184" spans="1:12" x14ac:dyDescent="0.25">
      <c r="A184" t="s">
        <v>175</v>
      </c>
      <c r="B184">
        <v>145</v>
      </c>
      <c r="C184">
        <v>92</v>
      </c>
      <c r="D184">
        <v>22</v>
      </c>
      <c r="E184">
        <v>17.8</v>
      </c>
      <c r="F184">
        <v>14.9</v>
      </c>
      <c r="G184">
        <f t="shared" si="8"/>
        <v>0</v>
      </c>
      <c r="H184">
        <f t="shared" si="9"/>
        <v>0</v>
      </c>
      <c r="I184">
        <v>88.800000000000011</v>
      </c>
      <c r="J184">
        <v>88.9</v>
      </c>
      <c r="K184">
        <f t="shared" si="10"/>
        <v>0</v>
      </c>
      <c r="L184">
        <f t="shared" si="11"/>
        <v>0</v>
      </c>
    </row>
    <row r="185" spans="1:12" x14ac:dyDescent="0.25">
      <c r="A185" t="s">
        <v>176</v>
      </c>
      <c r="B185">
        <v>50</v>
      </c>
      <c r="C185">
        <v>28</v>
      </c>
      <c r="D185">
        <v>5</v>
      </c>
      <c r="E185">
        <v>67.2</v>
      </c>
      <c r="F185">
        <v>67.100000000000009</v>
      </c>
      <c r="G185">
        <f t="shared" si="8"/>
        <v>0</v>
      </c>
      <c r="H185">
        <f t="shared" si="9"/>
        <v>0</v>
      </c>
      <c r="I185">
        <v>54</v>
      </c>
      <c r="J185">
        <v>52</v>
      </c>
      <c r="K185">
        <f t="shared" si="10"/>
        <v>0</v>
      </c>
      <c r="L185">
        <f t="shared" si="11"/>
        <v>0</v>
      </c>
    </row>
    <row r="186" spans="1:12" x14ac:dyDescent="0.25">
      <c r="A186" t="s">
        <v>177</v>
      </c>
      <c r="B186">
        <v>132</v>
      </c>
      <c r="C186">
        <v>18</v>
      </c>
      <c r="D186">
        <v>0</v>
      </c>
      <c r="E186">
        <v>100</v>
      </c>
      <c r="F186">
        <v>100</v>
      </c>
      <c r="G186">
        <f t="shared" si="8"/>
        <v>0</v>
      </c>
      <c r="H186">
        <f t="shared" si="9"/>
        <v>0</v>
      </c>
      <c r="I186">
        <v>2.1</v>
      </c>
      <c r="J186">
        <v>2.2000000000000002</v>
      </c>
      <c r="K186">
        <f t="shared" si="10"/>
        <v>1</v>
      </c>
      <c r="L186">
        <f t="shared" si="11"/>
        <v>1</v>
      </c>
    </row>
    <row r="187" spans="1:12" x14ac:dyDescent="0.25">
      <c r="A187" t="s">
        <v>178</v>
      </c>
      <c r="B187">
        <v>53</v>
      </c>
      <c r="C187">
        <v>2</v>
      </c>
      <c r="D187">
        <v>0</v>
      </c>
      <c r="E187">
        <v>100</v>
      </c>
      <c r="F187">
        <v>100</v>
      </c>
      <c r="G187">
        <f t="shared" si="8"/>
        <v>0</v>
      </c>
      <c r="H187">
        <f t="shared" si="9"/>
        <v>0</v>
      </c>
      <c r="I187">
        <v>68</v>
      </c>
      <c r="J187">
        <v>64.2</v>
      </c>
      <c r="K187">
        <f t="shared" si="10"/>
        <v>0</v>
      </c>
      <c r="L187">
        <f t="shared" si="11"/>
        <v>0</v>
      </c>
    </row>
    <row r="188" spans="1:12" x14ac:dyDescent="0.25">
      <c r="A188" t="s">
        <v>179</v>
      </c>
      <c r="B188">
        <v>75</v>
      </c>
      <c r="C188">
        <v>21</v>
      </c>
      <c r="D188">
        <v>7</v>
      </c>
      <c r="E188">
        <v>8.6</v>
      </c>
      <c r="F188">
        <v>9.1</v>
      </c>
      <c r="G188">
        <f t="shared" si="8"/>
        <v>0</v>
      </c>
      <c r="H188">
        <f t="shared" si="9"/>
        <v>0</v>
      </c>
      <c r="I188">
        <v>96.800000000000011</v>
      </c>
      <c r="J188">
        <v>96.2</v>
      </c>
      <c r="K188">
        <f t="shared" si="10"/>
        <v>0</v>
      </c>
      <c r="L188">
        <f t="shared" si="11"/>
        <v>0</v>
      </c>
    </row>
    <row r="189" spans="1:12" x14ac:dyDescent="0.25">
      <c r="A189" t="s">
        <v>180</v>
      </c>
      <c r="B189">
        <v>60</v>
      </c>
      <c r="C189">
        <v>30</v>
      </c>
      <c r="D189">
        <v>6</v>
      </c>
      <c r="E189">
        <v>53.1</v>
      </c>
      <c r="F189">
        <v>54.5</v>
      </c>
      <c r="G189">
        <f t="shared" si="8"/>
        <v>0</v>
      </c>
      <c r="H189">
        <f t="shared" si="9"/>
        <v>0</v>
      </c>
      <c r="I189">
        <v>65.400000000000006</v>
      </c>
      <c r="J189">
        <v>65.400000000000006</v>
      </c>
      <c r="K189">
        <f t="shared" si="10"/>
        <v>0</v>
      </c>
      <c r="L189">
        <f t="shared" si="11"/>
        <v>0</v>
      </c>
    </row>
    <row r="190" spans="1:12" x14ac:dyDescent="0.25">
      <c r="A190" t="s">
        <v>181</v>
      </c>
      <c r="B190">
        <v>35</v>
      </c>
      <c r="C190">
        <v>5</v>
      </c>
      <c r="D190">
        <v>0</v>
      </c>
      <c r="E190">
        <v>100</v>
      </c>
      <c r="F190">
        <v>100</v>
      </c>
      <c r="G190">
        <f t="shared" si="8"/>
        <v>0</v>
      </c>
      <c r="H190">
        <f t="shared" si="9"/>
        <v>0</v>
      </c>
      <c r="I190">
        <v>33.700000000000003</v>
      </c>
      <c r="J190">
        <v>36.9</v>
      </c>
      <c r="K190">
        <f t="shared" si="10"/>
        <v>0</v>
      </c>
      <c r="L190">
        <f t="shared" si="11"/>
        <v>0</v>
      </c>
    </row>
    <row r="191" spans="1:12" x14ac:dyDescent="0.25">
      <c r="A191" t="s">
        <v>182</v>
      </c>
      <c r="B191">
        <v>51</v>
      </c>
      <c r="C191">
        <v>25</v>
      </c>
      <c r="D191">
        <v>10</v>
      </c>
      <c r="E191">
        <v>2</v>
      </c>
      <c r="F191">
        <v>1.4000000000000001</v>
      </c>
      <c r="G191">
        <f t="shared" si="8"/>
        <v>1</v>
      </c>
      <c r="H191">
        <f t="shared" si="9"/>
        <v>1</v>
      </c>
      <c r="I191">
        <v>99.600000000000009</v>
      </c>
      <c r="J191">
        <v>99.4</v>
      </c>
      <c r="K191">
        <f t="shared" si="10"/>
        <v>0</v>
      </c>
      <c r="L191">
        <f t="shared" si="11"/>
        <v>0</v>
      </c>
    </row>
    <row r="192" spans="1:12" x14ac:dyDescent="0.25">
      <c r="A192" t="s">
        <v>183</v>
      </c>
      <c r="B192">
        <v>164</v>
      </c>
      <c r="C192">
        <v>60</v>
      </c>
      <c r="D192">
        <v>19</v>
      </c>
      <c r="E192">
        <v>0.9</v>
      </c>
      <c r="F192">
        <v>2.1</v>
      </c>
      <c r="G192">
        <f t="shared" si="8"/>
        <v>1</v>
      </c>
      <c r="H192">
        <f t="shared" si="9"/>
        <v>1</v>
      </c>
      <c r="I192">
        <v>99.4</v>
      </c>
      <c r="J192">
        <v>99.2</v>
      </c>
      <c r="K192">
        <f t="shared" si="10"/>
        <v>0</v>
      </c>
      <c r="L192">
        <f t="shared" si="11"/>
        <v>0</v>
      </c>
    </row>
    <row r="193" spans="1:12" x14ac:dyDescent="0.25">
      <c r="A193" t="s">
        <v>184</v>
      </c>
      <c r="B193">
        <v>535</v>
      </c>
      <c r="C193">
        <v>71</v>
      </c>
      <c r="D193">
        <v>23</v>
      </c>
      <c r="E193">
        <v>0.60000000000000009</v>
      </c>
      <c r="F193">
        <v>0.8</v>
      </c>
      <c r="G193">
        <f t="shared" si="8"/>
        <v>1</v>
      </c>
      <c r="H193">
        <f t="shared" si="9"/>
        <v>1</v>
      </c>
      <c r="I193">
        <v>99.800000000000011</v>
      </c>
      <c r="J193">
        <v>99.7</v>
      </c>
      <c r="K193">
        <f t="shared" si="10"/>
        <v>0</v>
      </c>
      <c r="L193">
        <f t="shared" si="11"/>
        <v>0</v>
      </c>
    </row>
    <row r="194" spans="1:12" x14ac:dyDescent="0.25">
      <c r="A194" t="s">
        <v>185</v>
      </c>
      <c r="B194">
        <v>120</v>
      </c>
      <c r="C194">
        <v>1</v>
      </c>
      <c r="D194">
        <v>1</v>
      </c>
      <c r="E194">
        <v>20.100000000000001</v>
      </c>
      <c r="F194">
        <v>21.1</v>
      </c>
      <c r="G194">
        <f t="shared" si="8"/>
        <v>0</v>
      </c>
      <c r="H194">
        <f t="shared" si="9"/>
        <v>0</v>
      </c>
      <c r="I194">
        <v>100</v>
      </c>
      <c r="J194">
        <v>100</v>
      </c>
      <c r="K194">
        <f t="shared" si="10"/>
        <v>0</v>
      </c>
      <c r="L194">
        <f t="shared" si="11"/>
        <v>0</v>
      </c>
    </row>
    <row r="195" spans="1:12" x14ac:dyDescent="0.25">
      <c r="A195" t="s">
        <v>186</v>
      </c>
      <c r="B195">
        <v>294</v>
      </c>
      <c r="C195">
        <v>3</v>
      </c>
      <c r="D195">
        <v>1</v>
      </c>
      <c r="E195">
        <v>46.800000000000004</v>
      </c>
      <c r="F195">
        <v>49.2</v>
      </c>
      <c r="G195">
        <f t="shared" si="8"/>
        <v>0</v>
      </c>
      <c r="H195">
        <f t="shared" si="9"/>
        <v>0</v>
      </c>
      <c r="I195">
        <v>90.4</v>
      </c>
      <c r="J195">
        <v>89.5</v>
      </c>
      <c r="K195">
        <f t="shared" si="10"/>
        <v>0</v>
      </c>
      <c r="L195">
        <f t="shared" si="11"/>
        <v>0</v>
      </c>
    </row>
    <row r="196" spans="1:12" x14ac:dyDescent="0.25">
      <c r="A196" t="s">
        <v>187</v>
      </c>
      <c r="B196">
        <v>48</v>
      </c>
      <c r="C196">
        <v>4</v>
      </c>
      <c r="D196">
        <v>2</v>
      </c>
      <c r="E196">
        <v>18.600000000000001</v>
      </c>
      <c r="F196">
        <v>19.100000000000001</v>
      </c>
      <c r="G196">
        <f t="shared" si="8"/>
        <v>0</v>
      </c>
      <c r="H196">
        <f t="shared" si="9"/>
        <v>0</v>
      </c>
      <c r="I196">
        <v>97.300000000000011</v>
      </c>
      <c r="J196">
        <v>97.4</v>
      </c>
      <c r="K196">
        <f t="shared" si="10"/>
        <v>0</v>
      </c>
      <c r="L196">
        <f t="shared" si="11"/>
        <v>0</v>
      </c>
    </row>
    <row r="197" spans="1:12" x14ac:dyDescent="0.25">
      <c r="A197" t="s">
        <v>188</v>
      </c>
      <c r="B197">
        <v>73</v>
      </c>
      <c r="C197">
        <v>6</v>
      </c>
      <c r="D197">
        <v>2</v>
      </c>
      <c r="E197">
        <v>34.200000000000003</v>
      </c>
      <c r="F197">
        <v>34.1</v>
      </c>
      <c r="G197">
        <f t="shared" si="8"/>
        <v>0</v>
      </c>
      <c r="H197">
        <f t="shared" si="9"/>
        <v>0</v>
      </c>
      <c r="I197">
        <v>90.300000000000011</v>
      </c>
      <c r="J197">
        <v>89.600000000000009</v>
      </c>
      <c r="K197">
        <f t="shared" si="10"/>
        <v>0</v>
      </c>
      <c r="L197">
        <f t="shared" si="11"/>
        <v>0</v>
      </c>
    </row>
    <row r="198" spans="1:12" x14ac:dyDescent="0.25">
      <c r="A198" t="s">
        <v>189</v>
      </c>
      <c r="B198">
        <v>39</v>
      </c>
      <c r="C198">
        <v>22</v>
      </c>
      <c r="D198">
        <v>8</v>
      </c>
      <c r="E198">
        <v>4.3</v>
      </c>
      <c r="F198">
        <v>5.3000000000000007</v>
      </c>
      <c r="G198">
        <f t="shared" si="8"/>
        <v>1</v>
      </c>
      <c r="H198">
        <f t="shared" si="9"/>
        <v>0</v>
      </c>
      <c r="I198">
        <v>98.5</v>
      </c>
      <c r="J198">
        <v>97.600000000000009</v>
      </c>
      <c r="K198">
        <f t="shared" si="10"/>
        <v>0</v>
      </c>
      <c r="L198">
        <f t="shared" si="11"/>
        <v>0</v>
      </c>
    </row>
    <row r="199" spans="1:12" x14ac:dyDescent="0.25">
      <c r="A199" t="s">
        <v>190</v>
      </c>
      <c r="B199">
        <v>74</v>
      </c>
      <c r="C199">
        <v>75</v>
      </c>
      <c r="D199">
        <v>18</v>
      </c>
      <c r="E199">
        <v>20</v>
      </c>
      <c r="F199">
        <v>19.8</v>
      </c>
      <c r="G199">
        <f t="shared" si="8"/>
        <v>0</v>
      </c>
      <c r="H199">
        <f t="shared" si="9"/>
        <v>0</v>
      </c>
      <c r="I199">
        <v>86.5</v>
      </c>
      <c r="J199">
        <v>87.100000000000009</v>
      </c>
      <c r="K199">
        <f t="shared" si="10"/>
        <v>0</v>
      </c>
      <c r="L199">
        <f t="shared" si="11"/>
        <v>0</v>
      </c>
    </row>
    <row r="200" spans="1:12" x14ac:dyDescent="0.25">
      <c r="A200" t="s">
        <v>191</v>
      </c>
      <c r="B200">
        <v>227</v>
      </c>
      <c r="C200">
        <v>72</v>
      </c>
      <c r="D200">
        <v>16</v>
      </c>
      <c r="E200">
        <v>30.200000000000003</v>
      </c>
      <c r="F200">
        <v>31.700000000000003</v>
      </c>
      <c r="G200">
        <f t="shared" si="8"/>
        <v>0</v>
      </c>
      <c r="H200">
        <f t="shared" si="9"/>
        <v>0</v>
      </c>
      <c r="I200">
        <v>78.600000000000009</v>
      </c>
      <c r="J200">
        <v>79.400000000000006</v>
      </c>
      <c r="K200">
        <f t="shared" si="10"/>
        <v>0</v>
      </c>
      <c r="L200">
        <f t="shared" si="11"/>
        <v>0</v>
      </c>
    </row>
    <row r="201" spans="1:12" x14ac:dyDescent="0.25">
      <c r="A201" t="s">
        <v>192</v>
      </c>
      <c r="B201">
        <v>64</v>
      </c>
      <c r="C201">
        <v>0</v>
      </c>
      <c r="D201">
        <v>0</v>
      </c>
      <c r="E201">
        <v>100</v>
      </c>
      <c r="F201" t="e">
        <v>#N/A</v>
      </c>
      <c r="G201">
        <f t="shared" ref="G201:G264" si="12">IF(E201&lt;=5,IF(C201&gt;=$C$3,1,0),0)</f>
        <v>0</v>
      </c>
      <c r="H201" t="e">
        <f t="shared" ref="H201:H264" si="13">IF(F201&lt;=5,IF(C201&gt;=$C$3,1,0),0)</f>
        <v>#N/A</v>
      </c>
      <c r="I201">
        <v>100</v>
      </c>
      <c r="J201" t="e">
        <v>#N/A</v>
      </c>
      <c r="K201">
        <f t="shared" ref="K201:K264" si="14">IF(I201&lt;=5,IF(C201&gt;=$C$3,1,0),0)</f>
        <v>0</v>
      </c>
      <c r="L201" t="e">
        <f t="shared" ref="L201:L264" si="15">IF(J201&lt;=5,IF(C201&gt;=$C$3,1,0),0)</f>
        <v>#N/A</v>
      </c>
    </row>
    <row r="202" spans="1:12" x14ac:dyDescent="0.25">
      <c r="A202" t="s">
        <v>193</v>
      </c>
      <c r="B202">
        <v>55</v>
      </c>
      <c r="C202">
        <v>10</v>
      </c>
      <c r="D202">
        <v>2</v>
      </c>
      <c r="E202">
        <v>60.400000000000006</v>
      </c>
      <c r="F202">
        <v>60.6</v>
      </c>
      <c r="G202">
        <f t="shared" si="12"/>
        <v>0</v>
      </c>
      <c r="H202">
        <f t="shared" si="13"/>
        <v>0</v>
      </c>
      <c r="I202">
        <v>67.7</v>
      </c>
      <c r="J202">
        <v>70.900000000000006</v>
      </c>
      <c r="K202">
        <f t="shared" si="14"/>
        <v>0</v>
      </c>
      <c r="L202">
        <f t="shared" si="15"/>
        <v>0</v>
      </c>
    </row>
    <row r="203" spans="1:12" x14ac:dyDescent="0.25">
      <c r="A203" t="s">
        <v>194</v>
      </c>
      <c r="B203">
        <v>300</v>
      </c>
      <c r="C203">
        <v>130</v>
      </c>
      <c r="D203">
        <v>32</v>
      </c>
      <c r="E203">
        <v>8.4</v>
      </c>
      <c r="F203">
        <v>8.4</v>
      </c>
      <c r="G203">
        <f t="shared" si="12"/>
        <v>0</v>
      </c>
      <c r="H203">
        <f t="shared" si="13"/>
        <v>0</v>
      </c>
      <c r="I203">
        <v>94.600000000000009</v>
      </c>
      <c r="J203">
        <v>94.5</v>
      </c>
      <c r="K203">
        <f t="shared" si="14"/>
        <v>0</v>
      </c>
      <c r="L203">
        <f t="shared" si="15"/>
        <v>0</v>
      </c>
    </row>
    <row r="204" spans="1:12" x14ac:dyDescent="0.25">
      <c r="A204" t="s">
        <v>195</v>
      </c>
      <c r="B204">
        <v>41</v>
      </c>
      <c r="C204">
        <v>25</v>
      </c>
      <c r="D204">
        <v>4</v>
      </c>
      <c r="E204">
        <v>73.900000000000006</v>
      </c>
      <c r="F204">
        <v>75</v>
      </c>
      <c r="G204">
        <f t="shared" si="12"/>
        <v>0</v>
      </c>
      <c r="H204">
        <f t="shared" si="13"/>
        <v>0</v>
      </c>
      <c r="I204">
        <v>46.300000000000004</v>
      </c>
      <c r="J204">
        <v>44.6</v>
      </c>
      <c r="K204">
        <f t="shared" si="14"/>
        <v>0</v>
      </c>
      <c r="L204">
        <f t="shared" si="15"/>
        <v>0</v>
      </c>
    </row>
    <row r="205" spans="1:12" x14ac:dyDescent="0.25">
      <c r="A205" t="s">
        <v>196</v>
      </c>
      <c r="B205">
        <v>48</v>
      </c>
      <c r="C205">
        <v>15</v>
      </c>
      <c r="D205">
        <v>3</v>
      </c>
      <c r="E205">
        <v>59.300000000000004</v>
      </c>
      <c r="F205">
        <v>55.900000000000006</v>
      </c>
      <c r="G205">
        <f t="shared" si="12"/>
        <v>0</v>
      </c>
      <c r="H205">
        <f t="shared" si="13"/>
        <v>0</v>
      </c>
      <c r="I205">
        <v>66.3</v>
      </c>
      <c r="J205">
        <v>66.7</v>
      </c>
      <c r="K205">
        <f t="shared" si="14"/>
        <v>0</v>
      </c>
      <c r="L205">
        <f t="shared" si="15"/>
        <v>0</v>
      </c>
    </row>
    <row r="206" spans="1:12" x14ac:dyDescent="0.25">
      <c r="A206" t="s">
        <v>197</v>
      </c>
      <c r="B206">
        <v>45</v>
      </c>
      <c r="C206">
        <v>28</v>
      </c>
      <c r="D206">
        <v>12</v>
      </c>
      <c r="E206">
        <v>0.4</v>
      </c>
      <c r="F206">
        <v>0.2</v>
      </c>
      <c r="G206">
        <f t="shared" si="12"/>
        <v>1</v>
      </c>
      <c r="H206">
        <f t="shared" si="13"/>
        <v>1</v>
      </c>
      <c r="I206">
        <v>100</v>
      </c>
      <c r="J206">
        <v>100</v>
      </c>
      <c r="K206">
        <f t="shared" si="14"/>
        <v>0</v>
      </c>
      <c r="L206">
        <f t="shared" si="15"/>
        <v>0</v>
      </c>
    </row>
    <row r="207" spans="1:12" x14ac:dyDescent="0.25">
      <c r="A207" t="s">
        <v>198</v>
      </c>
      <c r="B207">
        <v>59</v>
      </c>
      <c r="C207">
        <v>31</v>
      </c>
      <c r="D207">
        <v>10</v>
      </c>
      <c r="E207">
        <v>7.3000000000000007</v>
      </c>
      <c r="F207">
        <v>5.3000000000000007</v>
      </c>
      <c r="G207">
        <f t="shared" si="12"/>
        <v>0</v>
      </c>
      <c r="H207">
        <f t="shared" si="13"/>
        <v>0</v>
      </c>
      <c r="I207">
        <v>96.2</v>
      </c>
      <c r="J207">
        <v>98.2</v>
      </c>
      <c r="K207">
        <f t="shared" si="14"/>
        <v>0</v>
      </c>
      <c r="L207">
        <f t="shared" si="15"/>
        <v>0</v>
      </c>
    </row>
    <row r="208" spans="1:12" x14ac:dyDescent="0.25">
      <c r="A208" t="s">
        <v>199</v>
      </c>
      <c r="B208">
        <v>19</v>
      </c>
      <c r="C208">
        <v>3</v>
      </c>
      <c r="D208">
        <v>0</v>
      </c>
      <c r="E208">
        <v>100</v>
      </c>
      <c r="F208">
        <v>100</v>
      </c>
      <c r="G208">
        <f t="shared" si="12"/>
        <v>0</v>
      </c>
      <c r="H208">
        <f t="shared" si="13"/>
        <v>0</v>
      </c>
      <c r="I208">
        <v>54</v>
      </c>
      <c r="J208">
        <v>50.2</v>
      </c>
      <c r="K208">
        <f t="shared" si="14"/>
        <v>0</v>
      </c>
      <c r="L208">
        <f t="shared" si="15"/>
        <v>0</v>
      </c>
    </row>
    <row r="209" spans="1:12" x14ac:dyDescent="0.25">
      <c r="A209" t="s">
        <v>200</v>
      </c>
      <c r="B209">
        <v>184</v>
      </c>
      <c r="C209">
        <v>0</v>
      </c>
      <c r="D209">
        <v>0</v>
      </c>
      <c r="E209">
        <v>100</v>
      </c>
      <c r="F209" t="e">
        <v>#N/A</v>
      </c>
      <c r="G209">
        <f t="shared" si="12"/>
        <v>0</v>
      </c>
      <c r="H209" t="e">
        <f t="shared" si="13"/>
        <v>#N/A</v>
      </c>
      <c r="I209">
        <v>100</v>
      </c>
      <c r="J209" t="e">
        <v>#N/A</v>
      </c>
      <c r="K209">
        <f t="shared" si="14"/>
        <v>0</v>
      </c>
      <c r="L209" t="e">
        <f t="shared" si="15"/>
        <v>#N/A</v>
      </c>
    </row>
    <row r="210" spans="1:12" x14ac:dyDescent="0.25">
      <c r="A210" t="s">
        <v>201</v>
      </c>
      <c r="B210">
        <v>39</v>
      </c>
      <c r="C210">
        <v>1</v>
      </c>
      <c r="D210">
        <v>0</v>
      </c>
      <c r="E210">
        <v>100</v>
      </c>
      <c r="F210">
        <v>100</v>
      </c>
      <c r="G210">
        <f t="shared" si="12"/>
        <v>0</v>
      </c>
      <c r="H210">
        <f t="shared" si="13"/>
        <v>0</v>
      </c>
      <c r="I210">
        <v>80.2</v>
      </c>
      <c r="J210">
        <v>81.2</v>
      </c>
      <c r="K210">
        <f t="shared" si="14"/>
        <v>0</v>
      </c>
      <c r="L210">
        <f t="shared" si="15"/>
        <v>0</v>
      </c>
    </row>
    <row r="211" spans="1:12" x14ac:dyDescent="0.25">
      <c r="A211" t="s">
        <v>202</v>
      </c>
      <c r="B211">
        <v>60</v>
      </c>
      <c r="C211">
        <v>0</v>
      </c>
      <c r="D211">
        <v>0</v>
      </c>
      <c r="E211">
        <v>100</v>
      </c>
      <c r="F211" t="e">
        <v>#N/A</v>
      </c>
      <c r="G211">
        <f t="shared" si="12"/>
        <v>0</v>
      </c>
      <c r="H211" t="e">
        <f t="shared" si="13"/>
        <v>#N/A</v>
      </c>
      <c r="I211">
        <v>100</v>
      </c>
      <c r="J211" t="e">
        <v>#N/A</v>
      </c>
      <c r="K211">
        <f t="shared" si="14"/>
        <v>0</v>
      </c>
      <c r="L211" t="e">
        <f t="shared" si="15"/>
        <v>#N/A</v>
      </c>
    </row>
    <row r="212" spans="1:12" x14ac:dyDescent="0.25">
      <c r="A212" t="s">
        <v>203</v>
      </c>
      <c r="B212">
        <v>17</v>
      </c>
      <c r="C212">
        <v>0</v>
      </c>
      <c r="D212">
        <v>0</v>
      </c>
      <c r="E212">
        <v>100</v>
      </c>
      <c r="F212" t="e">
        <v>#N/A</v>
      </c>
      <c r="G212">
        <f t="shared" si="12"/>
        <v>0</v>
      </c>
      <c r="H212" t="e">
        <f t="shared" si="13"/>
        <v>#N/A</v>
      </c>
      <c r="I212">
        <v>100</v>
      </c>
      <c r="J212" t="e">
        <v>#N/A</v>
      </c>
      <c r="K212">
        <f t="shared" si="14"/>
        <v>0</v>
      </c>
      <c r="L212" t="e">
        <f t="shared" si="15"/>
        <v>#N/A</v>
      </c>
    </row>
    <row r="213" spans="1:12" x14ac:dyDescent="0.25">
      <c r="A213" t="s">
        <v>204</v>
      </c>
      <c r="B213">
        <v>133</v>
      </c>
      <c r="C213">
        <v>2</v>
      </c>
      <c r="D213">
        <v>1</v>
      </c>
      <c r="E213">
        <v>37.1</v>
      </c>
      <c r="F213">
        <v>33.800000000000004</v>
      </c>
      <c r="G213">
        <f t="shared" si="12"/>
        <v>0</v>
      </c>
      <c r="H213">
        <f t="shared" si="13"/>
        <v>0</v>
      </c>
      <c r="I213">
        <v>96.800000000000011</v>
      </c>
      <c r="J213">
        <v>96.7</v>
      </c>
      <c r="K213">
        <f t="shared" si="14"/>
        <v>0</v>
      </c>
      <c r="L213">
        <f t="shared" si="15"/>
        <v>0</v>
      </c>
    </row>
    <row r="214" spans="1:12" x14ac:dyDescent="0.25">
      <c r="A214" t="s">
        <v>205</v>
      </c>
      <c r="B214">
        <v>374</v>
      </c>
      <c r="C214">
        <v>3</v>
      </c>
      <c r="D214">
        <v>0</v>
      </c>
      <c r="E214">
        <v>100</v>
      </c>
      <c r="F214">
        <v>100</v>
      </c>
      <c r="G214">
        <f t="shared" si="12"/>
        <v>0</v>
      </c>
      <c r="H214">
        <f t="shared" si="13"/>
        <v>0</v>
      </c>
      <c r="I214">
        <v>52.6</v>
      </c>
      <c r="J214">
        <v>51</v>
      </c>
      <c r="K214">
        <f t="shared" si="14"/>
        <v>0</v>
      </c>
      <c r="L214">
        <f t="shared" si="15"/>
        <v>0</v>
      </c>
    </row>
    <row r="215" spans="1:12" x14ac:dyDescent="0.25">
      <c r="A215" t="s">
        <v>206</v>
      </c>
      <c r="B215">
        <v>180</v>
      </c>
      <c r="C215">
        <v>0</v>
      </c>
      <c r="D215">
        <v>0</v>
      </c>
      <c r="E215">
        <v>100</v>
      </c>
      <c r="F215" t="e">
        <v>#N/A</v>
      </c>
      <c r="G215">
        <f t="shared" si="12"/>
        <v>0</v>
      </c>
      <c r="H215" t="e">
        <f t="shared" si="13"/>
        <v>#N/A</v>
      </c>
      <c r="I215">
        <v>100</v>
      </c>
      <c r="J215" t="e">
        <v>#N/A</v>
      </c>
      <c r="K215">
        <f t="shared" si="14"/>
        <v>0</v>
      </c>
      <c r="L215" t="e">
        <f t="shared" si="15"/>
        <v>#N/A</v>
      </c>
    </row>
    <row r="216" spans="1:12" x14ac:dyDescent="0.25">
      <c r="A216" t="s">
        <v>207</v>
      </c>
      <c r="B216">
        <v>350</v>
      </c>
      <c r="C216">
        <v>2</v>
      </c>
      <c r="D216">
        <v>0</v>
      </c>
      <c r="E216">
        <v>100</v>
      </c>
      <c r="F216">
        <v>100</v>
      </c>
      <c r="G216">
        <f t="shared" si="12"/>
        <v>0</v>
      </c>
      <c r="H216">
        <f t="shared" si="13"/>
        <v>0</v>
      </c>
      <c r="I216">
        <v>64.600000000000009</v>
      </c>
      <c r="J216">
        <v>65.100000000000009</v>
      </c>
      <c r="K216">
        <f t="shared" si="14"/>
        <v>0</v>
      </c>
      <c r="L216">
        <f t="shared" si="15"/>
        <v>0</v>
      </c>
    </row>
    <row r="217" spans="1:12" x14ac:dyDescent="0.25">
      <c r="A217" t="s">
        <v>208</v>
      </c>
      <c r="B217">
        <v>176</v>
      </c>
      <c r="C217">
        <v>0</v>
      </c>
      <c r="D217">
        <v>0</v>
      </c>
      <c r="E217">
        <v>100</v>
      </c>
      <c r="F217" t="e">
        <v>#N/A</v>
      </c>
      <c r="G217">
        <f t="shared" si="12"/>
        <v>0</v>
      </c>
      <c r="H217" t="e">
        <f t="shared" si="13"/>
        <v>#N/A</v>
      </c>
      <c r="I217">
        <v>100</v>
      </c>
      <c r="J217" t="e">
        <v>#N/A</v>
      </c>
      <c r="K217">
        <f t="shared" si="14"/>
        <v>0</v>
      </c>
      <c r="L217" t="e">
        <f t="shared" si="15"/>
        <v>#N/A</v>
      </c>
    </row>
    <row r="218" spans="1:12" x14ac:dyDescent="0.25">
      <c r="A218" t="s">
        <v>209</v>
      </c>
      <c r="B218">
        <v>146</v>
      </c>
      <c r="C218">
        <v>0</v>
      </c>
      <c r="D218">
        <v>0</v>
      </c>
      <c r="E218">
        <v>100</v>
      </c>
      <c r="F218" t="e">
        <v>#N/A</v>
      </c>
      <c r="G218">
        <f t="shared" si="12"/>
        <v>0</v>
      </c>
      <c r="H218" t="e">
        <f t="shared" si="13"/>
        <v>#N/A</v>
      </c>
      <c r="I218">
        <v>100</v>
      </c>
      <c r="J218" t="e">
        <v>#N/A</v>
      </c>
      <c r="K218">
        <f t="shared" si="14"/>
        <v>0</v>
      </c>
      <c r="L218" t="e">
        <f t="shared" si="15"/>
        <v>#N/A</v>
      </c>
    </row>
    <row r="219" spans="1:12" x14ac:dyDescent="0.25">
      <c r="A219" t="s">
        <v>210</v>
      </c>
      <c r="B219">
        <v>218</v>
      </c>
      <c r="C219">
        <v>0</v>
      </c>
      <c r="D219">
        <v>0</v>
      </c>
      <c r="E219">
        <v>100</v>
      </c>
      <c r="F219" t="e">
        <v>#N/A</v>
      </c>
      <c r="G219">
        <f t="shared" si="12"/>
        <v>0</v>
      </c>
      <c r="H219" t="e">
        <f t="shared" si="13"/>
        <v>#N/A</v>
      </c>
      <c r="I219">
        <v>100</v>
      </c>
      <c r="J219" t="e">
        <v>#N/A</v>
      </c>
      <c r="K219">
        <f t="shared" si="14"/>
        <v>0</v>
      </c>
      <c r="L219" t="e">
        <f t="shared" si="15"/>
        <v>#N/A</v>
      </c>
    </row>
    <row r="220" spans="1:12" x14ac:dyDescent="0.25">
      <c r="A220" t="s">
        <v>211</v>
      </c>
      <c r="B220">
        <v>134</v>
      </c>
      <c r="C220">
        <v>0</v>
      </c>
      <c r="D220">
        <v>0</v>
      </c>
      <c r="E220">
        <v>100</v>
      </c>
      <c r="F220" t="e">
        <v>#N/A</v>
      </c>
      <c r="G220">
        <f t="shared" si="12"/>
        <v>0</v>
      </c>
      <c r="H220" t="e">
        <f t="shared" si="13"/>
        <v>#N/A</v>
      </c>
      <c r="I220">
        <v>100</v>
      </c>
      <c r="J220" t="e">
        <v>#N/A</v>
      </c>
      <c r="K220">
        <f t="shared" si="14"/>
        <v>0</v>
      </c>
      <c r="L220" t="e">
        <f t="shared" si="15"/>
        <v>#N/A</v>
      </c>
    </row>
    <row r="221" spans="1:12" x14ac:dyDescent="0.25">
      <c r="A221" t="s">
        <v>212</v>
      </c>
      <c r="B221">
        <v>38</v>
      </c>
      <c r="C221">
        <v>4</v>
      </c>
      <c r="D221">
        <v>2</v>
      </c>
      <c r="E221">
        <v>16.100000000000001</v>
      </c>
      <c r="F221">
        <v>16.3</v>
      </c>
      <c r="G221">
        <f t="shared" si="12"/>
        <v>0</v>
      </c>
      <c r="H221">
        <f t="shared" si="13"/>
        <v>0</v>
      </c>
      <c r="I221">
        <v>97.2</v>
      </c>
      <c r="J221">
        <v>96.9</v>
      </c>
      <c r="K221">
        <f t="shared" si="14"/>
        <v>0</v>
      </c>
      <c r="L221">
        <f t="shared" si="15"/>
        <v>0</v>
      </c>
    </row>
    <row r="222" spans="1:12" x14ac:dyDescent="0.25">
      <c r="A222" t="s">
        <v>213</v>
      </c>
      <c r="B222">
        <v>43</v>
      </c>
      <c r="C222">
        <v>0</v>
      </c>
      <c r="D222">
        <v>0</v>
      </c>
      <c r="E222">
        <v>100</v>
      </c>
      <c r="F222" t="e">
        <v>#N/A</v>
      </c>
      <c r="G222">
        <f t="shared" si="12"/>
        <v>0</v>
      </c>
      <c r="H222" t="e">
        <f t="shared" si="13"/>
        <v>#N/A</v>
      </c>
      <c r="I222">
        <v>100</v>
      </c>
      <c r="J222" t="e">
        <v>#N/A</v>
      </c>
      <c r="K222">
        <f t="shared" si="14"/>
        <v>0</v>
      </c>
      <c r="L222" t="e">
        <f t="shared" si="15"/>
        <v>#N/A</v>
      </c>
    </row>
    <row r="223" spans="1:12" x14ac:dyDescent="0.25">
      <c r="A223" t="s">
        <v>214</v>
      </c>
      <c r="B223">
        <v>299</v>
      </c>
      <c r="C223">
        <v>1</v>
      </c>
      <c r="D223">
        <v>0</v>
      </c>
      <c r="E223">
        <v>100</v>
      </c>
      <c r="F223">
        <v>100</v>
      </c>
      <c r="G223">
        <f t="shared" si="12"/>
        <v>0</v>
      </c>
      <c r="H223">
        <f t="shared" si="13"/>
        <v>0</v>
      </c>
      <c r="I223">
        <v>80.800000000000011</v>
      </c>
      <c r="J223">
        <v>78.600000000000009</v>
      </c>
      <c r="K223">
        <f t="shared" si="14"/>
        <v>0</v>
      </c>
      <c r="L223">
        <f t="shared" si="15"/>
        <v>0</v>
      </c>
    </row>
    <row r="224" spans="1:12" x14ac:dyDescent="0.25">
      <c r="A224" t="s">
        <v>215</v>
      </c>
      <c r="B224">
        <v>349</v>
      </c>
      <c r="C224">
        <v>10</v>
      </c>
      <c r="D224">
        <v>2</v>
      </c>
      <c r="E224">
        <v>61.300000000000004</v>
      </c>
      <c r="F224">
        <v>62.900000000000006</v>
      </c>
      <c r="G224">
        <f t="shared" si="12"/>
        <v>0</v>
      </c>
      <c r="H224">
        <f t="shared" si="13"/>
        <v>0</v>
      </c>
      <c r="I224">
        <v>69.8</v>
      </c>
      <c r="J224">
        <v>67.7</v>
      </c>
      <c r="K224">
        <f t="shared" si="14"/>
        <v>0</v>
      </c>
      <c r="L224">
        <f t="shared" si="15"/>
        <v>0</v>
      </c>
    </row>
    <row r="225" spans="1:12" x14ac:dyDescent="0.25">
      <c r="A225" t="s">
        <v>216</v>
      </c>
      <c r="B225">
        <v>96</v>
      </c>
      <c r="C225">
        <v>0</v>
      </c>
      <c r="D225">
        <v>0</v>
      </c>
      <c r="E225">
        <v>100</v>
      </c>
      <c r="F225" t="e">
        <v>#N/A</v>
      </c>
      <c r="G225">
        <f t="shared" si="12"/>
        <v>0</v>
      </c>
      <c r="H225" t="e">
        <f t="shared" si="13"/>
        <v>#N/A</v>
      </c>
      <c r="I225">
        <v>100</v>
      </c>
      <c r="J225" t="e">
        <v>#N/A</v>
      </c>
      <c r="K225">
        <f t="shared" si="14"/>
        <v>0</v>
      </c>
      <c r="L225" t="e">
        <f t="shared" si="15"/>
        <v>#N/A</v>
      </c>
    </row>
    <row r="226" spans="1:12" x14ac:dyDescent="0.25">
      <c r="A226" t="s">
        <v>217</v>
      </c>
      <c r="B226">
        <v>103</v>
      </c>
      <c r="C226">
        <v>1</v>
      </c>
      <c r="D226">
        <v>0</v>
      </c>
      <c r="E226">
        <v>100</v>
      </c>
      <c r="F226">
        <v>100</v>
      </c>
      <c r="G226">
        <f t="shared" si="12"/>
        <v>0</v>
      </c>
      <c r="H226">
        <f t="shared" si="13"/>
        <v>0</v>
      </c>
      <c r="I226">
        <v>80.100000000000009</v>
      </c>
      <c r="J226">
        <v>80.900000000000006</v>
      </c>
      <c r="K226">
        <f t="shared" si="14"/>
        <v>0</v>
      </c>
      <c r="L226">
        <f t="shared" si="15"/>
        <v>0</v>
      </c>
    </row>
    <row r="227" spans="1:12" x14ac:dyDescent="0.25">
      <c r="A227" t="s">
        <v>218</v>
      </c>
      <c r="B227">
        <v>118</v>
      </c>
      <c r="C227">
        <v>0</v>
      </c>
      <c r="D227">
        <v>0</v>
      </c>
      <c r="E227">
        <v>100</v>
      </c>
      <c r="F227" t="e">
        <v>#N/A</v>
      </c>
      <c r="G227">
        <f t="shared" si="12"/>
        <v>0</v>
      </c>
      <c r="H227" t="e">
        <f t="shared" si="13"/>
        <v>#N/A</v>
      </c>
      <c r="I227">
        <v>100</v>
      </c>
      <c r="J227" t="e">
        <v>#N/A</v>
      </c>
      <c r="K227">
        <f t="shared" si="14"/>
        <v>0</v>
      </c>
      <c r="L227" t="e">
        <f t="shared" si="15"/>
        <v>#N/A</v>
      </c>
    </row>
    <row r="228" spans="1:12" x14ac:dyDescent="0.25">
      <c r="A228" t="s">
        <v>219</v>
      </c>
      <c r="B228">
        <v>31</v>
      </c>
      <c r="C228">
        <v>29</v>
      </c>
      <c r="D228">
        <v>5</v>
      </c>
      <c r="E228">
        <v>67.7</v>
      </c>
      <c r="F228">
        <v>68.600000000000009</v>
      </c>
      <c r="G228">
        <f t="shared" si="12"/>
        <v>0</v>
      </c>
      <c r="H228">
        <f t="shared" si="13"/>
        <v>0</v>
      </c>
      <c r="I228">
        <v>52.300000000000004</v>
      </c>
      <c r="J228">
        <v>52.900000000000006</v>
      </c>
      <c r="K228">
        <f t="shared" si="14"/>
        <v>0</v>
      </c>
      <c r="L228">
        <f t="shared" si="15"/>
        <v>0</v>
      </c>
    </row>
    <row r="229" spans="1:12" x14ac:dyDescent="0.25">
      <c r="A229" t="s">
        <v>220</v>
      </c>
      <c r="B229">
        <v>99</v>
      </c>
      <c r="C229">
        <v>5</v>
      </c>
      <c r="D229">
        <v>1</v>
      </c>
      <c r="E229">
        <v>65.5</v>
      </c>
      <c r="F229">
        <v>66.400000000000006</v>
      </c>
      <c r="G229">
        <f t="shared" si="12"/>
        <v>0</v>
      </c>
      <c r="H229">
        <f t="shared" si="13"/>
        <v>0</v>
      </c>
      <c r="I229">
        <v>76.3</v>
      </c>
      <c r="J229">
        <v>72.100000000000009</v>
      </c>
      <c r="K229">
        <f t="shared" si="14"/>
        <v>0</v>
      </c>
      <c r="L229">
        <f t="shared" si="15"/>
        <v>0</v>
      </c>
    </row>
    <row r="230" spans="1:12" x14ac:dyDescent="0.25">
      <c r="A230" t="s">
        <v>221</v>
      </c>
      <c r="B230">
        <v>74</v>
      </c>
      <c r="C230">
        <v>1</v>
      </c>
      <c r="D230">
        <v>0</v>
      </c>
      <c r="E230">
        <v>100</v>
      </c>
      <c r="F230">
        <v>100</v>
      </c>
      <c r="G230">
        <f t="shared" si="12"/>
        <v>0</v>
      </c>
      <c r="H230">
        <f t="shared" si="13"/>
        <v>0</v>
      </c>
      <c r="I230">
        <v>82.300000000000011</v>
      </c>
      <c r="J230">
        <v>79.900000000000006</v>
      </c>
      <c r="K230">
        <f t="shared" si="14"/>
        <v>0</v>
      </c>
      <c r="L230">
        <f t="shared" si="15"/>
        <v>0</v>
      </c>
    </row>
    <row r="231" spans="1:12" x14ac:dyDescent="0.25">
      <c r="A231" t="s">
        <v>222</v>
      </c>
      <c r="B231">
        <v>58</v>
      </c>
      <c r="C231">
        <v>2</v>
      </c>
      <c r="D231">
        <v>0</v>
      </c>
      <c r="E231">
        <v>100</v>
      </c>
      <c r="F231">
        <v>100</v>
      </c>
      <c r="G231">
        <f t="shared" si="12"/>
        <v>0</v>
      </c>
      <c r="H231">
        <f t="shared" si="13"/>
        <v>0</v>
      </c>
      <c r="I231">
        <v>64</v>
      </c>
      <c r="J231">
        <v>65.2</v>
      </c>
      <c r="K231">
        <f t="shared" si="14"/>
        <v>0</v>
      </c>
      <c r="L231">
        <f t="shared" si="15"/>
        <v>0</v>
      </c>
    </row>
    <row r="232" spans="1:12" x14ac:dyDescent="0.25">
      <c r="A232" t="s">
        <v>223</v>
      </c>
      <c r="B232">
        <v>119</v>
      </c>
      <c r="C232">
        <v>0</v>
      </c>
      <c r="D232">
        <v>0</v>
      </c>
      <c r="E232">
        <v>100</v>
      </c>
      <c r="F232" t="e">
        <v>#N/A</v>
      </c>
      <c r="G232">
        <f t="shared" si="12"/>
        <v>0</v>
      </c>
      <c r="H232" t="e">
        <f t="shared" si="13"/>
        <v>#N/A</v>
      </c>
      <c r="I232">
        <v>100</v>
      </c>
      <c r="J232" t="e">
        <v>#N/A</v>
      </c>
      <c r="K232">
        <f t="shared" si="14"/>
        <v>0</v>
      </c>
      <c r="L232" t="e">
        <f t="shared" si="15"/>
        <v>#N/A</v>
      </c>
    </row>
    <row r="233" spans="1:12" x14ac:dyDescent="0.25">
      <c r="A233" t="s">
        <v>224</v>
      </c>
      <c r="B233">
        <v>544</v>
      </c>
      <c r="C233">
        <v>3</v>
      </c>
      <c r="D233">
        <v>0</v>
      </c>
      <c r="E233">
        <v>100</v>
      </c>
      <c r="F233">
        <v>100</v>
      </c>
      <c r="G233">
        <f t="shared" si="12"/>
        <v>0</v>
      </c>
      <c r="H233">
        <f t="shared" si="13"/>
        <v>0</v>
      </c>
      <c r="I233">
        <v>54</v>
      </c>
      <c r="J233">
        <v>53.2</v>
      </c>
      <c r="K233">
        <f t="shared" si="14"/>
        <v>0</v>
      </c>
      <c r="L233">
        <f t="shared" si="15"/>
        <v>0</v>
      </c>
    </row>
    <row r="234" spans="1:12" x14ac:dyDescent="0.25">
      <c r="A234" t="s">
        <v>225</v>
      </c>
      <c r="B234">
        <v>21</v>
      </c>
      <c r="C234">
        <v>17</v>
      </c>
      <c r="D234">
        <v>6</v>
      </c>
      <c r="E234">
        <v>9.7000000000000011</v>
      </c>
      <c r="F234">
        <v>10.700000000000001</v>
      </c>
      <c r="G234">
        <f t="shared" si="12"/>
        <v>0</v>
      </c>
      <c r="H234">
        <f t="shared" si="13"/>
        <v>0</v>
      </c>
      <c r="I234">
        <v>97.800000000000011</v>
      </c>
      <c r="J234">
        <v>96.300000000000011</v>
      </c>
      <c r="K234">
        <f t="shared" si="14"/>
        <v>0</v>
      </c>
      <c r="L234">
        <f t="shared" si="15"/>
        <v>0</v>
      </c>
    </row>
    <row r="235" spans="1:12" x14ac:dyDescent="0.25">
      <c r="A235" t="s">
        <v>226</v>
      </c>
      <c r="B235">
        <v>34</v>
      </c>
      <c r="C235">
        <v>0</v>
      </c>
      <c r="D235">
        <v>0</v>
      </c>
      <c r="E235">
        <v>100</v>
      </c>
      <c r="F235" t="e">
        <v>#N/A</v>
      </c>
      <c r="G235">
        <f t="shared" si="12"/>
        <v>0</v>
      </c>
      <c r="H235" t="e">
        <f t="shared" si="13"/>
        <v>#N/A</v>
      </c>
      <c r="I235">
        <v>100</v>
      </c>
      <c r="J235" t="e">
        <v>#N/A</v>
      </c>
      <c r="K235">
        <f t="shared" si="14"/>
        <v>0</v>
      </c>
      <c r="L235" t="e">
        <f t="shared" si="15"/>
        <v>#N/A</v>
      </c>
    </row>
    <row r="236" spans="1:12" x14ac:dyDescent="0.25">
      <c r="A236" t="s">
        <v>227</v>
      </c>
      <c r="B236">
        <v>42</v>
      </c>
      <c r="C236">
        <v>0</v>
      </c>
      <c r="D236">
        <v>0</v>
      </c>
      <c r="E236">
        <v>100</v>
      </c>
      <c r="F236" t="e">
        <v>#N/A</v>
      </c>
      <c r="G236">
        <f t="shared" si="12"/>
        <v>0</v>
      </c>
      <c r="H236" t="e">
        <f t="shared" si="13"/>
        <v>#N/A</v>
      </c>
      <c r="I236">
        <v>100</v>
      </c>
      <c r="J236" t="e">
        <v>#N/A</v>
      </c>
      <c r="K236">
        <f t="shared" si="14"/>
        <v>0</v>
      </c>
      <c r="L236" t="e">
        <f t="shared" si="15"/>
        <v>#N/A</v>
      </c>
    </row>
    <row r="237" spans="1:12" x14ac:dyDescent="0.25">
      <c r="A237" t="s">
        <v>228</v>
      </c>
      <c r="B237">
        <v>21</v>
      </c>
      <c r="C237">
        <v>0</v>
      </c>
      <c r="D237">
        <v>0</v>
      </c>
      <c r="E237">
        <v>100</v>
      </c>
      <c r="F237" t="e">
        <v>#N/A</v>
      </c>
      <c r="G237">
        <f t="shared" si="12"/>
        <v>0</v>
      </c>
      <c r="H237" t="e">
        <f t="shared" si="13"/>
        <v>#N/A</v>
      </c>
      <c r="I237">
        <v>100</v>
      </c>
      <c r="J237" t="e">
        <v>#N/A</v>
      </c>
      <c r="K237">
        <f t="shared" si="14"/>
        <v>0</v>
      </c>
      <c r="L237" t="e">
        <f t="shared" si="15"/>
        <v>#N/A</v>
      </c>
    </row>
    <row r="238" spans="1:12" x14ac:dyDescent="0.25">
      <c r="A238" t="s">
        <v>229</v>
      </c>
      <c r="B238">
        <v>137</v>
      </c>
      <c r="C238">
        <v>7</v>
      </c>
      <c r="D238">
        <v>1</v>
      </c>
      <c r="E238">
        <v>78.100000000000009</v>
      </c>
      <c r="F238">
        <v>78.800000000000011</v>
      </c>
      <c r="G238">
        <f t="shared" si="12"/>
        <v>0</v>
      </c>
      <c r="H238">
        <f t="shared" si="13"/>
        <v>0</v>
      </c>
      <c r="I238">
        <v>58.400000000000006</v>
      </c>
      <c r="J238">
        <v>59.1</v>
      </c>
      <c r="K238">
        <f t="shared" si="14"/>
        <v>0</v>
      </c>
      <c r="L238">
        <f t="shared" si="15"/>
        <v>0</v>
      </c>
    </row>
    <row r="239" spans="1:12" x14ac:dyDescent="0.25">
      <c r="A239" t="s">
        <v>230</v>
      </c>
      <c r="B239">
        <v>99</v>
      </c>
      <c r="C239">
        <v>18</v>
      </c>
      <c r="D239">
        <v>3</v>
      </c>
      <c r="E239">
        <v>69.3</v>
      </c>
      <c r="F239">
        <v>72.7</v>
      </c>
      <c r="G239">
        <f t="shared" si="12"/>
        <v>0</v>
      </c>
      <c r="H239">
        <f t="shared" si="13"/>
        <v>0</v>
      </c>
      <c r="I239">
        <v>51.800000000000004</v>
      </c>
      <c r="J239">
        <v>50.5</v>
      </c>
      <c r="K239">
        <f t="shared" si="14"/>
        <v>0</v>
      </c>
      <c r="L239">
        <f t="shared" si="15"/>
        <v>0</v>
      </c>
    </row>
    <row r="240" spans="1:12" x14ac:dyDescent="0.25">
      <c r="A240" t="s">
        <v>231</v>
      </c>
      <c r="B240">
        <v>138</v>
      </c>
      <c r="C240">
        <v>1</v>
      </c>
      <c r="D240">
        <v>0</v>
      </c>
      <c r="E240">
        <v>100</v>
      </c>
      <c r="F240">
        <v>100</v>
      </c>
      <c r="G240">
        <f t="shared" si="12"/>
        <v>0</v>
      </c>
      <c r="H240">
        <f t="shared" si="13"/>
        <v>0</v>
      </c>
      <c r="I240">
        <v>79</v>
      </c>
      <c r="J240">
        <v>81.800000000000011</v>
      </c>
      <c r="K240">
        <f t="shared" si="14"/>
        <v>0</v>
      </c>
      <c r="L240">
        <f t="shared" si="15"/>
        <v>0</v>
      </c>
    </row>
    <row r="241" spans="1:12" x14ac:dyDescent="0.25">
      <c r="A241" t="s">
        <v>232</v>
      </c>
      <c r="B241">
        <v>93</v>
      </c>
      <c r="C241">
        <v>2</v>
      </c>
      <c r="D241">
        <v>0</v>
      </c>
      <c r="E241">
        <v>100</v>
      </c>
      <c r="F241">
        <v>100</v>
      </c>
      <c r="G241">
        <f t="shared" si="12"/>
        <v>0</v>
      </c>
      <c r="H241">
        <f t="shared" si="13"/>
        <v>0</v>
      </c>
      <c r="I241">
        <v>63.800000000000004</v>
      </c>
      <c r="J241">
        <v>62.400000000000006</v>
      </c>
      <c r="K241">
        <f t="shared" si="14"/>
        <v>0</v>
      </c>
      <c r="L241">
        <f t="shared" si="15"/>
        <v>0</v>
      </c>
    </row>
    <row r="242" spans="1:12" x14ac:dyDescent="0.25">
      <c r="A242" t="s">
        <v>233</v>
      </c>
      <c r="B242">
        <v>70</v>
      </c>
      <c r="C242">
        <v>19</v>
      </c>
      <c r="D242">
        <v>3</v>
      </c>
      <c r="E242">
        <v>72.400000000000006</v>
      </c>
      <c r="F242">
        <v>75.8</v>
      </c>
      <c r="G242">
        <f t="shared" si="12"/>
        <v>0</v>
      </c>
      <c r="H242">
        <f t="shared" si="13"/>
        <v>0</v>
      </c>
      <c r="I242">
        <v>49.900000000000006</v>
      </c>
      <c r="J242">
        <v>47.300000000000004</v>
      </c>
      <c r="K242">
        <f t="shared" si="14"/>
        <v>0</v>
      </c>
      <c r="L242">
        <f t="shared" si="15"/>
        <v>0</v>
      </c>
    </row>
    <row r="243" spans="1:12" x14ac:dyDescent="0.25">
      <c r="A243" t="s">
        <v>234</v>
      </c>
      <c r="B243">
        <v>30</v>
      </c>
      <c r="C243">
        <v>1</v>
      </c>
      <c r="D243">
        <v>0</v>
      </c>
      <c r="E243">
        <v>100</v>
      </c>
      <c r="F243">
        <v>100</v>
      </c>
      <c r="G243">
        <f t="shared" si="12"/>
        <v>0</v>
      </c>
      <c r="H243">
        <f t="shared" si="13"/>
        <v>0</v>
      </c>
      <c r="I243">
        <v>79.900000000000006</v>
      </c>
      <c r="J243">
        <v>82</v>
      </c>
      <c r="K243">
        <f t="shared" si="14"/>
        <v>0</v>
      </c>
      <c r="L243">
        <f t="shared" si="15"/>
        <v>0</v>
      </c>
    </row>
    <row r="244" spans="1:12" x14ac:dyDescent="0.25">
      <c r="A244" t="s">
        <v>235</v>
      </c>
      <c r="B244">
        <v>62</v>
      </c>
      <c r="C244">
        <v>2</v>
      </c>
      <c r="D244">
        <v>0</v>
      </c>
      <c r="E244">
        <v>100</v>
      </c>
      <c r="F244">
        <v>100</v>
      </c>
      <c r="G244">
        <f t="shared" si="12"/>
        <v>0</v>
      </c>
      <c r="H244">
        <f t="shared" si="13"/>
        <v>0</v>
      </c>
      <c r="I244">
        <v>66.3</v>
      </c>
      <c r="J244">
        <v>65.400000000000006</v>
      </c>
      <c r="K244">
        <f t="shared" si="14"/>
        <v>0</v>
      </c>
      <c r="L244">
        <f t="shared" si="15"/>
        <v>0</v>
      </c>
    </row>
    <row r="245" spans="1:12" x14ac:dyDescent="0.25">
      <c r="A245" t="s">
        <v>236</v>
      </c>
      <c r="B245">
        <v>58</v>
      </c>
      <c r="C245">
        <v>4</v>
      </c>
      <c r="D245">
        <v>0</v>
      </c>
      <c r="E245">
        <v>100</v>
      </c>
      <c r="F245">
        <v>100</v>
      </c>
      <c r="G245">
        <f t="shared" si="12"/>
        <v>0</v>
      </c>
      <c r="H245">
        <f t="shared" si="13"/>
        <v>0</v>
      </c>
      <c r="I245">
        <v>45.7</v>
      </c>
      <c r="J245">
        <v>41.5</v>
      </c>
      <c r="K245">
        <f t="shared" si="14"/>
        <v>0</v>
      </c>
      <c r="L245">
        <f t="shared" si="15"/>
        <v>0</v>
      </c>
    </row>
    <row r="246" spans="1:12" x14ac:dyDescent="0.25">
      <c r="A246" t="s">
        <v>237</v>
      </c>
      <c r="B246">
        <v>82</v>
      </c>
      <c r="C246">
        <v>1</v>
      </c>
      <c r="D246">
        <v>0</v>
      </c>
      <c r="E246">
        <v>100</v>
      </c>
      <c r="F246">
        <v>100</v>
      </c>
      <c r="G246">
        <f t="shared" si="12"/>
        <v>0</v>
      </c>
      <c r="H246">
        <f t="shared" si="13"/>
        <v>0</v>
      </c>
      <c r="I246">
        <v>82.300000000000011</v>
      </c>
      <c r="J246">
        <v>79.300000000000011</v>
      </c>
      <c r="K246">
        <f t="shared" si="14"/>
        <v>0</v>
      </c>
      <c r="L246">
        <f t="shared" si="15"/>
        <v>0</v>
      </c>
    </row>
    <row r="247" spans="1:12" x14ac:dyDescent="0.25">
      <c r="A247" t="s">
        <v>238</v>
      </c>
      <c r="B247">
        <v>97</v>
      </c>
      <c r="C247">
        <v>1</v>
      </c>
      <c r="D247">
        <v>0</v>
      </c>
      <c r="E247">
        <v>100</v>
      </c>
      <c r="F247">
        <v>100</v>
      </c>
      <c r="G247">
        <f t="shared" si="12"/>
        <v>0</v>
      </c>
      <c r="H247">
        <f t="shared" si="13"/>
        <v>0</v>
      </c>
      <c r="I247">
        <v>81.800000000000011</v>
      </c>
      <c r="J247">
        <v>82.9</v>
      </c>
      <c r="K247">
        <f t="shared" si="14"/>
        <v>0</v>
      </c>
      <c r="L247">
        <f t="shared" si="15"/>
        <v>0</v>
      </c>
    </row>
    <row r="248" spans="1:12" x14ac:dyDescent="0.25">
      <c r="A248" t="s">
        <v>239</v>
      </c>
      <c r="B248">
        <v>24</v>
      </c>
      <c r="C248">
        <v>0</v>
      </c>
      <c r="D248">
        <v>0</v>
      </c>
      <c r="E248">
        <v>100</v>
      </c>
      <c r="F248" t="e">
        <v>#N/A</v>
      </c>
      <c r="G248">
        <f t="shared" si="12"/>
        <v>0</v>
      </c>
      <c r="H248" t="e">
        <f t="shared" si="13"/>
        <v>#N/A</v>
      </c>
      <c r="I248">
        <v>100</v>
      </c>
      <c r="J248" t="e">
        <v>#N/A</v>
      </c>
      <c r="K248">
        <f t="shared" si="14"/>
        <v>0</v>
      </c>
      <c r="L248" t="e">
        <f t="shared" si="15"/>
        <v>#N/A</v>
      </c>
    </row>
    <row r="249" spans="1:12" x14ac:dyDescent="0.25">
      <c r="A249" t="s">
        <v>240</v>
      </c>
      <c r="B249">
        <v>28</v>
      </c>
      <c r="C249">
        <v>1</v>
      </c>
      <c r="D249">
        <v>0</v>
      </c>
      <c r="E249">
        <v>100</v>
      </c>
      <c r="F249">
        <v>100</v>
      </c>
      <c r="G249">
        <f t="shared" si="12"/>
        <v>0</v>
      </c>
      <c r="H249">
        <f t="shared" si="13"/>
        <v>0</v>
      </c>
      <c r="I249">
        <v>81.800000000000011</v>
      </c>
      <c r="J249">
        <v>79.600000000000009</v>
      </c>
      <c r="K249">
        <f t="shared" si="14"/>
        <v>0</v>
      </c>
      <c r="L249">
        <f t="shared" si="15"/>
        <v>0</v>
      </c>
    </row>
    <row r="250" spans="1:12" x14ac:dyDescent="0.25">
      <c r="A250" t="s">
        <v>241</v>
      </c>
      <c r="B250">
        <v>39</v>
      </c>
      <c r="C250">
        <v>0</v>
      </c>
      <c r="D250">
        <v>0</v>
      </c>
      <c r="E250">
        <v>100</v>
      </c>
      <c r="F250" t="e">
        <v>#N/A</v>
      </c>
      <c r="G250">
        <f t="shared" si="12"/>
        <v>0</v>
      </c>
      <c r="H250" t="e">
        <f t="shared" si="13"/>
        <v>#N/A</v>
      </c>
      <c r="I250">
        <v>100</v>
      </c>
      <c r="J250" t="e">
        <v>#N/A</v>
      </c>
      <c r="K250">
        <f t="shared" si="14"/>
        <v>0</v>
      </c>
      <c r="L250" t="e">
        <f t="shared" si="15"/>
        <v>#N/A</v>
      </c>
    </row>
    <row r="251" spans="1:12" x14ac:dyDescent="0.25">
      <c r="A251" t="s">
        <v>242</v>
      </c>
      <c r="B251">
        <v>50</v>
      </c>
      <c r="C251">
        <v>0</v>
      </c>
      <c r="D251">
        <v>0</v>
      </c>
      <c r="E251">
        <v>100</v>
      </c>
      <c r="F251" t="e">
        <v>#N/A</v>
      </c>
      <c r="G251">
        <f t="shared" si="12"/>
        <v>0</v>
      </c>
      <c r="H251" t="e">
        <f t="shared" si="13"/>
        <v>#N/A</v>
      </c>
      <c r="I251">
        <v>100</v>
      </c>
      <c r="J251" t="e">
        <v>#N/A</v>
      </c>
      <c r="K251">
        <f t="shared" si="14"/>
        <v>0</v>
      </c>
      <c r="L251" t="e">
        <f t="shared" si="15"/>
        <v>#N/A</v>
      </c>
    </row>
    <row r="252" spans="1:12" x14ac:dyDescent="0.25">
      <c r="A252" t="s">
        <v>243</v>
      </c>
      <c r="B252">
        <v>80</v>
      </c>
      <c r="C252">
        <v>0</v>
      </c>
      <c r="D252">
        <v>0</v>
      </c>
      <c r="E252">
        <v>100</v>
      </c>
      <c r="F252" t="e">
        <v>#N/A</v>
      </c>
      <c r="G252">
        <f t="shared" si="12"/>
        <v>0</v>
      </c>
      <c r="H252" t="e">
        <f t="shared" si="13"/>
        <v>#N/A</v>
      </c>
      <c r="I252">
        <v>100</v>
      </c>
      <c r="J252" t="e">
        <v>#N/A</v>
      </c>
      <c r="K252">
        <f t="shared" si="14"/>
        <v>0</v>
      </c>
      <c r="L252" t="e">
        <f t="shared" si="15"/>
        <v>#N/A</v>
      </c>
    </row>
    <row r="253" spans="1:12" x14ac:dyDescent="0.25">
      <c r="A253" t="s">
        <v>244</v>
      </c>
      <c r="B253">
        <v>33</v>
      </c>
      <c r="C253">
        <v>2</v>
      </c>
      <c r="D253">
        <v>0</v>
      </c>
      <c r="E253">
        <v>100</v>
      </c>
      <c r="F253">
        <v>100</v>
      </c>
      <c r="G253">
        <f t="shared" si="12"/>
        <v>0</v>
      </c>
      <c r="H253">
        <f t="shared" si="13"/>
        <v>0</v>
      </c>
      <c r="I253">
        <v>63</v>
      </c>
      <c r="J253">
        <v>65.600000000000009</v>
      </c>
      <c r="K253">
        <f t="shared" si="14"/>
        <v>0</v>
      </c>
      <c r="L253">
        <f t="shared" si="15"/>
        <v>0</v>
      </c>
    </row>
    <row r="254" spans="1:12" x14ac:dyDescent="0.25">
      <c r="A254" t="s">
        <v>245</v>
      </c>
      <c r="B254">
        <v>94</v>
      </c>
      <c r="C254">
        <v>0</v>
      </c>
      <c r="D254">
        <v>0</v>
      </c>
      <c r="E254">
        <v>100</v>
      </c>
      <c r="F254" t="e">
        <v>#N/A</v>
      </c>
      <c r="G254">
        <f t="shared" si="12"/>
        <v>0</v>
      </c>
      <c r="H254" t="e">
        <f t="shared" si="13"/>
        <v>#N/A</v>
      </c>
      <c r="I254">
        <v>100</v>
      </c>
      <c r="J254" t="e">
        <v>#N/A</v>
      </c>
      <c r="K254">
        <f t="shared" si="14"/>
        <v>0</v>
      </c>
      <c r="L254" t="e">
        <f t="shared" si="15"/>
        <v>#N/A</v>
      </c>
    </row>
    <row r="255" spans="1:12" x14ac:dyDescent="0.25">
      <c r="A255" t="s">
        <v>246</v>
      </c>
      <c r="B255">
        <v>133</v>
      </c>
      <c r="C255">
        <v>4</v>
      </c>
      <c r="D255">
        <v>0</v>
      </c>
      <c r="E255">
        <v>100</v>
      </c>
      <c r="F255">
        <v>100</v>
      </c>
      <c r="G255">
        <f t="shared" si="12"/>
        <v>0</v>
      </c>
      <c r="H255">
        <f t="shared" si="13"/>
        <v>0</v>
      </c>
      <c r="I255">
        <v>41.900000000000006</v>
      </c>
      <c r="J255">
        <v>43.900000000000006</v>
      </c>
      <c r="K255">
        <f t="shared" si="14"/>
        <v>0</v>
      </c>
      <c r="L255">
        <f t="shared" si="15"/>
        <v>0</v>
      </c>
    </row>
    <row r="256" spans="1:12" x14ac:dyDescent="0.25">
      <c r="A256" t="s">
        <v>247</v>
      </c>
      <c r="B256">
        <v>56</v>
      </c>
      <c r="C256">
        <v>2</v>
      </c>
      <c r="D256">
        <v>0</v>
      </c>
      <c r="E256">
        <v>100</v>
      </c>
      <c r="F256">
        <v>100</v>
      </c>
      <c r="G256">
        <f t="shared" si="12"/>
        <v>0</v>
      </c>
      <c r="H256">
        <f t="shared" si="13"/>
        <v>0</v>
      </c>
      <c r="I256">
        <v>64.2</v>
      </c>
      <c r="J256">
        <v>66.2</v>
      </c>
      <c r="K256">
        <f t="shared" si="14"/>
        <v>0</v>
      </c>
      <c r="L256">
        <f t="shared" si="15"/>
        <v>0</v>
      </c>
    </row>
    <row r="257" spans="1:12" x14ac:dyDescent="0.25">
      <c r="A257" t="s">
        <v>248</v>
      </c>
      <c r="B257">
        <v>89</v>
      </c>
      <c r="C257">
        <v>0</v>
      </c>
      <c r="D257">
        <v>0</v>
      </c>
      <c r="E257">
        <v>100</v>
      </c>
      <c r="F257" t="e">
        <v>#N/A</v>
      </c>
      <c r="G257">
        <f t="shared" si="12"/>
        <v>0</v>
      </c>
      <c r="H257" t="e">
        <f t="shared" si="13"/>
        <v>#N/A</v>
      </c>
      <c r="I257">
        <v>100</v>
      </c>
      <c r="J257" t="e">
        <v>#N/A</v>
      </c>
      <c r="K257">
        <f t="shared" si="14"/>
        <v>0</v>
      </c>
      <c r="L257" t="e">
        <f t="shared" si="15"/>
        <v>#N/A</v>
      </c>
    </row>
    <row r="258" spans="1:12" x14ac:dyDescent="0.25">
      <c r="A258" t="s">
        <v>249</v>
      </c>
      <c r="B258">
        <v>180</v>
      </c>
      <c r="C258">
        <v>0</v>
      </c>
      <c r="D258">
        <v>0</v>
      </c>
      <c r="E258">
        <v>100</v>
      </c>
      <c r="F258" t="e">
        <v>#N/A</v>
      </c>
      <c r="G258">
        <f t="shared" si="12"/>
        <v>0</v>
      </c>
      <c r="H258" t="e">
        <f t="shared" si="13"/>
        <v>#N/A</v>
      </c>
      <c r="I258">
        <v>100</v>
      </c>
      <c r="J258" t="e">
        <v>#N/A</v>
      </c>
      <c r="K258">
        <f t="shared" si="14"/>
        <v>0</v>
      </c>
      <c r="L258" t="e">
        <f t="shared" si="15"/>
        <v>#N/A</v>
      </c>
    </row>
    <row r="259" spans="1:12" x14ac:dyDescent="0.25">
      <c r="A259" t="s">
        <v>250</v>
      </c>
      <c r="B259">
        <v>81</v>
      </c>
      <c r="C259">
        <v>2</v>
      </c>
      <c r="D259">
        <v>0</v>
      </c>
      <c r="E259">
        <v>100</v>
      </c>
      <c r="F259">
        <v>100</v>
      </c>
      <c r="G259">
        <f t="shared" si="12"/>
        <v>0</v>
      </c>
      <c r="H259">
        <f t="shared" si="13"/>
        <v>0</v>
      </c>
      <c r="I259">
        <v>64.2</v>
      </c>
      <c r="J259">
        <v>64.3</v>
      </c>
      <c r="K259">
        <f t="shared" si="14"/>
        <v>0</v>
      </c>
      <c r="L259">
        <f t="shared" si="15"/>
        <v>0</v>
      </c>
    </row>
    <row r="260" spans="1:12" x14ac:dyDescent="0.25">
      <c r="A260" t="s">
        <v>251</v>
      </c>
      <c r="B260">
        <v>59</v>
      </c>
      <c r="C260">
        <v>1</v>
      </c>
      <c r="D260">
        <v>0</v>
      </c>
      <c r="E260">
        <v>100</v>
      </c>
      <c r="F260">
        <v>100</v>
      </c>
      <c r="G260">
        <f t="shared" si="12"/>
        <v>0</v>
      </c>
      <c r="H260">
        <f t="shared" si="13"/>
        <v>0</v>
      </c>
      <c r="I260">
        <v>79.5</v>
      </c>
      <c r="J260">
        <v>81.800000000000011</v>
      </c>
      <c r="K260">
        <f t="shared" si="14"/>
        <v>0</v>
      </c>
      <c r="L260">
        <f t="shared" si="15"/>
        <v>0</v>
      </c>
    </row>
    <row r="261" spans="1:12" x14ac:dyDescent="0.25">
      <c r="A261" t="s">
        <v>252</v>
      </c>
      <c r="B261">
        <v>69</v>
      </c>
      <c r="C261">
        <v>1</v>
      </c>
      <c r="D261">
        <v>0</v>
      </c>
      <c r="E261">
        <v>100</v>
      </c>
      <c r="F261">
        <v>100</v>
      </c>
      <c r="G261">
        <f t="shared" si="12"/>
        <v>0</v>
      </c>
      <c r="H261">
        <f t="shared" si="13"/>
        <v>0</v>
      </c>
      <c r="I261">
        <v>79.5</v>
      </c>
      <c r="J261">
        <v>78.800000000000011</v>
      </c>
      <c r="K261">
        <f t="shared" si="14"/>
        <v>0</v>
      </c>
      <c r="L261">
        <f t="shared" si="15"/>
        <v>0</v>
      </c>
    </row>
    <row r="262" spans="1:12" x14ac:dyDescent="0.25">
      <c r="A262" t="s">
        <v>253</v>
      </c>
      <c r="B262">
        <v>54</v>
      </c>
      <c r="C262">
        <v>0</v>
      </c>
      <c r="D262">
        <v>0</v>
      </c>
      <c r="E262">
        <v>100</v>
      </c>
      <c r="F262" t="e">
        <v>#N/A</v>
      </c>
      <c r="G262">
        <f t="shared" si="12"/>
        <v>0</v>
      </c>
      <c r="H262" t="e">
        <f t="shared" si="13"/>
        <v>#N/A</v>
      </c>
      <c r="I262">
        <v>100</v>
      </c>
      <c r="J262" t="e">
        <v>#N/A</v>
      </c>
      <c r="K262">
        <f t="shared" si="14"/>
        <v>0</v>
      </c>
      <c r="L262" t="e">
        <f t="shared" si="15"/>
        <v>#N/A</v>
      </c>
    </row>
    <row r="263" spans="1:12" x14ac:dyDescent="0.25">
      <c r="A263" t="s">
        <v>254</v>
      </c>
      <c r="B263">
        <v>69</v>
      </c>
      <c r="C263">
        <v>1</v>
      </c>
      <c r="D263">
        <v>0</v>
      </c>
      <c r="E263">
        <v>100</v>
      </c>
      <c r="F263">
        <v>100</v>
      </c>
      <c r="G263">
        <f t="shared" si="12"/>
        <v>0</v>
      </c>
      <c r="H263">
        <f t="shared" si="13"/>
        <v>0</v>
      </c>
      <c r="I263">
        <v>83.4</v>
      </c>
      <c r="J263">
        <v>79.900000000000006</v>
      </c>
      <c r="K263">
        <f t="shared" si="14"/>
        <v>0</v>
      </c>
      <c r="L263">
        <f t="shared" si="15"/>
        <v>0</v>
      </c>
    </row>
    <row r="264" spans="1:12" x14ac:dyDescent="0.25">
      <c r="A264" t="s">
        <v>255</v>
      </c>
      <c r="B264">
        <v>41</v>
      </c>
      <c r="C264">
        <v>1</v>
      </c>
      <c r="D264">
        <v>0</v>
      </c>
      <c r="E264">
        <v>100</v>
      </c>
      <c r="F264">
        <v>100</v>
      </c>
      <c r="G264">
        <f t="shared" si="12"/>
        <v>0</v>
      </c>
      <c r="H264">
        <f t="shared" si="13"/>
        <v>0</v>
      </c>
      <c r="I264">
        <v>79.100000000000009</v>
      </c>
      <c r="J264">
        <v>82.600000000000009</v>
      </c>
      <c r="K264">
        <f t="shared" si="14"/>
        <v>0</v>
      </c>
      <c r="L264">
        <f t="shared" si="15"/>
        <v>0</v>
      </c>
    </row>
    <row r="265" spans="1:12" x14ac:dyDescent="0.25">
      <c r="A265" t="s">
        <v>256</v>
      </c>
      <c r="B265">
        <v>17</v>
      </c>
      <c r="C265">
        <v>4</v>
      </c>
      <c r="D265">
        <v>0</v>
      </c>
      <c r="E265">
        <v>100</v>
      </c>
      <c r="F265">
        <v>100</v>
      </c>
      <c r="G265">
        <f t="shared" ref="G265:G328" si="16">IF(E265&lt;=5,IF(C265&gt;=$C$3,1,0),0)</f>
        <v>0</v>
      </c>
      <c r="H265">
        <f t="shared" ref="H265:H328" si="17">IF(F265&lt;=5,IF(C265&gt;=$C$3,1,0),0)</f>
        <v>0</v>
      </c>
      <c r="I265">
        <v>40.900000000000006</v>
      </c>
      <c r="J265">
        <v>39.1</v>
      </c>
      <c r="K265">
        <f t="shared" ref="K265:K328" si="18">IF(I265&lt;=5,IF(C265&gt;=$C$3,1,0),0)</f>
        <v>0</v>
      </c>
      <c r="L265">
        <f t="shared" ref="L265:L328" si="19">IF(J265&lt;=5,IF(C265&gt;=$C$3,1,0),0)</f>
        <v>0</v>
      </c>
    </row>
    <row r="266" spans="1:12" x14ac:dyDescent="0.25">
      <c r="A266" t="s">
        <v>257</v>
      </c>
      <c r="B266">
        <v>74</v>
      </c>
      <c r="C266">
        <v>0</v>
      </c>
      <c r="D266">
        <v>0</v>
      </c>
      <c r="E266">
        <v>100</v>
      </c>
      <c r="F266" t="e">
        <v>#N/A</v>
      </c>
      <c r="G266">
        <f t="shared" si="16"/>
        <v>0</v>
      </c>
      <c r="H266" t="e">
        <f t="shared" si="17"/>
        <v>#N/A</v>
      </c>
      <c r="I266">
        <v>100</v>
      </c>
      <c r="J266" t="e">
        <v>#N/A</v>
      </c>
      <c r="K266">
        <f t="shared" si="18"/>
        <v>0</v>
      </c>
      <c r="L266" t="e">
        <f t="shared" si="19"/>
        <v>#N/A</v>
      </c>
    </row>
    <row r="267" spans="1:12" x14ac:dyDescent="0.25">
      <c r="A267" t="s">
        <v>258</v>
      </c>
      <c r="B267">
        <v>51</v>
      </c>
      <c r="C267">
        <v>5</v>
      </c>
      <c r="D267">
        <v>1</v>
      </c>
      <c r="E267">
        <v>67.7</v>
      </c>
      <c r="F267">
        <v>67.400000000000006</v>
      </c>
      <c r="G267">
        <f t="shared" si="16"/>
        <v>0</v>
      </c>
      <c r="H267">
        <f t="shared" si="17"/>
        <v>0</v>
      </c>
      <c r="I267">
        <v>72.7</v>
      </c>
      <c r="J267">
        <v>77.300000000000011</v>
      </c>
      <c r="K267">
        <f t="shared" si="18"/>
        <v>0</v>
      </c>
      <c r="L267">
        <f t="shared" si="19"/>
        <v>0</v>
      </c>
    </row>
    <row r="268" spans="1:12" x14ac:dyDescent="0.25">
      <c r="A268" t="s">
        <v>259</v>
      </c>
      <c r="B268">
        <v>53</v>
      </c>
      <c r="C268">
        <v>1</v>
      </c>
      <c r="D268">
        <v>1</v>
      </c>
      <c r="E268">
        <v>18.7</v>
      </c>
      <c r="F268">
        <v>19.600000000000001</v>
      </c>
      <c r="G268">
        <f t="shared" si="16"/>
        <v>0</v>
      </c>
      <c r="H268">
        <f t="shared" si="17"/>
        <v>0</v>
      </c>
      <c r="I268">
        <v>100</v>
      </c>
      <c r="J268">
        <v>100</v>
      </c>
      <c r="K268">
        <f t="shared" si="18"/>
        <v>0</v>
      </c>
      <c r="L268">
        <f t="shared" si="19"/>
        <v>0</v>
      </c>
    </row>
    <row r="269" spans="1:12" x14ac:dyDescent="0.25">
      <c r="A269" t="s">
        <v>260</v>
      </c>
      <c r="B269">
        <v>50</v>
      </c>
      <c r="C269">
        <v>0</v>
      </c>
      <c r="D269">
        <v>0</v>
      </c>
      <c r="E269">
        <v>100</v>
      </c>
      <c r="F269" t="e">
        <v>#N/A</v>
      </c>
      <c r="G269">
        <f t="shared" si="16"/>
        <v>0</v>
      </c>
      <c r="H269" t="e">
        <f t="shared" si="17"/>
        <v>#N/A</v>
      </c>
      <c r="I269">
        <v>100</v>
      </c>
      <c r="J269" t="e">
        <v>#N/A</v>
      </c>
      <c r="K269">
        <f t="shared" si="18"/>
        <v>0</v>
      </c>
      <c r="L269" t="e">
        <f t="shared" si="19"/>
        <v>#N/A</v>
      </c>
    </row>
    <row r="270" spans="1:12" x14ac:dyDescent="0.25">
      <c r="A270" t="s">
        <v>261</v>
      </c>
      <c r="B270">
        <v>70</v>
      </c>
      <c r="C270">
        <v>12</v>
      </c>
      <c r="D270">
        <v>2</v>
      </c>
      <c r="E270">
        <v>71.900000000000006</v>
      </c>
      <c r="F270">
        <v>72</v>
      </c>
      <c r="G270">
        <f t="shared" si="16"/>
        <v>0</v>
      </c>
      <c r="H270">
        <f t="shared" si="17"/>
        <v>0</v>
      </c>
      <c r="I270">
        <v>55.5</v>
      </c>
      <c r="J270">
        <v>60</v>
      </c>
      <c r="K270">
        <f t="shared" si="18"/>
        <v>0</v>
      </c>
      <c r="L270">
        <f t="shared" si="19"/>
        <v>0</v>
      </c>
    </row>
    <row r="271" spans="1:12" x14ac:dyDescent="0.25">
      <c r="A271" t="s">
        <v>262</v>
      </c>
      <c r="B271">
        <v>118</v>
      </c>
      <c r="C271">
        <v>0</v>
      </c>
      <c r="D271">
        <v>0</v>
      </c>
      <c r="E271">
        <v>100</v>
      </c>
      <c r="F271" t="e">
        <v>#N/A</v>
      </c>
      <c r="G271">
        <f t="shared" si="16"/>
        <v>0</v>
      </c>
      <c r="H271" t="e">
        <f t="shared" si="17"/>
        <v>#N/A</v>
      </c>
      <c r="I271">
        <v>100</v>
      </c>
      <c r="J271" t="e">
        <v>#N/A</v>
      </c>
      <c r="K271">
        <f t="shared" si="18"/>
        <v>0</v>
      </c>
      <c r="L271" t="e">
        <f t="shared" si="19"/>
        <v>#N/A</v>
      </c>
    </row>
    <row r="272" spans="1:12" x14ac:dyDescent="0.25">
      <c r="A272" t="s">
        <v>263</v>
      </c>
      <c r="B272">
        <v>78</v>
      </c>
      <c r="C272">
        <v>1</v>
      </c>
      <c r="D272">
        <v>0</v>
      </c>
      <c r="E272">
        <v>100</v>
      </c>
      <c r="F272">
        <v>100</v>
      </c>
      <c r="G272">
        <f t="shared" si="16"/>
        <v>0</v>
      </c>
      <c r="H272">
        <f t="shared" si="17"/>
        <v>0</v>
      </c>
      <c r="I272">
        <v>81</v>
      </c>
      <c r="J272">
        <v>78.400000000000006</v>
      </c>
      <c r="K272">
        <f t="shared" si="18"/>
        <v>0</v>
      </c>
      <c r="L272">
        <f t="shared" si="19"/>
        <v>0</v>
      </c>
    </row>
    <row r="273" spans="1:12" x14ac:dyDescent="0.25">
      <c r="A273" t="s">
        <v>264</v>
      </c>
      <c r="B273">
        <v>78</v>
      </c>
      <c r="C273">
        <v>0</v>
      </c>
      <c r="D273">
        <v>0</v>
      </c>
      <c r="E273">
        <v>100</v>
      </c>
      <c r="F273" t="e">
        <v>#N/A</v>
      </c>
      <c r="G273">
        <f t="shared" si="16"/>
        <v>0</v>
      </c>
      <c r="H273" t="e">
        <f t="shared" si="17"/>
        <v>#N/A</v>
      </c>
      <c r="I273">
        <v>100</v>
      </c>
      <c r="J273" t="e">
        <v>#N/A</v>
      </c>
      <c r="K273">
        <f t="shared" si="18"/>
        <v>0</v>
      </c>
      <c r="L273" t="e">
        <f t="shared" si="19"/>
        <v>#N/A</v>
      </c>
    </row>
    <row r="274" spans="1:12" x14ac:dyDescent="0.25">
      <c r="A274" t="s">
        <v>265</v>
      </c>
      <c r="B274">
        <v>80</v>
      </c>
      <c r="C274">
        <v>0</v>
      </c>
      <c r="D274">
        <v>0</v>
      </c>
      <c r="E274">
        <v>100</v>
      </c>
      <c r="F274" t="e">
        <v>#N/A</v>
      </c>
      <c r="G274">
        <f t="shared" si="16"/>
        <v>0</v>
      </c>
      <c r="H274" t="e">
        <f t="shared" si="17"/>
        <v>#N/A</v>
      </c>
      <c r="I274">
        <v>100</v>
      </c>
      <c r="J274" t="e">
        <v>#N/A</v>
      </c>
      <c r="K274">
        <f t="shared" si="18"/>
        <v>0</v>
      </c>
      <c r="L274" t="e">
        <f t="shared" si="19"/>
        <v>#N/A</v>
      </c>
    </row>
    <row r="275" spans="1:12" x14ac:dyDescent="0.25">
      <c r="A275" t="s">
        <v>266</v>
      </c>
      <c r="B275">
        <v>50</v>
      </c>
      <c r="C275">
        <v>0</v>
      </c>
      <c r="D275">
        <v>0</v>
      </c>
      <c r="E275">
        <v>100</v>
      </c>
      <c r="F275" t="e">
        <v>#N/A</v>
      </c>
      <c r="G275">
        <f t="shared" si="16"/>
        <v>0</v>
      </c>
      <c r="H275" t="e">
        <f t="shared" si="17"/>
        <v>#N/A</v>
      </c>
      <c r="I275">
        <v>100</v>
      </c>
      <c r="J275" t="e">
        <v>#N/A</v>
      </c>
      <c r="K275">
        <f t="shared" si="18"/>
        <v>0</v>
      </c>
      <c r="L275" t="e">
        <f t="shared" si="19"/>
        <v>#N/A</v>
      </c>
    </row>
    <row r="276" spans="1:12" x14ac:dyDescent="0.25">
      <c r="A276" t="s">
        <v>267</v>
      </c>
      <c r="B276">
        <v>43</v>
      </c>
      <c r="C276">
        <v>0</v>
      </c>
      <c r="D276">
        <v>0</v>
      </c>
      <c r="E276">
        <v>100</v>
      </c>
      <c r="F276" t="e">
        <v>#N/A</v>
      </c>
      <c r="G276">
        <f t="shared" si="16"/>
        <v>0</v>
      </c>
      <c r="H276" t="e">
        <f t="shared" si="17"/>
        <v>#N/A</v>
      </c>
      <c r="I276">
        <v>100</v>
      </c>
      <c r="J276" t="e">
        <v>#N/A</v>
      </c>
      <c r="K276">
        <f t="shared" si="18"/>
        <v>0</v>
      </c>
      <c r="L276" t="e">
        <f t="shared" si="19"/>
        <v>#N/A</v>
      </c>
    </row>
    <row r="277" spans="1:12" x14ac:dyDescent="0.25">
      <c r="A277" t="s">
        <v>268</v>
      </c>
      <c r="B277">
        <v>53</v>
      </c>
      <c r="C277">
        <v>2</v>
      </c>
      <c r="D277">
        <v>0</v>
      </c>
      <c r="E277">
        <v>100</v>
      </c>
      <c r="F277">
        <v>100</v>
      </c>
      <c r="G277">
        <f t="shared" si="16"/>
        <v>0</v>
      </c>
      <c r="H277">
        <f t="shared" si="17"/>
        <v>0</v>
      </c>
      <c r="I277">
        <v>61.1</v>
      </c>
      <c r="J277">
        <v>66.3</v>
      </c>
      <c r="K277">
        <f t="shared" si="18"/>
        <v>0</v>
      </c>
      <c r="L277">
        <f t="shared" si="19"/>
        <v>0</v>
      </c>
    </row>
    <row r="278" spans="1:12" x14ac:dyDescent="0.25">
      <c r="A278" t="s">
        <v>269</v>
      </c>
      <c r="B278">
        <v>71</v>
      </c>
      <c r="C278">
        <v>1</v>
      </c>
      <c r="D278">
        <v>0</v>
      </c>
      <c r="E278">
        <v>100</v>
      </c>
      <c r="F278">
        <v>100</v>
      </c>
      <c r="G278">
        <f t="shared" si="16"/>
        <v>0</v>
      </c>
      <c r="H278">
        <f t="shared" si="17"/>
        <v>0</v>
      </c>
      <c r="I278">
        <v>79.5</v>
      </c>
      <c r="J278">
        <v>81.600000000000009</v>
      </c>
      <c r="K278">
        <f t="shared" si="18"/>
        <v>0</v>
      </c>
      <c r="L278">
        <f t="shared" si="19"/>
        <v>0</v>
      </c>
    </row>
    <row r="279" spans="1:12" x14ac:dyDescent="0.25">
      <c r="A279" t="s">
        <v>270</v>
      </c>
      <c r="B279">
        <v>37</v>
      </c>
      <c r="C279">
        <v>0</v>
      </c>
      <c r="D279">
        <v>0</v>
      </c>
      <c r="E279">
        <v>100</v>
      </c>
      <c r="F279" t="e">
        <v>#N/A</v>
      </c>
      <c r="G279">
        <f t="shared" si="16"/>
        <v>0</v>
      </c>
      <c r="H279" t="e">
        <f t="shared" si="17"/>
        <v>#N/A</v>
      </c>
      <c r="I279">
        <v>100</v>
      </c>
      <c r="J279" t="e">
        <v>#N/A</v>
      </c>
      <c r="K279">
        <f t="shared" si="18"/>
        <v>0</v>
      </c>
      <c r="L279" t="e">
        <f t="shared" si="19"/>
        <v>#N/A</v>
      </c>
    </row>
    <row r="280" spans="1:12" x14ac:dyDescent="0.25">
      <c r="A280" t="s">
        <v>271</v>
      </c>
      <c r="B280">
        <v>18</v>
      </c>
      <c r="C280">
        <v>0</v>
      </c>
      <c r="D280">
        <v>0</v>
      </c>
      <c r="E280">
        <v>100</v>
      </c>
      <c r="F280" t="e">
        <v>#N/A</v>
      </c>
      <c r="G280">
        <f t="shared" si="16"/>
        <v>0</v>
      </c>
      <c r="H280" t="e">
        <f t="shared" si="17"/>
        <v>#N/A</v>
      </c>
      <c r="I280">
        <v>100</v>
      </c>
      <c r="J280" t="e">
        <v>#N/A</v>
      </c>
      <c r="K280">
        <f t="shared" si="18"/>
        <v>0</v>
      </c>
      <c r="L280" t="e">
        <f t="shared" si="19"/>
        <v>#N/A</v>
      </c>
    </row>
    <row r="281" spans="1:12" x14ac:dyDescent="0.25">
      <c r="A281" t="s">
        <v>272</v>
      </c>
      <c r="B281">
        <v>8</v>
      </c>
      <c r="C281">
        <v>0</v>
      </c>
      <c r="D281">
        <v>0</v>
      </c>
      <c r="E281">
        <v>100</v>
      </c>
      <c r="F281" t="e">
        <v>#N/A</v>
      </c>
      <c r="G281">
        <f t="shared" si="16"/>
        <v>0</v>
      </c>
      <c r="H281" t="e">
        <f t="shared" si="17"/>
        <v>#N/A</v>
      </c>
      <c r="I281">
        <v>100</v>
      </c>
      <c r="J281" t="e">
        <v>#N/A</v>
      </c>
      <c r="K281">
        <f t="shared" si="18"/>
        <v>0</v>
      </c>
      <c r="L281" t="e">
        <f t="shared" si="19"/>
        <v>#N/A</v>
      </c>
    </row>
    <row r="282" spans="1:12" x14ac:dyDescent="0.25">
      <c r="A282" t="s">
        <v>273</v>
      </c>
      <c r="B282">
        <v>24</v>
      </c>
      <c r="C282">
        <v>0</v>
      </c>
      <c r="D282">
        <v>0</v>
      </c>
      <c r="E282">
        <v>100</v>
      </c>
      <c r="F282" t="e">
        <v>#N/A</v>
      </c>
      <c r="G282">
        <f t="shared" si="16"/>
        <v>0</v>
      </c>
      <c r="H282" t="e">
        <f t="shared" si="17"/>
        <v>#N/A</v>
      </c>
      <c r="I282">
        <v>100</v>
      </c>
      <c r="J282" t="e">
        <v>#N/A</v>
      </c>
      <c r="K282">
        <f t="shared" si="18"/>
        <v>0</v>
      </c>
      <c r="L282" t="e">
        <f t="shared" si="19"/>
        <v>#N/A</v>
      </c>
    </row>
    <row r="283" spans="1:12" x14ac:dyDescent="0.25">
      <c r="A283" t="s">
        <v>274</v>
      </c>
      <c r="B283">
        <v>41</v>
      </c>
      <c r="C283">
        <v>1</v>
      </c>
      <c r="D283">
        <v>0</v>
      </c>
      <c r="E283">
        <v>100</v>
      </c>
      <c r="F283">
        <v>100</v>
      </c>
      <c r="G283">
        <f t="shared" si="16"/>
        <v>0</v>
      </c>
      <c r="H283">
        <f t="shared" si="17"/>
        <v>0</v>
      </c>
      <c r="I283">
        <v>82.300000000000011</v>
      </c>
      <c r="J283">
        <v>81.100000000000009</v>
      </c>
      <c r="K283">
        <f t="shared" si="18"/>
        <v>0</v>
      </c>
      <c r="L283">
        <f t="shared" si="19"/>
        <v>0</v>
      </c>
    </row>
    <row r="284" spans="1:12" x14ac:dyDescent="0.25">
      <c r="A284" t="s">
        <v>275</v>
      </c>
      <c r="B284">
        <v>85</v>
      </c>
      <c r="C284">
        <v>0</v>
      </c>
      <c r="D284">
        <v>0</v>
      </c>
      <c r="E284">
        <v>100</v>
      </c>
      <c r="F284" t="e">
        <v>#N/A</v>
      </c>
      <c r="G284">
        <f t="shared" si="16"/>
        <v>0</v>
      </c>
      <c r="H284" t="e">
        <f t="shared" si="17"/>
        <v>#N/A</v>
      </c>
      <c r="I284">
        <v>100</v>
      </c>
      <c r="J284" t="e">
        <v>#N/A</v>
      </c>
      <c r="K284">
        <f t="shared" si="18"/>
        <v>0</v>
      </c>
      <c r="L284" t="e">
        <f t="shared" si="19"/>
        <v>#N/A</v>
      </c>
    </row>
    <row r="285" spans="1:12" x14ac:dyDescent="0.25">
      <c r="A285" t="s">
        <v>276</v>
      </c>
      <c r="B285">
        <v>42</v>
      </c>
      <c r="C285">
        <v>0</v>
      </c>
      <c r="D285">
        <v>0</v>
      </c>
      <c r="E285">
        <v>100</v>
      </c>
      <c r="F285" t="e">
        <v>#N/A</v>
      </c>
      <c r="G285">
        <f t="shared" si="16"/>
        <v>0</v>
      </c>
      <c r="H285" t="e">
        <f t="shared" si="17"/>
        <v>#N/A</v>
      </c>
      <c r="I285">
        <v>100</v>
      </c>
      <c r="J285" t="e">
        <v>#N/A</v>
      </c>
      <c r="K285">
        <f t="shared" si="18"/>
        <v>0</v>
      </c>
      <c r="L285" t="e">
        <f t="shared" si="19"/>
        <v>#N/A</v>
      </c>
    </row>
    <row r="286" spans="1:12" x14ac:dyDescent="0.25">
      <c r="A286" t="s">
        <v>277</v>
      </c>
      <c r="B286">
        <v>16</v>
      </c>
      <c r="C286">
        <v>0</v>
      </c>
      <c r="D286">
        <v>0</v>
      </c>
      <c r="E286">
        <v>100</v>
      </c>
      <c r="F286" t="e">
        <v>#N/A</v>
      </c>
      <c r="G286">
        <f t="shared" si="16"/>
        <v>0</v>
      </c>
      <c r="H286" t="e">
        <f t="shared" si="17"/>
        <v>#N/A</v>
      </c>
      <c r="I286">
        <v>100</v>
      </c>
      <c r="J286" t="e">
        <v>#N/A</v>
      </c>
      <c r="K286">
        <f t="shared" si="18"/>
        <v>0</v>
      </c>
      <c r="L286" t="e">
        <f t="shared" si="19"/>
        <v>#N/A</v>
      </c>
    </row>
    <row r="287" spans="1:12" x14ac:dyDescent="0.25">
      <c r="A287" t="s">
        <v>278</v>
      </c>
      <c r="B287">
        <v>23</v>
      </c>
      <c r="C287">
        <v>0</v>
      </c>
      <c r="D287">
        <v>0</v>
      </c>
      <c r="E287">
        <v>100</v>
      </c>
      <c r="F287" t="e">
        <v>#N/A</v>
      </c>
      <c r="G287">
        <f t="shared" si="16"/>
        <v>0</v>
      </c>
      <c r="H287" t="e">
        <f t="shared" si="17"/>
        <v>#N/A</v>
      </c>
      <c r="I287">
        <v>100</v>
      </c>
      <c r="J287" t="e">
        <v>#N/A</v>
      </c>
      <c r="K287">
        <f t="shared" si="18"/>
        <v>0</v>
      </c>
      <c r="L287" t="e">
        <f t="shared" si="19"/>
        <v>#N/A</v>
      </c>
    </row>
    <row r="288" spans="1:12" x14ac:dyDescent="0.25">
      <c r="A288" t="s">
        <v>279</v>
      </c>
      <c r="B288">
        <v>17</v>
      </c>
      <c r="C288">
        <v>0</v>
      </c>
      <c r="D288">
        <v>0</v>
      </c>
      <c r="E288">
        <v>100</v>
      </c>
      <c r="F288" t="e">
        <v>#N/A</v>
      </c>
      <c r="G288">
        <f t="shared" si="16"/>
        <v>0</v>
      </c>
      <c r="H288" t="e">
        <f t="shared" si="17"/>
        <v>#N/A</v>
      </c>
      <c r="I288">
        <v>100</v>
      </c>
      <c r="J288" t="e">
        <v>#N/A</v>
      </c>
      <c r="K288">
        <f t="shared" si="18"/>
        <v>0</v>
      </c>
      <c r="L288" t="e">
        <f t="shared" si="19"/>
        <v>#N/A</v>
      </c>
    </row>
    <row r="289" spans="1:12" x14ac:dyDescent="0.25">
      <c r="A289" t="s">
        <v>280</v>
      </c>
      <c r="B289">
        <v>18</v>
      </c>
      <c r="C289">
        <v>1</v>
      </c>
      <c r="D289">
        <v>0</v>
      </c>
      <c r="E289">
        <v>100</v>
      </c>
      <c r="F289">
        <v>100</v>
      </c>
      <c r="G289">
        <f t="shared" si="16"/>
        <v>0</v>
      </c>
      <c r="H289">
        <f t="shared" si="17"/>
        <v>0</v>
      </c>
      <c r="I289">
        <v>79.5</v>
      </c>
      <c r="J289">
        <v>80</v>
      </c>
      <c r="K289">
        <f t="shared" si="18"/>
        <v>0</v>
      </c>
      <c r="L289">
        <f t="shared" si="19"/>
        <v>0</v>
      </c>
    </row>
    <row r="290" spans="1:12" x14ac:dyDescent="0.25">
      <c r="A290" t="s">
        <v>281</v>
      </c>
      <c r="B290">
        <v>144</v>
      </c>
      <c r="C290">
        <v>2</v>
      </c>
      <c r="D290">
        <v>0</v>
      </c>
      <c r="E290">
        <v>100</v>
      </c>
      <c r="F290">
        <v>100</v>
      </c>
      <c r="G290">
        <f t="shared" si="16"/>
        <v>0</v>
      </c>
      <c r="H290">
        <f t="shared" si="17"/>
        <v>0</v>
      </c>
      <c r="I290">
        <v>65.7</v>
      </c>
      <c r="J290">
        <v>62.7</v>
      </c>
      <c r="K290">
        <f t="shared" si="18"/>
        <v>0</v>
      </c>
      <c r="L290">
        <f t="shared" si="19"/>
        <v>0</v>
      </c>
    </row>
    <row r="291" spans="1:12" x14ac:dyDescent="0.25">
      <c r="A291" t="s">
        <v>282</v>
      </c>
      <c r="B291">
        <v>153</v>
      </c>
      <c r="C291">
        <v>7</v>
      </c>
      <c r="D291">
        <v>2</v>
      </c>
      <c r="E291">
        <v>39.200000000000003</v>
      </c>
      <c r="F291">
        <v>42.800000000000004</v>
      </c>
      <c r="G291">
        <f t="shared" si="16"/>
        <v>0</v>
      </c>
      <c r="H291">
        <f t="shared" si="17"/>
        <v>0</v>
      </c>
      <c r="I291">
        <v>85.9</v>
      </c>
      <c r="J291">
        <v>86.4</v>
      </c>
      <c r="K291">
        <f t="shared" si="18"/>
        <v>0</v>
      </c>
      <c r="L291">
        <f t="shared" si="19"/>
        <v>0</v>
      </c>
    </row>
    <row r="292" spans="1:12" x14ac:dyDescent="0.25">
      <c r="A292" t="s">
        <v>283</v>
      </c>
      <c r="B292">
        <v>77</v>
      </c>
      <c r="C292">
        <v>10</v>
      </c>
      <c r="D292">
        <v>3</v>
      </c>
      <c r="E292">
        <v>29.200000000000003</v>
      </c>
      <c r="F292">
        <v>33.4</v>
      </c>
      <c r="G292">
        <f t="shared" si="16"/>
        <v>0</v>
      </c>
      <c r="H292">
        <f t="shared" si="17"/>
        <v>0</v>
      </c>
      <c r="I292">
        <v>89.9</v>
      </c>
      <c r="J292">
        <v>90.2</v>
      </c>
      <c r="K292">
        <f t="shared" si="18"/>
        <v>0</v>
      </c>
      <c r="L292">
        <f t="shared" si="19"/>
        <v>0</v>
      </c>
    </row>
    <row r="293" spans="1:12" x14ac:dyDescent="0.25">
      <c r="A293" t="s">
        <v>284</v>
      </c>
      <c r="B293">
        <v>60</v>
      </c>
      <c r="C293">
        <v>1</v>
      </c>
      <c r="D293">
        <v>0</v>
      </c>
      <c r="E293">
        <v>100</v>
      </c>
      <c r="F293">
        <v>100</v>
      </c>
      <c r="G293">
        <f t="shared" si="16"/>
        <v>0</v>
      </c>
      <c r="H293">
        <f t="shared" si="17"/>
        <v>0</v>
      </c>
      <c r="I293">
        <v>79</v>
      </c>
      <c r="J293">
        <v>81.900000000000006</v>
      </c>
      <c r="K293">
        <f t="shared" si="18"/>
        <v>0</v>
      </c>
      <c r="L293">
        <f t="shared" si="19"/>
        <v>0</v>
      </c>
    </row>
    <row r="294" spans="1:12" x14ac:dyDescent="0.25">
      <c r="A294" t="s">
        <v>285</v>
      </c>
      <c r="B294">
        <v>59</v>
      </c>
      <c r="C294">
        <v>1</v>
      </c>
      <c r="D294">
        <v>0</v>
      </c>
      <c r="E294">
        <v>100</v>
      </c>
      <c r="F294">
        <v>100</v>
      </c>
      <c r="G294">
        <f t="shared" si="16"/>
        <v>0</v>
      </c>
      <c r="H294">
        <f t="shared" si="17"/>
        <v>0</v>
      </c>
      <c r="I294">
        <v>79.100000000000009</v>
      </c>
      <c r="J294">
        <v>81.100000000000009</v>
      </c>
      <c r="K294">
        <f t="shared" si="18"/>
        <v>0</v>
      </c>
      <c r="L294">
        <f t="shared" si="19"/>
        <v>0</v>
      </c>
    </row>
    <row r="295" spans="1:12" x14ac:dyDescent="0.25">
      <c r="A295" t="s">
        <v>286</v>
      </c>
      <c r="B295">
        <v>64</v>
      </c>
      <c r="C295">
        <v>1</v>
      </c>
      <c r="D295">
        <v>0</v>
      </c>
      <c r="E295">
        <v>100</v>
      </c>
      <c r="F295">
        <v>100</v>
      </c>
      <c r="G295">
        <f t="shared" si="16"/>
        <v>0</v>
      </c>
      <c r="H295">
        <f t="shared" si="17"/>
        <v>0</v>
      </c>
      <c r="I295">
        <v>80.7</v>
      </c>
      <c r="J295">
        <v>82.800000000000011</v>
      </c>
      <c r="K295">
        <f t="shared" si="18"/>
        <v>0</v>
      </c>
      <c r="L295">
        <f t="shared" si="19"/>
        <v>0</v>
      </c>
    </row>
    <row r="296" spans="1:12" x14ac:dyDescent="0.25">
      <c r="A296" t="s">
        <v>287</v>
      </c>
      <c r="B296">
        <v>45</v>
      </c>
      <c r="C296">
        <v>4</v>
      </c>
      <c r="D296">
        <v>0</v>
      </c>
      <c r="E296">
        <v>100</v>
      </c>
      <c r="F296">
        <v>100</v>
      </c>
      <c r="G296">
        <f t="shared" si="16"/>
        <v>0</v>
      </c>
      <c r="H296">
        <f t="shared" si="17"/>
        <v>0</v>
      </c>
      <c r="I296">
        <v>43.300000000000004</v>
      </c>
      <c r="J296">
        <v>41.2</v>
      </c>
      <c r="K296">
        <f t="shared" si="18"/>
        <v>0</v>
      </c>
      <c r="L296">
        <f t="shared" si="19"/>
        <v>0</v>
      </c>
    </row>
    <row r="297" spans="1:12" x14ac:dyDescent="0.25">
      <c r="A297" t="s">
        <v>288</v>
      </c>
      <c r="B297">
        <v>31</v>
      </c>
      <c r="C297">
        <v>2</v>
      </c>
      <c r="D297">
        <v>2</v>
      </c>
      <c r="E297">
        <v>3.9000000000000004</v>
      </c>
      <c r="F297">
        <v>3.1</v>
      </c>
      <c r="G297">
        <f t="shared" si="16"/>
        <v>1</v>
      </c>
      <c r="H297">
        <f t="shared" si="17"/>
        <v>1</v>
      </c>
      <c r="I297">
        <v>100</v>
      </c>
      <c r="J297">
        <v>100</v>
      </c>
      <c r="K297">
        <f t="shared" si="18"/>
        <v>0</v>
      </c>
      <c r="L297">
        <f t="shared" si="19"/>
        <v>0</v>
      </c>
    </row>
    <row r="298" spans="1:12" x14ac:dyDescent="0.25">
      <c r="A298" t="s">
        <v>289</v>
      </c>
      <c r="B298">
        <v>24</v>
      </c>
      <c r="C298">
        <v>2</v>
      </c>
      <c r="D298">
        <v>1</v>
      </c>
      <c r="E298">
        <v>36.5</v>
      </c>
      <c r="F298">
        <v>36.800000000000004</v>
      </c>
      <c r="G298">
        <f t="shared" si="16"/>
        <v>0</v>
      </c>
      <c r="H298">
        <f t="shared" si="17"/>
        <v>0</v>
      </c>
      <c r="I298">
        <v>96.4</v>
      </c>
      <c r="J298">
        <v>97.2</v>
      </c>
      <c r="K298">
        <f t="shared" si="18"/>
        <v>0</v>
      </c>
      <c r="L298">
        <f t="shared" si="19"/>
        <v>0</v>
      </c>
    </row>
    <row r="299" spans="1:12" x14ac:dyDescent="0.25">
      <c r="A299" t="s">
        <v>290</v>
      </c>
      <c r="B299">
        <v>25</v>
      </c>
      <c r="C299">
        <v>0</v>
      </c>
      <c r="D299">
        <v>0</v>
      </c>
      <c r="E299">
        <v>100</v>
      </c>
      <c r="F299" t="e">
        <v>#N/A</v>
      </c>
      <c r="G299">
        <f t="shared" si="16"/>
        <v>0</v>
      </c>
      <c r="H299" t="e">
        <f t="shared" si="17"/>
        <v>#N/A</v>
      </c>
      <c r="I299">
        <v>100</v>
      </c>
      <c r="J299" t="e">
        <v>#N/A</v>
      </c>
      <c r="K299">
        <f t="shared" si="18"/>
        <v>0</v>
      </c>
      <c r="L299" t="e">
        <f t="shared" si="19"/>
        <v>#N/A</v>
      </c>
    </row>
    <row r="300" spans="1:12" x14ac:dyDescent="0.25">
      <c r="A300" t="s">
        <v>291</v>
      </c>
      <c r="B300">
        <v>24</v>
      </c>
      <c r="C300">
        <v>1</v>
      </c>
      <c r="D300">
        <v>0</v>
      </c>
      <c r="E300">
        <v>100</v>
      </c>
      <c r="F300">
        <v>100</v>
      </c>
      <c r="G300">
        <f t="shared" si="16"/>
        <v>0</v>
      </c>
      <c r="H300">
        <f t="shared" si="17"/>
        <v>0</v>
      </c>
      <c r="I300">
        <v>81.400000000000006</v>
      </c>
      <c r="J300">
        <v>80.300000000000011</v>
      </c>
      <c r="K300">
        <f t="shared" si="18"/>
        <v>0</v>
      </c>
      <c r="L300">
        <f t="shared" si="19"/>
        <v>0</v>
      </c>
    </row>
    <row r="301" spans="1:12" x14ac:dyDescent="0.25">
      <c r="A301" t="s">
        <v>292</v>
      </c>
      <c r="B301">
        <v>27</v>
      </c>
      <c r="C301">
        <v>2</v>
      </c>
      <c r="D301">
        <v>0</v>
      </c>
      <c r="E301">
        <v>100</v>
      </c>
      <c r="F301">
        <v>100</v>
      </c>
      <c r="G301">
        <f t="shared" si="16"/>
        <v>0</v>
      </c>
      <c r="H301">
        <f t="shared" si="17"/>
        <v>0</v>
      </c>
      <c r="I301">
        <v>63.300000000000004</v>
      </c>
      <c r="J301">
        <v>65.100000000000009</v>
      </c>
      <c r="K301">
        <f t="shared" si="18"/>
        <v>0</v>
      </c>
      <c r="L301">
        <f t="shared" si="19"/>
        <v>0</v>
      </c>
    </row>
    <row r="302" spans="1:12" x14ac:dyDescent="0.25">
      <c r="A302" t="s">
        <v>293</v>
      </c>
      <c r="B302">
        <v>33</v>
      </c>
      <c r="C302">
        <v>1</v>
      </c>
      <c r="D302">
        <v>0</v>
      </c>
      <c r="E302">
        <v>100</v>
      </c>
      <c r="F302">
        <v>100</v>
      </c>
      <c r="G302">
        <f t="shared" si="16"/>
        <v>0</v>
      </c>
      <c r="H302">
        <f t="shared" si="17"/>
        <v>0</v>
      </c>
      <c r="I302">
        <v>78.400000000000006</v>
      </c>
      <c r="J302">
        <v>79.300000000000011</v>
      </c>
      <c r="K302">
        <f t="shared" si="18"/>
        <v>0</v>
      </c>
      <c r="L302">
        <f t="shared" si="19"/>
        <v>0</v>
      </c>
    </row>
    <row r="303" spans="1:12" x14ac:dyDescent="0.25">
      <c r="A303" t="s">
        <v>294</v>
      </c>
      <c r="B303">
        <v>12</v>
      </c>
      <c r="C303">
        <v>4</v>
      </c>
      <c r="D303">
        <v>1</v>
      </c>
      <c r="E303">
        <v>55.5</v>
      </c>
      <c r="F303">
        <v>60.400000000000006</v>
      </c>
      <c r="G303">
        <f t="shared" si="16"/>
        <v>0</v>
      </c>
      <c r="H303">
        <f t="shared" si="17"/>
        <v>0</v>
      </c>
      <c r="I303">
        <v>84</v>
      </c>
      <c r="J303">
        <v>82.4</v>
      </c>
      <c r="K303">
        <f t="shared" si="18"/>
        <v>0</v>
      </c>
      <c r="L303">
        <f t="shared" si="19"/>
        <v>0</v>
      </c>
    </row>
    <row r="304" spans="1:12" x14ac:dyDescent="0.25">
      <c r="A304" t="s">
        <v>295</v>
      </c>
      <c r="B304">
        <v>16</v>
      </c>
      <c r="C304">
        <v>0</v>
      </c>
      <c r="D304">
        <v>0</v>
      </c>
      <c r="E304">
        <v>100</v>
      </c>
      <c r="F304" t="e">
        <v>#N/A</v>
      </c>
      <c r="G304">
        <f t="shared" si="16"/>
        <v>0</v>
      </c>
      <c r="H304" t="e">
        <f t="shared" si="17"/>
        <v>#N/A</v>
      </c>
      <c r="I304">
        <v>100</v>
      </c>
      <c r="J304" t="e">
        <v>#N/A</v>
      </c>
      <c r="K304">
        <f t="shared" si="18"/>
        <v>0</v>
      </c>
      <c r="L304" t="e">
        <f t="shared" si="19"/>
        <v>#N/A</v>
      </c>
    </row>
    <row r="305" spans="1:12" x14ac:dyDescent="0.25">
      <c r="A305" t="s">
        <v>296</v>
      </c>
      <c r="B305">
        <v>59</v>
      </c>
      <c r="C305">
        <v>1</v>
      </c>
      <c r="D305">
        <v>0</v>
      </c>
      <c r="E305">
        <v>100</v>
      </c>
      <c r="F305">
        <v>100</v>
      </c>
      <c r="G305">
        <f t="shared" si="16"/>
        <v>0</v>
      </c>
      <c r="H305">
        <f t="shared" si="17"/>
        <v>0</v>
      </c>
      <c r="I305">
        <v>81.400000000000006</v>
      </c>
      <c r="J305">
        <v>79.300000000000011</v>
      </c>
      <c r="K305">
        <f t="shared" si="18"/>
        <v>0</v>
      </c>
      <c r="L305">
        <f t="shared" si="19"/>
        <v>0</v>
      </c>
    </row>
    <row r="306" spans="1:12" x14ac:dyDescent="0.25">
      <c r="A306" t="s">
        <v>297</v>
      </c>
      <c r="B306">
        <v>46</v>
      </c>
      <c r="C306">
        <v>1</v>
      </c>
      <c r="D306">
        <v>0</v>
      </c>
      <c r="E306">
        <v>100</v>
      </c>
      <c r="F306">
        <v>100</v>
      </c>
      <c r="G306">
        <f t="shared" si="16"/>
        <v>0</v>
      </c>
      <c r="H306">
        <f t="shared" si="17"/>
        <v>0</v>
      </c>
      <c r="I306">
        <v>81.400000000000006</v>
      </c>
      <c r="J306">
        <v>80.2</v>
      </c>
      <c r="K306">
        <f t="shared" si="18"/>
        <v>0</v>
      </c>
      <c r="L306">
        <f t="shared" si="19"/>
        <v>0</v>
      </c>
    </row>
    <row r="307" spans="1:12" x14ac:dyDescent="0.25">
      <c r="A307" t="s">
        <v>298</v>
      </c>
      <c r="B307">
        <v>64</v>
      </c>
      <c r="C307">
        <v>2</v>
      </c>
      <c r="D307">
        <v>0</v>
      </c>
      <c r="E307">
        <v>100</v>
      </c>
      <c r="F307">
        <v>100</v>
      </c>
      <c r="G307">
        <f t="shared" si="16"/>
        <v>0</v>
      </c>
      <c r="H307">
        <f t="shared" si="17"/>
        <v>0</v>
      </c>
      <c r="I307">
        <v>66.2</v>
      </c>
      <c r="J307">
        <v>66.5</v>
      </c>
      <c r="K307">
        <f t="shared" si="18"/>
        <v>0</v>
      </c>
      <c r="L307">
        <f t="shared" si="19"/>
        <v>0</v>
      </c>
    </row>
    <row r="308" spans="1:12" x14ac:dyDescent="0.25">
      <c r="A308" t="s">
        <v>299</v>
      </c>
      <c r="B308">
        <v>19</v>
      </c>
      <c r="C308">
        <v>5</v>
      </c>
      <c r="D308">
        <v>1</v>
      </c>
      <c r="E308">
        <v>67.900000000000006</v>
      </c>
      <c r="F308">
        <v>67.5</v>
      </c>
      <c r="G308">
        <f t="shared" si="16"/>
        <v>0</v>
      </c>
      <c r="H308">
        <f t="shared" si="17"/>
        <v>0</v>
      </c>
      <c r="I308">
        <v>73.900000000000006</v>
      </c>
      <c r="J308">
        <v>73.3</v>
      </c>
      <c r="K308">
        <f t="shared" si="18"/>
        <v>0</v>
      </c>
      <c r="L308">
        <f t="shared" si="19"/>
        <v>0</v>
      </c>
    </row>
    <row r="309" spans="1:12" x14ac:dyDescent="0.25">
      <c r="A309" t="s">
        <v>300</v>
      </c>
      <c r="B309">
        <v>49</v>
      </c>
      <c r="C309">
        <v>6</v>
      </c>
      <c r="D309">
        <v>1</v>
      </c>
      <c r="E309">
        <v>73.400000000000006</v>
      </c>
      <c r="F309">
        <v>72.3</v>
      </c>
      <c r="G309">
        <f t="shared" si="16"/>
        <v>0</v>
      </c>
      <c r="H309">
        <f t="shared" si="17"/>
        <v>0</v>
      </c>
      <c r="I309">
        <v>64</v>
      </c>
      <c r="J309">
        <v>64.400000000000006</v>
      </c>
      <c r="K309">
        <f t="shared" si="18"/>
        <v>0</v>
      </c>
      <c r="L309">
        <f t="shared" si="19"/>
        <v>0</v>
      </c>
    </row>
    <row r="310" spans="1:12" x14ac:dyDescent="0.25">
      <c r="A310" t="s">
        <v>301</v>
      </c>
      <c r="B310">
        <v>26</v>
      </c>
      <c r="C310">
        <v>0</v>
      </c>
      <c r="D310">
        <v>0</v>
      </c>
      <c r="E310">
        <v>100</v>
      </c>
      <c r="F310" t="e">
        <v>#N/A</v>
      </c>
      <c r="G310">
        <f t="shared" si="16"/>
        <v>0</v>
      </c>
      <c r="H310" t="e">
        <f t="shared" si="17"/>
        <v>#N/A</v>
      </c>
      <c r="I310">
        <v>100</v>
      </c>
      <c r="J310" t="e">
        <v>#N/A</v>
      </c>
      <c r="K310">
        <f t="shared" si="18"/>
        <v>0</v>
      </c>
      <c r="L310" t="e">
        <f t="shared" si="19"/>
        <v>#N/A</v>
      </c>
    </row>
    <row r="311" spans="1:12" x14ac:dyDescent="0.25">
      <c r="A311" t="s">
        <v>302</v>
      </c>
      <c r="B311">
        <v>58</v>
      </c>
      <c r="C311">
        <v>4</v>
      </c>
      <c r="D311">
        <v>0</v>
      </c>
      <c r="E311">
        <v>100</v>
      </c>
      <c r="F311">
        <v>100</v>
      </c>
      <c r="G311">
        <f t="shared" si="16"/>
        <v>0</v>
      </c>
      <c r="H311">
        <f t="shared" si="17"/>
        <v>0</v>
      </c>
      <c r="I311">
        <v>42.7</v>
      </c>
      <c r="J311">
        <v>42.6</v>
      </c>
      <c r="K311">
        <f t="shared" si="18"/>
        <v>0</v>
      </c>
      <c r="L311">
        <f t="shared" si="19"/>
        <v>0</v>
      </c>
    </row>
    <row r="312" spans="1:12" x14ac:dyDescent="0.25">
      <c r="A312" t="s">
        <v>303</v>
      </c>
      <c r="B312">
        <v>21</v>
      </c>
      <c r="C312">
        <v>0</v>
      </c>
      <c r="D312">
        <v>0</v>
      </c>
      <c r="E312">
        <v>100</v>
      </c>
      <c r="F312" t="e">
        <v>#N/A</v>
      </c>
      <c r="G312">
        <f t="shared" si="16"/>
        <v>0</v>
      </c>
      <c r="H312" t="e">
        <f t="shared" si="17"/>
        <v>#N/A</v>
      </c>
      <c r="I312">
        <v>100</v>
      </c>
      <c r="J312" t="e">
        <v>#N/A</v>
      </c>
      <c r="K312">
        <f t="shared" si="18"/>
        <v>0</v>
      </c>
      <c r="L312" t="e">
        <f t="shared" si="19"/>
        <v>#N/A</v>
      </c>
    </row>
    <row r="313" spans="1:12" x14ac:dyDescent="0.25">
      <c r="A313" t="s">
        <v>304</v>
      </c>
      <c r="B313">
        <v>30</v>
      </c>
      <c r="C313">
        <v>3</v>
      </c>
      <c r="D313">
        <v>0</v>
      </c>
      <c r="E313">
        <v>100</v>
      </c>
      <c r="F313">
        <v>100</v>
      </c>
      <c r="G313">
        <f t="shared" si="16"/>
        <v>0</v>
      </c>
      <c r="H313">
        <f t="shared" si="17"/>
        <v>0</v>
      </c>
      <c r="I313">
        <v>50.400000000000006</v>
      </c>
      <c r="J313">
        <v>52.800000000000004</v>
      </c>
      <c r="K313">
        <f t="shared" si="18"/>
        <v>0</v>
      </c>
      <c r="L313">
        <f t="shared" si="19"/>
        <v>0</v>
      </c>
    </row>
    <row r="314" spans="1:12" x14ac:dyDescent="0.25">
      <c r="A314" t="s">
        <v>305</v>
      </c>
      <c r="B314">
        <v>140</v>
      </c>
      <c r="C314">
        <v>8</v>
      </c>
      <c r="D314">
        <v>0</v>
      </c>
      <c r="E314">
        <v>100</v>
      </c>
      <c r="F314">
        <v>100</v>
      </c>
      <c r="G314">
        <f t="shared" si="16"/>
        <v>0</v>
      </c>
      <c r="H314">
        <f t="shared" si="17"/>
        <v>0</v>
      </c>
      <c r="I314">
        <v>19.100000000000001</v>
      </c>
      <c r="J314">
        <v>19.700000000000003</v>
      </c>
      <c r="K314">
        <f t="shared" si="18"/>
        <v>0</v>
      </c>
      <c r="L314">
        <f t="shared" si="19"/>
        <v>0</v>
      </c>
    </row>
    <row r="315" spans="1:12" x14ac:dyDescent="0.25">
      <c r="A315" t="s">
        <v>306</v>
      </c>
      <c r="B315">
        <v>113</v>
      </c>
      <c r="C315">
        <v>5</v>
      </c>
      <c r="D315">
        <v>0</v>
      </c>
      <c r="E315">
        <v>100</v>
      </c>
      <c r="F315">
        <v>100</v>
      </c>
      <c r="G315">
        <f t="shared" si="16"/>
        <v>0</v>
      </c>
      <c r="H315">
        <f t="shared" si="17"/>
        <v>0</v>
      </c>
      <c r="I315">
        <v>36.5</v>
      </c>
      <c r="J315">
        <v>34.300000000000004</v>
      </c>
      <c r="K315">
        <f t="shared" si="18"/>
        <v>0</v>
      </c>
      <c r="L315">
        <f t="shared" si="19"/>
        <v>0</v>
      </c>
    </row>
    <row r="316" spans="1:12" x14ac:dyDescent="0.25">
      <c r="A316" t="s">
        <v>307</v>
      </c>
      <c r="B316">
        <v>43</v>
      </c>
      <c r="C316">
        <v>3</v>
      </c>
      <c r="D316">
        <v>0</v>
      </c>
      <c r="E316">
        <v>100</v>
      </c>
      <c r="F316">
        <v>100</v>
      </c>
      <c r="G316">
        <f t="shared" si="16"/>
        <v>0</v>
      </c>
      <c r="H316">
        <f t="shared" si="17"/>
        <v>0</v>
      </c>
      <c r="I316">
        <v>52.400000000000006</v>
      </c>
      <c r="J316">
        <v>52.400000000000006</v>
      </c>
      <c r="K316">
        <f t="shared" si="18"/>
        <v>0</v>
      </c>
      <c r="L316">
        <f t="shared" si="19"/>
        <v>0</v>
      </c>
    </row>
    <row r="317" spans="1:12" x14ac:dyDescent="0.25">
      <c r="A317" t="s">
        <v>308</v>
      </c>
      <c r="B317">
        <v>147</v>
      </c>
      <c r="C317">
        <v>8</v>
      </c>
      <c r="D317">
        <v>0</v>
      </c>
      <c r="E317">
        <v>100</v>
      </c>
      <c r="F317">
        <v>100</v>
      </c>
      <c r="G317">
        <f t="shared" si="16"/>
        <v>0</v>
      </c>
      <c r="H317">
        <f t="shared" si="17"/>
        <v>0</v>
      </c>
      <c r="I317">
        <v>17.600000000000001</v>
      </c>
      <c r="J317">
        <v>17.7</v>
      </c>
      <c r="K317">
        <f t="shared" si="18"/>
        <v>0</v>
      </c>
      <c r="L317">
        <f t="shared" si="19"/>
        <v>0</v>
      </c>
    </row>
    <row r="318" spans="1:12" x14ac:dyDescent="0.25">
      <c r="A318" t="s">
        <v>309</v>
      </c>
      <c r="B318">
        <v>29</v>
      </c>
      <c r="C318">
        <v>1</v>
      </c>
      <c r="D318">
        <v>0</v>
      </c>
      <c r="E318">
        <v>100</v>
      </c>
      <c r="F318">
        <v>100</v>
      </c>
      <c r="G318">
        <f t="shared" si="16"/>
        <v>0</v>
      </c>
      <c r="H318">
        <f t="shared" si="17"/>
        <v>0</v>
      </c>
      <c r="I318">
        <v>81.2</v>
      </c>
      <c r="J318">
        <v>80.100000000000009</v>
      </c>
      <c r="K318">
        <f t="shared" si="18"/>
        <v>0</v>
      </c>
      <c r="L318">
        <f t="shared" si="19"/>
        <v>0</v>
      </c>
    </row>
    <row r="319" spans="1:12" x14ac:dyDescent="0.25">
      <c r="A319" t="s">
        <v>310</v>
      </c>
      <c r="B319">
        <v>65</v>
      </c>
      <c r="C319">
        <v>17</v>
      </c>
      <c r="D319">
        <v>0</v>
      </c>
      <c r="E319">
        <v>100</v>
      </c>
      <c r="F319">
        <v>100</v>
      </c>
      <c r="G319">
        <f t="shared" si="16"/>
        <v>0</v>
      </c>
      <c r="H319">
        <f t="shared" si="17"/>
        <v>0</v>
      </c>
      <c r="I319">
        <v>2.2000000000000002</v>
      </c>
      <c r="J319">
        <v>2.5</v>
      </c>
      <c r="K319">
        <f t="shared" si="18"/>
        <v>1</v>
      </c>
      <c r="L319">
        <f t="shared" si="19"/>
        <v>1</v>
      </c>
    </row>
    <row r="320" spans="1:12" x14ac:dyDescent="0.25">
      <c r="A320" t="s">
        <v>311</v>
      </c>
      <c r="B320">
        <v>47</v>
      </c>
      <c r="C320">
        <v>9</v>
      </c>
      <c r="D320">
        <v>0</v>
      </c>
      <c r="E320">
        <v>100</v>
      </c>
      <c r="F320">
        <v>100</v>
      </c>
      <c r="G320">
        <f t="shared" si="16"/>
        <v>0</v>
      </c>
      <c r="H320">
        <f t="shared" si="17"/>
        <v>0</v>
      </c>
      <c r="I320">
        <v>14.100000000000001</v>
      </c>
      <c r="J320">
        <v>13.5</v>
      </c>
      <c r="K320">
        <f t="shared" si="18"/>
        <v>0</v>
      </c>
      <c r="L320">
        <f t="shared" si="19"/>
        <v>0</v>
      </c>
    </row>
    <row r="321" spans="1:12" x14ac:dyDescent="0.25">
      <c r="A321" t="s">
        <v>312</v>
      </c>
      <c r="B321">
        <v>42</v>
      </c>
      <c r="C321">
        <v>34</v>
      </c>
      <c r="D321">
        <v>5</v>
      </c>
      <c r="E321">
        <v>81.400000000000006</v>
      </c>
      <c r="F321">
        <v>81.2</v>
      </c>
      <c r="G321">
        <f t="shared" si="16"/>
        <v>0</v>
      </c>
      <c r="H321">
        <f t="shared" si="17"/>
        <v>0</v>
      </c>
      <c r="I321">
        <v>35.6</v>
      </c>
      <c r="J321">
        <v>32.6</v>
      </c>
      <c r="K321">
        <f t="shared" si="18"/>
        <v>0</v>
      </c>
      <c r="L321">
        <f t="shared" si="19"/>
        <v>0</v>
      </c>
    </row>
    <row r="322" spans="1:12" x14ac:dyDescent="0.25">
      <c r="A322" t="s">
        <v>313</v>
      </c>
      <c r="B322">
        <v>55</v>
      </c>
      <c r="C322">
        <v>4</v>
      </c>
      <c r="D322">
        <v>3</v>
      </c>
      <c r="E322">
        <v>2.3000000000000003</v>
      </c>
      <c r="F322">
        <v>1.7000000000000002</v>
      </c>
      <c r="G322">
        <f t="shared" si="16"/>
        <v>1</v>
      </c>
      <c r="H322">
        <f t="shared" si="17"/>
        <v>1</v>
      </c>
      <c r="I322">
        <v>100</v>
      </c>
      <c r="J322">
        <v>99.9</v>
      </c>
      <c r="K322">
        <f t="shared" si="18"/>
        <v>0</v>
      </c>
      <c r="L322">
        <f t="shared" si="19"/>
        <v>0</v>
      </c>
    </row>
    <row r="323" spans="1:12" x14ac:dyDescent="0.25">
      <c r="A323" t="s">
        <v>314</v>
      </c>
      <c r="B323">
        <v>38</v>
      </c>
      <c r="C323">
        <v>9</v>
      </c>
      <c r="D323">
        <v>0</v>
      </c>
      <c r="E323">
        <v>100</v>
      </c>
      <c r="F323">
        <v>100</v>
      </c>
      <c r="G323">
        <f t="shared" si="16"/>
        <v>0</v>
      </c>
      <c r="H323">
        <f t="shared" si="17"/>
        <v>0</v>
      </c>
      <c r="I323">
        <v>13.5</v>
      </c>
      <c r="J323">
        <v>15.700000000000001</v>
      </c>
      <c r="K323">
        <f t="shared" si="18"/>
        <v>0</v>
      </c>
      <c r="L323">
        <f t="shared" si="19"/>
        <v>0</v>
      </c>
    </row>
    <row r="324" spans="1:12" x14ac:dyDescent="0.25">
      <c r="A324" t="s">
        <v>315</v>
      </c>
      <c r="B324">
        <v>61</v>
      </c>
      <c r="C324">
        <v>14</v>
      </c>
      <c r="D324">
        <v>0</v>
      </c>
      <c r="E324">
        <v>100</v>
      </c>
      <c r="F324">
        <v>100</v>
      </c>
      <c r="G324">
        <f t="shared" si="16"/>
        <v>0</v>
      </c>
      <c r="H324">
        <f t="shared" si="17"/>
        <v>0</v>
      </c>
      <c r="I324">
        <v>4.7</v>
      </c>
      <c r="J324">
        <v>4.9000000000000004</v>
      </c>
      <c r="K324">
        <f t="shared" si="18"/>
        <v>1</v>
      </c>
      <c r="L324">
        <f t="shared" si="19"/>
        <v>1</v>
      </c>
    </row>
    <row r="325" spans="1:12" x14ac:dyDescent="0.25">
      <c r="A325" t="s">
        <v>316</v>
      </c>
      <c r="B325">
        <v>55</v>
      </c>
      <c r="C325">
        <v>1</v>
      </c>
      <c r="D325">
        <v>0</v>
      </c>
      <c r="E325">
        <v>100</v>
      </c>
      <c r="F325">
        <v>100</v>
      </c>
      <c r="G325">
        <f t="shared" si="16"/>
        <v>0</v>
      </c>
      <c r="H325">
        <f t="shared" si="17"/>
        <v>0</v>
      </c>
      <c r="I325">
        <v>81.400000000000006</v>
      </c>
      <c r="J325">
        <v>82.100000000000009</v>
      </c>
      <c r="K325">
        <f t="shared" si="18"/>
        <v>0</v>
      </c>
      <c r="L325">
        <f t="shared" si="19"/>
        <v>0</v>
      </c>
    </row>
    <row r="326" spans="1:12" x14ac:dyDescent="0.25">
      <c r="A326" t="s">
        <v>317</v>
      </c>
      <c r="B326">
        <v>82</v>
      </c>
      <c r="C326">
        <v>2</v>
      </c>
      <c r="D326">
        <v>1</v>
      </c>
      <c r="E326">
        <v>33.4</v>
      </c>
      <c r="F326">
        <v>34.6</v>
      </c>
      <c r="G326">
        <f t="shared" si="16"/>
        <v>0</v>
      </c>
      <c r="H326">
        <f t="shared" si="17"/>
        <v>0</v>
      </c>
      <c r="I326">
        <v>95.7</v>
      </c>
      <c r="J326">
        <v>96.2</v>
      </c>
      <c r="K326">
        <f t="shared" si="18"/>
        <v>0</v>
      </c>
      <c r="L326">
        <f t="shared" si="19"/>
        <v>0</v>
      </c>
    </row>
    <row r="327" spans="1:12" x14ac:dyDescent="0.25">
      <c r="A327" t="s">
        <v>318</v>
      </c>
      <c r="B327">
        <v>35</v>
      </c>
      <c r="C327">
        <v>4</v>
      </c>
      <c r="D327">
        <v>2</v>
      </c>
      <c r="E327">
        <v>17.900000000000002</v>
      </c>
      <c r="F327">
        <v>16.5</v>
      </c>
      <c r="G327">
        <f t="shared" si="16"/>
        <v>0</v>
      </c>
      <c r="H327">
        <f t="shared" si="17"/>
        <v>0</v>
      </c>
      <c r="I327">
        <v>97.100000000000009</v>
      </c>
      <c r="J327">
        <v>98.4</v>
      </c>
      <c r="K327">
        <f t="shared" si="18"/>
        <v>0</v>
      </c>
      <c r="L327">
        <f t="shared" si="19"/>
        <v>0</v>
      </c>
    </row>
    <row r="328" spans="1:12" x14ac:dyDescent="0.25">
      <c r="A328" t="s">
        <v>319</v>
      </c>
      <c r="B328">
        <v>63</v>
      </c>
      <c r="C328">
        <v>0</v>
      </c>
      <c r="D328">
        <v>0</v>
      </c>
      <c r="E328">
        <v>100</v>
      </c>
      <c r="F328" t="e">
        <v>#N/A</v>
      </c>
      <c r="G328">
        <f t="shared" si="16"/>
        <v>0</v>
      </c>
      <c r="H328" t="e">
        <f t="shared" si="17"/>
        <v>#N/A</v>
      </c>
      <c r="I328">
        <v>100</v>
      </c>
      <c r="J328" t="e">
        <v>#N/A</v>
      </c>
      <c r="K328">
        <f t="shared" si="18"/>
        <v>0</v>
      </c>
      <c r="L328" t="e">
        <f t="shared" si="19"/>
        <v>#N/A</v>
      </c>
    </row>
    <row r="329" spans="1:12" x14ac:dyDescent="0.25">
      <c r="A329" t="s">
        <v>320</v>
      </c>
      <c r="B329">
        <v>93</v>
      </c>
      <c r="C329">
        <v>3</v>
      </c>
      <c r="D329">
        <v>0</v>
      </c>
      <c r="E329">
        <v>100</v>
      </c>
      <c r="F329">
        <v>100</v>
      </c>
      <c r="G329">
        <f t="shared" ref="G329:G360" si="20">IF(E329&lt;=5,IF(C329&gt;=$C$3,1,0),0)</f>
        <v>0</v>
      </c>
      <c r="H329">
        <f t="shared" ref="H329:H360" si="21">IF(F329&lt;=5,IF(C329&gt;=$C$3,1,0),0)</f>
        <v>0</v>
      </c>
      <c r="I329">
        <v>52.7</v>
      </c>
      <c r="J329">
        <v>50.1</v>
      </c>
      <c r="K329">
        <f t="shared" ref="K329:K360" si="22">IF(I329&lt;=5,IF(C329&gt;=$C$3,1,0),0)</f>
        <v>0</v>
      </c>
      <c r="L329">
        <f t="shared" ref="L329:L360" si="23">IF(J329&lt;=5,IF(C329&gt;=$C$3,1,0),0)</f>
        <v>0</v>
      </c>
    </row>
    <row r="330" spans="1:12" x14ac:dyDescent="0.25">
      <c r="A330" t="s">
        <v>321</v>
      </c>
      <c r="B330">
        <v>78</v>
      </c>
      <c r="C330">
        <v>5</v>
      </c>
      <c r="D330">
        <v>2</v>
      </c>
      <c r="E330">
        <v>25.700000000000003</v>
      </c>
      <c r="F330">
        <v>23.700000000000003</v>
      </c>
      <c r="G330">
        <f t="shared" si="20"/>
        <v>0</v>
      </c>
      <c r="H330">
        <f t="shared" si="21"/>
        <v>0</v>
      </c>
      <c r="I330">
        <v>94</v>
      </c>
      <c r="J330">
        <v>92.7</v>
      </c>
      <c r="K330">
        <f t="shared" si="22"/>
        <v>0</v>
      </c>
      <c r="L330">
        <f t="shared" si="23"/>
        <v>0</v>
      </c>
    </row>
    <row r="331" spans="1:12" x14ac:dyDescent="0.25">
      <c r="A331" t="s">
        <v>322</v>
      </c>
      <c r="B331">
        <v>65</v>
      </c>
      <c r="C331">
        <v>19</v>
      </c>
      <c r="D331">
        <v>0</v>
      </c>
      <c r="E331">
        <v>100</v>
      </c>
      <c r="F331">
        <v>100</v>
      </c>
      <c r="G331">
        <f t="shared" si="20"/>
        <v>0</v>
      </c>
      <c r="H331">
        <f t="shared" si="21"/>
        <v>0</v>
      </c>
      <c r="I331">
        <v>2</v>
      </c>
      <c r="J331">
        <v>1.1000000000000001</v>
      </c>
      <c r="K331">
        <f t="shared" si="22"/>
        <v>1</v>
      </c>
      <c r="L331">
        <f t="shared" si="23"/>
        <v>1</v>
      </c>
    </row>
    <row r="332" spans="1:12" x14ac:dyDescent="0.25">
      <c r="A332" t="s">
        <v>323</v>
      </c>
      <c r="B332">
        <v>139</v>
      </c>
      <c r="C332">
        <v>12</v>
      </c>
      <c r="D332">
        <v>2</v>
      </c>
      <c r="E332">
        <v>73.600000000000009</v>
      </c>
      <c r="F332">
        <v>71.400000000000006</v>
      </c>
      <c r="G332">
        <f t="shared" si="20"/>
        <v>0</v>
      </c>
      <c r="H332">
        <f t="shared" si="21"/>
        <v>0</v>
      </c>
      <c r="I332">
        <v>54.800000000000004</v>
      </c>
      <c r="J332">
        <v>57.300000000000004</v>
      </c>
      <c r="K332">
        <f t="shared" si="22"/>
        <v>0</v>
      </c>
      <c r="L332">
        <f t="shared" si="23"/>
        <v>0</v>
      </c>
    </row>
    <row r="333" spans="1:12" x14ac:dyDescent="0.25">
      <c r="A333" t="s">
        <v>324</v>
      </c>
      <c r="B333">
        <v>74</v>
      </c>
      <c r="C333">
        <v>1</v>
      </c>
      <c r="D333">
        <v>0</v>
      </c>
      <c r="E333">
        <v>100</v>
      </c>
      <c r="F333">
        <v>100</v>
      </c>
      <c r="G333">
        <f t="shared" si="20"/>
        <v>0</v>
      </c>
      <c r="H333">
        <f t="shared" si="21"/>
        <v>0</v>
      </c>
      <c r="I333">
        <v>80.7</v>
      </c>
      <c r="J333">
        <v>81</v>
      </c>
      <c r="K333">
        <f t="shared" si="22"/>
        <v>0</v>
      </c>
      <c r="L333">
        <f t="shared" si="23"/>
        <v>0</v>
      </c>
    </row>
    <row r="334" spans="1:12" x14ac:dyDescent="0.25">
      <c r="A334" t="s">
        <v>325</v>
      </c>
      <c r="B334">
        <v>99</v>
      </c>
      <c r="C334">
        <v>1</v>
      </c>
      <c r="D334">
        <v>0</v>
      </c>
      <c r="E334">
        <v>100</v>
      </c>
      <c r="F334">
        <v>100</v>
      </c>
      <c r="G334">
        <f t="shared" si="20"/>
        <v>0</v>
      </c>
      <c r="H334">
        <f t="shared" si="21"/>
        <v>0</v>
      </c>
      <c r="I334">
        <v>80.7</v>
      </c>
      <c r="J334">
        <v>81.400000000000006</v>
      </c>
      <c r="K334">
        <f t="shared" si="22"/>
        <v>0</v>
      </c>
      <c r="L334">
        <f t="shared" si="23"/>
        <v>0</v>
      </c>
    </row>
    <row r="335" spans="1:12" x14ac:dyDescent="0.25">
      <c r="A335" t="s">
        <v>326</v>
      </c>
      <c r="B335">
        <v>239</v>
      </c>
      <c r="C335">
        <v>6</v>
      </c>
      <c r="D335">
        <v>0</v>
      </c>
      <c r="E335">
        <v>100</v>
      </c>
      <c r="F335">
        <v>100</v>
      </c>
      <c r="G335">
        <f t="shared" si="20"/>
        <v>0</v>
      </c>
      <c r="H335">
        <f t="shared" si="21"/>
        <v>0</v>
      </c>
      <c r="I335">
        <v>29.1</v>
      </c>
      <c r="J335">
        <v>28.700000000000003</v>
      </c>
      <c r="K335">
        <f t="shared" si="22"/>
        <v>0</v>
      </c>
      <c r="L335">
        <f t="shared" si="23"/>
        <v>0</v>
      </c>
    </row>
    <row r="336" spans="1:12" x14ac:dyDescent="0.25">
      <c r="A336" t="s">
        <v>327</v>
      </c>
      <c r="B336">
        <v>49</v>
      </c>
      <c r="C336">
        <v>1</v>
      </c>
      <c r="D336">
        <v>0</v>
      </c>
      <c r="E336">
        <v>100</v>
      </c>
      <c r="F336">
        <v>100</v>
      </c>
      <c r="G336">
        <f t="shared" si="20"/>
        <v>0</v>
      </c>
      <c r="H336">
        <f t="shared" si="21"/>
        <v>0</v>
      </c>
      <c r="I336">
        <v>80.100000000000009</v>
      </c>
      <c r="J336">
        <v>80.300000000000011</v>
      </c>
      <c r="K336">
        <f t="shared" si="22"/>
        <v>0</v>
      </c>
      <c r="L336">
        <f t="shared" si="23"/>
        <v>0</v>
      </c>
    </row>
    <row r="337" spans="1:12" x14ac:dyDescent="0.25">
      <c r="A337" t="s">
        <v>328</v>
      </c>
      <c r="B337">
        <v>50</v>
      </c>
      <c r="C337">
        <v>1</v>
      </c>
      <c r="D337">
        <v>0</v>
      </c>
      <c r="E337">
        <v>100</v>
      </c>
      <c r="F337">
        <v>100</v>
      </c>
      <c r="G337">
        <f t="shared" si="20"/>
        <v>0</v>
      </c>
      <c r="H337">
        <f t="shared" si="21"/>
        <v>0</v>
      </c>
      <c r="I337">
        <v>81.300000000000011</v>
      </c>
      <c r="J337">
        <v>79.600000000000009</v>
      </c>
      <c r="K337">
        <f t="shared" si="22"/>
        <v>0</v>
      </c>
      <c r="L337">
        <f t="shared" si="23"/>
        <v>0</v>
      </c>
    </row>
    <row r="338" spans="1:12" x14ac:dyDescent="0.25">
      <c r="A338" t="s">
        <v>329</v>
      </c>
      <c r="B338">
        <v>53</v>
      </c>
      <c r="C338">
        <v>0</v>
      </c>
      <c r="D338">
        <v>0</v>
      </c>
      <c r="E338">
        <v>100</v>
      </c>
      <c r="F338" t="e">
        <v>#N/A</v>
      </c>
      <c r="G338">
        <f t="shared" si="20"/>
        <v>0</v>
      </c>
      <c r="H338" t="e">
        <f t="shared" si="21"/>
        <v>#N/A</v>
      </c>
      <c r="I338">
        <v>100</v>
      </c>
      <c r="J338" t="e">
        <v>#N/A</v>
      </c>
      <c r="K338">
        <f t="shared" si="22"/>
        <v>0</v>
      </c>
      <c r="L338" t="e">
        <f t="shared" si="23"/>
        <v>#N/A</v>
      </c>
    </row>
    <row r="339" spans="1:12" x14ac:dyDescent="0.25">
      <c r="A339" t="s">
        <v>330</v>
      </c>
      <c r="B339">
        <v>39</v>
      </c>
      <c r="C339">
        <v>0</v>
      </c>
      <c r="D339">
        <v>0</v>
      </c>
      <c r="E339">
        <v>100</v>
      </c>
      <c r="F339" t="e">
        <v>#N/A</v>
      </c>
      <c r="G339">
        <f t="shared" si="20"/>
        <v>0</v>
      </c>
      <c r="H339" t="e">
        <f t="shared" si="21"/>
        <v>#N/A</v>
      </c>
      <c r="I339">
        <v>100</v>
      </c>
      <c r="J339" t="e">
        <v>#N/A</v>
      </c>
      <c r="K339">
        <f t="shared" si="22"/>
        <v>0</v>
      </c>
      <c r="L339" t="e">
        <f t="shared" si="23"/>
        <v>#N/A</v>
      </c>
    </row>
    <row r="340" spans="1:12" x14ac:dyDescent="0.25">
      <c r="A340" t="s">
        <v>331</v>
      </c>
      <c r="B340">
        <v>39</v>
      </c>
      <c r="C340">
        <v>0</v>
      </c>
      <c r="D340">
        <v>0</v>
      </c>
      <c r="E340">
        <v>100</v>
      </c>
      <c r="F340" t="e">
        <v>#N/A</v>
      </c>
      <c r="G340">
        <f t="shared" si="20"/>
        <v>0</v>
      </c>
      <c r="H340" t="e">
        <f t="shared" si="21"/>
        <v>#N/A</v>
      </c>
      <c r="I340">
        <v>100</v>
      </c>
      <c r="J340" t="e">
        <v>#N/A</v>
      </c>
      <c r="K340">
        <f t="shared" si="22"/>
        <v>0</v>
      </c>
      <c r="L340" t="e">
        <f t="shared" si="23"/>
        <v>#N/A</v>
      </c>
    </row>
    <row r="341" spans="1:12" x14ac:dyDescent="0.25">
      <c r="A341" t="s">
        <v>332</v>
      </c>
      <c r="B341">
        <v>68</v>
      </c>
      <c r="C341">
        <v>2</v>
      </c>
      <c r="D341">
        <v>0</v>
      </c>
      <c r="E341">
        <v>100</v>
      </c>
      <c r="F341">
        <v>100</v>
      </c>
      <c r="G341">
        <f t="shared" si="20"/>
        <v>0</v>
      </c>
      <c r="H341">
        <f t="shared" si="21"/>
        <v>0</v>
      </c>
      <c r="I341">
        <v>63.900000000000006</v>
      </c>
      <c r="J341">
        <v>64.900000000000006</v>
      </c>
      <c r="K341">
        <f t="shared" si="22"/>
        <v>0</v>
      </c>
      <c r="L341">
        <f t="shared" si="23"/>
        <v>0</v>
      </c>
    </row>
    <row r="342" spans="1:12" x14ac:dyDescent="0.25">
      <c r="A342" t="s">
        <v>333</v>
      </c>
      <c r="B342">
        <v>28</v>
      </c>
      <c r="C342">
        <v>0</v>
      </c>
      <c r="D342">
        <v>0</v>
      </c>
      <c r="E342">
        <v>100</v>
      </c>
      <c r="F342" t="e">
        <v>#N/A</v>
      </c>
      <c r="G342">
        <f t="shared" si="20"/>
        <v>0</v>
      </c>
      <c r="H342" t="e">
        <f t="shared" si="21"/>
        <v>#N/A</v>
      </c>
      <c r="I342">
        <v>100</v>
      </c>
      <c r="J342" t="e">
        <v>#N/A</v>
      </c>
      <c r="K342">
        <f t="shared" si="22"/>
        <v>0</v>
      </c>
      <c r="L342" t="e">
        <f t="shared" si="23"/>
        <v>#N/A</v>
      </c>
    </row>
    <row r="343" spans="1:12" x14ac:dyDescent="0.25">
      <c r="A343" t="s">
        <v>334</v>
      </c>
      <c r="B343">
        <v>40</v>
      </c>
      <c r="C343">
        <v>0</v>
      </c>
      <c r="D343">
        <v>0</v>
      </c>
      <c r="E343">
        <v>100</v>
      </c>
      <c r="F343" t="e">
        <v>#N/A</v>
      </c>
      <c r="G343">
        <f t="shared" si="20"/>
        <v>0</v>
      </c>
      <c r="H343" t="e">
        <f t="shared" si="21"/>
        <v>#N/A</v>
      </c>
      <c r="I343">
        <v>100</v>
      </c>
      <c r="J343" t="e">
        <v>#N/A</v>
      </c>
      <c r="K343">
        <f t="shared" si="22"/>
        <v>0</v>
      </c>
      <c r="L343" t="e">
        <f t="shared" si="23"/>
        <v>#N/A</v>
      </c>
    </row>
    <row r="344" spans="1:12" x14ac:dyDescent="0.25">
      <c r="A344" t="s">
        <v>335</v>
      </c>
      <c r="B344">
        <v>38</v>
      </c>
      <c r="C344">
        <v>0</v>
      </c>
      <c r="D344">
        <v>0</v>
      </c>
      <c r="E344">
        <v>100</v>
      </c>
      <c r="F344" t="e">
        <v>#N/A</v>
      </c>
      <c r="G344">
        <f t="shared" si="20"/>
        <v>0</v>
      </c>
      <c r="H344" t="e">
        <f t="shared" si="21"/>
        <v>#N/A</v>
      </c>
      <c r="I344">
        <v>100</v>
      </c>
      <c r="J344" t="e">
        <v>#N/A</v>
      </c>
      <c r="K344">
        <f t="shared" si="22"/>
        <v>0</v>
      </c>
      <c r="L344" t="e">
        <f t="shared" si="23"/>
        <v>#N/A</v>
      </c>
    </row>
    <row r="345" spans="1:12" x14ac:dyDescent="0.25">
      <c r="A345" t="s">
        <v>336</v>
      </c>
      <c r="B345">
        <v>33</v>
      </c>
      <c r="C345">
        <v>1</v>
      </c>
      <c r="D345">
        <v>1</v>
      </c>
      <c r="E345">
        <v>17.8</v>
      </c>
      <c r="F345">
        <v>19.5</v>
      </c>
      <c r="G345">
        <f t="shared" si="20"/>
        <v>0</v>
      </c>
      <c r="H345">
        <f t="shared" si="21"/>
        <v>0</v>
      </c>
      <c r="I345">
        <v>100</v>
      </c>
      <c r="J345">
        <v>100</v>
      </c>
      <c r="K345">
        <f t="shared" si="22"/>
        <v>0</v>
      </c>
      <c r="L345">
        <f t="shared" si="23"/>
        <v>0</v>
      </c>
    </row>
    <row r="346" spans="1:12" x14ac:dyDescent="0.25">
      <c r="A346" t="s">
        <v>337</v>
      </c>
      <c r="B346">
        <v>53</v>
      </c>
      <c r="C346">
        <v>1</v>
      </c>
      <c r="D346">
        <v>0</v>
      </c>
      <c r="E346">
        <v>100</v>
      </c>
      <c r="F346">
        <v>100</v>
      </c>
      <c r="G346">
        <f t="shared" si="20"/>
        <v>0</v>
      </c>
      <c r="H346">
        <f t="shared" si="21"/>
        <v>0</v>
      </c>
      <c r="I346">
        <v>81.800000000000011</v>
      </c>
      <c r="J346">
        <v>80.600000000000009</v>
      </c>
      <c r="K346">
        <f t="shared" si="22"/>
        <v>0</v>
      </c>
      <c r="L346">
        <f t="shared" si="23"/>
        <v>0</v>
      </c>
    </row>
    <row r="347" spans="1:12" x14ac:dyDescent="0.25">
      <c r="A347" t="s">
        <v>338</v>
      </c>
      <c r="B347">
        <v>45</v>
      </c>
      <c r="C347">
        <v>0</v>
      </c>
      <c r="D347">
        <v>0</v>
      </c>
      <c r="E347">
        <v>100</v>
      </c>
      <c r="F347" t="e">
        <v>#N/A</v>
      </c>
      <c r="G347">
        <f t="shared" si="20"/>
        <v>0</v>
      </c>
      <c r="H347" t="e">
        <f t="shared" si="21"/>
        <v>#N/A</v>
      </c>
      <c r="I347">
        <v>100</v>
      </c>
      <c r="J347" t="e">
        <v>#N/A</v>
      </c>
      <c r="K347">
        <f t="shared" si="22"/>
        <v>0</v>
      </c>
      <c r="L347" t="e">
        <f t="shared" si="23"/>
        <v>#N/A</v>
      </c>
    </row>
    <row r="348" spans="1:12" x14ac:dyDescent="0.25">
      <c r="A348" t="s">
        <v>339</v>
      </c>
      <c r="B348">
        <v>63</v>
      </c>
      <c r="C348">
        <v>3</v>
      </c>
      <c r="D348">
        <v>0</v>
      </c>
      <c r="E348">
        <v>100</v>
      </c>
      <c r="F348">
        <v>100</v>
      </c>
      <c r="G348">
        <f t="shared" si="20"/>
        <v>0</v>
      </c>
      <c r="H348">
        <f t="shared" si="21"/>
        <v>0</v>
      </c>
      <c r="I348">
        <v>52.7</v>
      </c>
      <c r="J348">
        <v>55.400000000000006</v>
      </c>
      <c r="K348">
        <f t="shared" si="22"/>
        <v>0</v>
      </c>
      <c r="L348">
        <f t="shared" si="23"/>
        <v>0</v>
      </c>
    </row>
    <row r="349" spans="1:12" x14ac:dyDescent="0.25">
      <c r="A349" t="s">
        <v>340</v>
      </c>
      <c r="B349">
        <v>40</v>
      </c>
      <c r="C349">
        <v>0</v>
      </c>
      <c r="D349">
        <v>0</v>
      </c>
      <c r="E349">
        <v>100</v>
      </c>
      <c r="F349" t="e">
        <v>#N/A</v>
      </c>
      <c r="G349">
        <f t="shared" si="20"/>
        <v>0</v>
      </c>
      <c r="H349" t="e">
        <f t="shared" si="21"/>
        <v>#N/A</v>
      </c>
      <c r="I349">
        <v>100</v>
      </c>
      <c r="J349" t="e">
        <v>#N/A</v>
      </c>
      <c r="K349">
        <f t="shared" si="22"/>
        <v>0</v>
      </c>
      <c r="L349" t="e">
        <f t="shared" si="23"/>
        <v>#N/A</v>
      </c>
    </row>
    <row r="350" spans="1:12" x14ac:dyDescent="0.25">
      <c r="A350" t="s">
        <v>341</v>
      </c>
      <c r="B350">
        <v>19</v>
      </c>
      <c r="C350">
        <v>0</v>
      </c>
      <c r="D350">
        <v>0</v>
      </c>
      <c r="E350">
        <v>100</v>
      </c>
      <c r="F350" t="e">
        <v>#N/A</v>
      </c>
      <c r="G350">
        <f t="shared" si="20"/>
        <v>0</v>
      </c>
      <c r="H350" t="e">
        <f t="shared" si="21"/>
        <v>#N/A</v>
      </c>
      <c r="I350">
        <v>100</v>
      </c>
      <c r="J350" t="e">
        <v>#N/A</v>
      </c>
      <c r="K350">
        <f t="shared" si="22"/>
        <v>0</v>
      </c>
      <c r="L350" t="e">
        <f t="shared" si="23"/>
        <v>#N/A</v>
      </c>
    </row>
    <row r="351" spans="1:12" x14ac:dyDescent="0.25">
      <c r="A351" t="s">
        <v>342</v>
      </c>
      <c r="B351">
        <v>25</v>
      </c>
      <c r="C351">
        <v>0</v>
      </c>
      <c r="D351">
        <v>0</v>
      </c>
      <c r="E351">
        <v>100</v>
      </c>
      <c r="F351" t="e">
        <v>#N/A</v>
      </c>
      <c r="G351">
        <f t="shared" si="20"/>
        <v>0</v>
      </c>
      <c r="H351" t="e">
        <f t="shared" si="21"/>
        <v>#N/A</v>
      </c>
      <c r="I351">
        <v>100</v>
      </c>
      <c r="J351" t="e">
        <v>#N/A</v>
      </c>
      <c r="K351">
        <f t="shared" si="22"/>
        <v>0</v>
      </c>
      <c r="L351" t="e">
        <f t="shared" si="23"/>
        <v>#N/A</v>
      </c>
    </row>
    <row r="352" spans="1:12" x14ac:dyDescent="0.25">
      <c r="A352" t="s">
        <v>343</v>
      </c>
      <c r="B352">
        <v>46</v>
      </c>
      <c r="C352">
        <v>1</v>
      </c>
      <c r="D352">
        <v>0</v>
      </c>
      <c r="E352">
        <v>100</v>
      </c>
      <c r="F352">
        <v>100</v>
      </c>
      <c r="G352">
        <f t="shared" si="20"/>
        <v>0</v>
      </c>
      <c r="H352">
        <f t="shared" si="21"/>
        <v>0</v>
      </c>
      <c r="I352">
        <v>80.2</v>
      </c>
      <c r="J352">
        <v>80.5</v>
      </c>
      <c r="K352">
        <f t="shared" si="22"/>
        <v>0</v>
      </c>
      <c r="L352">
        <f t="shared" si="23"/>
        <v>0</v>
      </c>
    </row>
    <row r="353" spans="1:12" x14ac:dyDescent="0.25">
      <c r="A353" t="s">
        <v>344</v>
      </c>
      <c r="B353">
        <v>65</v>
      </c>
      <c r="C353">
        <v>0</v>
      </c>
      <c r="D353">
        <v>0</v>
      </c>
      <c r="E353">
        <v>100</v>
      </c>
      <c r="F353" t="e">
        <v>#N/A</v>
      </c>
      <c r="G353">
        <f t="shared" si="20"/>
        <v>0</v>
      </c>
      <c r="H353" t="e">
        <f t="shared" si="21"/>
        <v>#N/A</v>
      </c>
      <c r="I353">
        <v>100</v>
      </c>
      <c r="J353" t="e">
        <v>#N/A</v>
      </c>
      <c r="K353">
        <f t="shared" si="22"/>
        <v>0</v>
      </c>
      <c r="L353" t="e">
        <f t="shared" si="23"/>
        <v>#N/A</v>
      </c>
    </row>
    <row r="354" spans="1:12" x14ac:dyDescent="0.25">
      <c r="A354" t="s">
        <v>345</v>
      </c>
      <c r="B354">
        <v>22</v>
      </c>
      <c r="C354">
        <v>0</v>
      </c>
      <c r="D354">
        <v>0</v>
      </c>
      <c r="E354">
        <v>100</v>
      </c>
      <c r="F354" t="e">
        <v>#N/A</v>
      </c>
      <c r="G354">
        <f t="shared" si="20"/>
        <v>0</v>
      </c>
      <c r="H354" t="e">
        <f t="shared" si="21"/>
        <v>#N/A</v>
      </c>
      <c r="I354">
        <v>100</v>
      </c>
      <c r="J354" t="e">
        <v>#N/A</v>
      </c>
      <c r="K354">
        <f t="shared" si="22"/>
        <v>0</v>
      </c>
      <c r="L354" t="e">
        <f t="shared" si="23"/>
        <v>#N/A</v>
      </c>
    </row>
    <row r="355" spans="1:12" x14ac:dyDescent="0.25">
      <c r="A355" t="s">
        <v>346</v>
      </c>
      <c r="B355">
        <v>18</v>
      </c>
      <c r="C355">
        <v>0</v>
      </c>
      <c r="D355">
        <v>0</v>
      </c>
      <c r="E355">
        <v>100</v>
      </c>
      <c r="F355" t="e">
        <v>#N/A</v>
      </c>
      <c r="G355">
        <f t="shared" si="20"/>
        <v>0</v>
      </c>
      <c r="H355" t="e">
        <f t="shared" si="21"/>
        <v>#N/A</v>
      </c>
      <c r="I355">
        <v>100</v>
      </c>
      <c r="J355" t="e">
        <v>#N/A</v>
      </c>
      <c r="K355">
        <f t="shared" si="22"/>
        <v>0</v>
      </c>
      <c r="L355" t="e">
        <f t="shared" si="23"/>
        <v>#N/A</v>
      </c>
    </row>
    <row r="356" spans="1:12" x14ac:dyDescent="0.25">
      <c r="A356" t="s">
        <v>347</v>
      </c>
      <c r="B356">
        <v>34</v>
      </c>
      <c r="C356">
        <v>2</v>
      </c>
      <c r="D356">
        <v>2</v>
      </c>
      <c r="E356">
        <v>4.2</v>
      </c>
      <c r="F356">
        <v>4.4000000000000004</v>
      </c>
      <c r="G356">
        <f t="shared" si="20"/>
        <v>1</v>
      </c>
      <c r="H356">
        <f t="shared" si="21"/>
        <v>1</v>
      </c>
      <c r="I356">
        <v>100</v>
      </c>
      <c r="J356">
        <v>100</v>
      </c>
      <c r="K356">
        <f t="shared" si="22"/>
        <v>0</v>
      </c>
      <c r="L356">
        <f t="shared" si="23"/>
        <v>0</v>
      </c>
    </row>
    <row r="357" spans="1:12" x14ac:dyDescent="0.25">
      <c r="A357" t="s">
        <v>348</v>
      </c>
      <c r="B357">
        <v>75</v>
      </c>
      <c r="C357">
        <v>2</v>
      </c>
      <c r="D357">
        <v>0</v>
      </c>
      <c r="E357">
        <v>100</v>
      </c>
      <c r="F357">
        <v>100</v>
      </c>
      <c r="G357">
        <f t="shared" si="20"/>
        <v>0</v>
      </c>
      <c r="H357">
        <f t="shared" si="21"/>
        <v>0</v>
      </c>
      <c r="I357">
        <v>64.8</v>
      </c>
      <c r="J357">
        <v>65.400000000000006</v>
      </c>
      <c r="K357">
        <f t="shared" si="22"/>
        <v>0</v>
      </c>
      <c r="L357">
        <f t="shared" si="23"/>
        <v>0</v>
      </c>
    </row>
    <row r="358" spans="1:12" x14ac:dyDescent="0.25">
      <c r="A358" t="s">
        <v>349</v>
      </c>
      <c r="B358">
        <v>65</v>
      </c>
      <c r="C358">
        <v>1</v>
      </c>
      <c r="D358">
        <v>0</v>
      </c>
      <c r="E358">
        <v>100</v>
      </c>
      <c r="F358">
        <v>100</v>
      </c>
      <c r="G358">
        <f t="shared" si="20"/>
        <v>0</v>
      </c>
      <c r="H358">
        <f t="shared" si="21"/>
        <v>0</v>
      </c>
      <c r="I358">
        <v>79.5</v>
      </c>
      <c r="J358">
        <v>79.100000000000009</v>
      </c>
      <c r="K358">
        <f t="shared" si="22"/>
        <v>0</v>
      </c>
      <c r="L358">
        <f t="shared" si="23"/>
        <v>0</v>
      </c>
    </row>
    <row r="359" spans="1:12" x14ac:dyDescent="0.25">
      <c r="A359" t="s">
        <v>350</v>
      </c>
      <c r="B359">
        <v>82</v>
      </c>
      <c r="C359">
        <v>1</v>
      </c>
      <c r="D359">
        <v>0</v>
      </c>
      <c r="E359">
        <v>100</v>
      </c>
      <c r="F359">
        <v>100</v>
      </c>
      <c r="G359">
        <f t="shared" si="20"/>
        <v>0</v>
      </c>
      <c r="H359">
        <f t="shared" si="21"/>
        <v>0</v>
      </c>
      <c r="I359">
        <v>79.5</v>
      </c>
      <c r="J359">
        <v>80.800000000000011</v>
      </c>
      <c r="K359">
        <f t="shared" si="22"/>
        <v>0</v>
      </c>
      <c r="L359">
        <f t="shared" si="23"/>
        <v>0</v>
      </c>
    </row>
    <row r="360" spans="1:12" x14ac:dyDescent="0.25">
      <c r="A360" t="s">
        <v>351</v>
      </c>
      <c r="B360">
        <v>38</v>
      </c>
      <c r="C360">
        <v>2</v>
      </c>
      <c r="D360">
        <v>0</v>
      </c>
      <c r="E360">
        <v>100</v>
      </c>
      <c r="F360">
        <v>100</v>
      </c>
      <c r="G360">
        <f t="shared" si="20"/>
        <v>0</v>
      </c>
      <c r="H360">
        <f t="shared" si="21"/>
        <v>0</v>
      </c>
      <c r="I360">
        <v>63</v>
      </c>
      <c r="J360">
        <v>65.900000000000006</v>
      </c>
      <c r="K360">
        <f t="shared" si="22"/>
        <v>0</v>
      </c>
      <c r="L360">
        <f t="shared" si="23"/>
        <v>0</v>
      </c>
    </row>
  </sheetData>
  <mergeCells count="5">
    <mergeCell ref="E7:F7"/>
    <mergeCell ref="I7:J7"/>
    <mergeCell ref="E3:F3"/>
    <mergeCell ref="I3:J3"/>
    <mergeCell ref="E1:J1"/>
  </mergeCells>
  <conditionalFormatting sqref="E9:F360">
    <cfRule type="cellIs" dxfId="2" priority="2" operator="lessThanOrEqual">
      <formula>5</formula>
    </cfRule>
  </conditionalFormatting>
  <conditionalFormatting sqref="I9:J360">
    <cfRule type="cellIs" dxfId="1" priority="1" operator="lessThanOrEqual">
      <formula>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7"/>
  <sheetViews>
    <sheetView tabSelected="1" workbookViewId="0">
      <pane ySplit="7" topLeftCell="A8" activePane="bottomLeft" state="frozen"/>
      <selection pane="bottomLeft" activeCell="A5" sqref="A5"/>
    </sheetView>
  </sheetViews>
  <sheetFormatPr defaultRowHeight="15" x14ac:dyDescent="0.25"/>
  <cols>
    <col min="1" max="1" width="14.5703125" customWidth="1"/>
    <col min="2" max="2" width="24.140625" customWidth="1"/>
    <col min="3" max="3" width="19.28515625" bestFit="1" customWidth="1"/>
    <col min="4" max="4" width="16.140625" bestFit="1" customWidth="1"/>
    <col min="5" max="5" width="28.28515625" customWidth="1"/>
    <col min="6" max="8" width="21.28515625" hidden="1" customWidth="1"/>
    <col min="9" max="9" width="6" customWidth="1"/>
    <col min="10" max="10" width="33.28515625" customWidth="1"/>
    <col min="11" max="11" width="24.7109375" customWidth="1"/>
    <col min="12" max="12" width="44.28515625" customWidth="1"/>
  </cols>
  <sheetData>
    <row r="1" spans="1:12" x14ac:dyDescent="0.25">
      <c r="A1" s="4" t="s">
        <v>790</v>
      </c>
    </row>
    <row r="3" spans="1:12" s="1" customFormat="1" x14ac:dyDescent="0.25">
      <c r="A3" s="4" t="s">
        <v>789</v>
      </c>
      <c r="B3" s="3"/>
      <c r="E3" s="9" t="s">
        <v>358</v>
      </c>
      <c r="F3" s="4"/>
      <c r="G3"/>
      <c r="H3"/>
    </row>
    <row r="4" spans="1:12" x14ac:dyDescent="0.25">
      <c r="A4">
        <f>1-(1-0.05)^(1/280)</f>
        <v>1.8317355877317532E-4</v>
      </c>
      <c r="B4" s="10">
        <f>A4</f>
        <v>1.8317355877317532E-4</v>
      </c>
      <c r="D4" s="3" t="s">
        <v>363</v>
      </c>
      <c r="E4">
        <f>COUNTIF(E8:E287,"&lt;=0.018317356")</f>
        <v>10</v>
      </c>
    </row>
    <row r="6" spans="1:12" x14ac:dyDescent="0.25">
      <c r="A6" s="4"/>
      <c r="B6" s="4"/>
      <c r="C6" s="4"/>
      <c r="D6" s="4"/>
      <c r="E6" s="9" t="s">
        <v>355</v>
      </c>
      <c r="F6" s="4"/>
    </row>
    <row r="7" spans="1:12" s="1" customFormat="1" x14ac:dyDescent="0.25">
      <c r="A7" s="9" t="s">
        <v>357</v>
      </c>
      <c r="B7" s="9" t="s">
        <v>352</v>
      </c>
      <c r="C7" s="9" t="s">
        <v>353</v>
      </c>
      <c r="D7" s="9" t="s">
        <v>354</v>
      </c>
      <c r="E7" s="9" t="s">
        <v>361</v>
      </c>
      <c r="F7" s="4"/>
      <c r="G7"/>
      <c r="H7"/>
      <c r="J7" s="1" t="s">
        <v>786</v>
      </c>
      <c r="K7" s="1" t="s">
        <v>787</v>
      </c>
      <c r="L7" s="1" t="s">
        <v>788</v>
      </c>
    </row>
    <row r="8" spans="1:12" x14ac:dyDescent="0.25">
      <c r="A8" t="s">
        <v>25</v>
      </c>
      <c r="B8">
        <v>55</v>
      </c>
      <c r="C8">
        <v>43</v>
      </c>
      <c r="D8">
        <v>25</v>
      </c>
      <c r="E8">
        <v>0</v>
      </c>
      <c r="F8">
        <f t="shared" ref="F8:F71" si="0">IF(E8&lt;=5,IF(C8&gt;=$C$3,1,0),0)</f>
        <v>1</v>
      </c>
      <c r="G8" t="e">
        <f>IF(#REF!&lt;=5,IF(C8&gt;=$C$3,1,0),0)</f>
        <v>#REF!</v>
      </c>
      <c r="H8" t="e">
        <f>IF(#REF!&lt;=5,IF(C8&gt;=$C$3,1,0),0)</f>
        <v>#REF!</v>
      </c>
      <c r="J8" t="str">
        <f>VLOOKUP(A8,Pathways!$A$2:$D$353,2,FALSE)</f>
        <v>Metabolism</v>
      </c>
      <c r="K8" t="str">
        <f>VLOOKUP(A8,Pathways!$A$2:$D$353,3,FALSE)</f>
        <v xml:space="preserve"> Amino Acid Metabolism</v>
      </c>
      <c r="L8" t="str">
        <f>VLOOKUP(A8,Pathways!$A$2:$D$353,4,FALSE)</f>
        <v xml:space="preserve"> Alanine, aspartate and glutamate metabolism</v>
      </c>
    </row>
    <row r="9" spans="1:12" x14ac:dyDescent="0.25">
      <c r="A9" t="s">
        <v>28</v>
      </c>
      <c r="B9">
        <v>66</v>
      </c>
      <c r="C9">
        <v>59</v>
      </c>
      <c r="D9">
        <v>30</v>
      </c>
      <c r="E9">
        <v>0</v>
      </c>
      <c r="F9">
        <f t="shared" si="0"/>
        <v>1</v>
      </c>
      <c r="G9" t="e">
        <f>IF(#REF!&lt;=5,IF(C9&gt;=$C$3,1,0),0)</f>
        <v>#REF!</v>
      </c>
      <c r="H9" t="e">
        <f>IF(#REF!&lt;=5,IF(C9&gt;=$C$3,1,0),0)</f>
        <v>#REF!</v>
      </c>
      <c r="J9" t="str">
        <f>VLOOKUP(A9,Pathways!$A$2:$D$353,2,FALSE)</f>
        <v>Metabolism</v>
      </c>
      <c r="K9" t="str">
        <f>VLOOKUP(A9,Pathways!$A$2:$D$353,3,FALSE)</f>
        <v xml:space="preserve"> Amino Acid Metabolism</v>
      </c>
      <c r="L9" t="str">
        <f>VLOOKUP(A9,Pathways!$A$2:$D$353,4,FALSE)</f>
        <v xml:space="preserve"> Cysteine and methionine metabolism</v>
      </c>
    </row>
    <row r="10" spans="1:12" x14ac:dyDescent="0.25">
      <c r="A10" t="s">
        <v>32</v>
      </c>
      <c r="B10">
        <v>40</v>
      </c>
      <c r="C10">
        <v>36</v>
      </c>
      <c r="D10">
        <v>20</v>
      </c>
      <c r="E10">
        <v>0</v>
      </c>
      <c r="F10">
        <f t="shared" si="0"/>
        <v>1</v>
      </c>
      <c r="G10" t="e">
        <f>IF(#REF!&lt;=5,IF(C10&gt;=$C$3,1,0),0)</f>
        <v>#REF!</v>
      </c>
      <c r="H10" t="e">
        <f>IF(#REF!&lt;=5,IF(C10&gt;=$C$3,1,0),0)</f>
        <v>#REF!</v>
      </c>
      <c r="J10" t="str">
        <f>VLOOKUP(A10,Pathways!$A$2:$D$353,2,FALSE)</f>
        <v>Metabolism</v>
      </c>
      <c r="K10" t="str">
        <f>VLOOKUP(A10,Pathways!$A$2:$D$353,3,FALSE)</f>
        <v xml:space="preserve"> Amino Acid Metabolism</v>
      </c>
      <c r="L10" t="str">
        <f>VLOOKUP(A10,Pathways!$A$2:$D$353,4,FALSE)</f>
        <v xml:space="preserve"> Lysine biosynthesis</v>
      </c>
    </row>
    <row r="11" spans="1:12" x14ac:dyDescent="0.25">
      <c r="A11" t="s">
        <v>36</v>
      </c>
      <c r="B11">
        <v>128</v>
      </c>
      <c r="C11">
        <v>109</v>
      </c>
      <c r="D11">
        <v>47</v>
      </c>
      <c r="E11">
        <v>0</v>
      </c>
      <c r="F11">
        <f t="shared" si="0"/>
        <v>1</v>
      </c>
      <c r="G11" t="e">
        <f>IF(#REF!&lt;=5,IF(C11&gt;=$C$3,1,0),0)</f>
        <v>#REF!</v>
      </c>
      <c r="H11" t="e">
        <f>IF(#REF!&lt;=5,IF(C11&gt;=$C$3,1,0),0)</f>
        <v>#REF!</v>
      </c>
      <c r="J11" t="str">
        <f>VLOOKUP(A11,Pathways!$A$2:$D$353,2,FALSE)</f>
        <v>Metabolism</v>
      </c>
      <c r="K11" t="str">
        <f>VLOOKUP(A11,Pathways!$A$2:$D$353,3,FALSE)</f>
        <v xml:space="preserve"> Amino Acid Metabolism</v>
      </c>
      <c r="L11" t="str">
        <f>VLOOKUP(A11,Pathways!$A$2:$D$353,4,FALSE)</f>
        <v xml:space="preserve"> Arginine and proline metabolism</v>
      </c>
    </row>
    <row r="12" spans="1:12" x14ac:dyDescent="0.25">
      <c r="A12" t="s">
        <v>47</v>
      </c>
      <c r="B12">
        <v>62</v>
      </c>
      <c r="C12">
        <v>55</v>
      </c>
      <c r="D12">
        <v>28</v>
      </c>
      <c r="E12">
        <v>0</v>
      </c>
      <c r="F12">
        <f t="shared" si="0"/>
        <v>1</v>
      </c>
      <c r="G12" t="e">
        <f>IF(#REF!&lt;=5,IF(C12&gt;=$C$3,1,0),0)</f>
        <v>#REF!</v>
      </c>
      <c r="H12" t="e">
        <f>IF(#REF!&lt;=5,IF(C12&gt;=$C$3,1,0),0)</f>
        <v>#REF!</v>
      </c>
      <c r="J12" t="str">
        <f>VLOOKUP(A12,Pathways!$A$2:$D$353,2,FALSE)</f>
        <v>Metabolism</v>
      </c>
      <c r="K12" t="str">
        <f>VLOOKUP(A12,Pathways!$A$2:$D$353,3,FALSE)</f>
        <v xml:space="preserve"> Amino Acid Metabolism</v>
      </c>
      <c r="L12" t="str">
        <f>VLOOKUP(A12,Pathways!$A$2:$D$353,4,FALSE)</f>
        <v xml:space="preserve"> Phenylalanine, tyrosine and tryptophan biosynthesis</v>
      </c>
    </row>
    <row r="13" spans="1:12" x14ac:dyDescent="0.25">
      <c r="A13" t="s">
        <v>89</v>
      </c>
      <c r="B13">
        <v>73</v>
      </c>
      <c r="C13">
        <v>67</v>
      </c>
      <c r="D13">
        <v>31</v>
      </c>
      <c r="E13">
        <v>0</v>
      </c>
      <c r="F13">
        <f t="shared" si="0"/>
        <v>1</v>
      </c>
      <c r="G13" t="e">
        <f>IF(#REF!&lt;=5,IF(C13&gt;=$C$3,1,0),0)</f>
        <v>#REF!</v>
      </c>
      <c r="H13" t="e">
        <f>IF(#REF!&lt;=5,IF(C13&gt;=$C$3,1,0),0)</f>
        <v>#REF!</v>
      </c>
      <c r="J13" t="str">
        <f>VLOOKUP(A13,Pathways!$A$2:$D$353,2,FALSE)</f>
        <v>Metabolism</v>
      </c>
      <c r="K13" t="str">
        <f>VLOOKUP(A13,Pathways!$A$2:$D$353,3,FALSE)</f>
        <v xml:space="preserve"> Carbohydrate Metabolism</v>
      </c>
      <c r="L13" t="str">
        <f>VLOOKUP(A13,Pathways!$A$2:$D$353,4,FALSE)</f>
        <v xml:space="preserve"> Pyruvate metabolism</v>
      </c>
    </row>
    <row r="14" spans="1:12" x14ac:dyDescent="0.25">
      <c r="A14" t="s">
        <v>119</v>
      </c>
      <c r="B14">
        <v>35</v>
      </c>
      <c r="C14">
        <v>28</v>
      </c>
      <c r="D14">
        <v>16</v>
      </c>
      <c r="E14">
        <v>0</v>
      </c>
      <c r="F14">
        <f t="shared" si="0"/>
        <v>1</v>
      </c>
      <c r="G14" t="e">
        <f>IF(#REF!&lt;=5,IF(C14&gt;=$C$3,1,0),0)</f>
        <v>#REF!</v>
      </c>
      <c r="H14" t="e">
        <f>IF(#REF!&lt;=5,IF(C14&gt;=$C$3,1,0),0)</f>
        <v>#REF!</v>
      </c>
      <c r="J14" t="str">
        <f>VLOOKUP(A14,Pathways!$A$2:$D$353,2,FALSE)</f>
        <v>Metabolism</v>
      </c>
      <c r="K14" t="str">
        <f>VLOOKUP(A14,Pathways!$A$2:$D$353,3,FALSE)</f>
        <v xml:space="preserve"> Metabolism of Terpenoids and Polyketides</v>
      </c>
      <c r="L14" t="str">
        <f>VLOOKUP(A14,Pathways!$A$2:$D$353,4,FALSE)</f>
        <v xml:space="preserve"> Terpenoid backbone biosynthesis</v>
      </c>
    </row>
    <row r="15" spans="1:12" x14ac:dyDescent="0.25">
      <c r="A15" t="s">
        <v>152</v>
      </c>
      <c r="B15">
        <v>104</v>
      </c>
      <c r="C15">
        <v>84</v>
      </c>
      <c r="D15">
        <v>38</v>
      </c>
      <c r="E15">
        <v>0</v>
      </c>
      <c r="F15">
        <f t="shared" si="0"/>
        <v>1</v>
      </c>
      <c r="G15" t="e">
        <f>IF(#REF!&lt;=5,IF(C15&gt;=$C$3,1,0),0)</f>
        <v>#REF!</v>
      </c>
      <c r="H15" t="e">
        <f>IF(#REF!&lt;=5,IF(C15&gt;=$C$3,1,0),0)</f>
        <v>#REF!</v>
      </c>
      <c r="J15" t="str">
        <f>VLOOKUP(A15,Pathways!$A$2:$D$353,2,FALSE)</f>
        <v>Metabolism</v>
      </c>
      <c r="K15" t="str">
        <f>VLOOKUP(A15,Pathways!$A$2:$D$353,3,FALSE)</f>
        <v xml:space="preserve"> Amino Acid Metabolism</v>
      </c>
      <c r="L15" t="str">
        <f>VLOOKUP(A15,Pathways!$A$2:$D$353,4,FALSE)</f>
        <v xml:space="preserve"> Amino acid related enzymes</v>
      </c>
    </row>
    <row r="16" spans="1:12" x14ac:dyDescent="0.25">
      <c r="A16" t="s">
        <v>167</v>
      </c>
      <c r="B16">
        <v>41</v>
      </c>
      <c r="C16">
        <v>40</v>
      </c>
      <c r="D16">
        <v>26</v>
      </c>
      <c r="E16">
        <v>0</v>
      </c>
      <c r="F16">
        <f t="shared" si="0"/>
        <v>1</v>
      </c>
      <c r="G16" t="e">
        <f>IF(#REF!&lt;=5,IF(C16&gt;=$C$3,1,0),0)</f>
        <v>#REF!</v>
      </c>
      <c r="H16" t="e">
        <f>IF(#REF!&lt;=5,IF(C16&gt;=$C$3,1,0),0)</f>
        <v>#REF!</v>
      </c>
      <c r="J16" t="str">
        <f>VLOOKUP(A16,Pathways!$A$2:$D$353,2,FALSE)</f>
        <v>Cellular Processes</v>
      </c>
      <c r="K16" t="str">
        <f>VLOOKUP(A16,Pathways!$A$2:$D$353,3,FALSE)</f>
        <v xml:space="preserve"> Cell Motility</v>
      </c>
      <c r="L16" t="str">
        <f>VLOOKUP(A16,Pathways!$A$2:$D$353,4,FALSE)</f>
        <v xml:space="preserve"> Flagellar assembly</v>
      </c>
    </row>
    <row r="17" spans="1:12" x14ac:dyDescent="0.25">
      <c r="A17" t="s">
        <v>173</v>
      </c>
      <c r="B17">
        <v>327</v>
      </c>
      <c r="C17">
        <v>76</v>
      </c>
      <c r="D17">
        <v>39</v>
      </c>
      <c r="E17">
        <v>0</v>
      </c>
      <c r="F17">
        <f t="shared" si="0"/>
        <v>1</v>
      </c>
      <c r="G17" t="e">
        <f>IF(#REF!&lt;=5,IF(C17&gt;=$C$3,1,0),0)</f>
        <v>#REF!</v>
      </c>
      <c r="H17" t="e">
        <f>IF(#REF!&lt;=5,IF(C17&gt;=$C$3,1,0),0)</f>
        <v>#REF!</v>
      </c>
      <c r="J17" t="str">
        <f>VLOOKUP(A17,Pathways!$A$2:$D$353,2,FALSE)</f>
        <v>Genetic Information Processing</v>
      </c>
      <c r="K17" t="str">
        <f>VLOOKUP(A17,Pathways!$A$2:$D$353,3,FALSE)</f>
        <v xml:space="preserve"> Translation</v>
      </c>
      <c r="L17" t="str">
        <f>VLOOKUP(A17,Pathways!$A$2:$D$353,4,FALSE)</f>
        <v xml:space="preserve"> Ribosome Biogenesis</v>
      </c>
    </row>
    <row r="18" spans="1:12" x14ac:dyDescent="0.25">
      <c r="A18" t="s">
        <v>76</v>
      </c>
      <c r="B18">
        <v>37</v>
      </c>
      <c r="C18">
        <v>40</v>
      </c>
      <c r="D18">
        <v>20</v>
      </c>
      <c r="E18">
        <v>0.1</v>
      </c>
      <c r="F18">
        <f t="shared" si="0"/>
        <v>1</v>
      </c>
      <c r="G18" t="e">
        <f>IF(#REF!&lt;=5,IF(C18&gt;=$C$3,1,0),0)</f>
        <v>#REF!</v>
      </c>
      <c r="H18" t="e">
        <f>IF(#REF!&lt;=5,IF(C18&gt;=$C$3,1,0),0)</f>
        <v>#REF!</v>
      </c>
      <c r="J18" t="str">
        <f>VLOOKUP(A18,Pathways!$A$2:$D$353,2,FALSE)</f>
        <v>Metabolism</v>
      </c>
      <c r="K18" t="str">
        <f>VLOOKUP(A18,Pathways!$A$2:$D$353,3,FALSE)</f>
        <v xml:space="preserve"> Glycan Biosynthesis and Metabolism</v>
      </c>
      <c r="L18" t="str">
        <f>VLOOKUP(A18,Pathways!$A$2:$D$353,4,FALSE)</f>
        <v xml:space="preserve"> Peptidoglycan biosynthesis</v>
      </c>
    </row>
    <row r="19" spans="1:12" x14ac:dyDescent="0.25">
      <c r="A19" t="s">
        <v>111</v>
      </c>
      <c r="B19">
        <v>35</v>
      </c>
      <c r="C19">
        <v>28</v>
      </c>
      <c r="D19">
        <v>16</v>
      </c>
      <c r="E19">
        <v>0.1</v>
      </c>
      <c r="F19">
        <f t="shared" si="0"/>
        <v>1</v>
      </c>
      <c r="G19" t="e">
        <f>IF(#REF!&lt;=5,IF(C19&gt;=$C$3,1,0),0)</f>
        <v>#REF!</v>
      </c>
      <c r="H19" t="e">
        <f>IF(#REF!&lt;=5,IF(C19&gt;=$C$3,1,0),0)</f>
        <v>#REF!</v>
      </c>
      <c r="J19" t="str">
        <f>VLOOKUP(A19,Pathways!$A$2:$D$353,2,FALSE)</f>
        <v>Metabolism</v>
      </c>
      <c r="K19" t="str">
        <f>VLOOKUP(A19,Pathways!$A$2:$D$353,3,FALSE)</f>
        <v xml:space="preserve"> Metabolism of Cofactors and Vitamins</v>
      </c>
      <c r="L19" t="str">
        <f>VLOOKUP(A19,Pathways!$A$2:$D$353,4,FALSE)</f>
        <v xml:space="preserve"> Nicotinate and nicotinamide metabolism</v>
      </c>
    </row>
    <row r="20" spans="1:12" x14ac:dyDescent="0.25">
      <c r="A20" t="s">
        <v>182</v>
      </c>
      <c r="B20">
        <v>51</v>
      </c>
      <c r="C20">
        <v>24</v>
      </c>
      <c r="D20">
        <v>14</v>
      </c>
      <c r="E20">
        <v>0.1</v>
      </c>
      <c r="F20">
        <f t="shared" si="0"/>
        <v>1</v>
      </c>
      <c r="G20" t="e">
        <f>IF(#REF!&lt;=5,IF(C20&gt;=$C$3,1,0),0)</f>
        <v>#REF!</v>
      </c>
      <c r="H20" t="e">
        <f>IF(#REF!&lt;=5,IF(C20&gt;=$C$3,1,0),0)</f>
        <v>#REF!</v>
      </c>
      <c r="J20" t="str">
        <f>VLOOKUP(A20,Pathways!$A$2:$D$353,2,FALSE)</f>
        <v>Genetic Information Processing</v>
      </c>
      <c r="K20" t="str">
        <f>VLOOKUP(A20,Pathways!$A$2:$D$353,3,FALSE)</f>
        <v xml:space="preserve"> Replication and Repair</v>
      </c>
      <c r="L20" t="str">
        <f>VLOOKUP(A20,Pathways!$A$2:$D$353,4,FALSE)</f>
        <v xml:space="preserve"> DNA replication</v>
      </c>
    </row>
    <row r="21" spans="1:12" x14ac:dyDescent="0.25">
      <c r="A21" t="s">
        <v>225</v>
      </c>
      <c r="B21">
        <v>21</v>
      </c>
      <c r="C21">
        <v>17</v>
      </c>
      <c r="D21">
        <v>12</v>
      </c>
      <c r="E21">
        <v>0.1</v>
      </c>
      <c r="F21">
        <f t="shared" si="0"/>
        <v>1</v>
      </c>
      <c r="G21" t="e">
        <f>IF(#REF!&lt;=5,IF(C21&gt;=$C$3,1,0),0)</f>
        <v>#REF!</v>
      </c>
      <c r="H21" t="e">
        <f>IF(#REF!&lt;=5,IF(C21&gt;=$C$3,1,0),0)</f>
        <v>#REF!</v>
      </c>
      <c r="J21" t="str">
        <f>VLOOKUP(A21,Pathways!$A$2:$D$353,2,FALSE)</f>
        <v>Genetic Information Processing</v>
      </c>
      <c r="K21" t="str">
        <f>VLOOKUP(A21,Pathways!$A$2:$D$353,3,FALSE)</f>
        <v xml:space="preserve"> Folding, Sorting and Degradation</v>
      </c>
      <c r="L21" t="str">
        <f>VLOOKUP(A21,Pathways!$A$2:$D$353,4,FALSE)</f>
        <v xml:space="preserve"> Sulfur relay system</v>
      </c>
    </row>
    <row r="22" spans="1:12" x14ac:dyDescent="0.25">
      <c r="A22" t="s">
        <v>75</v>
      </c>
      <c r="B22">
        <v>30</v>
      </c>
      <c r="C22">
        <v>30</v>
      </c>
      <c r="D22">
        <v>16</v>
      </c>
      <c r="E22">
        <v>0.2</v>
      </c>
      <c r="F22">
        <f t="shared" si="0"/>
        <v>1</v>
      </c>
      <c r="G22" t="e">
        <f>IF(#REF!&lt;=5,IF(C22&gt;=$C$3,1,0),0)</f>
        <v>#REF!</v>
      </c>
      <c r="H22" t="e">
        <f>IF(#REF!&lt;=5,IF(C22&gt;=$C$3,1,0),0)</f>
        <v>#REF!</v>
      </c>
      <c r="J22" t="str">
        <f>VLOOKUP(A22,Pathways!$A$2:$D$353,2,FALSE)</f>
        <v>Metabolism</v>
      </c>
      <c r="K22" t="str">
        <f>VLOOKUP(A22,Pathways!$A$2:$D$353,3,FALSE)</f>
        <v xml:space="preserve"> Glycan Biosynthesis and Metabolism</v>
      </c>
      <c r="L22" t="str">
        <f>VLOOKUP(A22,Pathways!$A$2:$D$353,4,FALSE)</f>
        <v xml:space="preserve"> Lipopolysaccharide biosynthesis</v>
      </c>
    </row>
    <row r="23" spans="1:12" x14ac:dyDescent="0.25">
      <c r="A23" t="s">
        <v>2</v>
      </c>
      <c r="B23">
        <v>44</v>
      </c>
      <c r="C23">
        <v>46</v>
      </c>
      <c r="D23">
        <v>22</v>
      </c>
      <c r="E23">
        <v>0.4</v>
      </c>
      <c r="F23">
        <f t="shared" si="0"/>
        <v>1</v>
      </c>
      <c r="G23" t="e">
        <f>IF(#REF!&lt;=5,IF(C23&gt;=$C$3,1,0),0)</f>
        <v>#REF!</v>
      </c>
      <c r="H23" t="e">
        <f>IF(#REF!&lt;=5,IF(C23&gt;=$C$3,1,0),0)</f>
        <v>#REF!</v>
      </c>
      <c r="J23" t="str">
        <f>VLOOKUP(A23,Pathways!$A$2:$D$353,2,FALSE)</f>
        <v>Metabolism</v>
      </c>
      <c r="K23" t="str">
        <f>VLOOKUP(A23,Pathways!$A$2:$D$353,3,FALSE)</f>
        <v xml:space="preserve"> Carbohydrate Metabolism</v>
      </c>
      <c r="L23" t="str">
        <f>VLOOKUP(A23,Pathways!$A$2:$D$353,4,FALSE)</f>
        <v xml:space="preserve"> Pentose phosphate pathway</v>
      </c>
    </row>
    <row r="24" spans="1:12" x14ac:dyDescent="0.25">
      <c r="A24" t="s">
        <v>106</v>
      </c>
      <c r="B24">
        <v>36</v>
      </c>
      <c r="C24">
        <v>31</v>
      </c>
      <c r="D24">
        <v>17</v>
      </c>
      <c r="E24">
        <v>0.4</v>
      </c>
      <c r="F24">
        <f t="shared" si="0"/>
        <v>1</v>
      </c>
      <c r="G24" t="e">
        <f>IF(#REF!&lt;=5,IF(C24&gt;=$C$3,1,0),0)</f>
        <v>#REF!</v>
      </c>
      <c r="H24" t="e">
        <f>IF(#REF!&lt;=5,IF(C24&gt;=$C$3,1,0),0)</f>
        <v>#REF!</v>
      </c>
      <c r="J24" t="str">
        <f>VLOOKUP(A24,Pathways!$A$2:$D$353,2,FALSE)</f>
        <v>Metabolism</v>
      </c>
      <c r="K24" t="str">
        <f>VLOOKUP(A24,Pathways!$A$2:$D$353,3,FALSE)</f>
        <v xml:space="preserve"> Energy Metabolism</v>
      </c>
      <c r="L24" t="str">
        <f>VLOOKUP(A24,Pathways!$A$2:$D$353,4,FALSE)</f>
        <v xml:space="preserve"> Carbon fixation in photosynthetic organisms</v>
      </c>
    </row>
    <row r="25" spans="1:12" x14ac:dyDescent="0.25">
      <c r="A25" t="s">
        <v>108</v>
      </c>
      <c r="B25">
        <v>22</v>
      </c>
      <c r="C25">
        <v>18</v>
      </c>
      <c r="D25">
        <v>11</v>
      </c>
      <c r="E25">
        <v>0.4</v>
      </c>
      <c r="F25">
        <f t="shared" si="0"/>
        <v>1</v>
      </c>
      <c r="G25" t="e">
        <f>IF(#REF!&lt;=5,IF(C25&gt;=$C$3,1,0),0)</f>
        <v>#REF!</v>
      </c>
      <c r="H25" t="e">
        <f>IF(#REF!&lt;=5,IF(C25&gt;=$C$3,1,0),0)</f>
        <v>#REF!</v>
      </c>
      <c r="J25" t="str">
        <f>VLOOKUP(A25,Pathways!$A$2:$D$353,2,FALSE)</f>
        <v>Metabolism</v>
      </c>
      <c r="K25" t="str">
        <f>VLOOKUP(A25,Pathways!$A$2:$D$353,3,FALSE)</f>
        <v xml:space="preserve"> Metabolism of Cofactors and Vitamins</v>
      </c>
      <c r="L25" t="str">
        <f>VLOOKUP(A25,Pathways!$A$2:$D$353,4,FALSE)</f>
        <v xml:space="preserve"> Thiamine metabolism</v>
      </c>
    </row>
    <row r="26" spans="1:12" x14ac:dyDescent="0.25">
      <c r="A26" t="s">
        <v>38</v>
      </c>
      <c r="B26">
        <v>39</v>
      </c>
      <c r="C26">
        <v>32</v>
      </c>
      <c r="D26">
        <v>17</v>
      </c>
      <c r="E26">
        <v>0.5</v>
      </c>
      <c r="F26">
        <f t="shared" si="0"/>
        <v>1</v>
      </c>
      <c r="G26" t="e">
        <f>IF(#REF!&lt;=5,IF(C26&gt;=$C$3,1,0),0)</f>
        <v>#REF!</v>
      </c>
      <c r="H26" t="e">
        <f>IF(#REF!&lt;=5,IF(C26&gt;=$C$3,1,0),0)</f>
        <v>#REF!</v>
      </c>
      <c r="J26" t="str">
        <f>VLOOKUP(A26,Pathways!$A$2:$D$353,2,FALSE)</f>
        <v>Metabolism</v>
      </c>
      <c r="K26" t="str">
        <f>VLOOKUP(A26,Pathways!$A$2:$D$353,3,FALSE)</f>
        <v xml:space="preserve"> Amino Acid Metabolism</v>
      </c>
      <c r="L26" t="str">
        <f>VLOOKUP(A26,Pathways!$A$2:$D$353,4,FALSE)</f>
        <v xml:space="preserve"> Histidine metabolism</v>
      </c>
    </row>
    <row r="27" spans="1:12" x14ac:dyDescent="0.25">
      <c r="A27" t="s">
        <v>53</v>
      </c>
      <c r="B27">
        <v>28</v>
      </c>
      <c r="C27">
        <v>25</v>
      </c>
      <c r="D27">
        <v>14</v>
      </c>
      <c r="E27">
        <v>0.5</v>
      </c>
      <c r="F27">
        <f t="shared" si="0"/>
        <v>1</v>
      </c>
      <c r="G27" t="e">
        <f>IF(#REF!&lt;=5,IF(C27&gt;=$C$3,1,0),0)</f>
        <v>#REF!</v>
      </c>
      <c r="H27" t="e">
        <f>IF(#REF!&lt;=5,IF(C27&gt;=$C$3,1,0),0)</f>
        <v>#REF!</v>
      </c>
      <c r="J27" t="str">
        <f>VLOOKUP(A27,Pathways!$A$2:$D$353,2,FALSE)</f>
        <v>Metabolism</v>
      </c>
      <c r="K27" t="str">
        <f>VLOOKUP(A27,Pathways!$A$2:$D$353,3,FALSE)</f>
        <v xml:space="preserve"> Metabolism of Other Amino Acids</v>
      </c>
      <c r="L27" t="str">
        <f>VLOOKUP(A27,Pathways!$A$2:$D$353,4,FALSE)</f>
        <v xml:space="preserve"> Selenocompound metabolism</v>
      </c>
    </row>
    <row r="28" spans="1:12" x14ac:dyDescent="0.25">
      <c r="A28" t="s">
        <v>112</v>
      </c>
      <c r="B28">
        <v>32</v>
      </c>
      <c r="C28">
        <v>30</v>
      </c>
      <c r="D28">
        <v>16</v>
      </c>
      <c r="E28">
        <v>0.5</v>
      </c>
      <c r="F28">
        <f t="shared" si="0"/>
        <v>1</v>
      </c>
      <c r="G28" t="e">
        <f>IF(#REF!&lt;=5,IF(C28&gt;=$C$3,1,0),0)</f>
        <v>#REF!</v>
      </c>
      <c r="H28" t="e">
        <f>IF(#REF!&lt;=5,IF(C28&gt;=$C$3,1,0),0)</f>
        <v>#REF!</v>
      </c>
      <c r="J28" t="str">
        <f>VLOOKUP(A28,Pathways!$A$2:$D$353,2,FALSE)</f>
        <v>Metabolism</v>
      </c>
      <c r="K28" t="str">
        <f>VLOOKUP(A28,Pathways!$A$2:$D$353,3,FALSE)</f>
        <v xml:space="preserve"> Metabolism of Cofactors and Vitamins</v>
      </c>
      <c r="L28" t="str">
        <f>VLOOKUP(A28,Pathways!$A$2:$D$353,4,FALSE)</f>
        <v xml:space="preserve"> Pantothenate and CoA biosynthesis</v>
      </c>
    </row>
    <row r="29" spans="1:12" x14ac:dyDescent="0.25">
      <c r="A29" t="s">
        <v>141</v>
      </c>
      <c r="B29">
        <v>64</v>
      </c>
      <c r="C29">
        <v>41</v>
      </c>
      <c r="D29">
        <v>20</v>
      </c>
      <c r="E29">
        <v>0.5</v>
      </c>
      <c r="F29">
        <f t="shared" si="0"/>
        <v>1</v>
      </c>
      <c r="G29" t="e">
        <f>IF(#REF!&lt;=5,IF(C29&gt;=$C$3,1,0),0)</f>
        <v>#REF!</v>
      </c>
      <c r="H29" t="e">
        <f>IF(#REF!&lt;=5,IF(C29&gt;=$C$3,1,0),0)</f>
        <v>#REF!</v>
      </c>
      <c r="J29" t="str">
        <f>VLOOKUP(A29,Pathways!$A$2:$D$353,2,FALSE)</f>
        <v>Genetic Information Processing</v>
      </c>
      <c r="K29" t="str">
        <f>VLOOKUP(A29,Pathways!$A$2:$D$353,3,FALSE)</f>
        <v xml:space="preserve"> Translation</v>
      </c>
      <c r="L29" t="str">
        <f>VLOOKUP(A29,Pathways!$A$2:$D$353,4,FALSE)</f>
        <v xml:space="preserve"> Aminoacyl-tRNA biosynthesis</v>
      </c>
    </row>
    <row r="30" spans="1:12" x14ac:dyDescent="0.25">
      <c r="A30" t="s">
        <v>194</v>
      </c>
      <c r="B30">
        <v>300</v>
      </c>
      <c r="C30">
        <v>127</v>
      </c>
      <c r="D30">
        <v>51</v>
      </c>
      <c r="E30">
        <v>0.5</v>
      </c>
      <c r="F30">
        <f t="shared" si="0"/>
        <v>1</v>
      </c>
      <c r="G30" t="e">
        <f>IF(#REF!&lt;=5,IF(C30&gt;=$C$3,1,0),0)</f>
        <v>#REF!</v>
      </c>
      <c r="H30" t="e">
        <f>IF(#REF!&lt;=5,IF(C30&gt;=$C$3,1,0),0)</f>
        <v>#REF!</v>
      </c>
      <c r="J30" t="str">
        <f>VLOOKUP(A30,Pathways!$A$2:$D$353,2,FALSE)</f>
        <v>Genetic Information Processing</v>
      </c>
      <c r="K30" t="str">
        <f>VLOOKUP(A30,Pathways!$A$2:$D$353,3,FALSE)</f>
        <v xml:space="preserve"> Replication and Repair</v>
      </c>
      <c r="L30" t="str">
        <f>VLOOKUP(A30,Pathways!$A$2:$D$353,4,FALSE)</f>
        <v xml:space="preserve"> DNA repair and recombination proteins</v>
      </c>
    </row>
    <row r="31" spans="1:12" x14ac:dyDescent="0.25">
      <c r="A31" t="s">
        <v>24</v>
      </c>
      <c r="B31">
        <v>153</v>
      </c>
      <c r="C31">
        <v>100</v>
      </c>
      <c r="D31">
        <v>40</v>
      </c>
      <c r="E31">
        <v>0.70000000000000007</v>
      </c>
      <c r="F31">
        <f t="shared" si="0"/>
        <v>1</v>
      </c>
      <c r="G31" t="e">
        <f>IF(#REF!&lt;=5,IF(C31&gt;=$C$3,1,0),0)</f>
        <v>#REF!</v>
      </c>
      <c r="H31" t="e">
        <f>IF(#REF!&lt;=5,IF(C31&gt;=$C$3,1,0),0)</f>
        <v>#REF!</v>
      </c>
      <c r="J31" t="str">
        <f>VLOOKUP(A31,Pathways!$A$2:$D$353,2,FALSE)</f>
        <v>Metabolism</v>
      </c>
      <c r="K31" t="str">
        <f>VLOOKUP(A31,Pathways!$A$2:$D$353,3,FALSE)</f>
        <v xml:space="preserve"> Nucleotide Metabolism</v>
      </c>
      <c r="L31" t="str">
        <f>VLOOKUP(A31,Pathways!$A$2:$D$353,4,FALSE)</f>
        <v xml:space="preserve"> Pyrimidine metabolism</v>
      </c>
    </row>
    <row r="32" spans="1:12" x14ac:dyDescent="0.25">
      <c r="A32" t="s">
        <v>103</v>
      </c>
      <c r="B32">
        <v>12</v>
      </c>
      <c r="C32">
        <v>12</v>
      </c>
      <c r="D32">
        <v>8</v>
      </c>
      <c r="E32">
        <v>0.70000000000000007</v>
      </c>
      <c r="F32">
        <f t="shared" si="0"/>
        <v>1</v>
      </c>
      <c r="G32" t="e">
        <f>IF(#REF!&lt;=5,IF(C32&gt;=$C$3,1,0),0)</f>
        <v>#REF!</v>
      </c>
      <c r="H32" t="e">
        <f>IF(#REF!&lt;=5,IF(C32&gt;=$C$3,1,0),0)</f>
        <v>#REF!</v>
      </c>
      <c r="J32" t="str">
        <f>VLOOKUP(A32,Pathways!$A$2:$D$353,2,FALSE)</f>
        <v>Metabolism</v>
      </c>
      <c r="K32" t="str">
        <f>VLOOKUP(A32,Pathways!$A$2:$D$353,3,FALSE)</f>
        <v xml:space="preserve"> Carbohydrate Metabolism</v>
      </c>
      <c r="L32" t="str">
        <f>VLOOKUP(A32,Pathways!$A$2:$D$353,4,FALSE)</f>
        <v xml:space="preserve"> C5-Branched dibasic acid metabolism</v>
      </c>
    </row>
    <row r="33" spans="1:12" x14ac:dyDescent="0.25">
      <c r="A33" t="s">
        <v>107</v>
      </c>
      <c r="B33">
        <v>67</v>
      </c>
      <c r="C33">
        <v>72</v>
      </c>
      <c r="D33">
        <v>32</v>
      </c>
      <c r="E33">
        <v>0.70000000000000007</v>
      </c>
      <c r="F33">
        <f t="shared" si="0"/>
        <v>1</v>
      </c>
      <c r="G33" t="e">
        <f>IF(#REF!&lt;=5,IF(C33&gt;=$C$3,1,0),0)</f>
        <v>#REF!</v>
      </c>
      <c r="H33" t="e">
        <f>IF(#REF!&lt;=5,IF(C33&gt;=$C$3,1,0),0)</f>
        <v>#REF!</v>
      </c>
      <c r="J33" t="str">
        <f>VLOOKUP(A33,Pathways!$A$2:$D$353,2,FALSE)</f>
        <v>Metabolism</v>
      </c>
      <c r="K33" t="str">
        <f>VLOOKUP(A33,Pathways!$A$2:$D$353,3,FALSE)</f>
        <v xml:space="preserve"> Energy Metabolism</v>
      </c>
      <c r="L33" t="str">
        <f>VLOOKUP(A33,Pathways!$A$2:$D$353,4,FALSE)</f>
        <v xml:space="preserve"> Carbon fixation pathways in prokaryotes</v>
      </c>
    </row>
    <row r="34" spans="1:12" x14ac:dyDescent="0.25">
      <c r="A34" t="s">
        <v>189</v>
      </c>
      <c r="B34">
        <v>39</v>
      </c>
      <c r="C34">
        <v>22</v>
      </c>
      <c r="D34">
        <v>13</v>
      </c>
      <c r="E34">
        <v>0.70000000000000007</v>
      </c>
      <c r="F34">
        <f t="shared" si="0"/>
        <v>1</v>
      </c>
      <c r="G34" t="e">
        <f>IF(#REF!&lt;=5,IF(C34&gt;=$C$3,1,0),0)</f>
        <v>#REF!</v>
      </c>
      <c r="H34" t="e">
        <f>IF(#REF!&lt;=5,IF(C34&gt;=$C$3,1,0),0)</f>
        <v>#REF!</v>
      </c>
      <c r="J34" t="str">
        <f>VLOOKUP(A34,Pathways!$A$2:$D$353,2,FALSE)</f>
        <v>Genetic Information Processing</v>
      </c>
      <c r="K34" t="str">
        <f>VLOOKUP(A34,Pathways!$A$2:$D$353,3,FALSE)</f>
        <v xml:space="preserve"> Folding, Sorting and Degradation</v>
      </c>
      <c r="L34" t="str">
        <f>VLOOKUP(A34,Pathways!$A$2:$D$353,4,FALSE)</f>
        <v xml:space="preserve"> Protein export</v>
      </c>
    </row>
    <row r="35" spans="1:12" x14ac:dyDescent="0.25">
      <c r="A35" t="s">
        <v>99</v>
      </c>
      <c r="B35">
        <v>66</v>
      </c>
      <c r="C35">
        <v>56</v>
      </c>
      <c r="D35">
        <v>25</v>
      </c>
      <c r="E35">
        <v>0.9</v>
      </c>
      <c r="F35">
        <f t="shared" si="0"/>
        <v>1</v>
      </c>
      <c r="G35" t="e">
        <f>IF(#REF!&lt;=5,IF(C35&gt;=$C$3,1,0),0)</f>
        <v>#REF!</v>
      </c>
      <c r="H35" t="e">
        <f>IF(#REF!&lt;=5,IF(C35&gt;=$C$3,1,0),0)</f>
        <v>#REF!</v>
      </c>
      <c r="J35" t="str">
        <f>VLOOKUP(A35,Pathways!$A$2:$D$353,2,FALSE)</f>
        <v>Metabolism</v>
      </c>
      <c r="K35" t="str">
        <f>VLOOKUP(A35,Pathways!$A$2:$D$353,3,FALSE)</f>
        <v xml:space="preserve"> Carbohydrate Metabolism</v>
      </c>
      <c r="L35" t="str">
        <f>VLOOKUP(A35,Pathways!$A$2:$D$353,4,FALSE)</f>
        <v xml:space="preserve"> Propanoate metabolism</v>
      </c>
    </row>
    <row r="36" spans="1:12" x14ac:dyDescent="0.25">
      <c r="A36" t="s">
        <v>179</v>
      </c>
      <c r="B36">
        <v>75</v>
      </c>
      <c r="C36">
        <v>21</v>
      </c>
      <c r="D36">
        <v>12</v>
      </c>
      <c r="E36">
        <v>0.9</v>
      </c>
      <c r="F36">
        <f t="shared" si="0"/>
        <v>1</v>
      </c>
      <c r="G36" t="e">
        <f>IF(#REF!&lt;=5,IF(C36&gt;=$C$3,1,0),0)</f>
        <v>#REF!</v>
      </c>
      <c r="H36" t="e">
        <f>IF(#REF!&lt;=5,IF(C36&gt;=$C$3,1,0),0)</f>
        <v>#REF!</v>
      </c>
      <c r="J36" t="str">
        <f>VLOOKUP(A36,Pathways!$A$2:$D$353,2,FALSE)</f>
        <v>Genetic Information Processing</v>
      </c>
      <c r="K36" t="str">
        <f>VLOOKUP(A36,Pathways!$A$2:$D$353,3,FALSE)</f>
        <v xml:space="preserve"> Folding, Sorting and Degradation</v>
      </c>
      <c r="L36" t="str">
        <f>VLOOKUP(A36,Pathways!$A$2:$D$353,4,FALSE)</f>
        <v xml:space="preserve"> RNA degradation</v>
      </c>
    </row>
    <row r="37" spans="1:12" x14ac:dyDescent="0.25">
      <c r="A37" t="s">
        <v>313</v>
      </c>
      <c r="B37">
        <v>55</v>
      </c>
      <c r="C37">
        <v>4</v>
      </c>
      <c r="D37">
        <v>4</v>
      </c>
      <c r="E37">
        <v>1</v>
      </c>
      <c r="F37">
        <f t="shared" si="0"/>
        <v>1</v>
      </c>
      <c r="G37" t="e">
        <f>IF(#REF!&lt;=5,IF(C37&gt;=$C$3,1,0),0)</f>
        <v>#REF!</v>
      </c>
      <c r="H37" t="e">
        <f>IF(#REF!&lt;=5,IF(C37&gt;=$C$3,1,0),0)</f>
        <v>#REF!</v>
      </c>
      <c r="J37" t="str">
        <f>VLOOKUP(A37,Pathways!$A$2:$D$353,2,FALSE)</f>
        <v>Human Diseases</v>
      </c>
      <c r="K37" t="str">
        <f>VLOOKUP(A37,Pathways!$A$2:$D$353,3,FALSE)</f>
        <v xml:space="preserve"> Infectious Diseases</v>
      </c>
      <c r="L37" t="str">
        <f>VLOOKUP(A37,Pathways!$A$2:$D$353,4,FALSE)</f>
        <v xml:space="preserve"> Epithelial cell signaling in Helicobacter pylori infection</v>
      </c>
    </row>
    <row r="38" spans="1:12" x14ac:dyDescent="0.25">
      <c r="A38" t="s">
        <v>115</v>
      </c>
      <c r="B38">
        <v>28</v>
      </c>
      <c r="C38">
        <v>26</v>
      </c>
      <c r="D38">
        <v>14</v>
      </c>
      <c r="E38">
        <v>1.1000000000000001</v>
      </c>
      <c r="F38">
        <f t="shared" si="0"/>
        <v>1</v>
      </c>
      <c r="G38" t="e">
        <f>IF(#REF!&lt;=5,IF(C38&gt;=$C$3,1,0),0)</f>
        <v>#REF!</v>
      </c>
      <c r="H38" t="e">
        <f>IF(#REF!&lt;=5,IF(C38&gt;=$C$3,1,0),0)</f>
        <v>#REF!</v>
      </c>
      <c r="J38" t="str">
        <f>VLOOKUP(A38,Pathways!$A$2:$D$353,2,FALSE)</f>
        <v>Metabolism</v>
      </c>
      <c r="K38" t="str">
        <f>VLOOKUP(A38,Pathways!$A$2:$D$353,3,FALSE)</f>
        <v xml:space="preserve"> Metabolism of Cofactors and Vitamins</v>
      </c>
      <c r="L38" t="str">
        <f>VLOOKUP(A38,Pathways!$A$2:$D$353,4,FALSE)</f>
        <v xml:space="preserve"> Folate biosynthesis</v>
      </c>
    </row>
    <row r="39" spans="1:12" x14ac:dyDescent="0.25">
      <c r="A39" t="s">
        <v>102</v>
      </c>
      <c r="B39">
        <v>69</v>
      </c>
      <c r="C39">
        <v>74</v>
      </c>
      <c r="D39">
        <v>31</v>
      </c>
      <c r="E39">
        <v>1.3</v>
      </c>
      <c r="F39">
        <f t="shared" si="0"/>
        <v>1</v>
      </c>
      <c r="G39" t="e">
        <f>IF(#REF!&lt;=5,IF(C39&gt;=$C$3,1,0),0)</f>
        <v>#REF!</v>
      </c>
      <c r="H39" t="e">
        <f>IF(#REF!&lt;=5,IF(C39&gt;=$C$3,1,0),0)</f>
        <v>#REF!</v>
      </c>
      <c r="J39" t="str">
        <f>VLOOKUP(A39,Pathways!$A$2:$D$353,2,FALSE)</f>
        <v>Metabolism</v>
      </c>
      <c r="K39" t="str">
        <f>VLOOKUP(A39,Pathways!$A$2:$D$353,3,FALSE)</f>
        <v xml:space="preserve"> Carbohydrate Metabolism</v>
      </c>
      <c r="L39" t="str">
        <f>VLOOKUP(A39,Pathways!$A$2:$D$353,4,FALSE)</f>
        <v xml:space="preserve"> Butanoate metabolism</v>
      </c>
    </row>
    <row r="40" spans="1:12" x14ac:dyDescent="0.25">
      <c r="A40" t="s">
        <v>198</v>
      </c>
      <c r="B40">
        <v>59</v>
      </c>
      <c r="C40">
        <v>30</v>
      </c>
      <c r="D40">
        <v>15</v>
      </c>
      <c r="E40">
        <v>1.5</v>
      </c>
      <c r="F40">
        <f t="shared" si="0"/>
        <v>1</v>
      </c>
      <c r="G40" t="e">
        <f>IF(#REF!&lt;=5,IF(C40&gt;=$C$3,1,0),0)</f>
        <v>#REF!</v>
      </c>
      <c r="H40" t="e">
        <f>IF(#REF!&lt;=5,IF(C40&gt;=$C$3,1,0),0)</f>
        <v>#REF!</v>
      </c>
      <c r="J40" t="str">
        <f>VLOOKUP(A40,Pathways!$A$2:$D$353,2,FALSE)</f>
        <v>Genetic Information Processing</v>
      </c>
      <c r="K40" t="str">
        <f>VLOOKUP(A40,Pathways!$A$2:$D$353,3,FALSE)</f>
        <v xml:space="preserve"> Replication and Repair</v>
      </c>
      <c r="L40" t="str">
        <f>VLOOKUP(A40,Pathways!$A$2:$D$353,4,FALSE)</f>
        <v xml:space="preserve"> Homologous recombination</v>
      </c>
    </row>
    <row r="41" spans="1:12" x14ac:dyDescent="0.25">
      <c r="A41" t="s">
        <v>129</v>
      </c>
      <c r="B41">
        <v>32</v>
      </c>
      <c r="C41">
        <v>28</v>
      </c>
      <c r="D41">
        <v>14</v>
      </c>
      <c r="E41">
        <v>1.6</v>
      </c>
      <c r="F41">
        <f t="shared" si="0"/>
        <v>1</v>
      </c>
      <c r="G41" t="e">
        <f>IF(#REF!&lt;=5,IF(C41&gt;=$C$3,1,0),0)</f>
        <v>#REF!</v>
      </c>
      <c r="H41" t="e">
        <f>IF(#REF!&lt;=5,IF(C41&gt;=$C$3,1,0),0)</f>
        <v>#REF!</v>
      </c>
      <c r="J41" t="str">
        <f>VLOOKUP(A41,Pathways!$A$2:$D$353,2,FALSE)</f>
        <v>Metabolism</v>
      </c>
      <c r="K41" t="str">
        <f>VLOOKUP(A41,Pathways!$A$2:$D$353,3,FALSE)</f>
        <v xml:space="preserve"> Energy Metabolism</v>
      </c>
      <c r="L41" t="str">
        <f>VLOOKUP(A41,Pathways!$A$2:$D$353,4,FALSE)</f>
        <v xml:space="preserve"> Sulfur metabolism</v>
      </c>
    </row>
    <row r="42" spans="1:12" x14ac:dyDescent="0.25">
      <c r="A42" t="s">
        <v>110</v>
      </c>
      <c r="B42">
        <v>15</v>
      </c>
      <c r="C42">
        <v>11</v>
      </c>
      <c r="D42">
        <v>7</v>
      </c>
      <c r="E42">
        <v>2</v>
      </c>
      <c r="F42">
        <f t="shared" si="0"/>
        <v>1</v>
      </c>
      <c r="G42" t="e">
        <f>IF(#REF!&lt;=5,IF(C42&gt;=$C$3,1,0),0)</f>
        <v>#REF!</v>
      </c>
      <c r="H42" t="e">
        <f>IF(#REF!&lt;=5,IF(C42&gt;=$C$3,1,0),0)</f>
        <v>#REF!</v>
      </c>
      <c r="J42" t="str">
        <f>VLOOKUP(A42,Pathways!$A$2:$D$353,2,FALSE)</f>
        <v>Metabolism</v>
      </c>
      <c r="K42" t="str">
        <f>VLOOKUP(A42,Pathways!$A$2:$D$353,3,FALSE)</f>
        <v xml:space="preserve"> Metabolism of Cofactors and Vitamins</v>
      </c>
      <c r="L42" t="str">
        <f>VLOOKUP(A42,Pathways!$A$2:$D$353,4,FALSE)</f>
        <v xml:space="preserve"> Vitamin B6 metabolism</v>
      </c>
    </row>
    <row r="43" spans="1:12" x14ac:dyDescent="0.25">
      <c r="A43" t="s">
        <v>165</v>
      </c>
      <c r="B43">
        <v>26</v>
      </c>
      <c r="C43">
        <v>26</v>
      </c>
      <c r="D43">
        <v>13</v>
      </c>
      <c r="E43">
        <v>2</v>
      </c>
      <c r="F43">
        <f t="shared" si="0"/>
        <v>1</v>
      </c>
      <c r="G43" t="e">
        <f>IF(#REF!&lt;=5,IF(C43&gt;=$C$3,1,0),0)</f>
        <v>#REF!</v>
      </c>
      <c r="H43" t="e">
        <f>IF(#REF!&lt;=5,IF(C43&gt;=$C$3,1,0),0)</f>
        <v>#REF!</v>
      </c>
      <c r="J43" t="str">
        <f>VLOOKUP(A43,Pathways!$A$2:$D$353,2,FALSE)</f>
        <v>Cellular Processes</v>
      </c>
      <c r="K43" t="str">
        <f>VLOOKUP(A43,Pathways!$A$2:$D$353,3,FALSE)</f>
        <v xml:space="preserve"> Cell Motility</v>
      </c>
      <c r="L43" t="str">
        <f>VLOOKUP(A43,Pathways!$A$2:$D$353,4,FALSE)</f>
        <v xml:space="preserve"> Bacterial chemotaxis</v>
      </c>
    </row>
    <row r="44" spans="1:12" x14ac:dyDescent="0.25">
      <c r="A44" t="s">
        <v>104</v>
      </c>
      <c r="B44">
        <v>27</v>
      </c>
      <c r="C44">
        <v>21</v>
      </c>
      <c r="D44">
        <v>11</v>
      </c>
      <c r="E44">
        <v>2.2000000000000002</v>
      </c>
      <c r="F44">
        <f t="shared" si="0"/>
        <v>1</v>
      </c>
      <c r="G44" t="e">
        <f>IF(#REF!&lt;=5,IF(C44&gt;=$C$3,1,0),0)</f>
        <v>#REF!</v>
      </c>
      <c r="H44" t="e">
        <f>IF(#REF!&lt;=5,IF(C44&gt;=$C$3,1,0),0)</f>
        <v>#REF!</v>
      </c>
      <c r="J44" t="str">
        <f>VLOOKUP(A44,Pathways!$A$2:$D$353,2,FALSE)</f>
        <v>Metabolism</v>
      </c>
      <c r="K44" t="str">
        <f>VLOOKUP(A44,Pathways!$A$2:$D$353,3,FALSE)</f>
        <v xml:space="preserve"> Metabolism of Cofactors and Vitamins</v>
      </c>
      <c r="L44" t="str">
        <f>VLOOKUP(A44,Pathways!$A$2:$D$353,4,FALSE)</f>
        <v xml:space="preserve"> One carbon pool by folate</v>
      </c>
    </row>
    <row r="45" spans="1:12" x14ac:dyDescent="0.25">
      <c r="A45" t="s">
        <v>113</v>
      </c>
      <c r="B45">
        <v>10</v>
      </c>
      <c r="C45">
        <v>9</v>
      </c>
      <c r="D45">
        <v>6</v>
      </c>
      <c r="E45">
        <v>2.3000000000000003</v>
      </c>
      <c r="F45">
        <f t="shared" si="0"/>
        <v>1</v>
      </c>
      <c r="G45" t="e">
        <f>IF(#REF!&lt;=5,IF(C45&gt;=$C$3,1,0),0)</f>
        <v>#REF!</v>
      </c>
      <c r="H45" t="e">
        <f>IF(#REF!&lt;=5,IF(C45&gt;=$C$3,1,0),0)</f>
        <v>#REF!</v>
      </c>
      <c r="J45" t="str">
        <f>VLOOKUP(A45,Pathways!$A$2:$D$353,2,FALSE)</f>
        <v>Metabolism</v>
      </c>
      <c r="K45" t="str">
        <f>VLOOKUP(A45,Pathways!$A$2:$D$353,3,FALSE)</f>
        <v xml:space="preserve"> Metabolism of Cofactors and Vitamins</v>
      </c>
      <c r="L45" t="str">
        <f>VLOOKUP(A45,Pathways!$A$2:$D$353,4,FALSE)</f>
        <v xml:space="preserve"> Biotin metabolism</v>
      </c>
    </row>
    <row r="46" spans="1:12" x14ac:dyDescent="0.25">
      <c r="A46" t="s">
        <v>197</v>
      </c>
      <c r="B46">
        <v>45</v>
      </c>
      <c r="C46">
        <v>28</v>
      </c>
      <c r="D46">
        <v>14</v>
      </c>
      <c r="E46">
        <v>2.5</v>
      </c>
      <c r="F46">
        <f t="shared" si="0"/>
        <v>1</v>
      </c>
      <c r="G46" t="e">
        <f>IF(#REF!&lt;=5,IF(C46&gt;=$C$3,1,0),0)</f>
        <v>#REF!</v>
      </c>
      <c r="H46" t="e">
        <f>IF(#REF!&lt;=5,IF(C46&gt;=$C$3,1,0),0)</f>
        <v>#REF!</v>
      </c>
      <c r="J46" t="str">
        <f>VLOOKUP(A46,Pathways!$A$2:$D$353,2,FALSE)</f>
        <v>Genetic Information Processing</v>
      </c>
      <c r="K46" t="str">
        <f>VLOOKUP(A46,Pathways!$A$2:$D$353,3,FALSE)</f>
        <v xml:space="preserve"> Replication and Repair</v>
      </c>
      <c r="L46" t="str">
        <f>VLOOKUP(A46,Pathways!$A$2:$D$353,4,FALSE)</f>
        <v xml:space="preserve"> Mismatch repair</v>
      </c>
    </row>
    <row r="47" spans="1:12" x14ac:dyDescent="0.25">
      <c r="A47" t="s">
        <v>87</v>
      </c>
      <c r="B47">
        <v>14</v>
      </c>
      <c r="C47">
        <v>3</v>
      </c>
      <c r="D47">
        <v>3</v>
      </c>
      <c r="E47">
        <v>3</v>
      </c>
      <c r="F47">
        <f t="shared" si="0"/>
        <v>1</v>
      </c>
      <c r="G47" t="e">
        <f>IF(#REF!&lt;=5,IF(C47&gt;=$C$3,1,0),0)</f>
        <v>#REF!</v>
      </c>
      <c r="H47" t="e">
        <f>IF(#REF!&lt;=5,IF(C47&gt;=$C$3,1,0),0)</f>
        <v>#REF!</v>
      </c>
      <c r="J47" t="str">
        <f>VLOOKUP(A47,Pathways!$A$2:$D$353,2,FALSE)</f>
        <v>Metabolism</v>
      </c>
      <c r="K47" t="str">
        <f>VLOOKUP(A47,Pathways!$A$2:$D$353,3,FALSE)</f>
        <v xml:space="preserve"> Glycan Biosynthesis and Metabolism</v>
      </c>
      <c r="L47" t="str">
        <f>VLOOKUP(A47,Pathways!$A$2:$D$353,4,FALSE)</f>
        <v xml:space="preserve"> Glycosphingolipid biosynthesis - globo series</v>
      </c>
    </row>
    <row r="48" spans="1:12" x14ac:dyDescent="0.25">
      <c r="A48" t="s">
        <v>114</v>
      </c>
      <c r="B48">
        <v>4</v>
      </c>
      <c r="C48">
        <v>3</v>
      </c>
      <c r="D48">
        <v>3</v>
      </c>
      <c r="E48">
        <v>3</v>
      </c>
      <c r="F48">
        <f t="shared" si="0"/>
        <v>1</v>
      </c>
      <c r="G48" t="e">
        <f>IF(#REF!&lt;=5,IF(C48&gt;=$C$3,1,0),0)</f>
        <v>#REF!</v>
      </c>
      <c r="H48" t="e">
        <f>IF(#REF!&lt;=5,IF(C48&gt;=$C$3,1,0),0)</f>
        <v>#REF!</v>
      </c>
      <c r="J48" t="str">
        <f>VLOOKUP(A48,Pathways!$A$2:$D$353,2,FALSE)</f>
        <v>Metabolism</v>
      </c>
      <c r="K48" t="str">
        <f>VLOOKUP(A48,Pathways!$A$2:$D$353,3,FALSE)</f>
        <v xml:space="preserve"> Metabolism of Cofactors and Vitamins</v>
      </c>
      <c r="L48" t="str">
        <f>VLOOKUP(A48,Pathways!$A$2:$D$353,4,FALSE)</f>
        <v xml:space="preserve"> Lipoic acid metabolism</v>
      </c>
    </row>
    <row r="49" spans="1:12" x14ac:dyDescent="0.25">
      <c r="A49" t="s">
        <v>52</v>
      </c>
      <c r="B49">
        <v>27</v>
      </c>
      <c r="C49">
        <v>9</v>
      </c>
      <c r="D49">
        <v>6</v>
      </c>
      <c r="E49">
        <v>3.2</v>
      </c>
      <c r="F49">
        <f t="shared" si="0"/>
        <v>1</v>
      </c>
      <c r="G49" t="e">
        <f>IF(#REF!&lt;=5,IF(C49&gt;=$C$3,1,0),0)</f>
        <v>#REF!</v>
      </c>
      <c r="H49" t="e">
        <f>IF(#REF!&lt;=5,IF(C49&gt;=$C$3,1,0),0)</f>
        <v>#REF!</v>
      </c>
      <c r="J49" t="str">
        <f>VLOOKUP(A49,Pathways!$A$2:$D$353,2,FALSE)</f>
        <v>Metabolism</v>
      </c>
      <c r="K49" t="str">
        <f>VLOOKUP(A49,Pathways!$A$2:$D$353,3,FALSE)</f>
        <v xml:space="preserve"> Metabolism of Other Amino Acids</v>
      </c>
      <c r="L49" t="str">
        <f>VLOOKUP(A49,Pathways!$A$2:$D$353,4,FALSE)</f>
        <v xml:space="preserve"> Phosphonate and phosphinate metabolism</v>
      </c>
    </row>
    <row r="50" spans="1:12" x14ac:dyDescent="0.25">
      <c r="A50" t="s">
        <v>190</v>
      </c>
      <c r="B50">
        <v>74</v>
      </c>
      <c r="C50">
        <v>75</v>
      </c>
      <c r="D50">
        <v>30</v>
      </c>
      <c r="E50">
        <v>3.4000000000000004</v>
      </c>
      <c r="F50">
        <f t="shared" si="0"/>
        <v>1</v>
      </c>
      <c r="G50" t="e">
        <f>IF(#REF!&lt;=5,IF(C50&gt;=$C$3,1,0),0)</f>
        <v>#REF!</v>
      </c>
      <c r="H50" t="e">
        <f>IF(#REF!&lt;=5,IF(C50&gt;=$C$3,1,0),0)</f>
        <v>#REF!</v>
      </c>
      <c r="J50" t="str">
        <f>VLOOKUP(A50,Pathways!$A$2:$D$353,2,FALSE)</f>
        <v>Environmental Information Processing</v>
      </c>
      <c r="K50" t="str">
        <f>VLOOKUP(A50,Pathways!$A$2:$D$353,3,FALSE)</f>
        <v xml:space="preserve"> Membrane Transport</v>
      </c>
      <c r="L50" t="str">
        <f>VLOOKUP(A50,Pathways!$A$2:$D$353,4,FALSE)</f>
        <v xml:space="preserve"> Bacterial secretion system</v>
      </c>
    </row>
    <row r="51" spans="1:12" x14ac:dyDescent="0.25">
      <c r="A51" t="s">
        <v>27</v>
      </c>
      <c r="B51">
        <v>67</v>
      </c>
      <c r="C51">
        <v>69</v>
      </c>
      <c r="D51">
        <v>27</v>
      </c>
      <c r="E51">
        <v>3.5</v>
      </c>
      <c r="F51">
        <f t="shared" si="0"/>
        <v>1</v>
      </c>
      <c r="G51" t="e">
        <f>IF(#REF!&lt;=5,IF(C51&gt;=$C$3,1,0),0)</f>
        <v>#REF!</v>
      </c>
      <c r="H51" t="e">
        <f>IF(#REF!&lt;=5,IF(C51&gt;=$C$3,1,0),0)</f>
        <v>#REF!</v>
      </c>
      <c r="J51" t="str">
        <f>VLOOKUP(A51,Pathways!$A$2:$D$353,2,FALSE)</f>
        <v>Metabolism</v>
      </c>
      <c r="K51" t="str">
        <f>VLOOKUP(A51,Pathways!$A$2:$D$353,3,FALSE)</f>
        <v xml:space="preserve"> Amino Acid Metabolism</v>
      </c>
      <c r="L51" t="str">
        <f>VLOOKUP(A51,Pathways!$A$2:$D$353,4,FALSE)</f>
        <v xml:space="preserve"> Glycine, serine and threonine metabolism</v>
      </c>
    </row>
    <row r="52" spans="1:12" x14ac:dyDescent="0.25">
      <c r="A52" t="s">
        <v>1</v>
      </c>
      <c r="B52">
        <v>53</v>
      </c>
      <c r="C52">
        <v>47</v>
      </c>
      <c r="D52">
        <v>20</v>
      </c>
      <c r="E52">
        <v>3.6</v>
      </c>
      <c r="F52">
        <f t="shared" si="0"/>
        <v>1</v>
      </c>
      <c r="G52" t="e">
        <f>IF(#REF!&lt;=5,IF(C52&gt;=$C$3,1,0),0)</f>
        <v>#REF!</v>
      </c>
      <c r="H52" t="e">
        <f>IF(#REF!&lt;=5,IF(C52&gt;=$C$3,1,0),0)</f>
        <v>#REF!</v>
      </c>
      <c r="J52" t="str">
        <f>VLOOKUP(A52,Pathways!$A$2:$D$353,2,FALSE)</f>
        <v>Metabolism</v>
      </c>
      <c r="K52" t="str">
        <f>VLOOKUP(A52,Pathways!$A$2:$D$353,3,FALSE)</f>
        <v xml:space="preserve"> Carbohydrate Metabolism</v>
      </c>
      <c r="L52" t="str">
        <f>VLOOKUP(A52,Pathways!$A$2:$D$353,4,FALSE)</f>
        <v xml:space="preserve"> Citrate cycle (TCA cycle)</v>
      </c>
    </row>
    <row r="53" spans="1:12" x14ac:dyDescent="0.25">
      <c r="A53" t="s">
        <v>183</v>
      </c>
      <c r="B53">
        <v>164</v>
      </c>
      <c r="C53">
        <v>59</v>
      </c>
      <c r="D53">
        <v>24</v>
      </c>
      <c r="E53">
        <v>3.9000000000000004</v>
      </c>
      <c r="F53">
        <f t="shared" si="0"/>
        <v>1</v>
      </c>
      <c r="G53" t="e">
        <f>IF(#REF!&lt;=5,IF(C53&gt;=$C$3,1,0),0)</f>
        <v>#REF!</v>
      </c>
      <c r="H53" t="e">
        <f>IF(#REF!&lt;=5,IF(C53&gt;=$C$3,1,0),0)</f>
        <v>#REF!</v>
      </c>
      <c r="J53" t="str">
        <f>VLOOKUP(A53,Pathways!$A$2:$D$353,2,FALSE)</f>
        <v>Genetic Information Processing</v>
      </c>
      <c r="K53" t="str">
        <f>VLOOKUP(A53,Pathways!$A$2:$D$353,3,FALSE)</f>
        <v xml:space="preserve"> Replication and Repair</v>
      </c>
      <c r="L53" t="str">
        <f>VLOOKUP(A53,Pathways!$A$2:$D$353,4,FALSE)</f>
        <v xml:space="preserve"> DNA replication proteins</v>
      </c>
    </row>
    <row r="54" spans="1:12" x14ac:dyDescent="0.25">
      <c r="A54" t="s">
        <v>31</v>
      </c>
      <c r="B54">
        <v>22</v>
      </c>
      <c r="C54">
        <v>21</v>
      </c>
      <c r="D54">
        <v>10</v>
      </c>
      <c r="E54">
        <v>5.2</v>
      </c>
      <c r="F54">
        <f t="shared" si="0"/>
        <v>0</v>
      </c>
      <c r="G54" t="e">
        <f>IF(#REF!&lt;=5,IF(C54&gt;=$C$3,1,0),0)</f>
        <v>#REF!</v>
      </c>
      <c r="H54" t="e">
        <f>IF(#REF!&lt;=5,IF(C54&gt;=$C$3,1,0),0)</f>
        <v>#REF!</v>
      </c>
      <c r="J54" t="str">
        <f>VLOOKUP(A54,Pathways!$A$2:$D$353,2,FALSE)</f>
        <v>Metabolism</v>
      </c>
      <c r="K54" t="str">
        <f>VLOOKUP(A54,Pathways!$A$2:$D$353,3,FALSE)</f>
        <v xml:space="preserve"> Amino Acid Metabolism</v>
      </c>
      <c r="L54" t="str">
        <f>VLOOKUP(A54,Pathways!$A$2:$D$353,4,FALSE)</f>
        <v xml:space="preserve"> Valine, leucine and isoleucine biosynthesis</v>
      </c>
    </row>
    <row r="55" spans="1:12" x14ac:dyDescent="0.25">
      <c r="A55" t="s">
        <v>184</v>
      </c>
      <c r="B55">
        <v>535</v>
      </c>
      <c r="C55">
        <v>71</v>
      </c>
      <c r="D55">
        <v>27</v>
      </c>
      <c r="E55">
        <v>6</v>
      </c>
      <c r="F55">
        <f t="shared" si="0"/>
        <v>0</v>
      </c>
      <c r="G55" t="e">
        <f>IF(#REF!&lt;=5,IF(C55&gt;=$C$3,1,0),0)</f>
        <v>#REF!</v>
      </c>
      <c r="H55" t="e">
        <f>IF(#REF!&lt;=5,IF(C55&gt;=$C$3,1,0),0)</f>
        <v>#REF!</v>
      </c>
      <c r="J55" t="str">
        <f>VLOOKUP(A55,Pathways!$A$2:$D$353,2,FALSE)</f>
        <v>Genetic Information Processing</v>
      </c>
      <c r="K55" t="str">
        <f>VLOOKUP(A55,Pathways!$A$2:$D$353,3,FALSE)</f>
        <v xml:space="preserve"> Replication and Repair</v>
      </c>
      <c r="L55" t="str">
        <f>VLOOKUP(A55,Pathways!$A$2:$D$353,4,FALSE)</f>
        <v xml:space="preserve"> Chromosome</v>
      </c>
    </row>
    <row r="56" spans="1:12" x14ac:dyDescent="0.25">
      <c r="A56" t="s">
        <v>68</v>
      </c>
      <c r="B56">
        <v>32</v>
      </c>
      <c r="C56">
        <v>6</v>
      </c>
      <c r="D56">
        <v>4</v>
      </c>
      <c r="E56">
        <v>6.1000000000000005</v>
      </c>
      <c r="F56">
        <f t="shared" si="0"/>
        <v>0</v>
      </c>
      <c r="G56" t="e">
        <f>IF(#REF!&lt;=5,IF(C56&gt;=$C$3,1,0),0)</f>
        <v>#REF!</v>
      </c>
      <c r="H56" t="e">
        <f>IF(#REF!&lt;=5,IF(C56&gt;=$C$3,1,0),0)</f>
        <v>#REF!</v>
      </c>
      <c r="J56" t="str">
        <f>VLOOKUP(A56,Pathways!$A$2:$D$353,2,FALSE)</f>
        <v>Metabolism</v>
      </c>
      <c r="K56" t="str">
        <f>VLOOKUP(A56,Pathways!$A$2:$D$353,3,FALSE)</f>
        <v xml:space="preserve"> Metabolism of Terpenoids and Polyketides</v>
      </c>
      <c r="L56" t="str">
        <f>VLOOKUP(A56,Pathways!$A$2:$D$353,4,FALSE)</f>
        <v xml:space="preserve"> Polyketide sugar unit biosynthesis</v>
      </c>
    </row>
    <row r="57" spans="1:12" x14ac:dyDescent="0.25">
      <c r="A57" t="s">
        <v>80</v>
      </c>
      <c r="B57">
        <v>83</v>
      </c>
      <c r="C57">
        <v>38</v>
      </c>
      <c r="D57">
        <v>16</v>
      </c>
      <c r="E57">
        <v>6.1000000000000005</v>
      </c>
      <c r="F57">
        <f t="shared" si="0"/>
        <v>0</v>
      </c>
      <c r="G57" t="e">
        <f>IF(#REF!&lt;=5,IF(C57&gt;=$C$3,1,0),0)</f>
        <v>#REF!</v>
      </c>
      <c r="H57" t="e">
        <f>IF(#REF!&lt;=5,IF(C57&gt;=$C$3,1,0),0)</f>
        <v>#REF!</v>
      </c>
      <c r="J57" t="str">
        <f>VLOOKUP(A57,Pathways!$A$2:$D$353,2,FALSE)</f>
        <v>Metabolism</v>
      </c>
      <c r="K57" t="str">
        <f>VLOOKUP(A57,Pathways!$A$2:$D$353,3,FALSE)</f>
        <v xml:space="preserve"> Lipid Metabolism</v>
      </c>
      <c r="L57" t="str">
        <f>VLOOKUP(A57,Pathways!$A$2:$D$353,4,FALSE)</f>
        <v xml:space="preserve"> Glycerophospholipid metabolism</v>
      </c>
    </row>
    <row r="58" spans="1:12" x14ac:dyDescent="0.25">
      <c r="A58" t="s">
        <v>58</v>
      </c>
      <c r="B58">
        <v>38</v>
      </c>
      <c r="C58">
        <v>24</v>
      </c>
      <c r="D58">
        <v>11</v>
      </c>
      <c r="E58">
        <v>6.7</v>
      </c>
      <c r="F58">
        <f t="shared" si="0"/>
        <v>0</v>
      </c>
      <c r="G58" t="e">
        <f>IF(#REF!&lt;=5,IF(C58&gt;=$C$3,1,0),0)</f>
        <v>#REF!</v>
      </c>
      <c r="H58" t="e">
        <f>IF(#REF!&lt;=5,IF(C58&gt;=$C$3,1,0),0)</f>
        <v>#REF!</v>
      </c>
      <c r="J58" t="str">
        <f>VLOOKUP(A58,Pathways!$A$2:$D$353,2,FALSE)</f>
        <v>Metabolism</v>
      </c>
      <c r="K58" t="str">
        <f>VLOOKUP(A58,Pathways!$A$2:$D$353,3,FALSE)</f>
        <v xml:space="preserve"> Metabolism of Other Amino Acids</v>
      </c>
      <c r="L58" t="str">
        <f>VLOOKUP(A58,Pathways!$A$2:$D$353,4,FALSE)</f>
        <v xml:space="preserve"> Glutathione metabolism</v>
      </c>
    </row>
    <row r="59" spans="1:12" x14ac:dyDescent="0.25">
      <c r="A59" t="s">
        <v>61</v>
      </c>
      <c r="B59">
        <v>16</v>
      </c>
      <c r="C59">
        <v>11</v>
      </c>
      <c r="D59">
        <v>6</v>
      </c>
      <c r="E59">
        <v>7.1000000000000005</v>
      </c>
      <c r="F59">
        <f t="shared" si="0"/>
        <v>0</v>
      </c>
      <c r="G59" t="e">
        <f>IF(#REF!&lt;=5,IF(C59&gt;=$C$3,1,0),0)</f>
        <v>#REF!</v>
      </c>
      <c r="H59" t="e">
        <f>IF(#REF!&lt;=5,IF(C59&gt;=$C$3,1,0),0)</f>
        <v>#REF!</v>
      </c>
      <c r="J59" t="str">
        <f>VLOOKUP(A59,Pathways!$A$2:$D$353,2,FALSE)</f>
        <v>Metabolism</v>
      </c>
      <c r="K59" t="str">
        <f>VLOOKUP(A59,Pathways!$A$2:$D$353,3,FALSE)</f>
        <v xml:space="preserve"> Glycan Biosynthesis and Metabolism</v>
      </c>
      <c r="L59" t="str">
        <f>VLOOKUP(A59,Pathways!$A$2:$D$353,4,FALSE)</f>
        <v xml:space="preserve"> Other glycan degradation</v>
      </c>
    </row>
    <row r="60" spans="1:12" x14ac:dyDescent="0.25">
      <c r="A60" t="s">
        <v>166</v>
      </c>
      <c r="B60">
        <v>137</v>
      </c>
      <c r="C60">
        <v>136</v>
      </c>
      <c r="D60">
        <v>48</v>
      </c>
      <c r="E60">
        <v>7.1000000000000005</v>
      </c>
      <c r="F60">
        <f t="shared" si="0"/>
        <v>0</v>
      </c>
      <c r="G60" t="e">
        <f>IF(#REF!&lt;=5,IF(C60&gt;=$C$3,1,0),0)</f>
        <v>#REF!</v>
      </c>
      <c r="H60" t="e">
        <f>IF(#REF!&lt;=5,IF(C60&gt;=$C$3,1,0),0)</f>
        <v>#REF!</v>
      </c>
      <c r="J60" t="str">
        <f>VLOOKUP(A60,Pathways!$A$2:$D$353,2,FALSE)</f>
        <v>Cellular Processes</v>
      </c>
      <c r="K60" t="str">
        <f>VLOOKUP(A60,Pathways!$A$2:$D$353,3,FALSE)</f>
        <v xml:space="preserve"> Cell Motility</v>
      </c>
      <c r="L60" t="str">
        <f>VLOOKUP(A60,Pathways!$A$2:$D$353,4,FALSE)</f>
        <v xml:space="preserve"> Bacterial motility proteins</v>
      </c>
    </row>
    <row r="61" spans="1:12" x14ac:dyDescent="0.25">
      <c r="A61" t="s">
        <v>145</v>
      </c>
      <c r="B61">
        <v>22</v>
      </c>
      <c r="C61">
        <v>16</v>
      </c>
      <c r="D61">
        <v>8</v>
      </c>
      <c r="E61">
        <v>7.5</v>
      </c>
      <c r="F61">
        <f t="shared" si="0"/>
        <v>0</v>
      </c>
      <c r="G61" t="e">
        <f>IF(#REF!&lt;=5,IF(C61&gt;=$C$3,1,0),0)</f>
        <v>#REF!</v>
      </c>
      <c r="H61" t="e">
        <f>IF(#REF!&lt;=5,IF(C61&gt;=$C$3,1,0),0)</f>
        <v>#REF!</v>
      </c>
      <c r="J61" t="str">
        <f>VLOOKUP(A61,Pathways!$A$2:$D$353,2,FALSE)</f>
        <v>Metabolism</v>
      </c>
      <c r="K61" t="str">
        <f>VLOOKUP(A61,Pathways!$A$2:$D$353,3,FALSE)</f>
        <v xml:space="preserve"> Xenobiotics Biodegradation and Metabolism</v>
      </c>
      <c r="L61" t="str">
        <f>VLOOKUP(A61,Pathways!$A$2:$D$353,4,FALSE)</f>
        <v xml:space="preserve"> Drug metabolism - other enzymes</v>
      </c>
    </row>
    <row r="62" spans="1:12" x14ac:dyDescent="0.25">
      <c r="A62" t="s">
        <v>288</v>
      </c>
      <c r="B62">
        <v>31</v>
      </c>
      <c r="C62">
        <v>2</v>
      </c>
      <c r="D62">
        <v>2</v>
      </c>
      <c r="E62">
        <v>7.6000000000000005</v>
      </c>
      <c r="F62">
        <f t="shared" si="0"/>
        <v>0</v>
      </c>
      <c r="G62" t="e">
        <f>IF(#REF!&lt;=5,IF(C62&gt;=$C$3,1,0),0)</f>
        <v>#REF!</v>
      </c>
      <c r="H62" t="e">
        <f>IF(#REF!&lt;=5,IF(C62&gt;=$C$3,1,0),0)</f>
        <v>#REF!</v>
      </c>
      <c r="J62" t="str">
        <f>VLOOKUP(A62,Pathways!$A$2:$D$353,2,FALSE)</f>
        <v>Human Diseases</v>
      </c>
      <c r="K62" t="str">
        <f>VLOOKUP(A62,Pathways!$A$2:$D$353,3,FALSE)</f>
        <v xml:space="preserve"> Metabolic Diseases</v>
      </c>
      <c r="L62" t="str">
        <f>VLOOKUP(A62,Pathways!$A$2:$D$353,4,FALSE)</f>
        <v xml:space="preserve"> Type II diabetes mellitus</v>
      </c>
    </row>
    <row r="63" spans="1:12" x14ac:dyDescent="0.25">
      <c r="A63" t="s">
        <v>0</v>
      </c>
      <c r="B63">
        <v>80</v>
      </c>
      <c r="C63">
        <v>68</v>
      </c>
      <c r="D63">
        <v>26</v>
      </c>
      <c r="E63">
        <v>8.1</v>
      </c>
      <c r="F63">
        <f t="shared" si="0"/>
        <v>0</v>
      </c>
      <c r="G63" t="e">
        <f>IF(#REF!&lt;=5,IF(C63&gt;=$C$3,1,0),0)</f>
        <v>#REF!</v>
      </c>
      <c r="H63" t="e">
        <f>IF(#REF!&lt;=5,IF(C63&gt;=$C$3,1,0),0)</f>
        <v>#REF!</v>
      </c>
      <c r="J63" t="str">
        <f>VLOOKUP(A63,Pathways!$A$2:$D$353,2,FALSE)</f>
        <v>Metabolism</v>
      </c>
      <c r="K63" t="str">
        <f>VLOOKUP(A63,Pathways!$A$2:$D$353,3,FALSE)</f>
        <v xml:space="preserve"> Carbohydrate Metabolism</v>
      </c>
      <c r="L63" t="str">
        <f>VLOOKUP(A63,Pathways!$A$2:$D$353,4,FALSE)</f>
        <v xml:space="preserve"> Glycolysis / Gluconeogenesis</v>
      </c>
    </row>
    <row r="64" spans="1:12" x14ac:dyDescent="0.25">
      <c r="A64" t="s">
        <v>207</v>
      </c>
      <c r="B64">
        <v>350</v>
      </c>
      <c r="C64">
        <v>2</v>
      </c>
      <c r="D64">
        <v>2</v>
      </c>
      <c r="E64">
        <v>8.2000000000000011</v>
      </c>
      <c r="F64">
        <f t="shared" si="0"/>
        <v>0</v>
      </c>
      <c r="G64" t="e">
        <f>IF(#REF!&lt;=5,IF(C64&gt;=$C$3,1,0),0)</f>
        <v>#REF!</v>
      </c>
      <c r="H64" t="e">
        <f>IF(#REF!&lt;=5,IF(C64&gt;=$C$3,1,0),0)</f>
        <v>#REF!</v>
      </c>
      <c r="J64" t="str">
        <f>VLOOKUP(A64,Pathways!$A$2:$D$353,2,FALSE)</f>
        <v>Environmental Information Processing</v>
      </c>
      <c r="K64" t="str">
        <f>VLOOKUP(A64,Pathways!$A$2:$D$353,3,FALSE)</f>
        <v xml:space="preserve"> Signaling Molecules and Interaction</v>
      </c>
      <c r="L64" t="str">
        <f>VLOOKUP(A64,Pathways!$A$2:$D$353,4,FALSE)</f>
        <v xml:space="preserve"> Ion channels</v>
      </c>
    </row>
    <row r="65" spans="1:12" x14ac:dyDescent="0.25">
      <c r="A65" t="s">
        <v>66</v>
      </c>
      <c r="B65">
        <v>17</v>
      </c>
      <c r="C65">
        <v>14</v>
      </c>
      <c r="D65">
        <v>7</v>
      </c>
      <c r="E65">
        <v>8.4</v>
      </c>
      <c r="F65">
        <f t="shared" si="0"/>
        <v>0</v>
      </c>
      <c r="G65" t="e">
        <f>IF(#REF!&lt;=5,IF(C65&gt;=$C$3,1,0),0)</f>
        <v>#REF!</v>
      </c>
      <c r="H65" t="e">
        <f>IF(#REF!&lt;=5,IF(C65&gt;=$C$3,1,0),0)</f>
        <v>#REF!</v>
      </c>
      <c r="J65" t="str">
        <f>VLOOKUP(A65,Pathways!$A$2:$D$353,2,FALSE)</f>
        <v>Metabolism</v>
      </c>
      <c r="K65" t="str">
        <f>VLOOKUP(A65,Pathways!$A$2:$D$353,3,FALSE)</f>
        <v xml:space="preserve"> Biosynthesis of Other Secondary Metabolites</v>
      </c>
      <c r="L65" t="str">
        <f>VLOOKUP(A65,Pathways!$A$2:$D$353,4,FALSE)</f>
        <v xml:space="preserve"> Streptomycin biosynthesis</v>
      </c>
    </row>
    <row r="66" spans="1:12" x14ac:dyDescent="0.25">
      <c r="A66" t="s">
        <v>7</v>
      </c>
      <c r="B66">
        <v>26</v>
      </c>
      <c r="C66">
        <v>22</v>
      </c>
      <c r="D66">
        <v>10</v>
      </c>
      <c r="E66">
        <v>9.3000000000000007</v>
      </c>
      <c r="F66">
        <f t="shared" si="0"/>
        <v>0</v>
      </c>
      <c r="G66" t="e">
        <f>IF(#REF!&lt;=5,IF(C66&gt;=$C$3,1,0),0)</f>
        <v>#REF!</v>
      </c>
      <c r="H66" t="e">
        <f>IF(#REF!&lt;=5,IF(C66&gt;=$C$3,1,0),0)</f>
        <v>#REF!</v>
      </c>
      <c r="J66" t="str">
        <f>VLOOKUP(A66,Pathways!$A$2:$D$353,2,FALSE)</f>
        <v>Metabolism</v>
      </c>
      <c r="K66" t="str">
        <f>VLOOKUP(A66,Pathways!$A$2:$D$353,3,FALSE)</f>
        <v xml:space="preserve"> Lipid Metabolism</v>
      </c>
      <c r="L66" t="str">
        <f>VLOOKUP(A66,Pathways!$A$2:$D$353,4,FALSE)</f>
        <v xml:space="preserve"> Fatty acid biosynthesis</v>
      </c>
    </row>
    <row r="67" spans="1:12" x14ac:dyDescent="0.25">
      <c r="A67" t="s">
        <v>195</v>
      </c>
      <c r="B67">
        <v>41</v>
      </c>
      <c r="C67">
        <v>23</v>
      </c>
      <c r="D67">
        <v>10</v>
      </c>
      <c r="E67">
        <v>10.600000000000001</v>
      </c>
      <c r="F67">
        <f t="shared" si="0"/>
        <v>0</v>
      </c>
      <c r="G67" t="e">
        <f>IF(#REF!&lt;=5,IF(C67&gt;=$C$3,1,0),0)</f>
        <v>#REF!</v>
      </c>
      <c r="H67" t="e">
        <f>IF(#REF!&lt;=5,IF(C67&gt;=$C$3,1,0),0)</f>
        <v>#REF!</v>
      </c>
      <c r="J67" t="str">
        <f>VLOOKUP(A67,Pathways!$A$2:$D$353,2,FALSE)</f>
        <v>Genetic Information Processing</v>
      </c>
      <c r="K67" t="str">
        <f>VLOOKUP(A67,Pathways!$A$2:$D$353,3,FALSE)</f>
        <v xml:space="preserve"> Replication and Repair</v>
      </c>
      <c r="L67" t="str">
        <f>VLOOKUP(A67,Pathways!$A$2:$D$353,4,FALSE)</f>
        <v xml:space="preserve"> Base excision repair</v>
      </c>
    </row>
    <row r="68" spans="1:12" x14ac:dyDescent="0.25">
      <c r="A68" t="s">
        <v>77</v>
      </c>
      <c r="B68">
        <v>65</v>
      </c>
      <c r="C68">
        <v>35</v>
      </c>
      <c r="D68">
        <v>14</v>
      </c>
      <c r="E68">
        <v>11.600000000000001</v>
      </c>
      <c r="F68">
        <f t="shared" si="0"/>
        <v>0</v>
      </c>
      <c r="G68" t="e">
        <f>IF(#REF!&lt;=5,IF(C68&gt;=$C$3,1,0),0)</f>
        <v>#REF!</v>
      </c>
      <c r="H68" t="e">
        <f>IF(#REF!&lt;=5,IF(C68&gt;=$C$3,1,0),0)</f>
        <v>#REF!</v>
      </c>
      <c r="J68" t="str">
        <f>VLOOKUP(A68,Pathways!$A$2:$D$353,2,FALSE)</f>
        <v>Metabolism</v>
      </c>
      <c r="K68" t="str">
        <f>VLOOKUP(A68,Pathways!$A$2:$D$353,3,FALSE)</f>
        <v xml:space="preserve"> Lipid Metabolism</v>
      </c>
      <c r="L68" t="str">
        <f>VLOOKUP(A68,Pathways!$A$2:$D$353,4,FALSE)</f>
        <v xml:space="preserve"> Glycerolipid metabolism</v>
      </c>
    </row>
    <row r="69" spans="1:12" x14ac:dyDescent="0.25">
      <c r="A69" t="s">
        <v>55</v>
      </c>
      <c r="B69">
        <v>6</v>
      </c>
      <c r="C69">
        <v>7</v>
      </c>
      <c r="D69">
        <v>4</v>
      </c>
      <c r="E69">
        <v>11.700000000000001</v>
      </c>
      <c r="F69">
        <f t="shared" si="0"/>
        <v>0</v>
      </c>
      <c r="G69" t="e">
        <f>IF(#REF!&lt;=5,IF(C69&gt;=$C$3,1,0),0)</f>
        <v>#REF!</v>
      </c>
      <c r="H69" t="e">
        <f>IF(#REF!&lt;=5,IF(C69&gt;=$C$3,1,0),0)</f>
        <v>#REF!</v>
      </c>
      <c r="J69" t="str">
        <f>VLOOKUP(A69,Pathways!$A$2:$D$353,2,FALSE)</f>
        <v>Metabolism</v>
      </c>
      <c r="K69" t="str">
        <f>VLOOKUP(A69,Pathways!$A$2:$D$353,3,FALSE)</f>
        <v xml:space="preserve"> Metabolism of Other Amino Acids</v>
      </c>
      <c r="L69" t="str">
        <f>VLOOKUP(A69,Pathways!$A$2:$D$353,4,FALSE)</f>
        <v xml:space="preserve"> D-Glutamine and D-glutamate metabolism</v>
      </c>
    </row>
    <row r="70" spans="1:12" x14ac:dyDescent="0.25">
      <c r="A70" t="s">
        <v>283</v>
      </c>
      <c r="B70">
        <v>77</v>
      </c>
      <c r="C70">
        <v>10</v>
      </c>
      <c r="D70">
        <v>5</v>
      </c>
      <c r="E70">
        <v>13.700000000000001</v>
      </c>
      <c r="F70">
        <f t="shared" si="0"/>
        <v>0</v>
      </c>
      <c r="G70" t="e">
        <f>IF(#REF!&lt;=5,IF(C70&gt;=$C$3,1,0),0)</f>
        <v>#REF!</v>
      </c>
      <c r="H70" t="e">
        <f>IF(#REF!&lt;=5,IF(C70&gt;=$C$3,1,0),0)</f>
        <v>#REF!</v>
      </c>
      <c r="J70" t="str">
        <f>VLOOKUP(A70,Pathways!$A$2:$D$353,2,FALSE)</f>
        <v>Organismal Systems</v>
      </c>
      <c r="K70" t="str">
        <f>VLOOKUP(A70,Pathways!$A$2:$D$353,3,FALSE)</f>
        <v xml:space="preserve"> Endocrine System</v>
      </c>
      <c r="L70" t="str">
        <f>VLOOKUP(A70,Pathways!$A$2:$D$353,4,FALSE)</f>
        <v xml:space="preserve"> Insulin signaling pathway</v>
      </c>
    </row>
    <row r="71" spans="1:12" x14ac:dyDescent="0.25">
      <c r="A71" t="s">
        <v>34</v>
      </c>
      <c r="B71">
        <v>14</v>
      </c>
      <c r="C71">
        <v>8</v>
      </c>
      <c r="D71">
        <v>4</v>
      </c>
      <c r="E71">
        <v>17.400000000000002</v>
      </c>
      <c r="F71">
        <f t="shared" si="0"/>
        <v>0</v>
      </c>
      <c r="G71" t="e">
        <f>IF(#REF!&lt;=5,IF(C71&gt;=$C$3,1,0),0)</f>
        <v>#REF!</v>
      </c>
      <c r="H71" t="e">
        <f>IF(#REF!&lt;=5,IF(C71&gt;=$C$3,1,0),0)</f>
        <v>#REF!</v>
      </c>
      <c r="J71" t="str">
        <f>VLOOKUP(A71,Pathways!$A$2:$D$353,2,FALSE)</f>
        <v>Metabolism</v>
      </c>
      <c r="K71" t="str">
        <f>VLOOKUP(A71,Pathways!$A$2:$D$353,3,FALSE)</f>
        <v xml:space="preserve"> Biosynthesis of Other Secondary Metabolites</v>
      </c>
      <c r="L71" t="str">
        <f>VLOOKUP(A71,Pathways!$A$2:$D$353,4,FALSE)</f>
        <v xml:space="preserve"> Penicillin and cephalosporin biosynthesis</v>
      </c>
    </row>
    <row r="72" spans="1:12" x14ac:dyDescent="0.25">
      <c r="A72" t="s">
        <v>3</v>
      </c>
      <c r="B72">
        <v>52</v>
      </c>
      <c r="C72">
        <v>50</v>
      </c>
      <c r="D72">
        <v>18</v>
      </c>
      <c r="E72">
        <v>17.900000000000002</v>
      </c>
      <c r="F72">
        <f t="shared" ref="F72:F135" si="1">IF(E72&lt;=5,IF(C72&gt;=$C$3,1,0),0)</f>
        <v>0</v>
      </c>
      <c r="G72" t="e">
        <f>IF(#REF!&lt;=5,IF(C72&gt;=$C$3,1,0),0)</f>
        <v>#REF!</v>
      </c>
      <c r="H72" t="e">
        <f>IF(#REF!&lt;=5,IF(C72&gt;=$C$3,1,0),0)</f>
        <v>#REF!</v>
      </c>
      <c r="J72" t="str">
        <f>VLOOKUP(A72,Pathways!$A$2:$D$353,2,FALSE)</f>
        <v>Metabolism</v>
      </c>
      <c r="K72" t="str">
        <f>VLOOKUP(A72,Pathways!$A$2:$D$353,3,FALSE)</f>
        <v xml:space="preserve"> Carbohydrate Metabolism</v>
      </c>
      <c r="L72" t="str">
        <f>VLOOKUP(A72,Pathways!$A$2:$D$353,4,FALSE)</f>
        <v xml:space="preserve"> Pentose and glucuronate interconversions</v>
      </c>
    </row>
    <row r="73" spans="1:12" x14ac:dyDescent="0.25">
      <c r="A73" t="s">
        <v>21</v>
      </c>
      <c r="B73">
        <v>241</v>
      </c>
      <c r="C73">
        <v>153</v>
      </c>
      <c r="D73">
        <v>50</v>
      </c>
      <c r="E73">
        <v>18.7</v>
      </c>
      <c r="F73">
        <f t="shared" si="1"/>
        <v>0</v>
      </c>
      <c r="G73" t="e">
        <f>IF(#REF!&lt;=5,IF(C73&gt;=$C$3,1,0),0)</f>
        <v>#REF!</v>
      </c>
      <c r="H73" t="e">
        <f>IF(#REF!&lt;=5,IF(C73&gt;=$C$3,1,0),0)</f>
        <v>#REF!</v>
      </c>
      <c r="J73" t="str">
        <f>VLOOKUP(A73,Pathways!$A$2:$D$353,2,FALSE)</f>
        <v>Metabolism</v>
      </c>
      <c r="K73" t="str">
        <f>VLOOKUP(A73,Pathways!$A$2:$D$353,3,FALSE)</f>
        <v xml:space="preserve"> Nucleotide Metabolism</v>
      </c>
      <c r="L73" t="str">
        <f>VLOOKUP(A73,Pathways!$A$2:$D$353,4,FALSE)</f>
        <v xml:space="preserve"> Purine metabolism</v>
      </c>
    </row>
    <row r="74" spans="1:12" x14ac:dyDescent="0.25">
      <c r="A74" t="s">
        <v>116</v>
      </c>
      <c r="B74">
        <v>14</v>
      </c>
      <c r="C74">
        <v>11</v>
      </c>
      <c r="D74">
        <v>5</v>
      </c>
      <c r="E74">
        <v>19.5</v>
      </c>
      <c r="F74">
        <f t="shared" si="1"/>
        <v>0</v>
      </c>
      <c r="G74" t="e">
        <f>IF(#REF!&lt;=5,IF(C74&gt;=$C$3,1,0),0)</f>
        <v>#REF!</v>
      </c>
      <c r="H74" t="e">
        <f>IF(#REF!&lt;=5,IF(C74&gt;=$C$3,1,0),0)</f>
        <v>#REF!</v>
      </c>
      <c r="J74" t="str">
        <f>VLOOKUP(A74,Pathways!$A$2:$D$353,2,FALSE)</f>
        <v>Metabolism</v>
      </c>
      <c r="K74" t="str">
        <f>VLOOKUP(A74,Pathways!$A$2:$D$353,3,FALSE)</f>
        <v xml:space="preserve"> Xenobiotics Biodegradation and Metabolism</v>
      </c>
      <c r="L74" t="str">
        <f>VLOOKUP(A74,Pathways!$A$2:$D$353,4,FALSE)</f>
        <v xml:space="preserve"> Atrazine degradation</v>
      </c>
    </row>
    <row r="75" spans="1:12" x14ac:dyDescent="0.25">
      <c r="A75" t="s">
        <v>151</v>
      </c>
      <c r="B75">
        <v>45</v>
      </c>
      <c r="C75">
        <v>20</v>
      </c>
      <c r="D75">
        <v>8</v>
      </c>
      <c r="E75">
        <v>21.8</v>
      </c>
      <c r="F75">
        <f t="shared" si="1"/>
        <v>0</v>
      </c>
      <c r="G75" t="e">
        <f>IF(#REF!&lt;=5,IF(C75&gt;=$C$3,1,0),0)</f>
        <v>#REF!</v>
      </c>
      <c r="H75" t="e">
        <f>IF(#REF!&lt;=5,IF(C75&gt;=$C$3,1,0),0)</f>
        <v>#REF!</v>
      </c>
      <c r="J75" t="str">
        <f>VLOOKUP(A75,Pathways!$A$2:$D$353,2,FALSE)</f>
        <v>Metabolism</v>
      </c>
      <c r="K75" t="str">
        <f>VLOOKUP(A75,Pathways!$A$2:$D$353,3,FALSE)</f>
        <v xml:space="preserve"> Metabolism of Terpenoids and Polyketides</v>
      </c>
      <c r="L75" t="str">
        <f>VLOOKUP(A75,Pathways!$A$2:$D$353,4,FALSE)</f>
        <v xml:space="preserve"> Prenyltransferases</v>
      </c>
    </row>
    <row r="76" spans="1:12" x14ac:dyDescent="0.25">
      <c r="A76" t="s">
        <v>118</v>
      </c>
      <c r="B76">
        <v>103</v>
      </c>
      <c r="C76">
        <v>87</v>
      </c>
      <c r="D76">
        <v>29</v>
      </c>
      <c r="E76">
        <v>22.900000000000002</v>
      </c>
      <c r="F76">
        <f t="shared" si="1"/>
        <v>0</v>
      </c>
      <c r="G76" t="e">
        <f>IF(#REF!&lt;=5,IF(C76&gt;=$C$3,1,0),0)</f>
        <v>#REF!</v>
      </c>
      <c r="H76" t="e">
        <f>IF(#REF!&lt;=5,IF(C76&gt;=$C$3,1,0),0)</f>
        <v>#REF!</v>
      </c>
      <c r="J76" t="str">
        <f>VLOOKUP(A76,Pathways!$A$2:$D$353,2,FALSE)</f>
        <v>Metabolism</v>
      </c>
      <c r="K76" t="str">
        <f>VLOOKUP(A76,Pathways!$A$2:$D$353,3,FALSE)</f>
        <v xml:space="preserve"> Metabolism of Cofactors and Vitamins</v>
      </c>
      <c r="L76" t="str">
        <f>VLOOKUP(A76,Pathways!$A$2:$D$353,4,FALSE)</f>
        <v xml:space="preserve"> Porphyrin and chlorophyll metabolism</v>
      </c>
    </row>
    <row r="77" spans="1:12" x14ac:dyDescent="0.25">
      <c r="A77" t="s">
        <v>48</v>
      </c>
      <c r="B77">
        <v>40</v>
      </c>
      <c r="C77">
        <v>9</v>
      </c>
      <c r="D77">
        <v>4</v>
      </c>
      <c r="E77">
        <v>23.8</v>
      </c>
      <c r="F77">
        <f t="shared" si="1"/>
        <v>0</v>
      </c>
      <c r="G77" t="e">
        <f>IF(#REF!&lt;=5,IF(C77&gt;=$C$3,1,0),0)</f>
        <v>#REF!</v>
      </c>
      <c r="H77" t="e">
        <f>IF(#REF!&lt;=5,IF(C77&gt;=$C$3,1,0),0)</f>
        <v>#REF!</v>
      </c>
      <c r="J77" t="str">
        <f>VLOOKUP(A77,Pathways!$A$2:$D$353,2,FALSE)</f>
        <v>Metabolism</v>
      </c>
      <c r="K77" t="str">
        <f>VLOOKUP(A77,Pathways!$A$2:$D$353,3,FALSE)</f>
        <v xml:space="preserve"> Biosynthesis of Other Secondary Metabolites</v>
      </c>
      <c r="L77" t="str">
        <f>VLOOKUP(A77,Pathways!$A$2:$D$353,4,FALSE)</f>
        <v xml:space="preserve"> Novobiocin biosynthesis</v>
      </c>
    </row>
    <row r="78" spans="1:12" x14ac:dyDescent="0.25">
      <c r="A78" t="s">
        <v>188</v>
      </c>
      <c r="B78">
        <v>73</v>
      </c>
      <c r="C78">
        <v>6</v>
      </c>
      <c r="D78">
        <v>3</v>
      </c>
      <c r="E78">
        <v>24.200000000000003</v>
      </c>
      <c r="F78">
        <f t="shared" si="1"/>
        <v>0</v>
      </c>
      <c r="G78" t="e">
        <f>IF(#REF!&lt;=5,IF(C78&gt;=$C$3,1,0),0)</f>
        <v>#REF!</v>
      </c>
      <c r="H78" t="e">
        <f>IF(#REF!&lt;=5,IF(C78&gt;=$C$3,1,0),0)</f>
        <v>#REF!</v>
      </c>
      <c r="J78" t="str">
        <f>VLOOKUP(A78,Pathways!$A$2:$D$353,2,FALSE)</f>
        <v>Genetic Information Processing</v>
      </c>
      <c r="K78" t="str">
        <f>VLOOKUP(A78,Pathways!$A$2:$D$353,3,FALSE)</f>
        <v xml:space="preserve"> Folding, Sorting and Degradation</v>
      </c>
      <c r="L78" t="str">
        <f>VLOOKUP(A78,Pathways!$A$2:$D$353,4,FALSE)</f>
        <v xml:space="preserve"> Proteasome</v>
      </c>
    </row>
    <row r="79" spans="1:12" x14ac:dyDescent="0.25">
      <c r="A79" t="s">
        <v>59</v>
      </c>
      <c r="B79">
        <v>80</v>
      </c>
      <c r="C79">
        <v>68</v>
      </c>
      <c r="D79">
        <v>23</v>
      </c>
      <c r="E79">
        <v>24.400000000000002</v>
      </c>
      <c r="F79">
        <f t="shared" si="1"/>
        <v>0</v>
      </c>
      <c r="G79" t="e">
        <f>IF(#REF!&lt;=5,IF(C79&gt;=$C$3,1,0),0)</f>
        <v>#REF!</v>
      </c>
      <c r="H79" t="e">
        <f>IF(#REF!&lt;=5,IF(C79&gt;=$C$3,1,0),0)</f>
        <v>#REF!</v>
      </c>
      <c r="J79" t="str">
        <f>VLOOKUP(A79,Pathways!$A$2:$D$353,2,FALSE)</f>
        <v>Metabolism</v>
      </c>
      <c r="K79" t="str">
        <f>VLOOKUP(A79,Pathways!$A$2:$D$353,3,FALSE)</f>
        <v xml:space="preserve"> Carbohydrate Metabolism</v>
      </c>
      <c r="L79" t="str">
        <f>VLOOKUP(A79,Pathways!$A$2:$D$353,4,FALSE)</f>
        <v xml:space="preserve"> Starch and sucrose metabolism</v>
      </c>
    </row>
    <row r="80" spans="1:12" x14ac:dyDescent="0.25">
      <c r="A80" t="s">
        <v>51</v>
      </c>
      <c r="B80">
        <v>16</v>
      </c>
      <c r="C80">
        <v>12</v>
      </c>
      <c r="D80">
        <v>5</v>
      </c>
      <c r="E80">
        <v>25.700000000000003</v>
      </c>
      <c r="F80">
        <f t="shared" si="1"/>
        <v>0</v>
      </c>
      <c r="G80" t="e">
        <f>IF(#REF!&lt;=5,IF(C80&gt;=$C$3,1,0),0)</f>
        <v>#REF!</v>
      </c>
      <c r="H80" t="e">
        <f>IF(#REF!&lt;=5,IF(C80&gt;=$C$3,1,0),0)</f>
        <v>#REF!</v>
      </c>
      <c r="J80" t="str">
        <f>VLOOKUP(A80,Pathways!$A$2:$D$353,2,FALSE)</f>
        <v>Metabolism</v>
      </c>
      <c r="K80" t="str">
        <f>VLOOKUP(A80,Pathways!$A$2:$D$353,3,FALSE)</f>
        <v xml:space="preserve"> Metabolism of Other Amino Acids</v>
      </c>
      <c r="L80" t="str">
        <f>VLOOKUP(A80,Pathways!$A$2:$D$353,4,FALSE)</f>
        <v xml:space="preserve"> Taurine and hypotaurine metabolism</v>
      </c>
    </row>
    <row r="81" spans="1:12" x14ac:dyDescent="0.25">
      <c r="A81" t="s">
        <v>126</v>
      </c>
      <c r="B81">
        <v>8</v>
      </c>
      <c r="C81">
        <v>1</v>
      </c>
      <c r="D81">
        <v>1</v>
      </c>
      <c r="E81">
        <v>26</v>
      </c>
      <c r="F81">
        <f t="shared" si="1"/>
        <v>0</v>
      </c>
      <c r="G81" t="e">
        <f>IF(#REF!&lt;=5,IF(C81&gt;=$C$3,1,0),0)</f>
        <v>#REF!</v>
      </c>
      <c r="H81" t="e">
        <f>IF(#REF!&lt;=5,IF(C81&gt;=$C$3,1,0),0)</f>
        <v>#REF!</v>
      </c>
      <c r="J81" t="str">
        <f>VLOOKUP(A81,Pathways!$A$2:$D$353,2,FALSE)</f>
        <v>Metabolism</v>
      </c>
      <c r="K81" t="str">
        <f>VLOOKUP(A81,Pathways!$A$2:$D$353,3,FALSE)</f>
        <v xml:space="preserve"> Metabolism of Terpenoids and Polyketides</v>
      </c>
      <c r="L81" t="str">
        <f>VLOOKUP(A81,Pathways!$A$2:$D$353,4,FALSE)</f>
        <v xml:space="preserve"> Zeatin biosynthesis</v>
      </c>
    </row>
    <row r="82" spans="1:12" x14ac:dyDescent="0.25">
      <c r="A82" t="s">
        <v>174</v>
      </c>
      <c r="B82">
        <v>144</v>
      </c>
      <c r="C82">
        <v>91</v>
      </c>
      <c r="D82">
        <v>30</v>
      </c>
      <c r="E82">
        <v>26.700000000000003</v>
      </c>
      <c r="F82">
        <f t="shared" si="1"/>
        <v>0</v>
      </c>
      <c r="G82" t="e">
        <f>IF(#REF!&lt;=5,IF(C82&gt;=$C$3,1,0),0)</f>
        <v>#REF!</v>
      </c>
      <c r="H82" t="e">
        <f>IF(#REF!&lt;=5,IF(C82&gt;=$C$3,1,0),0)</f>
        <v>#REF!</v>
      </c>
      <c r="J82" t="str">
        <f>VLOOKUP(A82,Pathways!$A$2:$D$353,2,FALSE)</f>
        <v>Genetic Information Processing</v>
      </c>
      <c r="K82" t="str">
        <f>VLOOKUP(A82,Pathways!$A$2:$D$353,3,FALSE)</f>
        <v xml:space="preserve"> Translation</v>
      </c>
      <c r="L82" t="str">
        <f>VLOOKUP(A82,Pathways!$A$2:$D$353,4,FALSE)</f>
        <v xml:space="preserve"> Ribosome</v>
      </c>
    </row>
    <row r="83" spans="1:12" x14ac:dyDescent="0.25">
      <c r="A83" t="s">
        <v>175</v>
      </c>
      <c r="B83">
        <v>145</v>
      </c>
      <c r="C83">
        <v>91</v>
      </c>
      <c r="D83">
        <v>30</v>
      </c>
      <c r="E83">
        <v>26.700000000000003</v>
      </c>
      <c r="F83">
        <f t="shared" si="1"/>
        <v>0</v>
      </c>
      <c r="G83" t="e">
        <f>IF(#REF!&lt;=5,IF(C83&gt;=$C$3,1,0),0)</f>
        <v>#REF!</v>
      </c>
      <c r="H83" t="e">
        <f>IF(#REF!&lt;=5,IF(C83&gt;=$C$3,1,0),0)</f>
        <v>#REF!</v>
      </c>
      <c r="J83" t="str">
        <f>VLOOKUP(A83,Pathways!$A$2:$D$353,2,FALSE)</f>
        <v>Genetic Information Processing</v>
      </c>
      <c r="K83" t="str">
        <f>VLOOKUP(A83,Pathways!$A$2:$D$353,3,FALSE)</f>
        <v xml:space="preserve"> Translation</v>
      </c>
      <c r="L83" t="str">
        <f>VLOOKUP(A83,Pathways!$A$2:$D$353,4,FALSE)</f>
        <v xml:space="preserve"> Ribosome</v>
      </c>
    </row>
    <row r="84" spans="1:12" x14ac:dyDescent="0.25">
      <c r="A84" t="s">
        <v>162</v>
      </c>
      <c r="B84">
        <v>327</v>
      </c>
      <c r="C84">
        <v>304</v>
      </c>
      <c r="D84">
        <v>94</v>
      </c>
      <c r="E84">
        <v>26.8</v>
      </c>
      <c r="F84">
        <f t="shared" si="1"/>
        <v>0</v>
      </c>
      <c r="G84" t="e">
        <f>IF(#REF!&lt;=5,IF(C84&gt;=$C$3,1,0),0)</f>
        <v>#REF!</v>
      </c>
      <c r="H84" t="e">
        <f>IF(#REF!&lt;=5,IF(C84&gt;=$C$3,1,0),0)</f>
        <v>#REF!</v>
      </c>
      <c r="J84" t="str">
        <f>VLOOKUP(A84,Pathways!$A$2:$D$353,2,FALSE)</f>
        <v>Environmental Information Processing</v>
      </c>
      <c r="K84" t="str">
        <f>VLOOKUP(A84,Pathways!$A$2:$D$353,3,FALSE)</f>
        <v xml:space="preserve"> Membrane Transport</v>
      </c>
      <c r="L84" t="str">
        <f>VLOOKUP(A84,Pathways!$A$2:$D$353,4,FALSE)</f>
        <v xml:space="preserve"> ABC transporters</v>
      </c>
    </row>
    <row r="85" spans="1:12" x14ac:dyDescent="0.25">
      <c r="A85" t="s">
        <v>336</v>
      </c>
      <c r="B85">
        <v>33</v>
      </c>
      <c r="C85">
        <v>1</v>
      </c>
      <c r="D85">
        <v>1</v>
      </c>
      <c r="E85">
        <v>27.3</v>
      </c>
      <c r="F85">
        <f t="shared" si="1"/>
        <v>0</v>
      </c>
      <c r="G85" t="e">
        <f>IF(#REF!&lt;=5,IF(C85&gt;=$C$3,1,0),0)</f>
        <v>#REF!</v>
      </c>
      <c r="H85" t="e">
        <f>IF(#REF!&lt;=5,IF(C85&gt;=$C$3,1,0),0)</f>
        <v>#REF!</v>
      </c>
      <c r="J85" t="str">
        <f>VLOOKUP(A85,Pathways!$A$2:$D$353,2,FALSE)</f>
        <v>Human Diseases</v>
      </c>
      <c r="K85" t="str">
        <f>VLOOKUP(A85,Pathways!$A$2:$D$353,3,FALSE)</f>
        <v xml:space="preserve"> Cancers</v>
      </c>
      <c r="L85" t="str">
        <f>VLOOKUP(A85,Pathways!$A$2:$D$353,4,FALSE)</f>
        <v xml:space="preserve"> Bladder cancer</v>
      </c>
    </row>
    <row r="86" spans="1:12" x14ac:dyDescent="0.25">
      <c r="A86" t="s">
        <v>328</v>
      </c>
      <c r="B86">
        <v>50</v>
      </c>
      <c r="C86">
        <v>1</v>
      </c>
      <c r="D86">
        <v>1</v>
      </c>
      <c r="E86">
        <v>27.5</v>
      </c>
      <c r="F86">
        <f t="shared" si="1"/>
        <v>0</v>
      </c>
      <c r="G86" t="e">
        <f>IF(#REF!&lt;=5,IF(C86&gt;=$C$3,1,0),0)</f>
        <v>#REF!</v>
      </c>
      <c r="H86" t="e">
        <f>IF(#REF!&lt;=5,IF(C86&gt;=$C$3,1,0),0)</f>
        <v>#REF!</v>
      </c>
      <c r="J86" t="str">
        <f>VLOOKUP(A86,Pathways!$A$2:$D$353,2,FALSE)</f>
        <v>Human Diseases</v>
      </c>
      <c r="K86" t="str">
        <f>VLOOKUP(A86,Pathways!$A$2:$D$353,3,FALSE)</f>
        <v xml:space="preserve"> Cancers</v>
      </c>
      <c r="L86" t="str">
        <f>VLOOKUP(A86,Pathways!$A$2:$D$353,4,FALSE)</f>
        <v xml:space="preserve"> Renal cell carcinoma</v>
      </c>
    </row>
    <row r="87" spans="1:12" x14ac:dyDescent="0.25">
      <c r="A87" t="s">
        <v>88</v>
      </c>
      <c r="B87">
        <v>14</v>
      </c>
      <c r="C87">
        <v>1</v>
      </c>
      <c r="D87">
        <v>1</v>
      </c>
      <c r="E87">
        <v>27.6</v>
      </c>
      <c r="F87">
        <f t="shared" si="1"/>
        <v>0</v>
      </c>
      <c r="G87" t="e">
        <f>IF(#REF!&lt;=5,IF(C87&gt;=$C$3,1,0),0)</f>
        <v>#REF!</v>
      </c>
      <c r="H87" t="e">
        <f>IF(#REF!&lt;=5,IF(C87&gt;=$C$3,1,0),0)</f>
        <v>#REF!</v>
      </c>
      <c r="J87" t="str">
        <f>VLOOKUP(A87,Pathways!$A$2:$D$353,2,FALSE)</f>
        <v>Metabolism</v>
      </c>
      <c r="K87" t="str">
        <f>VLOOKUP(A87,Pathways!$A$2:$D$353,3,FALSE)</f>
        <v xml:space="preserve"> Glycan Biosynthesis and Metabolism</v>
      </c>
      <c r="L87" t="str">
        <f>VLOOKUP(A87,Pathways!$A$2:$D$353,4,FALSE)</f>
        <v xml:space="preserve"> Glycosphingolipid biosynthesis - ganglio series</v>
      </c>
    </row>
    <row r="88" spans="1:12" x14ac:dyDescent="0.25">
      <c r="A88" t="s">
        <v>259</v>
      </c>
      <c r="B88">
        <v>53</v>
      </c>
      <c r="C88">
        <v>1</v>
      </c>
      <c r="D88">
        <v>1</v>
      </c>
      <c r="E88">
        <v>27.700000000000003</v>
      </c>
      <c r="F88">
        <f t="shared" si="1"/>
        <v>0</v>
      </c>
      <c r="G88" t="e">
        <f>IF(#REF!&lt;=5,IF(C88&gt;=$C$3,1,0),0)</f>
        <v>#REF!</v>
      </c>
      <c r="H88" t="e">
        <f>IF(#REF!&lt;=5,IF(C88&gt;=$C$3,1,0),0)</f>
        <v>#REF!</v>
      </c>
      <c r="J88" t="str">
        <f>VLOOKUP(A88,Pathways!$A$2:$D$353,2,FALSE)</f>
        <v>Organismal Systems</v>
      </c>
      <c r="K88" t="str">
        <f>VLOOKUP(A88,Pathways!$A$2:$D$353,3,FALSE)</f>
        <v xml:space="preserve"> Immune System</v>
      </c>
      <c r="L88" t="str">
        <f>VLOOKUP(A88,Pathways!$A$2:$D$353,4,FALSE)</f>
        <v xml:space="preserve"> RIG-I-like receptor signaling pathway</v>
      </c>
    </row>
    <row r="89" spans="1:12" x14ac:dyDescent="0.25">
      <c r="A89" t="s">
        <v>135</v>
      </c>
      <c r="B89">
        <v>12</v>
      </c>
      <c r="C89">
        <v>1</v>
      </c>
      <c r="D89">
        <v>1</v>
      </c>
      <c r="E89">
        <v>27.8</v>
      </c>
      <c r="F89">
        <f t="shared" si="1"/>
        <v>0</v>
      </c>
      <c r="G89" t="e">
        <f>IF(#REF!&lt;=5,IF(C89&gt;=$C$3,1,0),0)</f>
        <v>#REF!</v>
      </c>
      <c r="H89" t="e">
        <f>IF(#REF!&lt;=5,IF(C89&gt;=$C$3,1,0),0)</f>
        <v>#REF!</v>
      </c>
      <c r="J89" t="str">
        <f>VLOOKUP(A89,Pathways!$A$2:$D$353,2,FALSE)</f>
        <v>Metabolism</v>
      </c>
      <c r="K89" t="str">
        <f>VLOOKUP(A89,Pathways!$A$2:$D$353,3,FALSE)</f>
        <v xml:space="preserve"> Biosynthesis of Other Secondary Metabolites</v>
      </c>
      <c r="L89" t="str">
        <f>VLOOKUP(A89,Pathways!$A$2:$D$353,4,FALSE)</f>
        <v xml:space="preserve"> Flavone and flavonol biosynthesis</v>
      </c>
    </row>
    <row r="90" spans="1:12" x14ac:dyDescent="0.25">
      <c r="A90" t="s">
        <v>157</v>
      </c>
      <c r="B90">
        <v>1</v>
      </c>
      <c r="C90">
        <v>1</v>
      </c>
      <c r="D90">
        <v>1</v>
      </c>
      <c r="E90">
        <v>27.900000000000002</v>
      </c>
      <c r="F90">
        <f t="shared" si="1"/>
        <v>0</v>
      </c>
      <c r="G90" t="e">
        <f>IF(#REF!&lt;=5,IF(C90&gt;=$C$3,1,0),0)</f>
        <v>#REF!</v>
      </c>
      <c r="H90" t="e">
        <f>IF(#REF!&lt;=5,IF(C90&gt;=$C$3,1,0),0)</f>
        <v>#REF!</v>
      </c>
      <c r="J90" t="str">
        <f>VLOOKUP(A90,Pathways!$A$2:$D$353,2,FALSE)</f>
        <v>Metabolism</v>
      </c>
      <c r="K90" t="str">
        <f>VLOOKUP(A90,Pathways!$A$2:$D$353,3,FALSE)</f>
        <v xml:space="preserve"> Metabolism of Terpenoids and Polyketides</v>
      </c>
      <c r="L90" t="str">
        <f>VLOOKUP(A90,Pathways!$A$2:$D$353,4,FALSE)</f>
        <v xml:space="preserve"> Biosynthesis of vancomycin group antibiotics</v>
      </c>
    </row>
    <row r="91" spans="1:12" x14ac:dyDescent="0.25">
      <c r="A91" t="s">
        <v>101</v>
      </c>
      <c r="B91">
        <v>18</v>
      </c>
      <c r="C91">
        <v>12</v>
      </c>
      <c r="D91">
        <v>5</v>
      </c>
      <c r="E91">
        <v>28.200000000000003</v>
      </c>
      <c r="F91">
        <f t="shared" si="1"/>
        <v>0</v>
      </c>
      <c r="G91" t="e">
        <f>IF(#REF!&lt;=5,IF(C91&gt;=$C$3,1,0),0)</f>
        <v>#REF!</v>
      </c>
      <c r="H91" t="e">
        <f>IF(#REF!&lt;=5,IF(C91&gt;=$C$3,1,0),0)</f>
        <v>#REF!</v>
      </c>
      <c r="J91" t="str">
        <f>VLOOKUP(A91,Pathways!$A$2:$D$353,2,FALSE)</f>
        <v>Metabolism</v>
      </c>
      <c r="K91" t="str">
        <f>VLOOKUP(A91,Pathways!$A$2:$D$353,3,FALSE)</f>
        <v xml:space="preserve"> Xenobiotics Biodegradation and Metabolism</v>
      </c>
      <c r="L91" t="str">
        <f>VLOOKUP(A91,Pathways!$A$2:$D$353,4,FALSE)</f>
        <v xml:space="preserve"> Styrene degradation</v>
      </c>
    </row>
    <row r="92" spans="1:12" x14ac:dyDescent="0.25">
      <c r="A92" t="s">
        <v>343</v>
      </c>
      <c r="B92">
        <v>46</v>
      </c>
      <c r="C92">
        <v>1</v>
      </c>
      <c r="D92">
        <v>1</v>
      </c>
      <c r="E92">
        <v>28.5</v>
      </c>
      <c r="F92">
        <f t="shared" si="1"/>
        <v>0</v>
      </c>
      <c r="G92" t="e">
        <f>IF(#REF!&lt;=5,IF(C92&gt;=$C$3,1,0),0)</f>
        <v>#REF!</v>
      </c>
      <c r="H92" t="e">
        <f>IF(#REF!&lt;=5,IF(C92&gt;=$C$3,1,0),0)</f>
        <v>#REF!</v>
      </c>
      <c r="J92" t="str">
        <f>VLOOKUP(A92,Pathways!$A$2:$D$353,2,FALSE)</f>
        <v>Human Diseases</v>
      </c>
      <c r="K92" t="str">
        <f>VLOOKUP(A92,Pathways!$A$2:$D$353,3,FALSE)</f>
        <v xml:space="preserve"> Immune System Diseases</v>
      </c>
      <c r="L92" t="str">
        <f>VLOOKUP(A92,Pathways!$A$2:$D$353,4,FALSE)</f>
        <v xml:space="preserve"> Systemic lupus erythematosus</v>
      </c>
    </row>
    <row r="93" spans="1:12" x14ac:dyDescent="0.25">
      <c r="A93" t="s">
        <v>109</v>
      </c>
      <c r="B93">
        <v>31</v>
      </c>
      <c r="C93">
        <v>22</v>
      </c>
      <c r="D93">
        <v>8</v>
      </c>
      <c r="E93">
        <v>29.6</v>
      </c>
      <c r="F93">
        <f t="shared" si="1"/>
        <v>0</v>
      </c>
      <c r="G93" t="e">
        <f>IF(#REF!&lt;=5,IF(C93&gt;=$C$3,1,0),0)</f>
        <v>#REF!</v>
      </c>
      <c r="H93" t="e">
        <f>IF(#REF!&lt;=5,IF(C93&gt;=$C$3,1,0),0)</f>
        <v>#REF!</v>
      </c>
      <c r="J93" t="str">
        <f>VLOOKUP(A93,Pathways!$A$2:$D$353,2,FALSE)</f>
        <v>Metabolism</v>
      </c>
      <c r="K93" t="str">
        <f>VLOOKUP(A93,Pathways!$A$2:$D$353,3,FALSE)</f>
        <v xml:space="preserve"> Metabolism of Cofactors and Vitamins</v>
      </c>
      <c r="L93" t="str">
        <f>VLOOKUP(A93,Pathways!$A$2:$D$353,4,FALSE)</f>
        <v xml:space="preserve"> Riboflavin metabolism</v>
      </c>
    </row>
    <row r="94" spans="1:12" x14ac:dyDescent="0.25">
      <c r="A94" t="s">
        <v>147</v>
      </c>
      <c r="B94">
        <v>623</v>
      </c>
      <c r="C94">
        <v>182</v>
      </c>
      <c r="D94">
        <v>57</v>
      </c>
      <c r="E94">
        <v>30.200000000000003</v>
      </c>
      <c r="F94">
        <f t="shared" si="1"/>
        <v>0</v>
      </c>
      <c r="G94" t="e">
        <f>IF(#REF!&lt;=5,IF(C94&gt;=$C$3,1,0),0)</f>
        <v>#REF!</v>
      </c>
      <c r="H94" t="e">
        <f>IF(#REF!&lt;=5,IF(C94&gt;=$C$3,1,0),0)</f>
        <v>#REF!</v>
      </c>
      <c r="J94" t="str">
        <f>VLOOKUP(A94,Pathways!$A$2:$D$353,2,FALSE)</f>
        <v>Metabolism</v>
      </c>
      <c r="K94" t="str">
        <f>VLOOKUP(A94,Pathways!$A$2:$D$353,3,FALSE)</f>
        <v xml:space="preserve"> Enzyme Families</v>
      </c>
      <c r="L94" t="str">
        <f>VLOOKUP(A94,Pathways!$A$2:$D$353,4,FALSE)</f>
        <v xml:space="preserve"> Peptidases</v>
      </c>
    </row>
    <row r="95" spans="1:12" x14ac:dyDescent="0.25">
      <c r="A95" t="s">
        <v>201</v>
      </c>
      <c r="B95">
        <v>39</v>
      </c>
      <c r="C95">
        <v>1</v>
      </c>
      <c r="D95">
        <v>1</v>
      </c>
      <c r="E95">
        <v>30.8</v>
      </c>
      <c r="F95">
        <f t="shared" si="1"/>
        <v>0</v>
      </c>
      <c r="G95" t="e">
        <f>IF(#REF!&lt;=5,IF(C95&gt;=$C$3,1,0),0)</f>
        <v>#REF!</v>
      </c>
      <c r="H95" t="e">
        <f>IF(#REF!&lt;=5,IF(C95&gt;=$C$3,1,0),0)</f>
        <v>#REF!</v>
      </c>
      <c r="J95" t="str">
        <f>VLOOKUP(A95,Pathways!$A$2:$D$353,2,FALSE)</f>
        <v>Environmental Information Processing</v>
      </c>
      <c r="K95" t="str">
        <f>VLOOKUP(A95,Pathways!$A$2:$D$353,3,FALSE)</f>
        <v xml:space="preserve"> Signal Transduction</v>
      </c>
      <c r="L95" t="str">
        <f>VLOOKUP(A95,Pathways!$A$2:$D$353,4,FALSE)</f>
        <v xml:space="preserve"> MAPK signaling pathway - yeast</v>
      </c>
    </row>
    <row r="96" spans="1:12" x14ac:dyDescent="0.25">
      <c r="A96" t="s">
        <v>98</v>
      </c>
      <c r="B96">
        <v>22</v>
      </c>
      <c r="C96">
        <v>22</v>
      </c>
      <c r="D96">
        <v>8</v>
      </c>
      <c r="E96">
        <v>31</v>
      </c>
      <c r="F96">
        <f t="shared" si="1"/>
        <v>0</v>
      </c>
      <c r="G96" t="e">
        <f>IF(#REF!&lt;=5,IF(C96&gt;=$C$3,1,0),0)</f>
        <v>#REF!</v>
      </c>
      <c r="H96" t="e">
        <f>IF(#REF!&lt;=5,IF(C96&gt;=$C$3,1,0),0)</f>
        <v>#REF!</v>
      </c>
      <c r="J96" t="str">
        <f>VLOOKUP(A96,Pathways!$A$2:$D$353,2,FALSE)</f>
        <v>Metabolism</v>
      </c>
      <c r="K96" t="str">
        <f>VLOOKUP(A96,Pathways!$A$2:$D$353,3,FALSE)</f>
        <v xml:space="preserve"> Xenobiotics Biodegradation and Metabolism</v>
      </c>
      <c r="L96" t="str">
        <f>VLOOKUP(A96,Pathways!$A$2:$D$353,4,FALSE)</f>
        <v xml:space="preserve"> Nitrotoluene degradation</v>
      </c>
    </row>
    <row r="97" spans="1:12" x14ac:dyDescent="0.25">
      <c r="A97" t="s">
        <v>321</v>
      </c>
      <c r="B97">
        <v>78</v>
      </c>
      <c r="C97">
        <v>4</v>
      </c>
      <c r="D97">
        <v>2</v>
      </c>
      <c r="E97">
        <v>31</v>
      </c>
      <c r="F97">
        <f t="shared" si="1"/>
        <v>0</v>
      </c>
      <c r="G97" t="e">
        <f>IF(#REF!&lt;=5,IF(C97&gt;=$C$3,1,0),0)</f>
        <v>#REF!</v>
      </c>
      <c r="H97" t="e">
        <f>IF(#REF!&lt;=5,IF(C97&gt;=$C$3,1,0),0)</f>
        <v>#REF!</v>
      </c>
      <c r="J97" t="str">
        <f>VLOOKUP(A97,Pathways!$A$2:$D$353,2,FALSE)</f>
        <v>Human Diseases</v>
      </c>
      <c r="K97" t="str">
        <f>VLOOKUP(A97,Pathways!$A$2:$D$353,3,FALSE)</f>
        <v xml:space="preserve"> Infectious Diseases</v>
      </c>
      <c r="L97" t="str">
        <f>VLOOKUP(A97,Pathways!$A$2:$D$353,4,FALSE)</f>
        <v xml:space="preserve"> Amoebiasis</v>
      </c>
    </row>
    <row r="98" spans="1:12" x14ac:dyDescent="0.25">
      <c r="A98" t="s">
        <v>97</v>
      </c>
      <c r="B98">
        <v>66</v>
      </c>
      <c r="C98">
        <v>61</v>
      </c>
      <c r="D98">
        <v>20</v>
      </c>
      <c r="E98">
        <v>31.3</v>
      </c>
      <c r="F98">
        <f t="shared" si="1"/>
        <v>0</v>
      </c>
      <c r="G98" t="e">
        <f>IF(#REF!&lt;=5,IF(C98&gt;=$C$3,1,0),0)</f>
        <v>#REF!</v>
      </c>
      <c r="H98" t="e">
        <f>IF(#REF!&lt;=5,IF(C98&gt;=$C$3,1,0),0)</f>
        <v>#REF!</v>
      </c>
      <c r="J98" t="str">
        <f>VLOOKUP(A98,Pathways!$A$2:$D$353,2,FALSE)</f>
        <v>Metabolism</v>
      </c>
      <c r="K98" t="str">
        <f>VLOOKUP(A98,Pathways!$A$2:$D$353,3,FALSE)</f>
        <v xml:space="preserve"> Carbohydrate Metabolism</v>
      </c>
      <c r="L98" t="str">
        <f>VLOOKUP(A98,Pathways!$A$2:$D$353,4,FALSE)</f>
        <v xml:space="preserve"> Glyoxylate and dicarboxylate metabolism</v>
      </c>
    </row>
    <row r="99" spans="1:12" x14ac:dyDescent="0.25">
      <c r="A99" t="s">
        <v>185</v>
      </c>
      <c r="B99">
        <v>120</v>
      </c>
      <c r="C99">
        <v>1</v>
      </c>
      <c r="D99">
        <v>1</v>
      </c>
      <c r="E99">
        <v>31.3</v>
      </c>
      <c r="F99">
        <f t="shared" si="1"/>
        <v>0</v>
      </c>
      <c r="G99" t="e">
        <f>IF(#REF!&lt;=5,IF(C99&gt;=$C$3,1,0),0)</f>
        <v>#REF!</v>
      </c>
      <c r="H99" t="e">
        <f>IF(#REF!&lt;=5,IF(C99&gt;=$C$3,1,0),0)</f>
        <v>#REF!</v>
      </c>
      <c r="J99" t="str">
        <f>VLOOKUP(A99,Pathways!$A$2:$D$353,2,FALSE)</f>
        <v>Genetic Information Processing</v>
      </c>
      <c r="K99" t="str">
        <f>VLOOKUP(A99,Pathways!$A$2:$D$353,3,FALSE)</f>
        <v xml:space="preserve"> Transcription</v>
      </c>
      <c r="L99" t="str">
        <f>VLOOKUP(A99,Pathways!$A$2:$D$353,4,FALSE)</f>
        <v xml:space="preserve"> Spliceosome</v>
      </c>
    </row>
    <row r="100" spans="1:12" x14ac:dyDescent="0.25">
      <c r="A100" t="s">
        <v>117</v>
      </c>
      <c r="B100">
        <v>35</v>
      </c>
      <c r="C100">
        <v>4</v>
      </c>
      <c r="D100">
        <v>2</v>
      </c>
      <c r="E100">
        <v>31.6</v>
      </c>
      <c r="F100">
        <f t="shared" si="1"/>
        <v>0</v>
      </c>
      <c r="G100" t="e">
        <f>IF(#REF!&lt;=5,IF(C100&gt;=$C$3,1,0),0)</f>
        <v>#REF!</v>
      </c>
      <c r="H100" t="e">
        <f>IF(#REF!&lt;=5,IF(C100&gt;=$C$3,1,0),0)</f>
        <v>#REF!</v>
      </c>
      <c r="J100" t="str">
        <f>VLOOKUP(A100,Pathways!$A$2:$D$353,2,FALSE)</f>
        <v>Metabolism</v>
      </c>
      <c r="K100" t="str">
        <f>VLOOKUP(A100,Pathways!$A$2:$D$353,3,FALSE)</f>
        <v xml:space="preserve"> Metabolism of Cofactors and Vitamins</v>
      </c>
      <c r="L100" t="str">
        <f>VLOOKUP(A100,Pathways!$A$2:$D$353,4,FALSE)</f>
        <v xml:space="preserve"> Retinol metabolism</v>
      </c>
    </row>
    <row r="101" spans="1:12" x14ac:dyDescent="0.25">
      <c r="A101" t="s">
        <v>318</v>
      </c>
      <c r="B101">
        <v>35</v>
      </c>
      <c r="C101">
        <v>4</v>
      </c>
      <c r="D101">
        <v>2</v>
      </c>
      <c r="E101">
        <v>31.700000000000003</v>
      </c>
      <c r="F101">
        <f t="shared" si="1"/>
        <v>0</v>
      </c>
      <c r="G101" t="e">
        <f>IF(#REF!&lt;=5,IF(C101&gt;=$C$3,1,0),0)</f>
        <v>#REF!</v>
      </c>
      <c r="H101" t="e">
        <f>IF(#REF!&lt;=5,IF(C101&gt;=$C$3,1,0),0)</f>
        <v>#REF!</v>
      </c>
      <c r="J101" t="str">
        <f>VLOOKUP(A101,Pathways!$A$2:$D$353,2,FALSE)</f>
        <v>Human Diseases</v>
      </c>
      <c r="K101" t="str">
        <f>VLOOKUP(A101,Pathways!$A$2:$D$353,3,FALSE)</f>
        <v xml:space="preserve"> Infectious Diseases</v>
      </c>
      <c r="L101" t="str">
        <f>VLOOKUP(A101,Pathways!$A$2:$D$353,4,FALSE)</f>
        <v xml:space="preserve"> African trypanosomiasis</v>
      </c>
    </row>
    <row r="102" spans="1:12" x14ac:dyDescent="0.25">
      <c r="A102" t="s">
        <v>29</v>
      </c>
      <c r="B102">
        <v>57</v>
      </c>
      <c r="C102">
        <v>41</v>
      </c>
      <c r="D102">
        <v>14</v>
      </c>
      <c r="E102">
        <v>31.8</v>
      </c>
      <c r="F102">
        <f t="shared" si="1"/>
        <v>0</v>
      </c>
      <c r="G102" t="e">
        <f>IF(#REF!&lt;=5,IF(C102&gt;=$C$3,1,0),0)</f>
        <v>#REF!</v>
      </c>
      <c r="H102" t="e">
        <f>IF(#REF!&lt;=5,IF(C102&gt;=$C$3,1,0),0)</f>
        <v>#REF!</v>
      </c>
      <c r="J102" t="str">
        <f>VLOOKUP(A102,Pathways!$A$2:$D$353,2,FALSE)</f>
        <v>Metabolism</v>
      </c>
      <c r="K102" t="str">
        <f>VLOOKUP(A102,Pathways!$A$2:$D$353,3,FALSE)</f>
        <v xml:space="preserve"> Amino Acid Metabolism</v>
      </c>
      <c r="L102" t="str">
        <f>VLOOKUP(A102,Pathways!$A$2:$D$353,4,FALSE)</f>
        <v xml:space="preserve"> Valine, leucine and isoleucine degradation</v>
      </c>
    </row>
    <row r="103" spans="1:12" x14ac:dyDescent="0.25">
      <c r="A103" t="s">
        <v>212</v>
      </c>
      <c r="B103">
        <v>38</v>
      </c>
      <c r="C103">
        <v>4</v>
      </c>
      <c r="D103">
        <v>2</v>
      </c>
      <c r="E103">
        <v>31.8</v>
      </c>
      <c r="F103">
        <f t="shared" si="1"/>
        <v>0</v>
      </c>
      <c r="G103" t="e">
        <f>IF(#REF!&lt;=5,IF(C103&gt;=$C$3,1,0),0)</f>
        <v>#REF!</v>
      </c>
      <c r="H103" t="e">
        <f>IF(#REF!&lt;=5,IF(C103&gt;=$C$3,1,0),0)</f>
        <v>#REF!</v>
      </c>
      <c r="J103" t="str">
        <f>VLOOKUP(A103,Pathways!$A$2:$D$353,2,FALSE)</f>
        <v>Environmental Information Processing</v>
      </c>
      <c r="K103" t="str">
        <f>VLOOKUP(A103,Pathways!$A$2:$D$353,3,FALSE)</f>
        <v xml:space="preserve"> Signal Transduction</v>
      </c>
      <c r="L103" t="str">
        <f>VLOOKUP(A103,Pathways!$A$2:$D$353,4,FALSE)</f>
        <v xml:space="preserve"> Phosphatidylinositol signaling system</v>
      </c>
    </row>
    <row r="104" spans="1:12" x14ac:dyDescent="0.25">
      <c r="A104" t="s">
        <v>294</v>
      </c>
      <c r="B104">
        <v>12</v>
      </c>
      <c r="C104">
        <v>4</v>
      </c>
      <c r="D104">
        <v>2</v>
      </c>
      <c r="E104">
        <v>31.900000000000002</v>
      </c>
      <c r="F104">
        <f t="shared" si="1"/>
        <v>0</v>
      </c>
      <c r="G104" t="e">
        <f>IF(#REF!&lt;=5,IF(C104&gt;=$C$3,1,0),0)</f>
        <v>#REF!</v>
      </c>
      <c r="H104" t="e">
        <f>IF(#REF!&lt;=5,IF(C104&gt;=$C$3,1,0),0)</f>
        <v>#REF!</v>
      </c>
      <c r="J104" t="str">
        <f>VLOOKUP(A104,Pathways!$A$2:$D$353,2,FALSE)</f>
        <v>Organismal Systems</v>
      </c>
      <c r="K104" t="str">
        <f>VLOOKUP(A104,Pathways!$A$2:$D$353,3,FALSE)</f>
        <v xml:space="preserve"> Excretory System</v>
      </c>
      <c r="L104" t="str">
        <f>VLOOKUP(A104,Pathways!$A$2:$D$353,4,FALSE)</f>
        <v xml:space="preserve"> Proximal tubule bicarbonate reclamation</v>
      </c>
    </row>
    <row r="105" spans="1:12" x14ac:dyDescent="0.25">
      <c r="A105" t="s">
        <v>54</v>
      </c>
      <c r="B105">
        <v>28</v>
      </c>
      <c r="C105">
        <v>13</v>
      </c>
      <c r="D105">
        <v>5</v>
      </c>
      <c r="E105">
        <v>32.300000000000004</v>
      </c>
      <c r="F105">
        <f t="shared" si="1"/>
        <v>0</v>
      </c>
      <c r="G105" t="e">
        <f>IF(#REF!&lt;=5,IF(C105&gt;=$C$3,1,0),0)</f>
        <v>#REF!</v>
      </c>
      <c r="H105" t="e">
        <f>IF(#REF!&lt;=5,IF(C105&gt;=$C$3,1,0),0)</f>
        <v>#REF!</v>
      </c>
      <c r="J105" t="str">
        <f>VLOOKUP(A105,Pathways!$A$2:$D$353,2,FALSE)</f>
        <v>Metabolism</v>
      </c>
      <c r="K105" t="str">
        <f>VLOOKUP(A105,Pathways!$A$2:$D$353,3,FALSE)</f>
        <v xml:space="preserve"> Metabolism of Other Amino Acids</v>
      </c>
      <c r="L105" t="str">
        <f>VLOOKUP(A105,Pathways!$A$2:$D$353,4,FALSE)</f>
        <v xml:space="preserve"> Cyanoamino acid metabolism</v>
      </c>
    </row>
    <row r="106" spans="1:12" x14ac:dyDescent="0.25">
      <c r="A106" t="s">
        <v>65</v>
      </c>
      <c r="B106">
        <v>107</v>
      </c>
      <c r="C106">
        <v>101</v>
      </c>
      <c r="D106">
        <v>32</v>
      </c>
      <c r="E106">
        <v>33</v>
      </c>
      <c r="F106">
        <f t="shared" si="1"/>
        <v>0</v>
      </c>
      <c r="G106" t="e">
        <f>IF(#REF!&lt;=5,IF(C106&gt;=$C$3,1,0),0)</f>
        <v>#REF!</v>
      </c>
      <c r="H106" t="e">
        <f>IF(#REF!&lt;=5,IF(C106&gt;=$C$3,1,0),0)</f>
        <v>#REF!</v>
      </c>
      <c r="J106" t="str">
        <f>VLOOKUP(A106,Pathways!$A$2:$D$353,2,FALSE)</f>
        <v>Metabolism</v>
      </c>
      <c r="K106" t="str">
        <f>VLOOKUP(A106,Pathways!$A$2:$D$353,3,FALSE)</f>
        <v xml:space="preserve"> Carbohydrate Metabolism</v>
      </c>
      <c r="L106" t="str">
        <f>VLOOKUP(A106,Pathways!$A$2:$D$353,4,FALSE)</f>
        <v xml:space="preserve"> Amino sugar and nucleotide sugar metabolism</v>
      </c>
    </row>
    <row r="107" spans="1:12" x14ac:dyDescent="0.25">
      <c r="A107" t="s">
        <v>187</v>
      </c>
      <c r="B107">
        <v>48</v>
      </c>
      <c r="C107">
        <v>4</v>
      </c>
      <c r="D107">
        <v>2</v>
      </c>
      <c r="E107">
        <v>33.1</v>
      </c>
      <c r="F107">
        <f t="shared" si="1"/>
        <v>0</v>
      </c>
      <c r="G107" t="e">
        <f>IF(#REF!&lt;=5,IF(C107&gt;=$C$3,1,0),0)</f>
        <v>#REF!</v>
      </c>
      <c r="H107" t="e">
        <f>IF(#REF!&lt;=5,IF(C107&gt;=$C$3,1,0),0)</f>
        <v>#REF!</v>
      </c>
      <c r="J107" t="str">
        <f>VLOOKUP(A107,Pathways!$A$2:$D$353,2,FALSE)</f>
        <v>Genetic Information Processing</v>
      </c>
      <c r="K107" t="str">
        <f>VLOOKUP(A107,Pathways!$A$2:$D$353,3,FALSE)</f>
        <v xml:space="preserve"> Folding, Sorting and Degradation</v>
      </c>
      <c r="L107" t="str">
        <f>VLOOKUP(A107,Pathways!$A$2:$D$353,4,FALSE)</f>
        <v xml:space="preserve"> Proteasome</v>
      </c>
    </row>
    <row r="108" spans="1:12" x14ac:dyDescent="0.25">
      <c r="A108" t="s">
        <v>85</v>
      </c>
      <c r="B108">
        <v>40</v>
      </c>
      <c r="C108">
        <v>13</v>
      </c>
      <c r="D108">
        <v>5</v>
      </c>
      <c r="E108">
        <v>33.4</v>
      </c>
      <c r="F108">
        <f t="shared" si="1"/>
        <v>0</v>
      </c>
      <c r="G108" t="e">
        <f>IF(#REF!&lt;=5,IF(C108&gt;=$C$3,1,0),0)</f>
        <v>#REF!</v>
      </c>
      <c r="H108" t="e">
        <f>IF(#REF!&lt;=5,IF(C108&gt;=$C$3,1,0),0)</f>
        <v>#REF!</v>
      </c>
      <c r="J108" t="str">
        <f>VLOOKUP(A108,Pathways!$A$2:$D$353,2,FALSE)</f>
        <v>Metabolism</v>
      </c>
      <c r="K108" t="str">
        <f>VLOOKUP(A108,Pathways!$A$2:$D$353,3,FALSE)</f>
        <v xml:space="preserve"> Lipid Metabolism</v>
      </c>
      <c r="L108" t="str">
        <f>VLOOKUP(A108,Pathways!$A$2:$D$353,4,FALSE)</f>
        <v xml:space="preserve"> Sphingolipid metabolism</v>
      </c>
    </row>
    <row r="109" spans="1:12" x14ac:dyDescent="0.25">
      <c r="A109" t="s">
        <v>128</v>
      </c>
      <c r="B109">
        <v>99</v>
      </c>
      <c r="C109">
        <v>95</v>
      </c>
      <c r="D109">
        <v>30</v>
      </c>
      <c r="E109">
        <v>33.700000000000003</v>
      </c>
      <c r="F109">
        <f t="shared" si="1"/>
        <v>0</v>
      </c>
      <c r="G109" t="e">
        <f>IF(#REF!&lt;=5,IF(C109&gt;=$C$3,1,0),0)</f>
        <v>#REF!</v>
      </c>
      <c r="H109" t="e">
        <f>IF(#REF!&lt;=5,IF(C109&gt;=$C$3,1,0),0)</f>
        <v>#REF!</v>
      </c>
      <c r="J109" t="str">
        <f>VLOOKUP(A109,Pathways!$A$2:$D$353,2,FALSE)</f>
        <v>Metabolism</v>
      </c>
      <c r="K109" t="str">
        <f>VLOOKUP(A109,Pathways!$A$2:$D$353,3,FALSE)</f>
        <v xml:space="preserve"> Energy Metabolism</v>
      </c>
      <c r="L109" t="str">
        <f>VLOOKUP(A109,Pathways!$A$2:$D$353,4,FALSE)</f>
        <v xml:space="preserve"> Nitrogen metabolism</v>
      </c>
    </row>
    <row r="110" spans="1:12" x14ac:dyDescent="0.25">
      <c r="A110" t="s">
        <v>229</v>
      </c>
      <c r="B110">
        <v>137</v>
      </c>
      <c r="C110">
        <v>7</v>
      </c>
      <c r="D110">
        <v>3</v>
      </c>
      <c r="E110">
        <v>33.700000000000003</v>
      </c>
      <c r="F110">
        <f t="shared" si="1"/>
        <v>0</v>
      </c>
      <c r="G110" t="e">
        <f>IF(#REF!&lt;=5,IF(C110&gt;=$C$3,1,0),0)</f>
        <v>#REF!</v>
      </c>
      <c r="H110" t="e">
        <f>IF(#REF!&lt;=5,IF(C110&gt;=$C$3,1,0),0)</f>
        <v>#REF!</v>
      </c>
      <c r="J110" t="str">
        <f>VLOOKUP(A110,Pathways!$A$2:$D$353,2,FALSE)</f>
        <v>Genetic Information Processing</v>
      </c>
      <c r="K110" t="str">
        <f>VLOOKUP(A110,Pathways!$A$2:$D$353,3,FALSE)</f>
        <v xml:space="preserve"> Folding, Sorting and Degradation</v>
      </c>
      <c r="L110" t="str">
        <f>VLOOKUP(A110,Pathways!$A$2:$D$353,4,FALSE)</f>
        <v xml:space="preserve"> Protein processing in endoplasmic reticulum</v>
      </c>
    </row>
    <row r="111" spans="1:12" x14ac:dyDescent="0.25">
      <c r="A111" t="s">
        <v>95</v>
      </c>
      <c r="B111">
        <v>28</v>
      </c>
      <c r="C111">
        <v>23</v>
      </c>
      <c r="D111">
        <v>8</v>
      </c>
      <c r="E111">
        <v>33.800000000000004</v>
      </c>
      <c r="F111">
        <f t="shared" si="1"/>
        <v>0</v>
      </c>
      <c r="G111" t="e">
        <f>IF(#REF!&lt;=5,IF(C111&gt;=$C$3,1,0),0)</f>
        <v>#REF!</v>
      </c>
      <c r="H111" t="e">
        <f>IF(#REF!&lt;=5,IF(C111&gt;=$C$3,1,0),0)</f>
        <v>#REF!</v>
      </c>
      <c r="J111" t="str">
        <f>VLOOKUP(A111,Pathways!$A$2:$D$353,2,FALSE)</f>
        <v>Metabolism</v>
      </c>
      <c r="K111" t="str">
        <f>VLOOKUP(A111,Pathways!$A$2:$D$353,3,FALSE)</f>
        <v xml:space="preserve"> Xenobiotics Biodegradation and Metabolism</v>
      </c>
      <c r="L111" t="str">
        <f>VLOOKUP(A111,Pathways!$A$2:$D$353,4,FALSE)</f>
        <v xml:space="preserve"> Naphthalene degradation</v>
      </c>
    </row>
    <row r="112" spans="1:12" x14ac:dyDescent="0.25">
      <c r="A112" t="s">
        <v>4</v>
      </c>
      <c r="B112">
        <v>67</v>
      </c>
      <c r="C112">
        <v>76</v>
      </c>
      <c r="D112">
        <v>24</v>
      </c>
      <c r="E112">
        <v>34.1</v>
      </c>
      <c r="F112">
        <f t="shared" si="1"/>
        <v>0</v>
      </c>
      <c r="G112" t="e">
        <f>IF(#REF!&lt;=5,IF(C112&gt;=$C$3,1,0),0)</f>
        <v>#REF!</v>
      </c>
      <c r="H112" t="e">
        <f>IF(#REF!&lt;=5,IF(C112&gt;=$C$3,1,0),0)</f>
        <v>#REF!</v>
      </c>
      <c r="J112" t="str">
        <f>VLOOKUP(A112,Pathways!$A$2:$D$353,2,FALSE)</f>
        <v>Metabolism</v>
      </c>
      <c r="K112" t="str">
        <f>VLOOKUP(A112,Pathways!$A$2:$D$353,3,FALSE)</f>
        <v xml:space="preserve"> Carbohydrate Metabolism</v>
      </c>
      <c r="L112" t="str">
        <f>VLOOKUP(A112,Pathways!$A$2:$D$353,4,FALSE)</f>
        <v xml:space="preserve"> Fructose and mannose metabolism</v>
      </c>
    </row>
    <row r="113" spans="1:12" x14ac:dyDescent="0.25">
      <c r="A113" t="s">
        <v>26</v>
      </c>
      <c r="B113">
        <v>18</v>
      </c>
      <c r="C113">
        <v>7</v>
      </c>
      <c r="D113">
        <v>3</v>
      </c>
      <c r="E113">
        <v>34.4</v>
      </c>
      <c r="F113">
        <f t="shared" si="1"/>
        <v>0</v>
      </c>
      <c r="G113" t="e">
        <f>IF(#REF!&lt;=5,IF(C113&gt;=$C$3,1,0),0)</f>
        <v>#REF!</v>
      </c>
      <c r="H113" t="e">
        <f>IF(#REF!&lt;=5,IF(C113&gt;=$C$3,1,0),0)</f>
        <v>#REF!</v>
      </c>
      <c r="J113" t="str">
        <f>VLOOKUP(A113,Pathways!$A$2:$D$353,2,FALSE)</f>
        <v>Metabolism</v>
      </c>
      <c r="K113" t="str">
        <f>VLOOKUP(A113,Pathways!$A$2:$D$353,3,FALSE)</f>
        <v xml:space="preserve"> Metabolism of Terpenoids and Polyketides</v>
      </c>
      <c r="L113" t="str">
        <f>VLOOKUP(A113,Pathways!$A$2:$D$353,4,FALSE)</f>
        <v xml:space="preserve"> Tetracycline biosynthesis</v>
      </c>
    </row>
    <row r="114" spans="1:12" x14ac:dyDescent="0.25">
      <c r="A114" t="s">
        <v>287</v>
      </c>
      <c r="B114">
        <v>45</v>
      </c>
      <c r="C114">
        <v>4</v>
      </c>
      <c r="D114">
        <v>2</v>
      </c>
      <c r="E114">
        <v>34.700000000000003</v>
      </c>
      <c r="F114">
        <f t="shared" si="1"/>
        <v>0</v>
      </c>
      <c r="G114" t="e">
        <f>IF(#REF!&lt;=5,IF(C114&gt;=$C$3,1,0),0)</f>
        <v>#REF!</v>
      </c>
      <c r="H114" t="e">
        <f>IF(#REF!&lt;=5,IF(C114&gt;=$C$3,1,0),0)</f>
        <v>#REF!</v>
      </c>
      <c r="J114" t="str">
        <f>VLOOKUP(A114,Pathways!$A$2:$D$353,2,FALSE)</f>
        <v>Organismal Systems</v>
      </c>
      <c r="K114" t="str">
        <f>VLOOKUP(A114,Pathways!$A$2:$D$353,3,FALSE)</f>
        <v xml:space="preserve"> Endocrine System</v>
      </c>
      <c r="L114" t="str">
        <f>VLOOKUP(A114,Pathways!$A$2:$D$353,4,FALSE)</f>
        <v xml:space="preserve"> Adipocytokine signaling pathway</v>
      </c>
    </row>
    <row r="115" spans="1:12" x14ac:dyDescent="0.25">
      <c r="A115" t="s">
        <v>44</v>
      </c>
      <c r="B115">
        <v>12</v>
      </c>
      <c r="C115">
        <v>14</v>
      </c>
      <c r="D115">
        <v>5</v>
      </c>
      <c r="E115">
        <v>38.400000000000006</v>
      </c>
      <c r="F115">
        <f t="shared" si="1"/>
        <v>0</v>
      </c>
      <c r="G115" t="e">
        <f>IF(#REF!&lt;=5,IF(C115&gt;=$C$3,1,0),0)</f>
        <v>#REF!</v>
      </c>
      <c r="H115" t="e">
        <f>IF(#REF!&lt;=5,IF(C115&gt;=$C$3,1,0),0)</f>
        <v>#REF!</v>
      </c>
      <c r="J115" t="str">
        <f>VLOOKUP(A115,Pathways!$A$2:$D$353,2,FALSE)</f>
        <v>Metabolism</v>
      </c>
      <c r="K115" t="str">
        <f>VLOOKUP(A115,Pathways!$A$2:$D$353,3,FALSE)</f>
        <v xml:space="preserve"> Xenobiotics Biodegradation and Metabolism</v>
      </c>
      <c r="L115" t="str">
        <f>VLOOKUP(A115,Pathways!$A$2:$D$353,4,FALSE)</f>
        <v xml:space="preserve"> Bisphenol degradation</v>
      </c>
    </row>
    <row r="116" spans="1:12" x14ac:dyDescent="0.25">
      <c r="A116" t="s">
        <v>196</v>
      </c>
      <c r="B116">
        <v>48</v>
      </c>
      <c r="C116">
        <v>14</v>
      </c>
      <c r="D116">
        <v>5</v>
      </c>
      <c r="E116">
        <v>38.5</v>
      </c>
      <c r="F116">
        <f t="shared" si="1"/>
        <v>0</v>
      </c>
      <c r="G116" t="e">
        <f>IF(#REF!&lt;=5,IF(C116&gt;=$C$3,1,0),0)</f>
        <v>#REF!</v>
      </c>
      <c r="H116" t="e">
        <f>IF(#REF!&lt;=5,IF(C116&gt;=$C$3,1,0),0)</f>
        <v>#REF!</v>
      </c>
      <c r="J116" t="str">
        <f>VLOOKUP(A116,Pathways!$A$2:$D$353,2,FALSE)</f>
        <v>Genetic Information Processing</v>
      </c>
      <c r="K116" t="str">
        <f>VLOOKUP(A116,Pathways!$A$2:$D$353,3,FALSE)</f>
        <v xml:space="preserve"> Replication and Repair</v>
      </c>
      <c r="L116" t="str">
        <f>VLOOKUP(A116,Pathways!$A$2:$D$353,4,FALSE)</f>
        <v xml:space="preserve"> Nucleotide excision repair</v>
      </c>
    </row>
    <row r="117" spans="1:12" x14ac:dyDescent="0.25">
      <c r="A117" t="s">
        <v>50</v>
      </c>
      <c r="B117">
        <v>34</v>
      </c>
      <c r="C117">
        <v>24</v>
      </c>
      <c r="D117">
        <v>8</v>
      </c>
      <c r="E117">
        <v>40.300000000000004</v>
      </c>
      <c r="F117">
        <f t="shared" si="1"/>
        <v>0</v>
      </c>
      <c r="G117" t="e">
        <f>IF(#REF!&lt;=5,IF(C117&gt;=$C$3,1,0),0)</f>
        <v>#REF!</v>
      </c>
      <c r="H117" t="e">
        <f>IF(#REF!&lt;=5,IF(C117&gt;=$C$3,1,0),0)</f>
        <v>#REF!</v>
      </c>
      <c r="J117" t="str">
        <f>VLOOKUP(A117,Pathways!$A$2:$D$353,2,FALSE)</f>
        <v>Metabolism</v>
      </c>
      <c r="K117" t="str">
        <f>VLOOKUP(A117,Pathways!$A$2:$D$353,3,FALSE)</f>
        <v xml:space="preserve"> Metabolism of Other Amino Acids</v>
      </c>
      <c r="L117" t="str">
        <f>VLOOKUP(A117,Pathways!$A$2:$D$353,4,FALSE)</f>
        <v xml:space="preserve"> beta-Alanine metabolism</v>
      </c>
    </row>
    <row r="118" spans="1:12" x14ac:dyDescent="0.25">
      <c r="A118" t="s">
        <v>10</v>
      </c>
      <c r="B118">
        <v>8</v>
      </c>
      <c r="C118">
        <v>8</v>
      </c>
      <c r="D118">
        <v>3</v>
      </c>
      <c r="E118">
        <v>41.5</v>
      </c>
      <c r="F118">
        <f t="shared" si="1"/>
        <v>0</v>
      </c>
      <c r="G118" t="e">
        <f>IF(#REF!&lt;=5,IF(C118&gt;=$C$3,1,0),0)</f>
        <v>#REF!</v>
      </c>
      <c r="H118" t="e">
        <f>IF(#REF!&lt;=5,IF(C118&gt;=$C$3,1,0),0)</f>
        <v>#REF!</v>
      </c>
      <c r="J118" t="str">
        <f>VLOOKUP(A118,Pathways!$A$2:$D$353,2,FALSE)</f>
        <v>Metabolism</v>
      </c>
      <c r="K118" t="str">
        <f>VLOOKUP(A118,Pathways!$A$2:$D$353,3,FALSE)</f>
        <v xml:space="preserve"> Lipid Metabolism</v>
      </c>
      <c r="L118" t="str">
        <f>VLOOKUP(A118,Pathways!$A$2:$D$353,4,FALSE)</f>
        <v xml:space="preserve"> Synthesis and degradation of ketone bodies</v>
      </c>
    </row>
    <row r="119" spans="1:12" x14ac:dyDescent="0.25">
      <c r="A119" t="s">
        <v>82</v>
      </c>
      <c r="B119">
        <v>29</v>
      </c>
      <c r="C119">
        <v>5</v>
      </c>
      <c r="D119">
        <v>2</v>
      </c>
      <c r="E119">
        <v>44.6</v>
      </c>
      <c r="F119">
        <f t="shared" si="1"/>
        <v>0</v>
      </c>
      <c r="G119" t="e">
        <f>IF(#REF!&lt;=5,IF(C119&gt;=$C$3,1,0),0)</f>
        <v>#REF!</v>
      </c>
      <c r="H119" t="e">
        <f>IF(#REF!&lt;=5,IF(C119&gt;=$C$3,1,0),0)</f>
        <v>#REF!</v>
      </c>
      <c r="J119" t="str">
        <f>VLOOKUP(A119,Pathways!$A$2:$D$353,2,FALSE)</f>
        <v>Metabolism</v>
      </c>
      <c r="K119" t="str">
        <f>VLOOKUP(A119,Pathways!$A$2:$D$353,3,FALSE)</f>
        <v xml:space="preserve"> Lipid Metabolism</v>
      </c>
      <c r="L119" t="str">
        <f>VLOOKUP(A119,Pathways!$A$2:$D$353,4,FALSE)</f>
        <v xml:space="preserve"> Arachidonic acid metabolism</v>
      </c>
    </row>
    <row r="120" spans="1:12" x14ac:dyDescent="0.25">
      <c r="A120" t="s">
        <v>63</v>
      </c>
      <c r="B120">
        <v>49</v>
      </c>
      <c r="C120">
        <v>2</v>
      </c>
      <c r="D120">
        <v>1</v>
      </c>
      <c r="E120">
        <v>49.1</v>
      </c>
      <c r="F120">
        <f t="shared" si="1"/>
        <v>0</v>
      </c>
      <c r="G120" t="e">
        <f>IF(#REF!&lt;=5,IF(C120&gt;=$C$3,1,0),0)</f>
        <v>#REF!</v>
      </c>
      <c r="H120" t="e">
        <f>IF(#REF!&lt;=5,IF(C120&gt;=$C$3,1,0),0)</f>
        <v>#REF!</v>
      </c>
      <c r="J120" t="str">
        <f>VLOOKUP(A120,Pathways!$A$2:$D$353,2,FALSE)</f>
        <v>Metabolism</v>
      </c>
      <c r="K120" t="str">
        <f>VLOOKUP(A120,Pathways!$A$2:$D$353,3,FALSE)</f>
        <v xml:space="preserve"> Glycan Biosynthesis and Metabolism</v>
      </c>
      <c r="L120" t="str">
        <f>VLOOKUP(A120,Pathways!$A$2:$D$353,4,FALSE)</f>
        <v xml:space="preserve"> Various types of N-glycan biosynthesis</v>
      </c>
    </row>
    <row r="121" spans="1:12" x14ac:dyDescent="0.25">
      <c r="A121" t="s">
        <v>137</v>
      </c>
      <c r="B121">
        <v>37</v>
      </c>
      <c r="C121">
        <v>9</v>
      </c>
      <c r="D121">
        <v>3</v>
      </c>
      <c r="E121">
        <v>49.2</v>
      </c>
      <c r="F121">
        <f t="shared" si="1"/>
        <v>0</v>
      </c>
      <c r="G121" t="e">
        <f>IF(#REF!&lt;=5,IF(C121&gt;=$C$3,1,0),0)</f>
        <v>#REF!</v>
      </c>
      <c r="H121" t="e">
        <f>IF(#REF!&lt;=5,IF(C121&gt;=$C$3,1,0),0)</f>
        <v>#REF!</v>
      </c>
      <c r="J121" t="str">
        <f>VLOOKUP(A121,Pathways!$A$2:$D$353,2,FALSE)</f>
        <v>Metabolism</v>
      </c>
      <c r="K121" t="str">
        <f>VLOOKUP(A121,Pathways!$A$2:$D$353,3,FALSE)</f>
        <v xml:space="preserve"> Biosynthesis of Other Secondary Metabolites</v>
      </c>
      <c r="L121" t="str">
        <f>VLOOKUP(A121,Pathways!$A$2:$D$353,4,FALSE)</f>
        <v xml:space="preserve"> Isoquinoline alkaloid biosynthesis</v>
      </c>
    </row>
    <row r="122" spans="1:12" x14ac:dyDescent="0.25">
      <c r="A122" t="s">
        <v>178</v>
      </c>
      <c r="B122">
        <v>53</v>
      </c>
      <c r="C122">
        <v>2</v>
      </c>
      <c r="D122">
        <v>1</v>
      </c>
      <c r="E122">
        <v>49.5</v>
      </c>
      <c r="F122">
        <f t="shared" si="1"/>
        <v>0</v>
      </c>
      <c r="G122" t="e">
        <f>IF(#REF!&lt;=5,IF(C122&gt;=$C$3,1,0),0)</f>
        <v>#REF!</v>
      </c>
      <c r="H122" t="e">
        <f>IF(#REF!&lt;=5,IF(C122&gt;=$C$3,1,0),0)</f>
        <v>#REF!</v>
      </c>
      <c r="J122" t="str">
        <f>VLOOKUP(A122,Pathways!$A$2:$D$353,2,FALSE)</f>
        <v>Genetic Information Processing</v>
      </c>
      <c r="K122" t="str">
        <f>VLOOKUP(A122,Pathways!$A$2:$D$353,3,FALSE)</f>
        <v xml:space="preserve"> Translation</v>
      </c>
      <c r="L122" t="str">
        <f>VLOOKUP(A122,Pathways!$A$2:$D$353,4,FALSE)</f>
        <v xml:space="preserve"> mRNA surveillance pathway</v>
      </c>
    </row>
    <row r="123" spans="1:12" x14ac:dyDescent="0.25">
      <c r="A123" t="s">
        <v>155</v>
      </c>
      <c r="B123">
        <v>2</v>
      </c>
      <c r="C123">
        <v>2</v>
      </c>
      <c r="D123">
        <v>1</v>
      </c>
      <c r="E123">
        <v>49.800000000000004</v>
      </c>
      <c r="F123">
        <f t="shared" si="1"/>
        <v>0</v>
      </c>
      <c r="G123" t="e">
        <f>IF(#REF!&lt;=5,IF(C123&gt;=$C$3,1,0),0)</f>
        <v>#REF!</v>
      </c>
      <c r="H123" t="e">
        <f>IF(#REF!&lt;=5,IF(C123&gt;=$C$3,1,0),0)</f>
        <v>#REF!</v>
      </c>
      <c r="J123" t="str">
        <f>VLOOKUP(A123,Pathways!$A$2:$D$353,2,FALSE)</f>
        <v>Metabolism</v>
      </c>
      <c r="K123" t="str">
        <f>VLOOKUP(A123,Pathways!$A$2:$D$353,3,FALSE)</f>
        <v xml:space="preserve"> Metabolism of Terpenoids and Polyketides</v>
      </c>
      <c r="L123" t="str">
        <f>VLOOKUP(A123,Pathways!$A$2:$D$353,4,FALSE)</f>
        <v xml:space="preserve"> Biosynthesis of ansamycins</v>
      </c>
    </row>
    <row r="124" spans="1:12" x14ac:dyDescent="0.25">
      <c r="A124" t="s">
        <v>233</v>
      </c>
      <c r="B124">
        <v>70</v>
      </c>
      <c r="C124">
        <v>19</v>
      </c>
      <c r="D124">
        <v>6</v>
      </c>
      <c r="E124">
        <v>50.1</v>
      </c>
      <c r="F124">
        <f t="shared" si="1"/>
        <v>0</v>
      </c>
      <c r="G124" t="e">
        <f>IF(#REF!&lt;=5,IF(C124&gt;=$C$3,1,0),0)</f>
        <v>#REF!</v>
      </c>
      <c r="H124" t="e">
        <f>IF(#REF!&lt;=5,IF(C124&gt;=$C$3,1,0),0)</f>
        <v>#REF!</v>
      </c>
      <c r="J124" t="str">
        <f>VLOOKUP(A124,Pathways!$A$2:$D$353,2,FALSE)</f>
        <v>Cellular Processes</v>
      </c>
      <c r="K124" t="str">
        <f>VLOOKUP(A124,Pathways!$A$2:$D$353,3,FALSE)</f>
        <v xml:space="preserve"> Transport and Catabolism</v>
      </c>
      <c r="L124" t="str">
        <f>VLOOKUP(A124,Pathways!$A$2:$D$353,4,FALSE)</f>
        <v xml:space="preserve"> Peroxisome</v>
      </c>
    </row>
    <row r="125" spans="1:12" x14ac:dyDescent="0.25">
      <c r="A125" t="s">
        <v>317</v>
      </c>
      <c r="B125">
        <v>82</v>
      </c>
      <c r="C125">
        <v>2</v>
      </c>
      <c r="D125">
        <v>1</v>
      </c>
      <c r="E125">
        <v>50.7</v>
      </c>
      <c r="F125">
        <f t="shared" si="1"/>
        <v>0</v>
      </c>
      <c r="G125" t="e">
        <f>IF(#REF!&lt;=5,IF(C125&gt;=$C$3,1,0),0)</f>
        <v>#REF!</v>
      </c>
      <c r="H125" t="e">
        <f>IF(#REF!&lt;=5,IF(C125&gt;=$C$3,1,0),0)</f>
        <v>#REF!</v>
      </c>
      <c r="J125" t="str">
        <f>VLOOKUP(A125,Pathways!$A$2:$D$353,2,FALSE)</f>
        <v>Human Diseases</v>
      </c>
      <c r="K125" t="str">
        <f>VLOOKUP(A125,Pathways!$A$2:$D$353,3,FALSE)</f>
        <v xml:space="preserve"> Infectious Diseases</v>
      </c>
      <c r="L125" t="str">
        <f>VLOOKUP(A125,Pathways!$A$2:$D$353,4,FALSE)</f>
        <v xml:space="preserve"> Chagas disease (American trypanosomiasis)</v>
      </c>
    </row>
    <row r="126" spans="1:12" x14ac:dyDescent="0.25">
      <c r="A126" t="s">
        <v>347</v>
      </c>
      <c r="B126">
        <v>34</v>
      </c>
      <c r="C126">
        <v>2</v>
      </c>
      <c r="D126">
        <v>1</v>
      </c>
      <c r="E126">
        <v>50.7</v>
      </c>
      <c r="F126">
        <f t="shared" si="1"/>
        <v>0</v>
      </c>
      <c r="G126" t="e">
        <f>IF(#REF!&lt;=5,IF(C126&gt;=$C$3,1,0),0)</f>
        <v>#REF!</v>
      </c>
      <c r="H126" t="e">
        <f>IF(#REF!&lt;=5,IF(C126&gt;=$C$3,1,0),0)</f>
        <v>#REF!</v>
      </c>
      <c r="J126" t="str">
        <f>VLOOKUP(A126,Pathways!$A$2:$D$353,2,FALSE)</f>
        <v>Human Diseases</v>
      </c>
      <c r="K126" t="str">
        <f>VLOOKUP(A126,Pathways!$A$2:$D$353,3,FALSE)</f>
        <v xml:space="preserve"> Immune System Diseases</v>
      </c>
      <c r="L126" t="str">
        <f>VLOOKUP(A126,Pathways!$A$2:$D$353,4,FALSE)</f>
        <v xml:space="preserve"> Primary immunodeficiency</v>
      </c>
    </row>
    <row r="127" spans="1:12" x14ac:dyDescent="0.25">
      <c r="A127" t="s">
        <v>69</v>
      </c>
      <c r="B127">
        <v>22</v>
      </c>
      <c r="C127">
        <v>2</v>
      </c>
      <c r="D127">
        <v>1</v>
      </c>
      <c r="E127">
        <v>50.800000000000004</v>
      </c>
      <c r="F127">
        <f t="shared" si="1"/>
        <v>0</v>
      </c>
      <c r="G127" t="e">
        <f>IF(#REF!&lt;=5,IF(C127&gt;=$C$3,1,0),0)</f>
        <v>#REF!</v>
      </c>
      <c r="H127" t="e">
        <f>IF(#REF!&lt;=5,IF(C127&gt;=$C$3,1,0),0)</f>
        <v>#REF!</v>
      </c>
      <c r="J127" t="str">
        <f>VLOOKUP(A127,Pathways!$A$2:$D$353,2,FALSE)</f>
        <v>Metabolism</v>
      </c>
      <c r="K127" t="str">
        <f>VLOOKUP(A127,Pathways!$A$2:$D$353,3,FALSE)</f>
        <v xml:space="preserve"> Biosynthesis of Other Secondary Metabolites</v>
      </c>
      <c r="L127" t="str">
        <f>VLOOKUP(A127,Pathways!$A$2:$D$353,4,FALSE)</f>
        <v xml:space="preserve"> Butirosin and neomycin biosynthesis</v>
      </c>
    </row>
    <row r="128" spans="1:12" x14ac:dyDescent="0.25">
      <c r="A128" t="s">
        <v>39</v>
      </c>
      <c r="B128">
        <v>61</v>
      </c>
      <c r="C128">
        <v>40</v>
      </c>
      <c r="D128">
        <v>12</v>
      </c>
      <c r="E128">
        <v>51.2</v>
      </c>
      <c r="F128">
        <f t="shared" si="1"/>
        <v>0</v>
      </c>
      <c r="G128" t="e">
        <f>IF(#REF!&lt;=5,IF(C128&gt;=$C$3,1,0),0)</f>
        <v>#REF!</v>
      </c>
      <c r="H128" t="e">
        <f>IF(#REF!&lt;=5,IF(C128&gt;=$C$3,1,0),0)</f>
        <v>#REF!</v>
      </c>
      <c r="J128" t="str">
        <f>VLOOKUP(A128,Pathways!$A$2:$D$353,2,FALSE)</f>
        <v>Metabolism</v>
      </c>
      <c r="K128" t="str">
        <f>VLOOKUP(A128,Pathways!$A$2:$D$353,3,FALSE)</f>
        <v xml:space="preserve"> Amino Acid Metabolism</v>
      </c>
      <c r="L128" t="str">
        <f>VLOOKUP(A128,Pathways!$A$2:$D$353,4,FALSE)</f>
        <v xml:space="preserve"> Tyrosine metabolism</v>
      </c>
    </row>
    <row r="129" spans="1:12" x14ac:dyDescent="0.25">
      <c r="A129" t="s">
        <v>204</v>
      </c>
      <c r="B129">
        <v>133</v>
      </c>
      <c r="C129">
        <v>2</v>
      </c>
      <c r="D129">
        <v>1</v>
      </c>
      <c r="E129">
        <v>52.2</v>
      </c>
      <c r="F129">
        <f t="shared" si="1"/>
        <v>0</v>
      </c>
      <c r="G129" t="e">
        <f>IF(#REF!&lt;=5,IF(C129&gt;=$C$3,1,0),0)</f>
        <v>#REF!</v>
      </c>
      <c r="H129" t="e">
        <f>IF(#REF!&lt;=5,IF(C129&gt;=$C$3,1,0),0)</f>
        <v>#REF!</v>
      </c>
      <c r="J129" t="str">
        <f>VLOOKUP(A129,Pathways!$A$2:$D$353,2,FALSE)</f>
        <v>Environmental Information Processing</v>
      </c>
      <c r="K129" t="str">
        <f>VLOOKUP(A129,Pathways!$A$2:$D$353,3,FALSE)</f>
        <v xml:space="preserve"> Signal Transduction</v>
      </c>
      <c r="L129" t="str">
        <f>VLOOKUP(A129,Pathways!$A$2:$D$353,4,FALSE)</f>
        <v xml:space="preserve"> Calcium signaling pathway</v>
      </c>
    </row>
    <row r="130" spans="1:12" x14ac:dyDescent="0.25">
      <c r="A130" t="s">
        <v>193</v>
      </c>
      <c r="B130">
        <v>55</v>
      </c>
      <c r="C130">
        <v>9</v>
      </c>
      <c r="D130">
        <v>3</v>
      </c>
      <c r="E130">
        <v>52.400000000000006</v>
      </c>
      <c r="F130">
        <f t="shared" si="1"/>
        <v>0</v>
      </c>
      <c r="G130" t="e">
        <f>IF(#REF!&lt;=5,IF(C130&gt;=$C$3,1,0),0)</f>
        <v>#REF!</v>
      </c>
      <c r="H130" t="e">
        <f>IF(#REF!&lt;=5,IF(C130&gt;=$C$3,1,0),0)</f>
        <v>#REF!</v>
      </c>
      <c r="J130" t="str">
        <f>VLOOKUP(A130,Pathways!$A$2:$D$353,2,FALSE)</f>
        <v>Organismal Systems</v>
      </c>
      <c r="K130" t="str">
        <f>VLOOKUP(A130,Pathways!$A$2:$D$353,3,FALSE)</f>
        <v xml:space="preserve"> Endocrine System</v>
      </c>
      <c r="L130" t="str">
        <f>VLOOKUP(A130,Pathways!$A$2:$D$353,4,FALSE)</f>
        <v xml:space="preserve"> PPAR signaling pathway</v>
      </c>
    </row>
    <row r="131" spans="1:12" x14ac:dyDescent="0.25">
      <c r="A131" t="s">
        <v>150</v>
      </c>
      <c r="B131">
        <v>94</v>
      </c>
      <c r="C131">
        <v>89</v>
      </c>
      <c r="D131">
        <v>26</v>
      </c>
      <c r="E131">
        <v>53.400000000000006</v>
      </c>
      <c r="F131">
        <f t="shared" si="1"/>
        <v>0</v>
      </c>
      <c r="G131" t="e">
        <f>IF(#REF!&lt;=5,IF(C131&gt;=$C$3,1,0),0)</f>
        <v>#REF!</v>
      </c>
      <c r="H131" t="e">
        <f>IF(#REF!&lt;=5,IF(C131&gt;=$C$3,1,0),0)</f>
        <v>#REF!</v>
      </c>
      <c r="J131" t="str">
        <f>VLOOKUP(A131,Pathways!$A$2:$D$353,2,FALSE)</f>
        <v>Metabolism</v>
      </c>
      <c r="K131" t="str">
        <f>VLOOKUP(A131,Pathways!$A$2:$D$353,3,FALSE)</f>
        <v xml:space="preserve"> Glycan Biosynthesis and Metabolism</v>
      </c>
      <c r="L131" t="str">
        <f>VLOOKUP(A131,Pathways!$A$2:$D$353,4,FALSE)</f>
        <v xml:space="preserve"> Lipopolysaccharide biosynthesis proteins</v>
      </c>
    </row>
    <row r="132" spans="1:12" x14ac:dyDescent="0.25">
      <c r="A132" t="s">
        <v>180</v>
      </c>
      <c r="B132">
        <v>60</v>
      </c>
      <c r="C132">
        <v>30</v>
      </c>
      <c r="D132">
        <v>9</v>
      </c>
      <c r="E132">
        <v>53.6</v>
      </c>
      <c r="F132">
        <f t="shared" si="1"/>
        <v>0</v>
      </c>
      <c r="G132" t="e">
        <f>IF(#REF!&lt;=5,IF(C132&gt;=$C$3,1,0),0)</f>
        <v>#REF!</v>
      </c>
      <c r="H132" t="e">
        <f>IF(#REF!&lt;=5,IF(C132&gt;=$C$3,1,0),0)</f>
        <v>#REF!</v>
      </c>
      <c r="J132" t="str">
        <f>VLOOKUP(A132,Pathways!$A$2:$D$353,2,FALSE)</f>
        <v>Genetic Information Processing</v>
      </c>
      <c r="K132" t="str">
        <f>VLOOKUP(A132,Pathways!$A$2:$D$353,3,FALSE)</f>
        <v xml:space="preserve"> Transcription</v>
      </c>
      <c r="L132" t="str">
        <f>VLOOKUP(A132,Pathways!$A$2:$D$353,4,FALSE)</f>
        <v xml:space="preserve"> RNA polymerase</v>
      </c>
    </row>
    <row r="133" spans="1:12" x14ac:dyDescent="0.25">
      <c r="A133" t="s">
        <v>138</v>
      </c>
      <c r="B133">
        <v>23</v>
      </c>
      <c r="C133">
        <v>13</v>
      </c>
      <c r="D133">
        <v>4</v>
      </c>
      <c r="E133">
        <v>54.800000000000004</v>
      </c>
      <c r="F133">
        <f t="shared" si="1"/>
        <v>0</v>
      </c>
      <c r="G133" t="e">
        <f>IF(#REF!&lt;=5,IF(C133&gt;=$C$3,1,0),0)</f>
        <v>#REF!</v>
      </c>
      <c r="H133" t="e">
        <f>IF(#REF!&lt;=5,IF(C133&gt;=$C$3,1,0),0)</f>
        <v>#REF!</v>
      </c>
      <c r="J133" t="str">
        <f>VLOOKUP(A133,Pathways!$A$2:$D$353,2,FALSE)</f>
        <v>Metabolism</v>
      </c>
      <c r="K133" t="str">
        <f>VLOOKUP(A133,Pathways!$A$2:$D$353,3,FALSE)</f>
        <v xml:space="preserve"> Biosynthesis of Other Secondary Metabolites</v>
      </c>
      <c r="L133" t="str">
        <f>VLOOKUP(A133,Pathways!$A$2:$D$353,4,FALSE)</f>
        <v xml:space="preserve"> Tropane, piperidine and pyridine alkaloid biosynthesis</v>
      </c>
    </row>
    <row r="134" spans="1:12" x14ac:dyDescent="0.25">
      <c r="A134" t="s">
        <v>57</v>
      </c>
      <c r="B134">
        <v>5</v>
      </c>
      <c r="C134">
        <v>6</v>
      </c>
      <c r="D134">
        <v>2</v>
      </c>
      <c r="E134">
        <v>55.6</v>
      </c>
      <c r="F134">
        <f t="shared" si="1"/>
        <v>0</v>
      </c>
      <c r="G134" t="e">
        <f>IF(#REF!&lt;=5,IF(C134&gt;=$C$3,1,0),0)</f>
        <v>#REF!</v>
      </c>
      <c r="H134" t="e">
        <f>IF(#REF!&lt;=5,IF(C134&gt;=$C$3,1,0),0)</f>
        <v>#REF!</v>
      </c>
      <c r="J134" t="str">
        <f>VLOOKUP(A134,Pathways!$A$2:$D$353,2,FALSE)</f>
        <v>Metabolism</v>
      </c>
      <c r="K134" t="str">
        <f>VLOOKUP(A134,Pathways!$A$2:$D$353,3,FALSE)</f>
        <v xml:space="preserve"> Metabolism of Other Amino Acids</v>
      </c>
      <c r="L134" t="str">
        <f>VLOOKUP(A134,Pathways!$A$2:$D$353,4,FALSE)</f>
        <v xml:space="preserve"> D-Alanine metabolism</v>
      </c>
    </row>
    <row r="135" spans="1:12" x14ac:dyDescent="0.25">
      <c r="A135" t="s">
        <v>9</v>
      </c>
      <c r="B135">
        <v>47</v>
      </c>
      <c r="C135">
        <v>31</v>
      </c>
      <c r="D135">
        <v>9</v>
      </c>
      <c r="E135">
        <v>56.800000000000004</v>
      </c>
      <c r="F135">
        <f t="shared" si="1"/>
        <v>0</v>
      </c>
      <c r="G135" t="e">
        <f>IF(#REF!&lt;=5,IF(C135&gt;=$C$3,1,0),0)</f>
        <v>#REF!</v>
      </c>
      <c r="H135" t="e">
        <f>IF(#REF!&lt;=5,IF(C135&gt;=$C$3,1,0),0)</f>
        <v>#REF!</v>
      </c>
      <c r="J135" t="str">
        <f>VLOOKUP(A135,Pathways!$A$2:$D$353,2,FALSE)</f>
        <v>Metabolism</v>
      </c>
      <c r="K135" t="str">
        <f>VLOOKUP(A135,Pathways!$A$2:$D$353,3,FALSE)</f>
        <v xml:space="preserve"> Lipid Metabolism</v>
      </c>
      <c r="L135" t="str">
        <f>VLOOKUP(A135,Pathways!$A$2:$D$353,4,FALSE)</f>
        <v xml:space="preserve"> Fatty acid metabolism</v>
      </c>
    </row>
    <row r="136" spans="1:12" x14ac:dyDescent="0.25">
      <c r="A136" t="s">
        <v>46</v>
      </c>
      <c r="B136">
        <v>62</v>
      </c>
      <c r="C136">
        <v>31</v>
      </c>
      <c r="D136">
        <v>9</v>
      </c>
      <c r="E136">
        <v>57</v>
      </c>
      <c r="F136">
        <f t="shared" ref="F136:F199" si="2">IF(E136&lt;=5,IF(C136&gt;=$C$3,1,0),0)</f>
        <v>0</v>
      </c>
      <c r="G136" t="e">
        <f>IF(#REF!&lt;=5,IF(C136&gt;=$C$3,1,0),0)</f>
        <v>#REF!</v>
      </c>
      <c r="H136" t="e">
        <f>IF(#REF!&lt;=5,IF(C136&gt;=$C$3,1,0),0)</f>
        <v>#REF!</v>
      </c>
      <c r="J136" t="str">
        <f>VLOOKUP(A136,Pathways!$A$2:$D$353,2,FALSE)</f>
        <v>Metabolism</v>
      </c>
      <c r="K136" t="str">
        <f>VLOOKUP(A136,Pathways!$A$2:$D$353,3,FALSE)</f>
        <v xml:space="preserve"> Amino Acid Metabolism</v>
      </c>
      <c r="L136" t="str">
        <f>VLOOKUP(A136,Pathways!$A$2:$D$353,4,FALSE)</f>
        <v xml:space="preserve"> Tryptophan metabolism</v>
      </c>
    </row>
    <row r="137" spans="1:12" x14ac:dyDescent="0.25">
      <c r="A137" t="s">
        <v>33</v>
      </c>
      <c r="B137">
        <v>54</v>
      </c>
      <c r="C137">
        <v>24</v>
      </c>
      <c r="D137">
        <v>7</v>
      </c>
      <c r="E137">
        <v>58.2</v>
      </c>
      <c r="F137">
        <f t="shared" si="2"/>
        <v>0</v>
      </c>
      <c r="G137" t="e">
        <f>IF(#REF!&lt;=5,IF(C137&gt;=$C$3,1,0),0)</f>
        <v>#REF!</v>
      </c>
      <c r="H137" t="e">
        <f>IF(#REF!&lt;=5,IF(C137&gt;=$C$3,1,0),0)</f>
        <v>#REF!</v>
      </c>
      <c r="J137" t="str">
        <f>VLOOKUP(A137,Pathways!$A$2:$D$353,2,FALSE)</f>
        <v>Metabolism</v>
      </c>
      <c r="K137" t="str">
        <f>VLOOKUP(A137,Pathways!$A$2:$D$353,3,FALSE)</f>
        <v xml:space="preserve"> Amino Acid Metabolism</v>
      </c>
      <c r="L137" t="str">
        <f>VLOOKUP(A137,Pathways!$A$2:$D$353,4,FALSE)</f>
        <v xml:space="preserve"> Lysine degradation</v>
      </c>
    </row>
    <row r="138" spans="1:12" x14ac:dyDescent="0.25">
      <c r="A138" t="s">
        <v>161</v>
      </c>
      <c r="B138">
        <v>606</v>
      </c>
      <c r="C138">
        <v>527</v>
      </c>
      <c r="D138">
        <v>151</v>
      </c>
      <c r="E138">
        <v>61.2</v>
      </c>
      <c r="F138">
        <f t="shared" si="2"/>
        <v>0</v>
      </c>
      <c r="G138" t="e">
        <f>IF(#REF!&lt;=5,IF(C138&gt;=$C$3,1,0),0)</f>
        <v>#REF!</v>
      </c>
      <c r="H138" t="e">
        <f>IF(#REF!&lt;=5,IF(C138&gt;=$C$3,1,0),0)</f>
        <v>#REF!</v>
      </c>
      <c r="J138" t="str">
        <f>VLOOKUP(A138,Pathways!$A$2:$D$353,2,FALSE)</f>
        <v>Environmental Information Processing</v>
      </c>
      <c r="K138" t="str">
        <f>VLOOKUP(A138,Pathways!$A$2:$D$353,3,FALSE)</f>
        <v xml:space="preserve"> Membrane Transport</v>
      </c>
      <c r="L138" t="str">
        <f>VLOOKUP(A138,Pathways!$A$2:$D$353,4,FALSE)</f>
        <v xml:space="preserve"> Transporters</v>
      </c>
    </row>
    <row r="139" spans="1:12" x14ac:dyDescent="0.25">
      <c r="A139" t="s">
        <v>304</v>
      </c>
      <c r="B139">
        <v>30</v>
      </c>
      <c r="C139">
        <v>3</v>
      </c>
      <c r="D139">
        <v>1</v>
      </c>
      <c r="E139">
        <v>62.7</v>
      </c>
      <c r="F139">
        <f t="shared" si="2"/>
        <v>0</v>
      </c>
      <c r="G139" t="e">
        <f>IF(#REF!&lt;=5,IF(C139&gt;=$C$3,1,0),0)</f>
        <v>#REF!</v>
      </c>
      <c r="H139" t="e">
        <f>IF(#REF!&lt;=5,IF(C139&gt;=$C$3,1,0),0)</f>
        <v>#REF!</v>
      </c>
      <c r="J139" t="str">
        <f>VLOOKUP(A139,Pathways!$A$2:$D$353,2,FALSE)</f>
        <v>Organismal Systems</v>
      </c>
      <c r="K139" t="str">
        <f>VLOOKUP(A139,Pathways!$A$2:$D$353,3,FALSE)</f>
        <v xml:space="preserve"> Digestive System</v>
      </c>
      <c r="L139" t="str">
        <f>VLOOKUP(A139,Pathways!$A$2:$D$353,4,FALSE)</f>
        <v xml:space="preserve"> Mineral absorption</v>
      </c>
    </row>
    <row r="140" spans="1:12" x14ac:dyDescent="0.25">
      <c r="A140" t="s">
        <v>122</v>
      </c>
      <c r="B140">
        <v>21</v>
      </c>
      <c r="C140">
        <v>18</v>
      </c>
      <c r="D140">
        <v>5</v>
      </c>
      <c r="E140">
        <v>62.800000000000004</v>
      </c>
      <c r="F140">
        <f t="shared" si="2"/>
        <v>0</v>
      </c>
      <c r="G140" t="e">
        <f>IF(#REF!&lt;=5,IF(C140&gt;=$C$3,1,0),0)</f>
        <v>#REF!</v>
      </c>
      <c r="H140" t="e">
        <f>IF(#REF!&lt;=5,IF(C140&gt;=$C$3,1,0),0)</f>
        <v>#REF!</v>
      </c>
      <c r="J140" t="str">
        <f>VLOOKUP(A140,Pathways!$A$2:$D$353,2,FALSE)</f>
        <v>Metabolism</v>
      </c>
      <c r="K140" t="str">
        <f>VLOOKUP(A140,Pathways!$A$2:$D$353,3,FALSE)</f>
        <v xml:space="preserve"> Metabolism of Terpenoids and Polyketides</v>
      </c>
      <c r="L140" t="str">
        <f>VLOOKUP(A140,Pathways!$A$2:$D$353,4,FALSE)</f>
        <v xml:space="preserve"> Limonene and pinene degradation</v>
      </c>
    </row>
    <row r="141" spans="1:12" x14ac:dyDescent="0.25">
      <c r="A141" t="s">
        <v>307</v>
      </c>
      <c r="B141">
        <v>43</v>
      </c>
      <c r="C141">
        <v>3</v>
      </c>
      <c r="D141">
        <v>1</v>
      </c>
      <c r="E141">
        <v>64</v>
      </c>
      <c r="F141">
        <f t="shared" si="2"/>
        <v>0</v>
      </c>
      <c r="G141" t="e">
        <f>IF(#REF!&lt;=5,IF(C141&gt;=$C$3,1,0),0)</f>
        <v>#REF!</v>
      </c>
      <c r="H141" t="e">
        <f>IF(#REF!&lt;=5,IF(C141&gt;=$C$3,1,0),0)</f>
        <v>#REF!</v>
      </c>
      <c r="J141" t="str">
        <f>VLOOKUP(A141,Pathways!$A$2:$D$353,2,FALSE)</f>
        <v>Human Diseases</v>
      </c>
      <c r="K141" t="str">
        <f>VLOOKUP(A141,Pathways!$A$2:$D$353,3,FALSE)</f>
        <v xml:space="preserve"> Neurodegenerative Diseases</v>
      </c>
      <c r="L141" t="str">
        <f>VLOOKUP(A141,Pathways!$A$2:$D$353,4,FALSE)</f>
        <v xml:space="preserve"> Amyotrophic lateral sclerosis (ALS)</v>
      </c>
    </row>
    <row r="142" spans="1:12" x14ac:dyDescent="0.25">
      <c r="A142" t="s">
        <v>186</v>
      </c>
      <c r="B142">
        <v>294</v>
      </c>
      <c r="C142">
        <v>3</v>
      </c>
      <c r="D142">
        <v>1</v>
      </c>
      <c r="E142">
        <v>65.3</v>
      </c>
      <c r="F142">
        <f t="shared" si="2"/>
        <v>0</v>
      </c>
      <c r="G142" t="e">
        <f>IF(#REF!&lt;=5,IF(C142&gt;=$C$3,1,0),0)</f>
        <v>#REF!</v>
      </c>
      <c r="H142" t="e">
        <f>IF(#REF!&lt;=5,IF(C142&gt;=$C$3,1,0),0)</f>
        <v>#REF!</v>
      </c>
      <c r="J142" t="str">
        <f>VLOOKUP(A142,Pathways!$A$2:$D$353,2,FALSE)</f>
        <v>Genetic Information Processing</v>
      </c>
      <c r="K142" t="str">
        <f>VLOOKUP(A142,Pathways!$A$2:$D$353,3,FALSE)</f>
        <v xml:space="preserve"> Transcription</v>
      </c>
      <c r="L142" t="str">
        <f>VLOOKUP(A142,Pathways!$A$2:$D$353,4,FALSE)</f>
        <v xml:space="preserve"> Spliceosome</v>
      </c>
    </row>
    <row r="143" spans="1:12" x14ac:dyDescent="0.25">
      <c r="A143" t="s">
        <v>230</v>
      </c>
      <c r="B143">
        <v>99</v>
      </c>
      <c r="C143">
        <v>18</v>
      </c>
      <c r="D143">
        <v>5</v>
      </c>
      <c r="E143">
        <v>65.3</v>
      </c>
      <c r="F143">
        <f t="shared" si="2"/>
        <v>0</v>
      </c>
      <c r="G143" t="e">
        <f>IF(#REF!&lt;=5,IF(C143&gt;=$C$3,1,0),0)</f>
        <v>#REF!</v>
      </c>
      <c r="H143" t="e">
        <f>IF(#REF!&lt;=5,IF(C143&gt;=$C$3,1,0),0)</f>
        <v>#REF!</v>
      </c>
      <c r="J143" t="str">
        <f>VLOOKUP(A143,Pathways!$A$2:$D$353,2,FALSE)</f>
        <v>Cellular Processes</v>
      </c>
      <c r="K143" t="str">
        <f>VLOOKUP(A143,Pathways!$A$2:$D$353,3,FALSE)</f>
        <v xml:space="preserve"> Transport and Catabolism</v>
      </c>
      <c r="L143" t="str">
        <f>VLOOKUP(A143,Pathways!$A$2:$D$353,4,FALSE)</f>
        <v xml:space="preserve"> Lysosome</v>
      </c>
    </row>
    <row r="144" spans="1:12" x14ac:dyDescent="0.25">
      <c r="A144" t="s">
        <v>60</v>
      </c>
      <c r="B144">
        <v>44</v>
      </c>
      <c r="C144">
        <v>7</v>
      </c>
      <c r="D144">
        <v>2</v>
      </c>
      <c r="E144">
        <v>65.400000000000006</v>
      </c>
      <c r="F144">
        <f t="shared" si="2"/>
        <v>0</v>
      </c>
      <c r="G144" t="e">
        <f>IF(#REF!&lt;=5,IF(C144&gt;=$C$3,1,0),0)</f>
        <v>#REF!</v>
      </c>
      <c r="H144" t="e">
        <f>IF(#REF!&lt;=5,IF(C144&gt;=$C$3,1,0),0)</f>
        <v>#REF!</v>
      </c>
      <c r="J144" t="str">
        <f>VLOOKUP(A144,Pathways!$A$2:$D$353,2,FALSE)</f>
        <v>Metabolism</v>
      </c>
      <c r="K144" t="str">
        <f>VLOOKUP(A144,Pathways!$A$2:$D$353,3,FALSE)</f>
        <v xml:space="preserve"> Glycan Biosynthesis and Metabolism</v>
      </c>
      <c r="L144" t="str">
        <f>VLOOKUP(A144,Pathways!$A$2:$D$353,4,FALSE)</f>
        <v xml:space="preserve"> N-Glycan biosynthesis</v>
      </c>
    </row>
    <row r="145" spans="1:12" x14ac:dyDescent="0.25">
      <c r="A145" t="s">
        <v>94</v>
      </c>
      <c r="B145">
        <v>26</v>
      </c>
      <c r="C145">
        <v>22</v>
      </c>
      <c r="D145">
        <v>6</v>
      </c>
      <c r="E145">
        <v>65.5</v>
      </c>
      <c r="F145">
        <f t="shared" si="2"/>
        <v>0</v>
      </c>
      <c r="G145" t="e">
        <f>IF(#REF!&lt;=5,IF(C145&gt;=$C$3,1,0),0)</f>
        <v>#REF!</v>
      </c>
      <c r="H145" t="e">
        <f>IF(#REF!&lt;=5,IF(C145&gt;=$C$3,1,0),0)</f>
        <v>#REF!</v>
      </c>
      <c r="J145" t="str">
        <f>VLOOKUP(A145,Pathways!$A$2:$D$353,2,FALSE)</f>
        <v>Metabolism</v>
      </c>
      <c r="K145" t="str">
        <f>VLOOKUP(A145,Pathways!$A$2:$D$353,3,FALSE)</f>
        <v xml:space="preserve"> Xenobiotics Biodegradation and Metabolism</v>
      </c>
      <c r="L145" t="str">
        <f>VLOOKUP(A145,Pathways!$A$2:$D$353,4,FALSE)</f>
        <v xml:space="preserve"> Chloroalkane and chloroalkene degradation</v>
      </c>
    </row>
    <row r="146" spans="1:12" x14ac:dyDescent="0.25">
      <c r="A146" t="s">
        <v>224</v>
      </c>
      <c r="B146">
        <v>544</v>
      </c>
      <c r="C146">
        <v>3</v>
      </c>
      <c r="D146">
        <v>1</v>
      </c>
      <c r="E146">
        <v>65.600000000000009</v>
      </c>
      <c r="F146">
        <f t="shared" si="2"/>
        <v>0</v>
      </c>
      <c r="G146" t="e">
        <f>IF(#REF!&lt;=5,IF(C146&gt;=$C$3,1,0),0)</f>
        <v>#REF!</v>
      </c>
      <c r="H146" t="e">
        <f>IF(#REF!&lt;=5,IF(C146&gt;=$C$3,1,0),0)</f>
        <v>#REF!</v>
      </c>
      <c r="J146" t="str">
        <f>VLOOKUP(A146,Pathways!$A$2:$D$353,2,FALSE)</f>
        <v>Genetic Information Processing</v>
      </c>
      <c r="K146" t="str">
        <f>VLOOKUP(A146,Pathways!$A$2:$D$353,3,FALSE)</f>
        <v xml:space="preserve"> Folding, Sorting and Degradation</v>
      </c>
      <c r="L146" t="str">
        <f>VLOOKUP(A146,Pathways!$A$2:$D$353,4,FALSE)</f>
        <v xml:space="preserve"> Ubiquitin system</v>
      </c>
    </row>
    <row r="147" spans="1:12" x14ac:dyDescent="0.25">
      <c r="A147" t="s">
        <v>282</v>
      </c>
      <c r="B147">
        <v>153</v>
      </c>
      <c r="C147">
        <v>7</v>
      </c>
      <c r="D147">
        <v>2</v>
      </c>
      <c r="E147">
        <v>66.2</v>
      </c>
      <c r="F147">
        <f t="shared" si="2"/>
        <v>0</v>
      </c>
      <c r="G147" t="e">
        <f>IF(#REF!&lt;=5,IF(C147&gt;=$C$3,1,0),0)</f>
        <v>#REF!</v>
      </c>
      <c r="H147" t="e">
        <f>IF(#REF!&lt;=5,IF(C147&gt;=$C$3,1,0),0)</f>
        <v>#REF!</v>
      </c>
      <c r="J147" t="str">
        <f>VLOOKUP(A147,Pathways!$A$2:$D$353,2,FALSE)</f>
        <v>Cellular Processes</v>
      </c>
      <c r="K147" t="str">
        <f>VLOOKUP(A147,Pathways!$A$2:$D$353,3,FALSE)</f>
        <v xml:space="preserve"> Cell Motility</v>
      </c>
      <c r="L147" t="str">
        <f>VLOOKUP(A147,Pathways!$A$2:$D$353,4,FALSE)</f>
        <v xml:space="preserve"> Cytoskeleton proteins</v>
      </c>
    </row>
    <row r="148" spans="1:12" x14ac:dyDescent="0.25">
      <c r="A148" t="s">
        <v>323</v>
      </c>
      <c r="B148">
        <v>139</v>
      </c>
      <c r="C148">
        <v>11</v>
      </c>
      <c r="D148">
        <v>3</v>
      </c>
      <c r="E148">
        <v>66.2</v>
      </c>
      <c r="F148">
        <f t="shared" si="2"/>
        <v>0</v>
      </c>
      <c r="G148" t="e">
        <f>IF(#REF!&lt;=5,IF(C148&gt;=$C$3,1,0),0)</f>
        <v>#REF!</v>
      </c>
      <c r="H148" t="e">
        <f>IF(#REF!&lt;=5,IF(C148&gt;=$C$3,1,0),0)</f>
        <v>#REF!</v>
      </c>
      <c r="J148" t="str">
        <f>VLOOKUP(A148,Pathways!$A$2:$D$353,2,FALSE)</f>
        <v>Human Diseases</v>
      </c>
      <c r="K148" t="str">
        <f>VLOOKUP(A148,Pathways!$A$2:$D$353,3,FALSE)</f>
        <v xml:space="preserve"> Infectious Diseases</v>
      </c>
      <c r="L148" t="str">
        <f>VLOOKUP(A148,Pathways!$A$2:$D$353,4,FALSE)</f>
        <v xml:space="preserve"> Tuberculosis</v>
      </c>
    </row>
    <row r="149" spans="1:12" x14ac:dyDescent="0.25">
      <c r="A149" t="s">
        <v>78</v>
      </c>
      <c r="B149">
        <v>45</v>
      </c>
      <c r="C149">
        <v>18</v>
      </c>
      <c r="D149">
        <v>5</v>
      </c>
      <c r="E149">
        <v>66.8</v>
      </c>
      <c r="F149">
        <f t="shared" si="2"/>
        <v>0</v>
      </c>
      <c r="G149" t="e">
        <f>IF(#REF!&lt;=5,IF(C149&gt;=$C$3,1,0),0)</f>
        <v>#REF!</v>
      </c>
      <c r="H149" t="e">
        <f>IF(#REF!&lt;=5,IF(C149&gt;=$C$3,1,0),0)</f>
        <v>#REF!</v>
      </c>
      <c r="J149" t="str">
        <f>VLOOKUP(A149,Pathways!$A$2:$D$353,2,FALSE)</f>
        <v>Metabolism</v>
      </c>
      <c r="K149" t="str">
        <f>VLOOKUP(A149,Pathways!$A$2:$D$353,3,FALSE)</f>
        <v xml:space="preserve"> Carbohydrate Metabolism</v>
      </c>
      <c r="L149" t="str">
        <f>VLOOKUP(A149,Pathways!$A$2:$D$353,4,FALSE)</f>
        <v xml:space="preserve"> Inositol phosphate metabolism</v>
      </c>
    </row>
    <row r="150" spans="1:12" x14ac:dyDescent="0.25">
      <c r="A150" t="s">
        <v>215</v>
      </c>
      <c r="B150">
        <v>349</v>
      </c>
      <c r="C150">
        <v>7</v>
      </c>
      <c r="D150">
        <v>2</v>
      </c>
      <c r="E150">
        <v>67.5</v>
      </c>
      <c r="F150">
        <f t="shared" si="2"/>
        <v>0</v>
      </c>
      <c r="G150" t="e">
        <f>IF(#REF!&lt;=5,IF(C150&gt;=$C$3,1,0),0)</f>
        <v>#REF!</v>
      </c>
      <c r="H150" t="e">
        <f>IF(#REF!&lt;=5,IF(C150&gt;=$C$3,1,0),0)</f>
        <v>#REF!</v>
      </c>
      <c r="J150" t="str">
        <f>VLOOKUP(A150,Pathways!$A$2:$D$353,2,FALSE)</f>
        <v>Environmental Information Processing</v>
      </c>
      <c r="K150" t="str">
        <f>VLOOKUP(A150,Pathways!$A$2:$D$353,3,FALSE)</f>
        <v xml:space="preserve"> Signaling Molecules and Interaction</v>
      </c>
      <c r="L150" t="str">
        <f>VLOOKUP(A150,Pathways!$A$2:$D$353,4,FALSE)</f>
        <v xml:space="preserve"> Cellular antigens</v>
      </c>
    </row>
    <row r="151" spans="1:12" x14ac:dyDescent="0.25">
      <c r="A151" t="s">
        <v>84</v>
      </c>
      <c r="B151">
        <v>16</v>
      </c>
      <c r="C151">
        <v>3</v>
      </c>
      <c r="D151">
        <v>1</v>
      </c>
      <c r="E151">
        <v>68</v>
      </c>
      <c r="F151">
        <f t="shared" si="2"/>
        <v>0</v>
      </c>
      <c r="G151" t="e">
        <f>IF(#REF!&lt;=5,IF(C151&gt;=$C$3,1,0),0)</f>
        <v>#REF!</v>
      </c>
      <c r="H151" t="e">
        <f>IF(#REF!&lt;=5,IF(C151&gt;=$C$3,1,0),0)</f>
        <v>#REF!</v>
      </c>
      <c r="J151" t="str">
        <f>VLOOKUP(A151,Pathways!$A$2:$D$353,2,FALSE)</f>
        <v>Metabolism</v>
      </c>
      <c r="K151" t="str">
        <f>VLOOKUP(A151,Pathways!$A$2:$D$353,3,FALSE)</f>
        <v xml:space="preserve"> Lipid Metabolism</v>
      </c>
      <c r="L151" t="str">
        <f>VLOOKUP(A151,Pathways!$A$2:$D$353,4,FALSE)</f>
        <v xml:space="preserve"> alpha-Linolenic acid metabolism</v>
      </c>
    </row>
    <row r="152" spans="1:12" x14ac:dyDescent="0.25">
      <c r="A152" t="s">
        <v>16</v>
      </c>
      <c r="B152">
        <v>206</v>
      </c>
      <c r="C152">
        <v>106</v>
      </c>
      <c r="D152">
        <v>29</v>
      </c>
      <c r="E152">
        <v>68.3</v>
      </c>
      <c r="F152">
        <f t="shared" si="2"/>
        <v>0</v>
      </c>
      <c r="G152" t="e">
        <f>IF(#REF!&lt;=5,IF(C152&gt;=$C$3,1,0),0)</f>
        <v>#REF!</v>
      </c>
      <c r="H152" t="e">
        <f>IF(#REF!&lt;=5,IF(C152&gt;=$C$3,1,0),0)</f>
        <v>#REF!</v>
      </c>
      <c r="J152" t="str">
        <f>VLOOKUP(A152,Pathways!$A$2:$D$353,2,FALSE)</f>
        <v>Metabolism</v>
      </c>
      <c r="K152" t="str">
        <f>VLOOKUP(A152,Pathways!$A$2:$D$353,3,FALSE)</f>
        <v xml:space="preserve"> Energy Metabolism</v>
      </c>
      <c r="L152" t="str">
        <f>VLOOKUP(A152,Pathways!$A$2:$D$353,4,FALSE)</f>
        <v xml:space="preserve"> Oxidative phosphorylation</v>
      </c>
    </row>
    <row r="153" spans="1:12" x14ac:dyDescent="0.25">
      <c r="A153" t="s">
        <v>131</v>
      </c>
      <c r="B153">
        <v>25</v>
      </c>
      <c r="C153">
        <v>8</v>
      </c>
      <c r="D153">
        <v>2</v>
      </c>
      <c r="E153">
        <v>70.2</v>
      </c>
      <c r="F153">
        <f t="shared" si="2"/>
        <v>0</v>
      </c>
      <c r="G153" t="e">
        <f>IF(#REF!&lt;=5,IF(C153&gt;=$C$3,1,0),0)</f>
        <v>#REF!</v>
      </c>
      <c r="H153" t="e">
        <f>IF(#REF!&lt;=5,IF(C153&gt;=$C$3,1,0),0)</f>
        <v>#REF!</v>
      </c>
      <c r="J153" t="str">
        <f>VLOOKUP(A153,Pathways!$A$2:$D$353,2,FALSE)</f>
        <v>Metabolism</v>
      </c>
      <c r="K153" t="str">
        <f>VLOOKUP(A153,Pathways!$A$2:$D$353,3,FALSE)</f>
        <v xml:space="preserve"> Biosynthesis of Other Secondary Metabolites</v>
      </c>
      <c r="L153" t="str">
        <f>VLOOKUP(A153,Pathways!$A$2:$D$353,4,FALSE)</f>
        <v xml:space="preserve"> Phenylpropanoid biosynthesis</v>
      </c>
    </row>
    <row r="154" spans="1:12" x14ac:dyDescent="0.25">
      <c r="A154" t="s">
        <v>5</v>
      </c>
      <c r="B154">
        <v>57</v>
      </c>
      <c r="C154">
        <v>45</v>
      </c>
      <c r="D154">
        <v>12</v>
      </c>
      <c r="E154">
        <v>70.600000000000009</v>
      </c>
      <c r="F154">
        <f t="shared" si="2"/>
        <v>0</v>
      </c>
      <c r="G154" t="e">
        <f>IF(#REF!&lt;=5,IF(C154&gt;=$C$3,1,0),0)</f>
        <v>#REF!</v>
      </c>
      <c r="H154" t="e">
        <f>IF(#REF!&lt;=5,IF(C154&gt;=$C$3,1,0),0)</f>
        <v>#REF!</v>
      </c>
      <c r="J154" t="str">
        <f>VLOOKUP(A154,Pathways!$A$2:$D$353,2,FALSE)</f>
        <v>Metabolism</v>
      </c>
      <c r="K154" t="str">
        <f>VLOOKUP(A154,Pathways!$A$2:$D$353,3,FALSE)</f>
        <v xml:space="preserve"> Carbohydrate Metabolism</v>
      </c>
      <c r="L154" t="str">
        <f>VLOOKUP(A154,Pathways!$A$2:$D$353,4,FALSE)</f>
        <v xml:space="preserve"> Galactose metabolism</v>
      </c>
    </row>
    <row r="155" spans="1:12" x14ac:dyDescent="0.25">
      <c r="A155" t="s">
        <v>15</v>
      </c>
      <c r="B155">
        <v>35</v>
      </c>
      <c r="C155">
        <v>8</v>
      </c>
      <c r="D155">
        <v>2</v>
      </c>
      <c r="E155">
        <v>72.400000000000006</v>
      </c>
      <c r="F155">
        <f t="shared" si="2"/>
        <v>0</v>
      </c>
      <c r="G155" t="e">
        <f>IF(#REF!&lt;=5,IF(C155&gt;=$C$3,1,0),0)</f>
        <v>#REF!</v>
      </c>
      <c r="H155" t="e">
        <f>IF(#REF!&lt;=5,IF(C155&gt;=$C$3,1,0),0)</f>
        <v>#REF!</v>
      </c>
      <c r="J155" t="str">
        <f>VLOOKUP(A155,Pathways!$A$2:$D$353,2,FALSE)</f>
        <v>Metabolism</v>
      </c>
      <c r="K155" t="str">
        <f>VLOOKUP(A155,Pathways!$A$2:$D$353,3,FALSE)</f>
        <v xml:space="preserve"> Lipid Metabolism</v>
      </c>
      <c r="L155" t="str">
        <f>VLOOKUP(A155,Pathways!$A$2:$D$353,4,FALSE)</f>
        <v xml:space="preserve"> Steroid hormone biosynthesis</v>
      </c>
    </row>
    <row r="156" spans="1:12" x14ac:dyDescent="0.25">
      <c r="A156" t="s">
        <v>220</v>
      </c>
      <c r="B156">
        <v>99</v>
      </c>
      <c r="C156">
        <v>4</v>
      </c>
      <c r="D156">
        <v>1</v>
      </c>
      <c r="E156">
        <v>74.600000000000009</v>
      </c>
      <c r="F156">
        <f t="shared" si="2"/>
        <v>0</v>
      </c>
      <c r="G156" t="e">
        <f>IF(#REF!&lt;=5,IF(C156&gt;=$C$3,1,0),0)</f>
        <v>#REF!</v>
      </c>
      <c r="H156" t="e">
        <f>IF(#REF!&lt;=5,IF(C156&gt;=$C$3,1,0),0)</f>
        <v>#REF!</v>
      </c>
      <c r="J156" t="str">
        <f>VLOOKUP(A156,Pathways!$A$2:$D$353,2,FALSE)</f>
        <v>Cellular Processes</v>
      </c>
      <c r="K156" t="str">
        <f>VLOOKUP(A156,Pathways!$A$2:$D$353,3,FALSE)</f>
        <v xml:space="preserve"> Cell Growth and Death</v>
      </c>
      <c r="L156" t="str">
        <f>VLOOKUP(A156,Pathways!$A$2:$D$353,4,FALSE)</f>
        <v xml:space="preserve"> Meiosis - yeast</v>
      </c>
    </row>
    <row r="157" spans="1:12" x14ac:dyDescent="0.25">
      <c r="A157" t="s">
        <v>299</v>
      </c>
      <c r="B157">
        <v>19</v>
      </c>
      <c r="C157">
        <v>4</v>
      </c>
      <c r="D157">
        <v>1</v>
      </c>
      <c r="E157">
        <v>75.3</v>
      </c>
      <c r="F157">
        <f t="shared" si="2"/>
        <v>0</v>
      </c>
      <c r="G157" t="e">
        <f>IF(#REF!&lt;=5,IF(C157&gt;=$C$3,1,0),0)</f>
        <v>#REF!</v>
      </c>
      <c r="H157" t="e">
        <f>IF(#REF!&lt;=5,IF(C157&gt;=$C$3,1,0),0)</f>
        <v>#REF!</v>
      </c>
      <c r="J157" t="str">
        <f>VLOOKUP(A157,Pathways!$A$2:$D$353,2,FALSE)</f>
        <v>Organismal Systems</v>
      </c>
      <c r="K157" t="str">
        <f>VLOOKUP(A157,Pathways!$A$2:$D$353,3,FALSE)</f>
        <v xml:space="preserve"> Digestive System</v>
      </c>
      <c r="L157" t="str">
        <f>VLOOKUP(A157,Pathways!$A$2:$D$353,4,FALSE)</f>
        <v xml:space="preserve"> Carbohydrate digestion and absorption</v>
      </c>
    </row>
    <row r="158" spans="1:12" x14ac:dyDescent="0.25">
      <c r="A158" t="s">
        <v>40</v>
      </c>
      <c r="B158">
        <v>7</v>
      </c>
      <c r="C158">
        <v>4</v>
      </c>
      <c r="D158">
        <v>1</v>
      </c>
      <c r="E158">
        <v>75.900000000000006</v>
      </c>
      <c r="F158">
        <f t="shared" si="2"/>
        <v>0</v>
      </c>
      <c r="G158" t="e">
        <f>IF(#REF!&lt;=5,IF(C158&gt;=$C$3,1,0),0)</f>
        <v>#REF!</v>
      </c>
      <c r="H158" t="e">
        <f>IF(#REF!&lt;=5,IF(C158&gt;=$C$3,1,0),0)</f>
        <v>#REF!</v>
      </c>
      <c r="J158" t="str">
        <f>VLOOKUP(A158,Pathways!$A$2:$D$353,2,FALSE)</f>
        <v>Metabolism</v>
      </c>
      <c r="K158" t="str">
        <f>VLOOKUP(A158,Pathways!$A$2:$D$353,3,FALSE)</f>
        <v xml:space="preserve"> Xenobiotics Biodegradation and Metabolism</v>
      </c>
      <c r="L158" t="str">
        <f>VLOOKUP(A158,Pathways!$A$2:$D$353,4,FALSE)</f>
        <v xml:space="preserve"> 1,1,1-Trichloro-2,2-bis(4-chlorophenyl)ethane (DDT) degradation</v>
      </c>
    </row>
    <row r="159" spans="1:12" x14ac:dyDescent="0.25">
      <c r="A159" t="s">
        <v>171</v>
      </c>
      <c r="B159">
        <v>809</v>
      </c>
      <c r="C159">
        <v>216</v>
      </c>
      <c r="D159">
        <v>59</v>
      </c>
      <c r="E159">
        <v>76.2</v>
      </c>
      <c r="F159">
        <f t="shared" si="2"/>
        <v>0</v>
      </c>
      <c r="G159" t="e">
        <f>IF(#REF!&lt;=5,IF(C159&gt;=$C$3,1,0),0)</f>
        <v>#REF!</v>
      </c>
      <c r="H159" t="e">
        <f>IF(#REF!&lt;=5,IF(C159&gt;=$C$3,1,0),0)</f>
        <v>#REF!</v>
      </c>
      <c r="J159" t="str">
        <f>VLOOKUP(A159,Pathways!$A$2:$D$353,2,FALSE)</f>
        <v>Genetic Information Processing</v>
      </c>
      <c r="K159" t="str">
        <f>VLOOKUP(A159,Pathways!$A$2:$D$353,3,FALSE)</f>
        <v xml:space="preserve"> Transcription</v>
      </c>
      <c r="L159" t="str">
        <f>VLOOKUP(A159,Pathways!$A$2:$D$353,4,FALSE)</f>
        <v xml:space="preserve"> Transcription factors</v>
      </c>
    </row>
    <row r="160" spans="1:12" x14ac:dyDescent="0.25">
      <c r="A160" t="s">
        <v>219</v>
      </c>
      <c r="B160">
        <v>31</v>
      </c>
      <c r="C160">
        <v>29</v>
      </c>
      <c r="D160">
        <v>7</v>
      </c>
      <c r="E160">
        <v>78.800000000000011</v>
      </c>
      <c r="F160">
        <f t="shared" si="2"/>
        <v>0</v>
      </c>
      <c r="G160" t="e">
        <f>IF(#REF!&lt;=5,IF(C160&gt;=$C$3,1,0),0)</f>
        <v>#REF!</v>
      </c>
      <c r="H160" t="e">
        <f>IF(#REF!&lt;=5,IF(C160&gt;=$C$3,1,0),0)</f>
        <v>#REF!</v>
      </c>
      <c r="J160" t="str">
        <f>VLOOKUP(A160,Pathways!$A$2:$D$353,2,FALSE)</f>
        <v>Cellular Processes</v>
      </c>
      <c r="K160" t="str">
        <f>VLOOKUP(A160,Pathways!$A$2:$D$353,3,FALSE)</f>
        <v xml:space="preserve"> Cell Growth and Death</v>
      </c>
      <c r="L160" t="str">
        <f>VLOOKUP(A160,Pathways!$A$2:$D$353,4,FALSE)</f>
        <v xml:space="preserve"> Cell cycle - Caulobacter</v>
      </c>
    </row>
    <row r="161" spans="1:12" x14ac:dyDescent="0.25">
      <c r="A161" t="s">
        <v>176</v>
      </c>
      <c r="B161">
        <v>50</v>
      </c>
      <c r="C161">
        <v>26</v>
      </c>
      <c r="D161">
        <v>6</v>
      </c>
      <c r="E161">
        <v>80.900000000000006</v>
      </c>
      <c r="F161">
        <f t="shared" si="2"/>
        <v>0</v>
      </c>
      <c r="G161" t="e">
        <f>IF(#REF!&lt;=5,IF(C161&gt;=$C$3,1,0),0)</f>
        <v>#REF!</v>
      </c>
      <c r="H161" t="e">
        <f>IF(#REF!&lt;=5,IF(C161&gt;=$C$3,1,0),0)</f>
        <v>#REF!</v>
      </c>
      <c r="J161" t="str">
        <f>VLOOKUP(A161,Pathways!$A$2:$D$353,2,FALSE)</f>
        <v>Genetic Information Processing</v>
      </c>
      <c r="K161" t="str">
        <f>VLOOKUP(A161,Pathways!$A$2:$D$353,3,FALSE)</f>
        <v xml:space="preserve"> Translation</v>
      </c>
      <c r="L161" t="str">
        <f>VLOOKUP(A161,Pathways!$A$2:$D$353,4,FALSE)</f>
        <v xml:space="preserve"> Translation factors</v>
      </c>
    </row>
    <row r="162" spans="1:12" x14ac:dyDescent="0.25">
      <c r="A162" t="s">
        <v>70</v>
      </c>
      <c r="B162">
        <v>14</v>
      </c>
      <c r="C162">
        <v>10</v>
      </c>
      <c r="D162">
        <v>2</v>
      </c>
      <c r="E162">
        <v>84.4</v>
      </c>
      <c r="F162">
        <f t="shared" si="2"/>
        <v>0</v>
      </c>
      <c r="G162" t="e">
        <f>IF(#REF!&lt;=5,IF(C162&gt;=$C$3,1,0),0)</f>
        <v>#REF!</v>
      </c>
      <c r="H162" t="e">
        <f>IF(#REF!&lt;=5,IF(C162&gt;=$C$3,1,0),0)</f>
        <v>#REF!</v>
      </c>
      <c r="J162" t="str">
        <f>VLOOKUP(A162,Pathways!$A$2:$D$353,2,FALSE)</f>
        <v>Metabolism</v>
      </c>
      <c r="K162" t="str">
        <f>VLOOKUP(A162,Pathways!$A$2:$D$353,3,FALSE)</f>
        <v xml:space="preserve"> Glycan Biosynthesis and Metabolism</v>
      </c>
      <c r="L162" t="str">
        <f>VLOOKUP(A162,Pathways!$A$2:$D$353,4,FALSE)</f>
        <v xml:space="preserve"> Glycosaminoglycan degradation</v>
      </c>
    </row>
    <row r="163" spans="1:12" x14ac:dyDescent="0.25">
      <c r="A163" t="s">
        <v>105</v>
      </c>
      <c r="B163">
        <v>192</v>
      </c>
      <c r="C163">
        <v>184</v>
      </c>
      <c r="D163">
        <v>48</v>
      </c>
      <c r="E163">
        <v>84.9</v>
      </c>
      <c r="F163">
        <f t="shared" si="2"/>
        <v>0</v>
      </c>
      <c r="G163" t="e">
        <f>IF(#REF!&lt;=5,IF(C163&gt;=$C$3,1,0),0)</f>
        <v>#REF!</v>
      </c>
      <c r="H163" t="e">
        <f>IF(#REF!&lt;=5,IF(C163&gt;=$C$3,1,0),0)</f>
        <v>#REF!</v>
      </c>
      <c r="J163" t="str">
        <f>VLOOKUP(A163,Pathways!$A$2:$D$353,2,FALSE)</f>
        <v>Metabolism</v>
      </c>
      <c r="K163" t="str">
        <f>VLOOKUP(A163,Pathways!$A$2:$D$353,3,FALSE)</f>
        <v xml:space="preserve"> Energy Metabolism</v>
      </c>
      <c r="L163" t="str">
        <f>VLOOKUP(A163,Pathways!$A$2:$D$353,4,FALSE)</f>
        <v xml:space="preserve"> Methane metabolism</v>
      </c>
    </row>
    <row r="164" spans="1:12" x14ac:dyDescent="0.25">
      <c r="A164" t="s">
        <v>142</v>
      </c>
      <c r="B164">
        <v>22</v>
      </c>
      <c r="C164">
        <v>6</v>
      </c>
      <c r="D164">
        <v>1</v>
      </c>
      <c r="E164">
        <v>85.7</v>
      </c>
      <c r="F164">
        <f t="shared" si="2"/>
        <v>0</v>
      </c>
      <c r="G164" t="e">
        <f>IF(#REF!&lt;=5,IF(C164&gt;=$C$3,1,0),0)</f>
        <v>#REF!</v>
      </c>
      <c r="H164" t="e">
        <f>IF(#REF!&lt;=5,IF(C164&gt;=$C$3,1,0),0)</f>
        <v>#REF!</v>
      </c>
      <c r="J164" t="str">
        <f>VLOOKUP(A164,Pathways!$A$2:$D$353,2,FALSE)</f>
        <v>Metabolism</v>
      </c>
      <c r="K164" t="str">
        <f>VLOOKUP(A164,Pathways!$A$2:$D$353,3,FALSE)</f>
        <v xml:space="preserve"> Xenobiotics Biodegradation and Metabolism</v>
      </c>
      <c r="L164" t="str">
        <f>VLOOKUP(A164,Pathways!$A$2:$D$353,4,FALSE)</f>
        <v xml:space="preserve"> Metabolism of xenobiotics by cytochrome P450</v>
      </c>
    </row>
    <row r="165" spans="1:12" x14ac:dyDescent="0.25">
      <c r="A165" t="s">
        <v>154</v>
      </c>
      <c r="B165">
        <v>29</v>
      </c>
      <c r="C165">
        <v>15</v>
      </c>
      <c r="D165">
        <v>3</v>
      </c>
      <c r="E165">
        <v>86</v>
      </c>
      <c r="F165">
        <f t="shared" si="2"/>
        <v>0</v>
      </c>
      <c r="G165" t="e">
        <f>IF(#REF!&lt;=5,IF(C165&gt;=$C$3,1,0),0)</f>
        <v>#REF!</v>
      </c>
      <c r="H165" t="e">
        <f>IF(#REF!&lt;=5,IF(C165&gt;=$C$3,1,0),0)</f>
        <v>#REF!</v>
      </c>
      <c r="J165" t="str">
        <f>VLOOKUP(A165,Pathways!$A$2:$D$353,2,FALSE)</f>
        <v>Metabolism</v>
      </c>
      <c r="K165" t="str">
        <f>VLOOKUP(A165,Pathways!$A$2:$D$353,3,FALSE)</f>
        <v xml:space="preserve"> Lipid Metabolism</v>
      </c>
      <c r="L165" t="str">
        <f>VLOOKUP(A165,Pathways!$A$2:$D$353,4,FALSE)</f>
        <v xml:space="preserve"> Biosynthesis of unsaturated fatty acids</v>
      </c>
    </row>
    <row r="166" spans="1:12" x14ac:dyDescent="0.25">
      <c r="A166" t="s">
        <v>300</v>
      </c>
      <c r="B166">
        <v>49</v>
      </c>
      <c r="C166">
        <v>6</v>
      </c>
      <c r="D166">
        <v>1</v>
      </c>
      <c r="E166">
        <v>86.100000000000009</v>
      </c>
      <c r="F166">
        <f t="shared" si="2"/>
        <v>0</v>
      </c>
      <c r="G166" t="e">
        <f>IF(#REF!&lt;=5,IF(C166&gt;=$C$3,1,0),0)</f>
        <v>#REF!</v>
      </c>
      <c r="H166" t="e">
        <f>IF(#REF!&lt;=5,IF(C166&gt;=$C$3,1,0),0)</f>
        <v>#REF!</v>
      </c>
      <c r="J166" t="str">
        <f>VLOOKUP(A166,Pathways!$A$2:$D$353,2,FALSE)</f>
        <v>Organismal Systems</v>
      </c>
      <c r="K166" t="str">
        <f>VLOOKUP(A166,Pathways!$A$2:$D$353,3,FALSE)</f>
        <v xml:space="preserve"> Digestive System</v>
      </c>
      <c r="L166" t="str">
        <f>VLOOKUP(A166,Pathways!$A$2:$D$353,4,FALSE)</f>
        <v xml:space="preserve"> Protein digestion and absorption</v>
      </c>
    </row>
    <row r="167" spans="1:12" x14ac:dyDescent="0.25">
      <c r="A167" t="s">
        <v>326</v>
      </c>
      <c r="B167">
        <v>239</v>
      </c>
      <c r="C167">
        <v>6</v>
      </c>
      <c r="D167">
        <v>1</v>
      </c>
      <c r="E167">
        <v>86.800000000000011</v>
      </c>
      <c r="F167">
        <f t="shared" si="2"/>
        <v>0</v>
      </c>
      <c r="G167" t="e">
        <f>IF(#REF!&lt;=5,IF(C167&gt;=$C$3,1,0),0)</f>
        <v>#REF!</v>
      </c>
      <c r="H167" t="e">
        <f>IF(#REF!&lt;=5,IF(C167&gt;=$C$3,1,0),0)</f>
        <v>#REF!</v>
      </c>
      <c r="J167" t="str">
        <f>VLOOKUP(A167,Pathways!$A$2:$D$353,2,FALSE)</f>
        <v>Human Diseases</v>
      </c>
      <c r="K167" t="str">
        <f>VLOOKUP(A167,Pathways!$A$2:$D$353,3,FALSE)</f>
        <v xml:space="preserve"> Cancers</v>
      </c>
      <c r="L167" t="str">
        <f>VLOOKUP(A167,Pathways!$A$2:$D$353,4,FALSE)</f>
        <v xml:space="preserve"> Pathways in cancer</v>
      </c>
    </row>
    <row r="168" spans="1:12" x14ac:dyDescent="0.25">
      <c r="A168" t="s">
        <v>83</v>
      </c>
      <c r="B168">
        <v>13</v>
      </c>
      <c r="C168">
        <v>6</v>
      </c>
      <c r="D168">
        <v>1</v>
      </c>
      <c r="E168">
        <v>87.5</v>
      </c>
      <c r="F168">
        <f t="shared" si="2"/>
        <v>0</v>
      </c>
      <c r="G168" t="e">
        <f>IF(#REF!&lt;=5,IF(C168&gt;=$C$3,1,0),0)</f>
        <v>#REF!</v>
      </c>
      <c r="H168" t="e">
        <f>IF(#REF!&lt;=5,IF(C168&gt;=$C$3,1,0),0)</f>
        <v>#REF!</v>
      </c>
      <c r="J168" t="str">
        <f>VLOOKUP(A168,Pathways!$A$2:$D$353,2,FALSE)</f>
        <v>Metabolism</v>
      </c>
      <c r="K168" t="str">
        <f>VLOOKUP(A168,Pathways!$A$2:$D$353,3,FALSE)</f>
        <v xml:space="preserve"> Lipid Metabolism</v>
      </c>
      <c r="L168" t="str">
        <f>VLOOKUP(A168,Pathways!$A$2:$D$353,4,FALSE)</f>
        <v xml:space="preserve"> Linoleic acid metabolism</v>
      </c>
    </row>
    <row r="169" spans="1:12" x14ac:dyDescent="0.25">
      <c r="A169" t="s">
        <v>35</v>
      </c>
      <c r="B169">
        <v>7</v>
      </c>
      <c r="C169">
        <v>6</v>
      </c>
      <c r="D169">
        <v>1</v>
      </c>
      <c r="E169">
        <v>87.600000000000009</v>
      </c>
      <c r="F169">
        <f t="shared" si="2"/>
        <v>0</v>
      </c>
      <c r="G169" t="e">
        <f>IF(#REF!&lt;=5,IF(C169&gt;=$C$3,1,0),0)</f>
        <v>#REF!</v>
      </c>
      <c r="H169" t="e">
        <f>IF(#REF!&lt;=5,IF(C169&gt;=$C$3,1,0),0)</f>
        <v>#REF!</v>
      </c>
      <c r="J169" t="str">
        <f>VLOOKUP(A169,Pathways!$A$2:$D$353,2,FALSE)</f>
        <v>Metabolism</v>
      </c>
      <c r="K169" t="str">
        <f>VLOOKUP(A169,Pathways!$A$2:$D$353,3,FALSE)</f>
        <v xml:space="preserve"> Biosynthesis of Other Secondary Metabolites</v>
      </c>
      <c r="L169" t="str">
        <f>VLOOKUP(A169,Pathways!$A$2:$D$353,4,FALSE)</f>
        <v xml:space="preserve"> beta-Lactam resistance</v>
      </c>
    </row>
    <row r="170" spans="1:12" x14ac:dyDescent="0.25">
      <c r="A170" t="s">
        <v>191</v>
      </c>
      <c r="B170">
        <v>227</v>
      </c>
      <c r="C170">
        <v>72</v>
      </c>
      <c r="D170">
        <v>17</v>
      </c>
      <c r="E170">
        <v>88.2</v>
      </c>
      <c r="F170">
        <f t="shared" si="2"/>
        <v>0</v>
      </c>
      <c r="G170" t="e">
        <f>IF(#REF!&lt;=5,IF(C170&gt;=$C$3,1,0),0)</f>
        <v>#REF!</v>
      </c>
      <c r="H170" t="e">
        <f>IF(#REF!&lt;=5,IF(C170&gt;=$C$3,1,0),0)</f>
        <v>#REF!</v>
      </c>
      <c r="J170" t="str">
        <f>VLOOKUP(A170,Pathways!$A$2:$D$353,2,FALSE)</f>
        <v>Genetic Information Processing</v>
      </c>
      <c r="K170" t="str">
        <f>VLOOKUP(A170,Pathways!$A$2:$D$353,3,FALSE)</f>
        <v xml:space="preserve"> Folding, Sorting and Degradation</v>
      </c>
      <c r="L170" t="str">
        <f>VLOOKUP(A170,Pathways!$A$2:$D$353,4,FALSE)</f>
        <v xml:space="preserve"> Chaperones and folding catalysts</v>
      </c>
    </row>
    <row r="171" spans="1:12" x14ac:dyDescent="0.25">
      <c r="A171" t="s">
        <v>90</v>
      </c>
      <c r="B171">
        <v>13</v>
      </c>
      <c r="C171">
        <v>13</v>
      </c>
      <c r="D171">
        <v>2</v>
      </c>
      <c r="E171">
        <v>90.300000000000011</v>
      </c>
      <c r="F171">
        <f t="shared" si="2"/>
        <v>0</v>
      </c>
      <c r="G171" t="e">
        <f>IF(#REF!&lt;=5,IF(C171&gt;=$C$3,1,0),0)</f>
        <v>#REF!</v>
      </c>
      <c r="H171" t="e">
        <f>IF(#REF!&lt;=5,IF(C171&gt;=$C$3,1,0),0)</f>
        <v>#REF!</v>
      </c>
      <c r="J171" t="str">
        <f>VLOOKUP(A171,Pathways!$A$2:$D$353,2,FALSE)</f>
        <v>Metabolism</v>
      </c>
      <c r="K171" t="str">
        <f>VLOOKUP(A171,Pathways!$A$2:$D$353,3,FALSE)</f>
        <v xml:space="preserve"> Xenobiotics Biodegradation and Metabolism</v>
      </c>
      <c r="L171" t="str">
        <f>VLOOKUP(A171,Pathways!$A$2:$D$353,4,FALSE)</f>
        <v xml:space="preserve"> Dioxin degradation</v>
      </c>
    </row>
    <row r="172" spans="1:12" x14ac:dyDescent="0.25">
      <c r="A172" t="s">
        <v>144</v>
      </c>
      <c r="B172">
        <v>20</v>
      </c>
      <c r="C172">
        <v>7</v>
      </c>
      <c r="D172">
        <v>1</v>
      </c>
      <c r="E172">
        <v>90.5</v>
      </c>
      <c r="F172">
        <f t="shared" si="2"/>
        <v>0</v>
      </c>
      <c r="G172" t="e">
        <f>IF(#REF!&lt;=5,IF(C172&gt;=$C$3,1,0),0)</f>
        <v>#REF!</v>
      </c>
      <c r="H172" t="e">
        <f>IF(#REF!&lt;=5,IF(C172&gt;=$C$3,1,0),0)</f>
        <v>#REF!</v>
      </c>
      <c r="J172" t="str">
        <f>VLOOKUP(A172,Pathways!$A$2:$D$353,2,FALSE)</f>
        <v>Metabolism</v>
      </c>
      <c r="K172" t="str">
        <f>VLOOKUP(A172,Pathways!$A$2:$D$353,3,FALSE)</f>
        <v xml:space="preserve"> Xenobiotics Biodegradation and Metabolism</v>
      </c>
      <c r="L172" t="str">
        <f>VLOOKUP(A172,Pathways!$A$2:$D$353,4,FALSE)</f>
        <v xml:space="preserve"> Drug metabolism - cytochrome P450</v>
      </c>
    </row>
    <row r="173" spans="1:12" x14ac:dyDescent="0.25">
      <c r="A173" t="s">
        <v>30</v>
      </c>
      <c r="B173">
        <v>16</v>
      </c>
      <c r="C173">
        <v>17</v>
      </c>
      <c r="D173">
        <v>3</v>
      </c>
      <c r="E173">
        <v>91.100000000000009</v>
      </c>
      <c r="F173">
        <f t="shared" si="2"/>
        <v>0</v>
      </c>
      <c r="G173" t="e">
        <f>IF(#REF!&lt;=5,IF(C173&gt;=$C$3,1,0),0)</f>
        <v>#REF!</v>
      </c>
      <c r="H173" t="e">
        <f>IF(#REF!&lt;=5,IF(C173&gt;=$C$3,1,0),0)</f>
        <v>#REF!</v>
      </c>
      <c r="J173" t="str">
        <f>VLOOKUP(A173,Pathways!$A$2:$D$353,2,FALSE)</f>
        <v>Metabolism</v>
      </c>
      <c r="K173" t="str">
        <f>VLOOKUP(A173,Pathways!$A$2:$D$353,3,FALSE)</f>
        <v xml:space="preserve"> Metabolism of Terpenoids and Polyketides</v>
      </c>
      <c r="L173" t="str">
        <f>VLOOKUP(A173,Pathways!$A$2:$D$353,4,FALSE)</f>
        <v xml:space="preserve"> Geraniol degradation</v>
      </c>
    </row>
    <row r="174" spans="1:12" x14ac:dyDescent="0.25">
      <c r="A174" t="s">
        <v>6</v>
      </c>
      <c r="B174">
        <v>35</v>
      </c>
      <c r="C174">
        <v>26</v>
      </c>
      <c r="D174">
        <v>5</v>
      </c>
      <c r="E174">
        <v>91.600000000000009</v>
      </c>
      <c r="F174">
        <f t="shared" si="2"/>
        <v>0</v>
      </c>
      <c r="G174" t="e">
        <f>IF(#REF!&lt;=5,IF(C174&gt;=$C$3,1,0),0)</f>
        <v>#REF!</v>
      </c>
      <c r="H174" t="e">
        <f>IF(#REF!&lt;=5,IF(C174&gt;=$C$3,1,0),0)</f>
        <v>#REF!</v>
      </c>
      <c r="J174" t="str">
        <f>VLOOKUP(A174,Pathways!$A$2:$D$353,2,FALSE)</f>
        <v>Metabolism</v>
      </c>
      <c r="K174" t="str">
        <f>VLOOKUP(A174,Pathways!$A$2:$D$353,3,FALSE)</f>
        <v xml:space="preserve"> Carbohydrate Metabolism</v>
      </c>
      <c r="L174" t="str">
        <f>VLOOKUP(A174,Pathways!$A$2:$D$353,4,FALSE)</f>
        <v xml:space="preserve"> Ascorbate and aldarate metabolism</v>
      </c>
    </row>
    <row r="175" spans="1:12" x14ac:dyDescent="0.25">
      <c r="A175" t="s">
        <v>96</v>
      </c>
      <c r="B175">
        <v>59</v>
      </c>
      <c r="C175">
        <v>49</v>
      </c>
      <c r="D175">
        <v>10</v>
      </c>
      <c r="E175">
        <v>93.7</v>
      </c>
      <c r="F175">
        <f t="shared" si="2"/>
        <v>0</v>
      </c>
      <c r="G175" t="e">
        <f>IF(#REF!&lt;=5,IF(C175&gt;=$C$3,1,0),0)</f>
        <v>#REF!</v>
      </c>
      <c r="H175" t="e">
        <f>IF(#REF!&lt;=5,IF(C175&gt;=$C$3,1,0),0)</f>
        <v>#REF!</v>
      </c>
      <c r="J175" t="str">
        <f>VLOOKUP(A175,Pathways!$A$2:$D$353,2,FALSE)</f>
        <v>Metabolism</v>
      </c>
      <c r="K175" t="str">
        <f>VLOOKUP(A175,Pathways!$A$2:$D$353,3,FALSE)</f>
        <v xml:space="preserve"> Xenobiotics Biodegradation and Metabolism</v>
      </c>
      <c r="L175" t="str">
        <f>VLOOKUP(A175,Pathways!$A$2:$D$353,4,FALSE)</f>
        <v xml:space="preserve"> Aminobenzoate degradation</v>
      </c>
    </row>
    <row r="176" spans="1:12" x14ac:dyDescent="0.25">
      <c r="A176" t="s">
        <v>170</v>
      </c>
      <c r="B176">
        <v>75</v>
      </c>
      <c r="C176">
        <v>84</v>
      </c>
      <c r="D176">
        <v>19</v>
      </c>
      <c r="E176">
        <v>94.2</v>
      </c>
      <c r="F176">
        <f t="shared" si="2"/>
        <v>0</v>
      </c>
      <c r="G176" t="e">
        <f>IF(#REF!&lt;=5,IF(C176&gt;=$C$3,1,0),0)</f>
        <v>#REF!</v>
      </c>
      <c r="H176" t="e">
        <f>IF(#REF!&lt;=5,IF(C176&gt;=$C$3,1,0),0)</f>
        <v>#REF!</v>
      </c>
      <c r="J176" t="str">
        <f>VLOOKUP(A176,Pathways!$A$2:$D$353,2,FALSE)</f>
        <v>Environmental Information Processing</v>
      </c>
      <c r="K176" t="str">
        <f>VLOOKUP(A176,Pathways!$A$2:$D$353,3,FALSE)</f>
        <v xml:space="preserve"> Membrane Transport</v>
      </c>
      <c r="L176" t="str">
        <f>VLOOKUP(A176,Pathways!$A$2:$D$353,4,FALSE)</f>
        <v xml:space="preserve"> Phosphotransferase system (PTS)</v>
      </c>
    </row>
    <row r="177" spans="1:12" x14ac:dyDescent="0.25">
      <c r="A177" t="s">
        <v>308</v>
      </c>
      <c r="B177">
        <v>147</v>
      </c>
      <c r="C177">
        <v>8</v>
      </c>
      <c r="D177">
        <v>1</v>
      </c>
      <c r="E177">
        <v>94.300000000000011</v>
      </c>
      <c r="F177">
        <f t="shared" si="2"/>
        <v>0</v>
      </c>
      <c r="G177" t="e">
        <f>IF(#REF!&lt;=5,IF(C177&gt;=$C$3,1,0),0)</f>
        <v>#REF!</v>
      </c>
      <c r="H177" t="e">
        <f>IF(#REF!&lt;=5,IF(C177&gt;=$C$3,1,0),0)</f>
        <v>#REF!</v>
      </c>
      <c r="J177" t="str">
        <f>VLOOKUP(A177,Pathways!$A$2:$D$353,2,FALSE)</f>
        <v>Human Diseases</v>
      </c>
      <c r="K177" t="str">
        <f>VLOOKUP(A177,Pathways!$A$2:$D$353,3,FALSE)</f>
        <v xml:space="preserve"> Neurodegenerative Diseases</v>
      </c>
      <c r="L177" t="str">
        <f>VLOOKUP(A177,Pathways!$A$2:$D$353,4,FALSE)</f>
        <v xml:space="preserve"> Huntington's disease</v>
      </c>
    </row>
    <row r="178" spans="1:12" x14ac:dyDescent="0.25">
      <c r="A178" t="s">
        <v>172</v>
      </c>
      <c r="B178">
        <v>82</v>
      </c>
      <c r="C178">
        <v>15</v>
      </c>
      <c r="D178">
        <v>2</v>
      </c>
      <c r="E178">
        <v>95.7</v>
      </c>
      <c r="F178">
        <f t="shared" si="2"/>
        <v>0</v>
      </c>
      <c r="G178" t="e">
        <f>IF(#REF!&lt;=5,IF(C178&gt;=$C$3,1,0),0)</f>
        <v>#REF!</v>
      </c>
      <c r="H178" t="e">
        <f>IF(#REF!&lt;=5,IF(C178&gt;=$C$3,1,0),0)</f>
        <v>#REF!</v>
      </c>
      <c r="J178" t="str">
        <f>VLOOKUP(A178,Pathways!$A$2:$D$353,2,FALSE)</f>
        <v>Genetic Information Processing</v>
      </c>
      <c r="K178" t="str">
        <f>VLOOKUP(A178,Pathways!$A$2:$D$353,3,FALSE)</f>
        <v xml:space="preserve"> Translation</v>
      </c>
      <c r="L178" t="str">
        <f>VLOOKUP(A178,Pathways!$A$2:$D$353,4,FALSE)</f>
        <v xml:space="preserve"> Ribosome biogenesis in eukaryotes</v>
      </c>
    </row>
    <row r="179" spans="1:12" x14ac:dyDescent="0.25">
      <c r="A179" t="s">
        <v>92</v>
      </c>
      <c r="B179">
        <v>28</v>
      </c>
      <c r="C179">
        <v>31</v>
      </c>
      <c r="D179">
        <v>5</v>
      </c>
      <c r="E179">
        <v>96.4</v>
      </c>
      <c r="F179">
        <f t="shared" si="2"/>
        <v>0</v>
      </c>
      <c r="G179" t="e">
        <f>IF(#REF!&lt;=5,IF(C179&gt;=$C$3,1,0),0)</f>
        <v>#REF!</v>
      </c>
      <c r="H179" t="e">
        <f>IF(#REF!&lt;=5,IF(C179&gt;=$C$3,1,0),0)</f>
        <v>#REF!</v>
      </c>
      <c r="J179" t="str">
        <f>VLOOKUP(A179,Pathways!$A$2:$D$353,2,FALSE)</f>
        <v>Metabolism</v>
      </c>
      <c r="K179" t="str">
        <f>VLOOKUP(A179,Pathways!$A$2:$D$353,3,FALSE)</f>
        <v xml:space="preserve"> Xenobiotics Biodegradation and Metabolism</v>
      </c>
      <c r="L179" t="str">
        <f>VLOOKUP(A179,Pathways!$A$2:$D$353,4,FALSE)</f>
        <v xml:space="preserve"> Toluene degradation</v>
      </c>
    </row>
    <row r="180" spans="1:12" x14ac:dyDescent="0.25">
      <c r="A180" t="s">
        <v>93</v>
      </c>
      <c r="B180">
        <v>34</v>
      </c>
      <c r="C180">
        <v>26</v>
      </c>
      <c r="D180">
        <v>4</v>
      </c>
      <c r="E180">
        <v>96.5</v>
      </c>
      <c r="F180">
        <f t="shared" si="2"/>
        <v>0</v>
      </c>
      <c r="G180" t="e">
        <f>IF(#REF!&lt;=5,IF(C180&gt;=$C$3,1,0),0)</f>
        <v>#REF!</v>
      </c>
      <c r="H180" t="e">
        <f>IF(#REF!&lt;=5,IF(C180&gt;=$C$3,1,0),0)</f>
        <v>#REF!</v>
      </c>
      <c r="J180" t="str">
        <f>VLOOKUP(A180,Pathways!$A$2:$D$353,2,FALSE)</f>
        <v>Metabolism</v>
      </c>
      <c r="K180" t="str">
        <f>VLOOKUP(A180,Pathways!$A$2:$D$353,3,FALSE)</f>
        <v xml:space="preserve"> Xenobiotics Biodegradation and Metabolism</v>
      </c>
      <c r="L180" t="str">
        <f>VLOOKUP(A180,Pathways!$A$2:$D$353,4,FALSE)</f>
        <v xml:space="preserve"> Polycyclic aromatic hydrocarbon degradation</v>
      </c>
    </row>
    <row r="181" spans="1:12" x14ac:dyDescent="0.25">
      <c r="A181" t="s">
        <v>42</v>
      </c>
      <c r="B181">
        <v>19</v>
      </c>
      <c r="C181">
        <v>20</v>
      </c>
      <c r="D181">
        <v>3</v>
      </c>
      <c r="E181">
        <v>96.800000000000011</v>
      </c>
      <c r="F181">
        <f t="shared" si="2"/>
        <v>0</v>
      </c>
      <c r="G181" t="e">
        <f>IF(#REF!&lt;=5,IF(C181&gt;=$C$3,1,0),0)</f>
        <v>#REF!</v>
      </c>
      <c r="H181" t="e">
        <f>IF(#REF!&lt;=5,IF(C181&gt;=$C$3,1,0),0)</f>
        <v>#REF!</v>
      </c>
      <c r="J181" t="str">
        <f>VLOOKUP(A181,Pathways!$A$2:$D$353,2,FALSE)</f>
        <v>Metabolism</v>
      </c>
      <c r="K181" t="str">
        <f>VLOOKUP(A181,Pathways!$A$2:$D$353,3,FALSE)</f>
        <v xml:space="preserve"> Xenobiotics Biodegradation and Metabolism</v>
      </c>
      <c r="L181" t="str">
        <f>VLOOKUP(A181,Pathways!$A$2:$D$353,4,FALSE)</f>
        <v xml:space="preserve"> Chlorocyclohexane and chlorobenzene degradation</v>
      </c>
    </row>
    <row r="182" spans="1:12" x14ac:dyDescent="0.25">
      <c r="A182" t="s">
        <v>177</v>
      </c>
      <c r="B182">
        <v>132</v>
      </c>
      <c r="C182">
        <v>16</v>
      </c>
      <c r="D182">
        <v>2</v>
      </c>
      <c r="E182">
        <v>97</v>
      </c>
      <c r="F182">
        <f t="shared" si="2"/>
        <v>0</v>
      </c>
      <c r="G182" t="e">
        <f>IF(#REF!&lt;=5,IF(C182&gt;=$C$3,1,0),0)</f>
        <v>#REF!</v>
      </c>
      <c r="H182" t="e">
        <f>IF(#REF!&lt;=5,IF(C182&gt;=$C$3,1,0),0)</f>
        <v>#REF!</v>
      </c>
      <c r="J182" t="str">
        <f>VLOOKUP(A182,Pathways!$A$2:$D$353,2,FALSE)</f>
        <v>Genetic Information Processing</v>
      </c>
      <c r="K182" t="str">
        <f>VLOOKUP(A182,Pathways!$A$2:$D$353,3,FALSE)</f>
        <v xml:space="preserve"> Translation</v>
      </c>
      <c r="L182" t="str">
        <f>VLOOKUP(A182,Pathways!$A$2:$D$353,4,FALSE)</f>
        <v xml:space="preserve"> RNA transport</v>
      </c>
    </row>
    <row r="183" spans="1:12" x14ac:dyDescent="0.25">
      <c r="A183" t="s">
        <v>146</v>
      </c>
      <c r="B183">
        <v>477</v>
      </c>
      <c r="C183">
        <v>102</v>
      </c>
      <c r="D183">
        <v>22</v>
      </c>
      <c r="E183">
        <v>97.100000000000009</v>
      </c>
      <c r="F183">
        <f t="shared" si="2"/>
        <v>0</v>
      </c>
      <c r="G183" t="e">
        <f>IF(#REF!&lt;=5,IF(C183&gt;=$C$3,1,0),0)</f>
        <v>#REF!</v>
      </c>
      <c r="H183" t="e">
        <f>IF(#REF!&lt;=5,IF(C183&gt;=$C$3,1,0),0)</f>
        <v>#REF!</v>
      </c>
      <c r="J183" t="str">
        <f>VLOOKUP(A183,Pathways!$A$2:$D$353,2,FALSE)</f>
        <v>Metabolism</v>
      </c>
      <c r="K183" t="str">
        <f>VLOOKUP(A183,Pathways!$A$2:$D$353,3,FALSE)</f>
        <v xml:space="preserve"> Enzyme Families</v>
      </c>
      <c r="L183" t="str">
        <f>VLOOKUP(A183,Pathways!$A$2:$D$353,4,FALSE)</f>
        <v xml:space="preserve"> Protein kinases</v>
      </c>
    </row>
    <row r="184" spans="1:12" x14ac:dyDescent="0.25">
      <c r="A184" t="s">
        <v>261</v>
      </c>
      <c r="B184">
        <v>70</v>
      </c>
      <c r="C184">
        <v>12</v>
      </c>
      <c r="D184">
        <v>1</v>
      </c>
      <c r="E184">
        <v>97.600000000000009</v>
      </c>
      <c r="F184">
        <f t="shared" si="2"/>
        <v>0</v>
      </c>
      <c r="G184" t="e">
        <f>IF(#REF!&lt;=5,IF(C184&gt;=$C$3,1,0),0)</f>
        <v>#REF!</v>
      </c>
      <c r="H184" t="e">
        <f>IF(#REF!&lt;=5,IF(C184&gt;=$C$3,1,0),0)</f>
        <v>#REF!</v>
      </c>
      <c r="J184" t="str">
        <f>VLOOKUP(A184,Pathways!$A$2:$D$353,2,FALSE)</f>
        <v>Organismal Systems</v>
      </c>
      <c r="K184" t="str">
        <f>VLOOKUP(A184,Pathways!$A$2:$D$353,3,FALSE)</f>
        <v xml:space="preserve"> Environmental Adaptation</v>
      </c>
      <c r="L184" t="str">
        <f>VLOOKUP(A184,Pathways!$A$2:$D$353,4,FALSE)</f>
        <v xml:space="preserve"> Plant-pathogen interaction</v>
      </c>
    </row>
    <row r="185" spans="1:12" x14ac:dyDescent="0.25">
      <c r="A185" t="s">
        <v>130</v>
      </c>
      <c r="B185">
        <v>14</v>
      </c>
      <c r="C185">
        <v>11</v>
      </c>
      <c r="D185">
        <v>1</v>
      </c>
      <c r="E185">
        <v>98.2</v>
      </c>
      <c r="F185">
        <f t="shared" si="2"/>
        <v>0</v>
      </c>
      <c r="G185" t="e">
        <f>IF(#REF!&lt;=5,IF(C185&gt;=$C$3,1,0),0)</f>
        <v>#REF!</v>
      </c>
      <c r="H185" t="e">
        <f>IF(#REF!&lt;=5,IF(C185&gt;=$C$3,1,0),0)</f>
        <v>#REF!</v>
      </c>
      <c r="J185" t="str">
        <f>VLOOKUP(A185,Pathways!$A$2:$D$353,2,FALSE)</f>
        <v>Metabolism</v>
      </c>
      <c r="K185" t="str">
        <f>VLOOKUP(A185,Pathways!$A$2:$D$353,3,FALSE)</f>
        <v xml:space="preserve"> Xenobiotics Biodegradation and Metabolism</v>
      </c>
      <c r="L185" t="str">
        <f>VLOOKUP(A185,Pathways!$A$2:$D$353,4,FALSE)</f>
        <v xml:space="preserve"> Caprolactam degradation</v>
      </c>
    </row>
    <row r="186" spans="1:12" x14ac:dyDescent="0.25">
      <c r="A186" t="s">
        <v>312</v>
      </c>
      <c r="B186">
        <v>42</v>
      </c>
      <c r="C186">
        <v>34</v>
      </c>
      <c r="D186">
        <v>5</v>
      </c>
      <c r="E186">
        <v>98.4</v>
      </c>
      <c r="F186">
        <f t="shared" si="2"/>
        <v>0</v>
      </c>
      <c r="G186" t="e">
        <f>IF(#REF!&lt;=5,IF(C186&gt;=$C$3,1,0),0)</f>
        <v>#REF!</v>
      </c>
      <c r="H186" t="e">
        <f>IF(#REF!&lt;=5,IF(C186&gt;=$C$3,1,0),0)</f>
        <v>#REF!</v>
      </c>
      <c r="J186" t="str">
        <f>VLOOKUP(A186,Pathways!$A$2:$D$353,2,FALSE)</f>
        <v>Human Diseases</v>
      </c>
      <c r="K186" t="str">
        <f>VLOOKUP(A186,Pathways!$A$2:$D$353,3,FALSE)</f>
        <v xml:space="preserve"> Infectious Diseases</v>
      </c>
      <c r="L186" t="str">
        <f>VLOOKUP(A186,Pathways!$A$2:$D$353,4,FALSE)</f>
        <v xml:space="preserve"> Vibrio cholerae pathogenic cycle</v>
      </c>
    </row>
    <row r="187" spans="1:12" x14ac:dyDescent="0.25">
      <c r="A187" t="s">
        <v>41</v>
      </c>
      <c r="B187">
        <v>51</v>
      </c>
      <c r="C187">
        <v>35</v>
      </c>
      <c r="D187">
        <v>5</v>
      </c>
      <c r="E187">
        <v>98.7</v>
      </c>
      <c r="F187">
        <f t="shared" si="2"/>
        <v>0</v>
      </c>
      <c r="G187" t="e">
        <f>IF(#REF!&lt;=5,IF(C187&gt;=$C$3,1,0),0)</f>
        <v>#REF!</v>
      </c>
      <c r="H187" t="e">
        <f>IF(#REF!&lt;=5,IF(C187&gt;=$C$3,1,0),0)</f>
        <v>#REF!</v>
      </c>
      <c r="J187" t="str">
        <f>VLOOKUP(A187,Pathways!$A$2:$D$353,2,FALSE)</f>
        <v>Metabolism</v>
      </c>
      <c r="K187" t="str">
        <f>VLOOKUP(A187,Pathways!$A$2:$D$353,3,FALSE)</f>
        <v xml:space="preserve"> Amino Acid Metabolism</v>
      </c>
      <c r="L187" t="str">
        <f>VLOOKUP(A187,Pathways!$A$2:$D$353,4,FALSE)</f>
        <v xml:space="preserve"> Phenylalanine metabolism</v>
      </c>
    </row>
    <row r="188" spans="1:12" x14ac:dyDescent="0.25">
      <c r="A188" t="s">
        <v>14</v>
      </c>
      <c r="B188">
        <v>41</v>
      </c>
      <c r="C188">
        <v>29</v>
      </c>
      <c r="D188">
        <v>4</v>
      </c>
      <c r="E188">
        <v>98.800000000000011</v>
      </c>
      <c r="F188">
        <f t="shared" si="2"/>
        <v>0</v>
      </c>
      <c r="G188" t="e">
        <f>IF(#REF!&lt;=5,IF(C188&gt;=$C$3,1,0),0)</f>
        <v>#REF!</v>
      </c>
      <c r="H188" t="e">
        <f>IF(#REF!&lt;=5,IF(C188&gt;=$C$3,1,0),0)</f>
        <v>#REF!</v>
      </c>
      <c r="J188" t="str">
        <f>VLOOKUP(A188,Pathways!$A$2:$D$353,2,FALSE)</f>
        <v>Metabolism</v>
      </c>
      <c r="K188" t="str">
        <f>VLOOKUP(A188,Pathways!$A$2:$D$353,3,FALSE)</f>
        <v xml:space="preserve"> Metabolism of Cofactors and Vitamins</v>
      </c>
      <c r="L188" t="str">
        <f>VLOOKUP(A188,Pathways!$A$2:$D$353,4,FALSE)</f>
        <v xml:space="preserve"> Ubiquinone and other terpenoid-quinone biosynthesis</v>
      </c>
    </row>
    <row r="189" spans="1:12" x14ac:dyDescent="0.25">
      <c r="A189" t="s">
        <v>45</v>
      </c>
      <c r="B189">
        <v>15</v>
      </c>
      <c r="C189">
        <v>13</v>
      </c>
      <c r="D189">
        <v>1</v>
      </c>
      <c r="E189">
        <v>99.4</v>
      </c>
      <c r="F189">
        <f t="shared" si="2"/>
        <v>0</v>
      </c>
      <c r="G189" t="e">
        <f>IF(#REF!&lt;=5,IF(C189&gt;=$C$3,1,0),0)</f>
        <v>#REF!</v>
      </c>
      <c r="H189" t="e">
        <f>IF(#REF!&lt;=5,IF(C189&gt;=$C$3,1,0),0)</f>
        <v>#REF!</v>
      </c>
      <c r="J189" t="str">
        <f>VLOOKUP(A189,Pathways!$A$2:$D$353,2,FALSE)</f>
        <v>Metabolism</v>
      </c>
      <c r="K189" t="str">
        <f>VLOOKUP(A189,Pathways!$A$2:$D$353,3,FALSE)</f>
        <v xml:space="preserve"> Xenobiotics Biodegradation and Metabolism</v>
      </c>
      <c r="L189" t="str">
        <f>VLOOKUP(A189,Pathways!$A$2:$D$353,4,FALSE)</f>
        <v xml:space="preserve"> Fluorobenzoate degradation</v>
      </c>
    </row>
    <row r="190" spans="1:12" x14ac:dyDescent="0.25">
      <c r="A190" t="s">
        <v>43</v>
      </c>
      <c r="B190">
        <v>76</v>
      </c>
      <c r="C190">
        <v>68</v>
      </c>
      <c r="D190">
        <v>11</v>
      </c>
      <c r="E190">
        <v>99.600000000000009</v>
      </c>
      <c r="F190">
        <f t="shared" si="2"/>
        <v>0</v>
      </c>
      <c r="G190" t="e">
        <f>IF(#REF!&lt;=5,IF(C190&gt;=$C$3,1,0),0)</f>
        <v>#REF!</v>
      </c>
      <c r="H190" t="e">
        <f>IF(#REF!&lt;=5,IF(C190&gt;=$C$3,1,0),0)</f>
        <v>#REF!</v>
      </c>
      <c r="J190" t="str">
        <f>VLOOKUP(A190,Pathways!$A$2:$D$353,2,FALSE)</f>
        <v>Metabolism</v>
      </c>
      <c r="K190" t="str">
        <f>VLOOKUP(A190,Pathways!$A$2:$D$353,3,FALSE)</f>
        <v xml:space="preserve"> Xenobiotics Biodegradation and Metabolism</v>
      </c>
      <c r="L190" t="str">
        <f>VLOOKUP(A190,Pathways!$A$2:$D$353,4,FALSE)</f>
        <v xml:space="preserve"> Benzoate degradation</v>
      </c>
    </row>
    <row r="191" spans="1:12" x14ac:dyDescent="0.25">
      <c r="A191" t="s">
        <v>91</v>
      </c>
      <c r="B191">
        <v>20</v>
      </c>
      <c r="C191">
        <v>17</v>
      </c>
      <c r="D191">
        <v>1</v>
      </c>
      <c r="E191">
        <v>99.600000000000009</v>
      </c>
      <c r="F191">
        <f t="shared" si="2"/>
        <v>0</v>
      </c>
      <c r="G191" t="e">
        <f>IF(#REF!&lt;=5,IF(C191&gt;=$C$3,1,0),0)</f>
        <v>#REF!</v>
      </c>
      <c r="H191" t="e">
        <f>IF(#REF!&lt;=5,IF(C191&gt;=$C$3,1,0),0)</f>
        <v>#REF!</v>
      </c>
      <c r="J191" t="str">
        <f>VLOOKUP(A191,Pathways!$A$2:$D$353,2,FALSE)</f>
        <v>Metabolism</v>
      </c>
      <c r="K191" t="str">
        <f>VLOOKUP(A191,Pathways!$A$2:$D$353,3,FALSE)</f>
        <v xml:space="preserve"> Xenobiotics Biodegradation and Metabolism</v>
      </c>
      <c r="L191" t="str">
        <f>VLOOKUP(A191,Pathways!$A$2:$D$353,4,FALSE)</f>
        <v xml:space="preserve"> Xylene degradation</v>
      </c>
    </row>
    <row r="192" spans="1:12" x14ac:dyDescent="0.25">
      <c r="A192" t="s">
        <v>163</v>
      </c>
      <c r="B192">
        <v>322</v>
      </c>
      <c r="C192">
        <v>315</v>
      </c>
      <c r="D192">
        <v>70</v>
      </c>
      <c r="E192">
        <v>99.800000000000011</v>
      </c>
      <c r="F192">
        <f t="shared" si="2"/>
        <v>0</v>
      </c>
      <c r="G192" t="e">
        <f>IF(#REF!&lt;=5,IF(C192&gt;=$C$3,1,0),0)</f>
        <v>#REF!</v>
      </c>
      <c r="H192" t="e">
        <f>IF(#REF!&lt;=5,IF(C192&gt;=$C$3,1,0),0)</f>
        <v>#REF!</v>
      </c>
      <c r="J192" t="str">
        <f>VLOOKUP(A192,Pathways!$A$2:$D$353,2,FALSE)</f>
        <v>Environmental Information Processing</v>
      </c>
      <c r="K192" t="str">
        <f>VLOOKUP(A192,Pathways!$A$2:$D$353,3,FALSE)</f>
        <v xml:space="preserve"> Signal Transduction</v>
      </c>
      <c r="L192" t="str">
        <f>VLOOKUP(A192,Pathways!$A$2:$D$353,4,FALSE)</f>
        <v xml:space="preserve"> Two-component system</v>
      </c>
    </row>
    <row r="193" spans="1:12" x14ac:dyDescent="0.25">
      <c r="A193" t="s">
        <v>18</v>
      </c>
      <c r="B193">
        <v>63</v>
      </c>
      <c r="C193">
        <v>49</v>
      </c>
      <c r="D193">
        <v>7</v>
      </c>
      <c r="E193">
        <v>99.9</v>
      </c>
      <c r="F193">
        <f t="shared" si="2"/>
        <v>0</v>
      </c>
      <c r="G193" t="e">
        <f>IF(#REF!&lt;=5,IF(C193&gt;=$C$3,1,0),0)</f>
        <v>#REF!</v>
      </c>
      <c r="H193" t="e">
        <f>IF(#REF!&lt;=5,IF(C193&gt;=$C$3,1,0),0)</f>
        <v>#REF!</v>
      </c>
      <c r="J193" t="str">
        <f>VLOOKUP(A193,Pathways!$A$2:$D$353,2,FALSE)</f>
        <v>Metabolism</v>
      </c>
      <c r="K193" t="str">
        <f>VLOOKUP(A193,Pathways!$A$2:$D$353,3,FALSE)</f>
        <v xml:space="preserve"> Energy Metabolism</v>
      </c>
      <c r="L193" t="str">
        <f>VLOOKUP(A193,Pathways!$A$2:$D$353,4,FALSE)</f>
        <v xml:space="preserve"> Photosynthesis</v>
      </c>
    </row>
    <row r="194" spans="1:12" x14ac:dyDescent="0.25">
      <c r="A194" t="s">
        <v>8</v>
      </c>
      <c r="B194">
        <v>7</v>
      </c>
      <c r="C194">
        <v>1</v>
      </c>
      <c r="D194">
        <v>0</v>
      </c>
      <c r="E194">
        <v>100</v>
      </c>
      <c r="F194">
        <f t="shared" si="2"/>
        <v>0</v>
      </c>
      <c r="G194" t="e">
        <f>IF(#REF!&lt;=5,IF(C194&gt;=$C$3,1,0),0)</f>
        <v>#REF!</v>
      </c>
      <c r="H194" t="e">
        <f>IF(#REF!&lt;=5,IF(C194&gt;=$C$3,1,0),0)</f>
        <v>#REF!</v>
      </c>
      <c r="J194" t="str">
        <f>VLOOKUP(A194,Pathways!$A$2:$D$353,2,FALSE)</f>
        <v>Metabolism</v>
      </c>
      <c r="K194" t="str">
        <f>VLOOKUP(A194,Pathways!$A$2:$D$353,3,FALSE)</f>
        <v xml:space="preserve"> Lipid Metabolism</v>
      </c>
      <c r="L194" t="str">
        <f>VLOOKUP(A194,Pathways!$A$2:$D$353,4,FALSE)</f>
        <v xml:space="preserve"> Fatty acid elongation in mitochondria</v>
      </c>
    </row>
    <row r="195" spans="1:12" x14ac:dyDescent="0.25">
      <c r="A195" t="s">
        <v>11</v>
      </c>
      <c r="B195">
        <v>32</v>
      </c>
      <c r="C195">
        <v>10</v>
      </c>
      <c r="D195">
        <v>0</v>
      </c>
      <c r="E195">
        <v>100</v>
      </c>
      <c r="F195">
        <f t="shared" si="2"/>
        <v>0</v>
      </c>
      <c r="G195" t="e">
        <f>IF(#REF!&lt;=5,IF(C195&gt;=$C$3,1,0),0)</f>
        <v>#REF!</v>
      </c>
      <c r="H195" t="e">
        <f>IF(#REF!&lt;=5,IF(C195&gt;=$C$3,1,0),0)</f>
        <v>#REF!</v>
      </c>
      <c r="J195" t="str">
        <f>VLOOKUP(A195,Pathways!$A$2:$D$353,2,FALSE)</f>
        <v>Metabolism</v>
      </c>
      <c r="K195" t="str">
        <f>VLOOKUP(A195,Pathways!$A$2:$D$353,3,FALSE)</f>
        <v xml:space="preserve"> Lipid Metabolism</v>
      </c>
      <c r="L195" t="str">
        <f>VLOOKUP(A195,Pathways!$A$2:$D$353,4,FALSE)</f>
        <v xml:space="preserve"> Steroid biosynthesis</v>
      </c>
    </row>
    <row r="196" spans="1:12" x14ac:dyDescent="0.25">
      <c r="A196" t="s">
        <v>12</v>
      </c>
      <c r="B196">
        <v>17</v>
      </c>
      <c r="C196">
        <v>2</v>
      </c>
      <c r="D196">
        <v>0</v>
      </c>
      <c r="E196">
        <v>100</v>
      </c>
      <c r="F196">
        <f t="shared" si="2"/>
        <v>0</v>
      </c>
      <c r="G196" t="e">
        <f>IF(#REF!&lt;=5,IF(C196&gt;=$C$3,1,0),0)</f>
        <v>#REF!</v>
      </c>
      <c r="H196" t="e">
        <f>IF(#REF!&lt;=5,IF(C196&gt;=$C$3,1,0),0)</f>
        <v>#REF!</v>
      </c>
      <c r="J196" t="str">
        <f>VLOOKUP(A196,Pathways!$A$2:$D$353,2,FALSE)</f>
        <v>Metabolism</v>
      </c>
      <c r="K196" t="str">
        <f>VLOOKUP(A196,Pathways!$A$2:$D$353,3,FALSE)</f>
        <v xml:space="preserve"> Lipid Metabolism</v>
      </c>
      <c r="L196" t="str">
        <f>VLOOKUP(A196,Pathways!$A$2:$D$353,4,FALSE)</f>
        <v xml:space="preserve"> Primary bile acid biosynthesis</v>
      </c>
    </row>
    <row r="197" spans="1:12" x14ac:dyDescent="0.25">
      <c r="A197" t="s">
        <v>13</v>
      </c>
      <c r="B197">
        <v>1</v>
      </c>
      <c r="C197">
        <v>1</v>
      </c>
      <c r="D197">
        <v>0</v>
      </c>
      <c r="E197">
        <v>100</v>
      </c>
      <c r="F197">
        <f t="shared" si="2"/>
        <v>0</v>
      </c>
      <c r="G197" t="e">
        <f>IF(#REF!&lt;=5,IF(C197&gt;=$C$3,1,0),0)</f>
        <v>#REF!</v>
      </c>
      <c r="H197" t="e">
        <f>IF(#REF!&lt;=5,IF(C197&gt;=$C$3,1,0),0)</f>
        <v>#REF!</v>
      </c>
      <c r="J197" t="str">
        <f>VLOOKUP(A197,Pathways!$A$2:$D$353,2,FALSE)</f>
        <v>Metabolism</v>
      </c>
      <c r="K197" t="str">
        <f>VLOOKUP(A197,Pathways!$A$2:$D$353,3,FALSE)</f>
        <v xml:space="preserve"> Lipid Metabolism</v>
      </c>
      <c r="L197" t="str">
        <f>VLOOKUP(A197,Pathways!$A$2:$D$353,4,FALSE)</f>
        <v xml:space="preserve"> Secondary bile acid biosynthesis</v>
      </c>
    </row>
    <row r="198" spans="1:12" x14ac:dyDescent="0.25">
      <c r="A198" t="s">
        <v>17</v>
      </c>
      <c r="B198">
        <v>137</v>
      </c>
      <c r="C198">
        <v>105</v>
      </c>
      <c r="D198">
        <v>9</v>
      </c>
      <c r="E198">
        <v>100</v>
      </c>
      <c r="F198">
        <f t="shared" si="2"/>
        <v>0</v>
      </c>
      <c r="G198" t="e">
        <f>IF(#REF!&lt;=5,IF(C198&gt;=$C$3,1,0),0)</f>
        <v>#REF!</v>
      </c>
      <c r="H198" t="e">
        <f>IF(#REF!&lt;=5,IF(C198&gt;=$C$3,1,0),0)</f>
        <v>#REF!</v>
      </c>
      <c r="J198" t="str">
        <f>VLOOKUP(A198,Pathways!$A$2:$D$353,2,FALSE)</f>
        <v>Metabolism</v>
      </c>
      <c r="K198" t="str">
        <f>VLOOKUP(A198,Pathways!$A$2:$D$353,3,FALSE)</f>
        <v xml:space="preserve"> Energy Metabolism</v>
      </c>
      <c r="L198" t="str">
        <f>VLOOKUP(A198,Pathways!$A$2:$D$353,4,FALSE)</f>
        <v xml:space="preserve"> Photosynthesis proteins</v>
      </c>
    </row>
    <row r="199" spans="1:12" x14ac:dyDescent="0.25">
      <c r="A199" t="s">
        <v>19</v>
      </c>
      <c r="B199">
        <v>41</v>
      </c>
      <c r="C199">
        <v>26</v>
      </c>
      <c r="D199">
        <v>1</v>
      </c>
      <c r="E199">
        <v>100</v>
      </c>
      <c r="F199">
        <f t="shared" si="2"/>
        <v>0</v>
      </c>
      <c r="G199" t="e">
        <f>IF(#REF!&lt;=5,IF(C199&gt;=$C$3,1,0),0)</f>
        <v>#REF!</v>
      </c>
      <c r="H199" t="e">
        <f>IF(#REF!&lt;=5,IF(C199&gt;=$C$3,1,0),0)</f>
        <v>#REF!</v>
      </c>
      <c r="J199" t="str">
        <f>VLOOKUP(A199,Pathways!$A$2:$D$353,2,FALSE)</f>
        <v>Metabolism</v>
      </c>
      <c r="K199" t="str">
        <f>VLOOKUP(A199,Pathways!$A$2:$D$353,3,FALSE)</f>
        <v xml:space="preserve"> Energy Metabolism</v>
      </c>
      <c r="L199" t="str">
        <f>VLOOKUP(A199,Pathways!$A$2:$D$353,4,FALSE)</f>
        <v xml:space="preserve"> Photosynthesis - antenna proteins</v>
      </c>
    </row>
    <row r="200" spans="1:12" x14ac:dyDescent="0.25">
      <c r="A200" t="s">
        <v>20</v>
      </c>
      <c r="B200">
        <v>98</v>
      </c>
      <c r="C200">
        <v>2</v>
      </c>
      <c r="D200">
        <v>0</v>
      </c>
      <c r="E200">
        <v>100</v>
      </c>
      <c r="F200">
        <f t="shared" ref="F200:F263" si="3">IF(E200&lt;=5,IF(C200&gt;=$C$3,1,0),0)</f>
        <v>0</v>
      </c>
      <c r="G200" t="e">
        <f>IF(#REF!&lt;=5,IF(C200&gt;=$C$3,1,0),0)</f>
        <v>#REF!</v>
      </c>
      <c r="H200" t="e">
        <f>IF(#REF!&lt;=5,IF(C200&gt;=$C$3,1,0),0)</f>
        <v>#REF!</v>
      </c>
      <c r="J200" t="str">
        <f>VLOOKUP(A200,Pathways!$A$2:$D$353,2,FALSE)</f>
        <v>Metabolism</v>
      </c>
      <c r="K200" t="str">
        <f>VLOOKUP(A200,Pathways!$A$2:$D$353,3,FALSE)</f>
        <v xml:space="preserve"> Enzyme Families</v>
      </c>
      <c r="L200" t="str">
        <f>VLOOKUP(A200,Pathways!$A$2:$D$353,4,FALSE)</f>
        <v xml:space="preserve"> Cytochrome P450</v>
      </c>
    </row>
    <row r="201" spans="1:12" x14ac:dyDescent="0.25">
      <c r="A201" t="s">
        <v>23</v>
      </c>
      <c r="B201">
        <v>8</v>
      </c>
      <c r="C201">
        <v>3</v>
      </c>
      <c r="D201">
        <v>0</v>
      </c>
      <c r="E201">
        <v>100</v>
      </c>
      <c r="F201">
        <f t="shared" si="3"/>
        <v>0</v>
      </c>
      <c r="G201" t="e">
        <f>IF(#REF!&lt;=5,IF(C201&gt;=$C$3,1,0),0)</f>
        <v>#REF!</v>
      </c>
      <c r="H201" t="e">
        <f>IF(#REF!&lt;=5,IF(C201&gt;=$C$3,1,0),0)</f>
        <v>#REF!</v>
      </c>
      <c r="J201" t="str">
        <f>VLOOKUP(A201,Pathways!$A$2:$D$353,2,FALSE)</f>
        <v>Metabolism</v>
      </c>
      <c r="K201" t="str">
        <f>VLOOKUP(A201,Pathways!$A$2:$D$353,3,FALSE)</f>
        <v xml:space="preserve"> Biosynthesis of Other Secondary Metabolites</v>
      </c>
      <c r="L201" t="str">
        <f>VLOOKUP(A201,Pathways!$A$2:$D$353,4,FALSE)</f>
        <v xml:space="preserve"> Caffeine metabolism</v>
      </c>
    </row>
    <row r="202" spans="1:12" x14ac:dyDescent="0.25">
      <c r="A202" t="s">
        <v>37</v>
      </c>
      <c r="B202">
        <v>5</v>
      </c>
      <c r="C202">
        <v>2</v>
      </c>
      <c r="D202">
        <v>0</v>
      </c>
      <c r="E202">
        <v>100</v>
      </c>
      <c r="F202">
        <f t="shared" si="3"/>
        <v>0</v>
      </c>
      <c r="G202" t="e">
        <f>IF(#REF!&lt;=5,IF(C202&gt;=$C$3,1,0),0)</f>
        <v>#REF!</v>
      </c>
      <c r="H202" t="e">
        <f>IF(#REF!&lt;=5,IF(C202&gt;=$C$3,1,0),0)</f>
        <v>#REF!</v>
      </c>
      <c r="J202" t="str">
        <f>VLOOKUP(A202,Pathways!$A$2:$D$353,2,FALSE)</f>
        <v>Metabolism</v>
      </c>
      <c r="K202" t="str">
        <f>VLOOKUP(A202,Pathways!$A$2:$D$353,3,FALSE)</f>
        <v xml:space="preserve"> Biosynthesis of Other Secondary Metabolites</v>
      </c>
      <c r="L202" t="str">
        <f>VLOOKUP(A202,Pathways!$A$2:$D$353,4,FALSE)</f>
        <v xml:space="preserve"> Clavulanic acid biosynthesis</v>
      </c>
    </row>
    <row r="203" spans="1:12" x14ac:dyDescent="0.25">
      <c r="A203" t="s">
        <v>56</v>
      </c>
      <c r="B203">
        <v>2</v>
      </c>
      <c r="C203">
        <v>2</v>
      </c>
      <c r="D203">
        <v>0</v>
      </c>
      <c r="E203">
        <v>100</v>
      </c>
      <c r="F203">
        <f t="shared" si="3"/>
        <v>0</v>
      </c>
      <c r="G203" t="e">
        <f>IF(#REF!&lt;=5,IF(C203&gt;=$C$3,1,0),0)</f>
        <v>#REF!</v>
      </c>
      <c r="H203" t="e">
        <f>IF(#REF!&lt;=5,IF(C203&gt;=$C$3,1,0),0)</f>
        <v>#REF!</v>
      </c>
      <c r="J203" t="str">
        <f>VLOOKUP(A203,Pathways!$A$2:$D$353,2,FALSE)</f>
        <v>Metabolism</v>
      </c>
      <c r="K203" t="str">
        <f>VLOOKUP(A203,Pathways!$A$2:$D$353,3,FALSE)</f>
        <v xml:space="preserve"> Metabolism of Other Amino Acids</v>
      </c>
      <c r="L203" t="str">
        <f>VLOOKUP(A203,Pathways!$A$2:$D$353,4,FALSE)</f>
        <v xml:space="preserve"> D-Arginine and D-ornithine metabolism</v>
      </c>
    </row>
    <row r="204" spans="1:12" x14ac:dyDescent="0.25">
      <c r="A204" t="s">
        <v>67</v>
      </c>
      <c r="B204">
        <v>11</v>
      </c>
      <c r="C204">
        <v>7</v>
      </c>
      <c r="D204">
        <v>0</v>
      </c>
      <c r="E204">
        <v>100</v>
      </c>
      <c r="F204">
        <f t="shared" si="3"/>
        <v>0</v>
      </c>
      <c r="G204" t="e">
        <f>IF(#REF!&lt;=5,IF(C204&gt;=$C$3,1,0),0)</f>
        <v>#REF!</v>
      </c>
      <c r="H204" t="e">
        <f>IF(#REF!&lt;=5,IF(C204&gt;=$C$3,1,0),0)</f>
        <v>#REF!</v>
      </c>
      <c r="J204" t="str">
        <f>VLOOKUP(A204,Pathways!$A$2:$D$353,2,FALSE)</f>
        <v>Metabolism</v>
      </c>
      <c r="K204" t="str">
        <f>VLOOKUP(A204,Pathways!$A$2:$D$353,3,FALSE)</f>
        <v xml:space="preserve"> Metabolism of Terpenoids and Polyketides</v>
      </c>
      <c r="L204" t="str">
        <f>VLOOKUP(A204,Pathways!$A$2:$D$353,4,FALSE)</f>
        <v xml:space="preserve"> Biosynthesis of 12-, 14- and 16-membered macrolides</v>
      </c>
    </row>
    <row r="205" spans="1:12" x14ac:dyDescent="0.25">
      <c r="A205" t="s">
        <v>71</v>
      </c>
      <c r="B205">
        <v>21</v>
      </c>
      <c r="C205">
        <v>1</v>
      </c>
      <c r="D205">
        <v>0</v>
      </c>
      <c r="E205">
        <v>100</v>
      </c>
      <c r="F205">
        <f t="shared" si="3"/>
        <v>0</v>
      </c>
      <c r="G205" t="e">
        <f>IF(#REF!&lt;=5,IF(C205&gt;=$C$3,1,0),0)</f>
        <v>#REF!</v>
      </c>
      <c r="H205" t="e">
        <f>IF(#REF!&lt;=5,IF(C205&gt;=$C$3,1,0),0)</f>
        <v>#REF!</v>
      </c>
      <c r="J205" t="str">
        <f>VLOOKUP(A205,Pathways!$A$2:$D$353,2,FALSE)</f>
        <v>Metabolism</v>
      </c>
      <c r="K205" t="str">
        <f>VLOOKUP(A205,Pathways!$A$2:$D$353,3,FALSE)</f>
        <v xml:space="preserve"> Glycan Biosynthesis and Metabolism</v>
      </c>
      <c r="L205" t="str">
        <f>VLOOKUP(A205,Pathways!$A$2:$D$353,4,FALSE)</f>
        <v xml:space="preserve"> Glycosaminoglycan biosynthesis - chondroitin sulfate</v>
      </c>
    </row>
    <row r="206" spans="1:12" x14ac:dyDescent="0.25">
      <c r="A206" t="s">
        <v>79</v>
      </c>
      <c r="B206">
        <v>26</v>
      </c>
      <c r="C206">
        <v>2</v>
      </c>
      <c r="D206">
        <v>0</v>
      </c>
      <c r="E206">
        <v>100</v>
      </c>
      <c r="F206">
        <f t="shared" si="3"/>
        <v>0</v>
      </c>
      <c r="G206" t="e">
        <f>IF(#REF!&lt;=5,IF(C206&gt;=$C$3,1,0),0)</f>
        <v>#REF!</v>
      </c>
      <c r="H206" t="e">
        <f>IF(#REF!&lt;=5,IF(C206&gt;=$C$3,1,0),0)</f>
        <v>#REF!</v>
      </c>
      <c r="J206" t="str">
        <f>VLOOKUP(A206,Pathways!$A$2:$D$353,2,FALSE)</f>
        <v>Metabolism</v>
      </c>
      <c r="K206" t="str">
        <f>VLOOKUP(A206,Pathways!$A$2:$D$353,3,FALSE)</f>
        <v xml:space="preserve"> Glycan Biosynthesis and Metabolism</v>
      </c>
      <c r="L206" t="str">
        <f>VLOOKUP(A206,Pathways!$A$2:$D$353,4,FALSE)</f>
        <v xml:space="preserve"> Glycosylphosphatidylinositol(GPI)-anchor biosynthesis</v>
      </c>
    </row>
    <row r="207" spans="1:12" x14ac:dyDescent="0.25">
      <c r="A207" t="s">
        <v>81</v>
      </c>
      <c r="B207">
        <v>17</v>
      </c>
      <c r="C207">
        <v>5</v>
      </c>
      <c r="D207">
        <v>0</v>
      </c>
      <c r="E207">
        <v>100</v>
      </c>
      <c r="F207">
        <f t="shared" si="3"/>
        <v>0</v>
      </c>
      <c r="G207" t="e">
        <f>IF(#REF!&lt;=5,IF(C207&gt;=$C$3,1,0),0)</f>
        <v>#REF!</v>
      </c>
      <c r="H207" t="e">
        <f>IF(#REF!&lt;=5,IF(C207&gt;=$C$3,1,0),0)</f>
        <v>#REF!</v>
      </c>
      <c r="J207" t="str">
        <f>VLOOKUP(A207,Pathways!$A$2:$D$353,2,FALSE)</f>
        <v>Metabolism</v>
      </c>
      <c r="K207" t="str">
        <f>VLOOKUP(A207,Pathways!$A$2:$D$353,3,FALSE)</f>
        <v xml:space="preserve"> Lipid Metabolism</v>
      </c>
      <c r="L207" t="str">
        <f>VLOOKUP(A207,Pathways!$A$2:$D$353,4,FALSE)</f>
        <v xml:space="preserve"> Ether lipid metabolism</v>
      </c>
    </row>
    <row r="208" spans="1:12" x14ac:dyDescent="0.25">
      <c r="A208" t="s">
        <v>86</v>
      </c>
      <c r="B208">
        <v>25</v>
      </c>
      <c r="C208">
        <v>1</v>
      </c>
      <c r="D208">
        <v>0</v>
      </c>
      <c r="E208">
        <v>100</v>
      </c>
      <c r="F208">
        <f t="shared" si="3"/>
        <v>0</v>
      </c>
      <c r="G208" t="e">
        <f>IF(#REF!&lt;=5,IF(C208&gt;=$C$3,1,0),0)</f>
        <v>#REF!</v>
      </c>
      <c r="H208" t="e">
        <f>IF(#REF!&lt;=5,IF(C208&gt;=$C$3,1,0),0)</f>
        <v>#REF!</v>
      </c>
      <c r="J208" t="str">
        <f>VLOOKUP(A208,Pathways!$A$2:$D$353,2,FALSE)</f>
        <v>Metabolism</v>
      </c>
      <c r="K208" t="str">
        <f>VLOOKUP(A208,Pathways!$A$2:$D$353,3,FALSE)</f>
        <v xml:space="preserve"> Glycan Biosynthesis and Metabolism</v>
      </c>
      <c r="L208" t="str">
        <f>VLOOKUP(A208,Pathways!$A$2:$D$353,4,FALSE)</f>
        <v xml:space="preserve"> Glycosphingolipid biosynthesis - lacto and neolacto series</v>
      </c>
    </row>
    <row r="209" spans="1:12" x14ac:dyDescent="0.25">
      <c r="A209" t="s">
        <v>100</v>
      </c>
      <c r="B209">
        <v>16</v>
      </c>
      <c r="C209">
        <v>12</v>
      </c>
      <c r="D209">
        <v>0</v>
      </c>
      <c r="E209">
        <v>100</v>
      </c>
      <c r="F209">
        <f t="shared" si="3"/>
        <v>0</v>
      </c>
      <c r="G209" t="e">
        <f>IF(#REF!&lt;=5,IF(C209&gt;=$C$3,1,0),0)</f>
        <v>#REF!</v>
      </c>
      <c r="H209" t="e">
        <f>IF(#REF!&lt;=5,IF(C209&gt;=$C$3,1,0),0)</f>
        <v>#REF!</v>
      </c>
      <c r="J209" t="str">
        <f>VLOOKUP(A209,Pathways!$A$2:$D$353,2,FALSE)</f>
        <v>Metabolism</v>
      </c>
      <c r="K209" t="str">
        <f>VLOOKUP(A209,Pathways!$A$2:$D$353,3,FALSE)</f>
        <v xml:space="preserve"> Xenobiotics Biodegradation and Metabolism</v>
      </c>
      <c r="L209" t="str">
        <f>VLOOKUP(A209,Pathways!$A$2:$D$353,4,FALSE)</f>
        <v xml:space="preserve"> Ethylbenzene degradation</v>
      </c>
    </row>
    <row r="210" spans="1:12" x14ac:dyDescent="0.25">
      <c r="A210" t="s">
        <v>120</v>
      </c>
      <c r="B210">
        <v>10</v>
      </c>
      <c r="C210">
        <v>2</v>
      </c>
      <c r="D210">
        <v>0</v>
      </c>
      <c r="E210">
        <v>100</v>
      </c>
      <c r="F210">
        <f t="shared" si="3"/>
        <v>0</v>
      </c>
      <c r="G210" t="e">
        <f>IF(#REF!&lt;=5,IF(C210&gt;=$C$3,1,0),0)</f>
        <v>#REF!</v>
      </c>
      <c r="H210" t="e">
        <f>IF(#REF!&lt;=5,IF(C210&gt;=$C$3,1,0),0)</f>
        <v>#REF!</v>
      </c>
      <c r="J210" t="str">
        <f>VLOOKUP(A210,Pathways!$A$2:$D$353,2,FALSE)</f>
        <v>Metabolism</v>
      </c>
      <c r="K210" t="str">
        <f>VLOOKUP(A210,Pathways!$A$2:$D$353,3,FALSE)</f>
        <v xml:space="preserve"> Biosynthesis of Other Secondary Metabolites</v>
      </c>
      <c r="L210" t="str">
        <f>VLOOKUP(A210,Pathways!$A$2:$D$353,4,FALSE)</f>
        <v xml:space="preserve"> Indole alkaloid biosynthesis</v>
      </c>
    </row>
    <row r="211" spans="1:12" x14ac:dyDescent="0.25">
      <c r="A211" t="s">
        <v>121</v>
      </c>
      <c r="B211">
        <v>8</v>
      </c>
      <c r="C211">
        <v>1</v>
      </c>
      <c r="D211">
        <v>0</v>
      </c>
      <c r="E211">
        <v>100</v>
      </c>
      <c r="F211">
        <f t="shared" si="3"/>
        <v>0</v>
      </c>
      <c r="G211" t="e">
        <f>IF(#REF!&lt;=5,IF(C211&gt;=$C$3,1,0),0)</f>
        <v>#REF!</v>
      </c>
      <c r="H211" t="e">
        <f>IF(#REF!&lt;=5,IF(C211&gt;=$C$3,1,0),0)</f>
        <v>#REF!</v>
      </c>
      <c r="J211" t="str">
        <f>VLOOKUP(A211,Pathways!$A$2:$D$353,2,FALSE)</f>
        <v>Metabolism</v>
      </c>
      <c r="K211" t="str">
        <f>VLOOKUP(A211,Pathways!$A$2:$D$353,3,FALSE)</f>
        <v xml:space="preserve"> Metabolism of Terpenoids and Polyketides</v>
      </c>
      <c r="L211" t="str">
        <f>VLOOKUP(A211,Pathways!$A$2:$D$353,4,FALSE)</f>
        <v xml:space="preserve"> Monoterpenoid biosynthesis</v>
      </c>
    </row>
    <row r="212" spans="1:12" x14ac:dyDescent="0.25">
      <c r="A212" t="s">
        <v>125</v>
      </c>
      <c r="B212">
        <v>35</v>
      </c>
      <c r="C212">
        <v>23</v>
      </c>
      <c r="D212">
        <v>0</v>
      </c>
      <c r="E212">
        <v>100</v>
      </c>
      <c r="F212">
        <f t="shared" si="3"/>
        <v>0</v>
      </c>
      <c r="G212" t="e">
        <f>IF(#REF!&lt;=5,IF(C212&gt;=$C$3,1,0),0)</f>
        <v>#REF!</v>
      </c>
      <c r="H212" t="e">
        <f>IF(#REF!&lt;=5,IF(C212&gt;=$C$3,1,0),0)</f>
        <v>#REF!</v>
      </c>
      <c r="J212" t="str">
        <f>VLOOKUP(A212,Pathways!$A$2:$D$353,2,FALSE)</f>
        <v>Metabolism</v>
      </c>
      <c r="K212" t="str">
        <f>VLOOKUP(A212,Pathways!$A$2:$D$353,3,FALSE)</f>
        <v xml:space="preserve"> Metabolism of Terpenoids and Polyketides</v>
      </c>
      <c r="L212" t="str">
        <f>VLOOKUP(A212,Pathways!$A$2:$D$353,4,FALSE)</f>
        <v xml:space="preserve"> Carotenoid biosynthesis</v>
      </c>
    </row>
    <row r="213" spans="1:12" x14ac:dyDescent="0.25">
      <c r="A213" t="s">
        <v>127</v>
      </c>
      <c r="B213">
        <v>19</v>
      </c>
      <c r="C213">
        <v>3</v>
      </c>
      <c r="D213">
        <v>0</v>
      </c>
      <c r="E213">
        <v>100</v>
      </c>
      <c r="F213">
        <f t="shared" si="3"/>
        <v>0</v>
      </c>
      <c r="G213" t="e">
        <f>IF(#REF!&lt;=5,IF(C213&gt;=$C$3,1,0),0)</f>
        <v>#REF!</v>
      </c>
      <c r="H213" t="e">
        <f>IF(#REF!&lt;=5,IF(C213&gt;=$C$3,1,0),0)</f>
        <v>#REF!</v>
      </c>
      <c r="J213" t="str">
        <f>VLOOKUP(A213,Pathways!$A$2:$D$353,2,FALSE)</f>
        <v>Metabolism</v>
      </c>
      <c r="K213" t="str">
        <f>VLOOKUP(A213,Pathways!$A$2:$D$353,3,FALSE)</f>
        <v xml:space="preserve"> Metabolism of Terpenoids and Polyketides</v>
      </c>
      <c r="L213" t="str">
        <f>VLOOKUP(A213,Pathways!$A$2:$D$353,4,FALSE)</f>
        <v xml:space="preserve"> Sesquiterpenoid biosynthesis</v>
      </c>
    </row>
    <row r="214" spans="1:12" x14ac:dyDescent="0.25">
      <c r="A214" t="s">
        <v>132</v>
      </c>
      <c r="B214">
        <v>20</v>
      </c>
      <c r="C214">
        <v>2</v>
      </c>
      <c r="D214">
        <v>0</v>
      </c>
      <c r="E214">
        <v>100</v>
      </c>
      <c r="F214">
        <f t="shared" si="3"/>
        <v>0</v>
      </c>
      <c r="G214" t="e">
        <f>IF(#REF!&lt;=5,IF(C214&gt;=$C$3,1,0),0)</f>
        <v>#REF!</v>
      </c>
      <c r="H214" t="e">
        <f>IF(#REF!&lt;=5,IF(C214&gt;=$C$3,1,0),0)</f>
        <v>#REF!</v>
      </c>
      <c r="J214" t="str">
        <f>VLOOKUP(A214,Pathways!$A$2:$D$353,2,FALSE)</f>
        <v>Metabolism</v>
      </c>
      <c r="K214" t="str">
        <f>VLOOKUP(A214,Pathways!$A$2:$D$353,3,FALSE)</f>
        <v xml:space="preserve"> Biosynthesis of Other Secondary Metabolites</v>
      </c>
      <c r="L214" t="str">
        <f>VLOOKUP(A214,Pathways!$A$2:$D$353,4,FALSE)</f>
        <v xml:space="preserve"> Flavonoid biosynthesis</v>
      </c>
    </row>
    <row r="215" spans="1:12" x14ac:dyDescent="0.25">
      <c r="A215" t="s">
        <v>134</v>
      </c>
      <c r="B215">
        <v>13</v>
      </c>
      <c r="C215">
        <v>1</v>
      </c>
      <c r="D215">
        <v>0</v>
      </c>
      <c r="E215">
        <v>100</v>
      </c>
      <c r="F215">
        <f t="shared" si="3"/>
        <v>0</v>
      </c>
      <c r="G215" t="e">
        <f>IF(#REF!&lt;=5,IF(C215&gt;=$C$3,1,0),0)</f>
        <v>#REF!</v>
      </c>
      <c r="H215" t="e">
        <f>IF(#REF!&lt;=5,IF(C215&gt;=$C$3,1,0),0)</f>
        <v>#REF!</v>
      </c>
      <c r="J215" t="str">
        <f>VLOOKUP(A215,Pathways!$A$2:$D$353,2,FALSE)</f>
        <v>Metabolism</v>
      </c>
      <c r="K215" t="str">
        <f>VLOOKUP(A215,Pathways!$A$2:$D$353,3,FALSE)</f>
        <v xml:space="preserve"> Biosynthesis of Other Secondary Metabolites</v>
      </c>
      <c r="L215" t="str">
        <f>VLOOKUP(A215,Pathways!$A$2:$D$353,4,FALSE)</f>
        <v xml:space="preserve"> Isoflavonoid biosynthesis</v>
      </c>
    </row>
    <row r="216" spans="1:12" x14ac:dyDescent="0.25">
      <c r="A216" t="s">
        <v>136</v>
      </c>
      <c r="B216">
        <v>10</v>
      </c>
      <c r="C216">
        <v>2</v>
      </c>
      <c r="D216">
        <v>0</v>
      </c>
      <c r="E216">
        <v>100</v>
      </c>
      <c r="F216">
        <f t="shared" si="3"/>
        <v>0</v>
      </c>
      <c r="G216" t="e">
        <f>IF(#REF!&lt;=5,IF(C216&gt;=$C$3,1,0),0)</f>
        <v>#REF!</v>
      </c>
      <c r="H216" t="e">
        <f>IF(#REF!&lt;=5,IF(C216&gt;=$C$3,1,0),0)</f>
        <v>#REF!</v>
      </c>
      <c r="J216" t="str">
        <f>VLOOKUP(A216,Pathways!$A$2:$D$353,2,FALSE)</f>
        <v>Metabolism</v>
      </c>
      <c r="K216" t="str">
        <f>VLOOKUP(A216,Pathways!$A$2:$D$353,3,FALSE)</f>
        <v xml:space="preserve"> Biosynthesis of Other Secondary Metabolites</v>
      </c>
      <c r="L216" t="str">
        <f>VLOOKUP(A216,Pathways!$A$2:$D$353,4,FALSE)</f>
        <v xml:space="preserve"> Stilbenoid, diarylheptanoid and gingerol biosynthesis</v>
      </c>
    </row>
    <row r="217" spans="1:12" x14ac:dyDescent="0.25">
      <c r="A217" t="s">
        <v>139</v>
      </c>
      <c r="B217">
        <v>3</v>
      </c>
      <c r="C217">
        <v>3</v>
      </c>
      <c r="D217">
        <v>0</v>
      </c>
      <c r="E217">
        <v>100</v>
      </c>
      <c r="F217">
        <f t="shared" si="3"/>
        <v>0</v>
      </c>
      <c r="G217" t="e">
        <f>IF(#REF!&lt;=5,IF(C217&gt;=$C$3,1,0),0)</f>
        <v>#REF!</v>
      </c>
      <c r="H217" t="e">
        <f>IF(#REF!&lt;=5,IF(C217&gt;=$C$3,1,0),0)</f>
        <v>#REF!</v>
      </c>
      <c r="J217" t="str">
        <f>VLOOKUP(A217,Pathways!$A$2:$D$353,2,FALSE)</f>
        <v>Metabolism</v>
      </c>
      <c r="K217" t="str">
        <f>VLOOKUP(A217,Pathways!$A$2:$D$353,3,FALSE)</f>
        <v xml:space="preserve"> Biosynthesis of Other Secondary Metabolites</v>
      </c>
      <c r="L217" t="str">
        <f>VLOOKUP(A217,Pathways!$A$2:$D$353,4,FALSE)</f>
        <v xml:space="preserve"> Betalain biosynthesis</v>
      </c>
    </row>
    <row r="218" spans="1:12" x14ac:dyDescent="0.25">
      <c r="A218" t="s">
        <v>148</v>
      </c>
      <c r="B218">
        <v>316</v>
      </c>
      <c r="C218">
        <v>108</v>
      </c>
      <c r="D218">
        <v>17</v>
      </c>
      <c r="E218">
        <v>100</v>
      </c>
      <c r="F218">
        <f t="shared" si="3"/>
        <v>0</v>
      </c>
      <c r="G218" t="e">
        <f>IF(#REF!&lt;=5,IF(C218&gt;=$C$3,1,0),0)</f>
        <v>#REF!</v>
      </c>
      <c r="H218" t="e">
        <f>IF(#REF!&lt;=5,IF(C218&gt;=$C$3,1,0),0)</f>
        <v>#REF!</v>
      </c>
      <c r="J218" t="str">
        <f>VLOOKUP(A218,Pathways!$A$2:$D$353,2,FALSE)</f>
        <v>Metabolism</v>
      </c>
      <c r="K218" t="str">
        <f>VLOOKUP(A218,Pathways!$A$2:$D$353,3,FALSE)</f>
        <v xml:space="preserve"> Glycan Biosynthesis and Metabolism</v>
      </c>
      <c r="L218" t="str">
        <f>VLOOKUP(A218,Pathways!$A$2:$D$353,4,FALSE)</f>
        <v xml:space="preserve"> Glycosyltransferases</v>
      </c>
    </row>
    <row r="219" spans="1:12" x14ac:dyDescent="0.25">
      <c r="A219" t="s">
        <v>149</v>
      </c>
      <c r="B219">
        <v>130</v>
      </c>
      <c r="C219">
        <v>83</v>
      </c>
      <c r="D219">
        <v>13</v>
      </c>
      <c r="E219">
        <v>100</v>
      </c>
      <c r="F219">
        <f t="shared" si="3"/>
        <v>0</v>
      </c>
      <c r="G219" t="e">
        <f>IF(#REF!&lt;=5,IF(C219&gt;=$C$3,1,0),0)</f>
        <v>#REF!</v>
      </c>
      <c r="H219" t="e">
        <f>IF(#REF!&lt;=5,IF(C219&gt;=$C$3,1,0),0)</f>
        <v>#REF!</v>
      </c>
      <c r="J219" t="str">
        <f>VLOOKUP(A219,Pathways!$A$2:$D$353,2,FALSE)</f>
        <v>Metabolism</v>
      </c>
      <c r="K219" t="str">
        <f>VLOOKUP(A219,Pathways!$A$2:$D$353,3,FALSE)</f>
        <v xml:space="preserve"> Lipid Metabolism</v>
      </c>
      <c r="L219" t="str">
        <f>VLOOKUP(A219,Pathways!$A$2:$D$353,4,FALSE)</f>
        <v xml:space="preserve"> Lipid biosynthesis proteins</v>
      </c>
    </row>
    <row r="220" spans="1:12" x14ac:dyDescent="0.25">
      <c r="A220" t="s">
        <v>156</v>
      </c>
      <c r="B220">
        <v>32</v>
      </c>
      <c r="C220">
        <v>27</v>
      </c>
      <c r="D220">
        <v>1</v>
      </c>
      <c r="E220">
        <v>100</v>
      </c>
      <c r="F220">
        <f t="shared" si="3"/>
        <v>0</v>
      </c>
      <c r="G220" t="e">
        <f>IF(#REF!&lt;=5,IF(C220&gt;=$C$3,1,0),0)</f>
        <v>#REF!</v>
      </c>
      <c r="H220" t="e">
        <f>IF(#REF!&lt;=5,IF(C220&gt;=$C$3,1,0),0)</f>
        <v>#REF!</v>
      </c>
      <c r="J220" t="str">
        <f>VLOOKUP(A220,Pathways!$A$2:$D$353,2,FALSE)</f>
        <v>Metabolism</v>
      </c>
      <c r="K220" t="str">
        <f>VLOOKUP(A220,Pathways!$A$2:$D$353,3,FALSE)</f>
        <v xml:space="preserve"> Metabolism of Terpenoids and Polyketides</v>
      </c>
      <c r="L220" t="str">
        <f>VLOOKUP(A220,Pathways!$A$2:$D$353,4,FALSE)</f>
        <v xml:space="preserve"> Biosynthesis of siderophore group nonribosomal peptides</v>
      </c>
    </row>
    <row r="221" spans="1:12" x14ac:dyDescent="0.25">
      <c r="A221" t="s">
        <v>158</v>
      </c>
      <c r="B221">
        <v>10</v>
      </c>
      <c r="C221">
        <v>5</v>
      </c>
      <c r="D221">
        <v>0</v>
      </c>
      <c r="E221">
        <v>100</v>
      </c>
      <c r="F221">
        <f t="shared" si="3"/>
        <v>0</v>
      </c>
      <c r="G221" t="e">
        <f>IF(#REF!&lt;=5,IF(C221&gt;=$C$3,1,0),0)</f>
        <v>#REF!</v>
      </c>
      <c r="H221" t="e">
        <f>IF(#REF!&lt;=5,IF(C221&gt;=$C$3,1,0),0)</f>
        <v>#REF!</v>
      </c>
      <c r="J221" t="str">
        <f>VLOOKUP(A221,Pathways!$A$2:$D$353,2,FALSE)</f>
        <v>Metabolism</v>
      </c>
      <c r="K221" t="str">
        <f>VLOOKUP(A221,Pathways!$A$2:$D$353,3,FALSE)</f>
        <v xml:space="preserve"> Metabolism of Terpenoids and Polyketides</v>
      </c>
      <c r="L221" t="str">
        <f>VLOOKUP(A221,Pathways!$A$2:$D$353,4,FALSE)</f>
        <v xml:space="preserve"> Biosynthesis of type II polyketide backbone</v>
      </c>
    </row>
    <row r="222" spans="1:12" x14ac:dyDescent="0.25">
      <c r="A222" t="s">
        <v>159</v>
      </c>
      <c r="B222">
        <v>18</v>
      </c>
      <c r="C222">
        <v>8</v>
      </c>
      <c r="D222">
        <v>0</v>
      </c>
      <c r="E222">
        <v>100</v>
      </c>
      <c r="F222">
        <f t="shared" si="3"/>
        <v>0</v>
      </c>
      <c r="G222" t="e">
        <f>IF(#REF!&lt;=5,IF(C222&gt;=$C$3,1,0),0)</f>
        <v>#REF!</v>
      </c>
      <c r="H222" t="e">
        <f>IF(#REF!&lt;=5,IF(C222&gt;=$C$3,1,0),0)</f>
        <v>#REF!</v>
      </c>
      <c r="J222" t="str">
        <f>VLOOKUP(A222,Pathways!$A$2:$D$353,2,FALSE)</f>
        <v>Metabolism</v>
      </c>
      <c r="K222" t="str">
        <f>VLOOKUP(A222,Pathways!$A$2:$D$353,3,FALSE)</f>
        <v xml:space="preserve"> Metabolism of Terpenoids and Polyketides</v>
      </c>
      <c r="L222" t="str">
        <f>VLOOKUP(A222,Pathways!$A$2:$D$353,4,FALSE)</f>
        <v xml:space="preserve"> Biosynthesis of type II polyketide products</v>
      </c>
    </row>
    <row r="223" spans="1:12" x14ac:dyDescent="0.25">
      <c r="A223" t="s">
        <v>164</v>
      </c>
      <c r="B223">
        <v>196</v>
      </c>
      <c r="C223">
        <v>188</v>
      </c>
      <c r="D223">
        <v>34</v>
      </c>
      <c r="E223">
        <v>100</v>
      </c>
      <c r="F223">
        <f t="shared" si="3"/>
        <v>0</v>
      </c>
      <c r="G223" t="e">
        <f>IF(#REF!&lt;=5,IF(C223&gt;=$C$3,1,0),0)</f>
        <v>#REF!</v>
      </c>
      <c r="H223" t="e">
        <f>IF(#REF!&lt;=5,IF(C223&gt;=$C$3,1,0),0)</f>
        <v>#REF!</v>
      </c>
      <c r="J223" t="str">
        <f>VLOOKUP(A223,Pathways!$A$2:$D$353,2,FALSE)</f>
        <v>Environmental Information Processing</v>
      </c>
      <c r="K223" t="str">
        <f>VLOOKUP(A223,Pathways!$A$2:$D$353,3,FALSE)</f>
        <v xml:space="preserve"> Signal Transduction</v>
      </c>
      <c r="L223" t="str">
        <f>VLOOKUP(A223,Pathways!$A$2:$D$353,4,FALSE)</f>
        <v xml:space="preserve"> Two-component system</v>
      </c>
    </row>
    <row r="224" spans="1:12" x14ac:dyDescent="0.25">
      <c r="A224" t="s">
        <v>168</v>
      </c>
      <c r="B224">
        <v>72</v>
      </c>
      <c r="C224">
        <v>54</v>
      </c>
      <c r="D224">
        <v>3</v>
      </c>
      <c r="E224">
        <v>100</v>
      </c>
      <c r="F224">
        <f t="shared" si="3"/>
        <v>0</v>
      </c>
      <c r="G224" t="e">
        <f>IF(#REF!&lt;=5,IF(C224&gt;=$C$3,1,0),0)</f>
        <v>#REF!</v>
      </c>
      <c r="H224" t="e">
        <f>IF(#REF!&lt;=5,IF(C224&gt;=$C$3,1,0),0)</f>
        <v>#REF!</v>
      </c>
      <c r="J224" t="str">
        <f>VLOOKUP(A224,Pathways!$A$2:$D$353,2,FALSE)</f>
        <v>Environmental Information Processing</v>
      </c>
      <c r="K224" t="str">
        <f>VLOOKUP(A224,Pathways!$A$2:$D$353,3,FALSE)</f>
        <v xml:space="preserve"> Signaling Molecules and Interaction</v>
      </c>
      <c r="L224" t="str">
        <f>VLOOKUP(A224,Pathways!$A$2:$D$353,4,FALSE)</f>
        <v xml:space="preserve"> Bacterial toxins</v>
      </c>
    </row>
    <row r="225" spans="1:12" x14ac:dyDescent="0.25">
      <c r="A225" t="s">
        <v>169</v>
      </c>
      <c r="B225">
        <v>396</v>
      </c>
      <c r="C225">
        <v>337</v>
      </c>
      <c r="D225">
        <v>63</v>
      </c>
      <c r="E225">
        <v>100</v>
      </c>
      <c r="F225">
        <f t="shared" si="3"/>
        <v>0</v>
      </c>
      <c r="G225" t="e">
        <f>IF(#REF!&lt;=5,IF(C225&gt;=$C$3,1,0),0)</f>
        <v>#REF!</v>
      </c>
      <c r="H225" t="e">
        <f>IF(#REF!&lt;=5,IF(C225&gt;=$C$3,1,0),0)</f>
        <v>#REF!</v>
      </c>
      <c r="J225" t="str">
        <f>VLOOKUP(A225,Pathways!$A$2:$D$353,2,FALSE)</f>
        <v>Environmental Information Processing</v>
      </c>
      <c r="K225" t="str">
        <f>VLOOKUP(A225,Pathways!$A$2:$D$353,3,FALSE)</f>
        <v xml:space="preserve"> Membrane Transport</v>
      </c>
      <c r="L225" t="str">
        <f>VLOOKUP(A225,Pathways!$A$2:$D$353,4,FALSE)</f>
        <v xml:space="preserve"> Secretion system</v>
      </c>
    </row>
    <row r="226" spans="1:12" x14ac:dyDescent="0.25">
      <c r="A226" t="s">
        <v>181</v>
      </c>
      <c r="B226">
        <v>35</v>
      </c>
      <c r="C226">
        <v>5</v>
      </c>
      <c r="D226">
        <v>0</v>
      </c>
      <c r="E226">
        <v>100</v>
      </c>
      <c r="F226">
        <f t="shared" si="3"/>
        <v>0</v>
      </c>
      <c r="G226" t="e">
        <f>IF(#REF!&lt;=5,IF(C226&gt;=$C$3,1,0),0)</f>
        <v>#REF!</v>
      </c>
      <c r="H226" t="e">
        <f>IF(#REF!&lt;=5,IF(C226&gt;=$C$3,1,0),0)</f>
        <v>#REF!</v>
      </c>
      <c r="J226" t="str">
        <f>VLOOKUP(A226,Pathways!$A$2:$D$353,2,FALSE)</f>
        <v>Genetic Information Processing</v>
      </c>
      <c r="K226" t="str">
        <f>VLOOKUP(A226,Pathways!$A$2:$D$353,3,FALSE)</f>
        <v xml:space="preserve"> Transcription</v>
      </c>
      <c r="L226" t="str">
        <f>VLOOKUP(A226,Pathways!$A$2:$D$353,4,FALSE)</f>
        <v xml:space="preserve"> Basal transcription factors</v>
      </c>
    </row>
    <row r="227" spans="1:12" x14ac:dyDescent="0.25">
      <c r="A227" t="s">
        <v>199</v>
      </c>
      <c r="B227">
        <v>19</v>
      </c>
      <c r="C227">
        <v>3</v>
      </c>
      <c r="D227">
        <v>0</v>
      </c>
      <c r="E227">
        <v>100</v>
      </c>
      <c r="F227">
        <f t="shared" si="3"/>
        <v>0</v>
      </c>
      <c r="G227" t="e">
        <f>IF(#REF!&lt;=5,IF(C227&gt;=$C$3,1,0),0)</f>
        <v>#REF!</v>
      </c>
      <c r="H227" t="e">
        <f>IF(#REF!&lt;=5,IF(C227&gt;=$C$3,1,0),0)</f>
        <v>#REF!</v>
      </c>
      <c r="J227" t="str">
        <f>VLOOKUP(A227,Pathways!$A$2:$D$353,2,FALSE)</f>
        <v>Genetic Information Processing</v>
      </c>
      <c r="K227" t="str">
        <f>VLOOKUP(A227,Pathways!$A$2:$D$353,3,FALSE)</f>
        <v xml:space="preserve"> Replication and Repair</v>
      </c>
      <c r="L227" t="str">
        <f>VLOOKUP(A227,Pathways!$A$2:$D$353,4,FALSE)</f>
        <v xml:space="preserve"> Non-homologous end-joining</v>
      </c>
    </row>
    <row r="228" spans="1:12" x14ac:dyDescent="0.25">
      <c r="A228" t="s">
        <v>205</v>
      </c>
      <c r="B228">
        <v>374</v>
      </c>
      <c r="C228">
        <v>3</v>
      </c>
      <c r="D228">
        <v>0</v>
      </c>
      <c r="E228">
        <v>100</v>
      </c>
      <c r="F228">
        <f t="shared" si="3"/>
        <v>0</v>
      </c>
      <c r="G228" t="e">
        <f>IF(#REF!&lt;=5,IF(C228&gt;=$C$3,1,0),0)</f>
        <v>#REF!</v>
      </c>
      <c r="H228" t="e">
        <f>IF(#REF!&lt;=5,IF(C228&gt;=$C$3,1,0),0)</f>
        <v>#REF!</v>
      </c>
      <c r="J228" t="str">
        <f>VLOOKUP(A228,Pathways!$A$2:$D$353,2,FALSE)</f>
        <v>Environmental Information Processing</v>
      </c>
      <c r="K228" t="str">
        <f>VLOOKUP(A228,Pathways!$A$2:$D$353,3,FALSE)</f>
        <v xml:space="preserve"> Signaling Molecules and Interaction</v>
      </c>
      <c r="L228" t="str">
        <f>VLOOKUP(A228,Pathways!$A$2:$D$353,4,FALSE)</f>
        <v xml:space="preserve"> G protein-coupled receptors</v>
      </c>
    </row>
    <row r="229" spans="1:12" x14ac:dyDescent="0.25">
      <c r="A229" t="s">
        <v>214</v>
      </c>
      <c r="B229">
        <v>299</v>
      </c>
      <c r="C229">
        <v>1</v>
      </c>
      <c r="D229">
        <v>0</v>
      </c>
      <c r="E229">
        <v>100</v>
      </c>
      <c r="F229">
        <f t="shared" si="3"/>
        <v>0</v>
      </c>
      <c r="G229" t="e">
        <f>IF(#REF!&lt;=5,IF(C229&gt;=$C$3,1,0),0)</f>
        <v>#REF!</v>
      </c>
      <c r="H229" t="e">
        <f>IF(#REF!&lt;=5,IF(C229&gt;=$C$3,1,0),0)</f>
        <v>#REF!</v>
      </c>
      <c r="J229" t="str">
        <f>VLOOKUP(A229,Pathways!$A$2:$D$353,2,FALSE)</f>
        <v>Environmental Information Processing</v>
      </c>
      <c r="K229" t="str">
        <f>VLOOKUP(A229,Pathways!$A$2:$D$353,3,FALSE)</f>
        <v xml:space="preserve"> Signaling Molecules and Interaction</v>
      </c>
      <c r="L229" t="str">
        <f>VLOOKUP(A229,Pathways!$A$2:$D$353,4,FALSE)</f>
        <v xml:space="preserve"> Neuroactive ligand-receptor interaction</v>
      </c>
    </row>
    <row r="230" spans="1:12" x14ac:dyDescent="0.25">
      <c r="A230" t="s">
        <v>217</v>
      </c>
      <c r="B230">
        <v>103</v>
      </c>
      <c r="C230">
        <v>1</v>
      </c>
      <c r="D230">
        <v>0</v>
      </c>
      <c r="E230">
        <v>100</v>
      </c>
      <c r="F230">
        <f t="shared" si="3"/>
        <v>0</v>
      </c>
      <c r="G230" t="e">
        <f>IF(#REF!&lt;=5,IF(C230&gt;=$C$3,1,0),0)</f>
        <v>#REF!</v>
      </c>
      <c r="H230" t="e">
        <f>IF(#REF!&lt;=5,IF(C230&gt;=$C$3,1,0),0)</f>
        <v>#REF!</v>
      </c>
      <c r="J230" t="str">
        <f>VLOOKUP(A230,Pathways!$A$2:$D$353,2,FALSE)</f>
        <v>Cellular Processes</v>
      </c>
      <c r="K230" t="str">
        <f>VLOOKUP(A230,Pathways!$A$2:$D$353,3,FALSE)</f>
        <v xml:space="preserve"> Cell Growth and Death</v>
      </c>
      <c r="L230" t="str">
        <f>VLOOKUP(A230,Pathways!$A$2:$D$353,4,FALSE)</f>
        <v xml:space="preserve"> Cell cycle</v>
      </c>
    </row>
    <row r="231" spans="1:12" x14ac:dyDescent="0.25">
      <c r="A231" t="s">
        <v>221</v>
      </c>
      <c r="B231">
        <v>74</v>
      </c>
      <c r="C231">
        <v>1</v>
      </c>
      <c r="D231">
        <v>0</v>
      </c>
      <c r="E231">
        <v>100</v>
      </c>
      <c r="F231">
        <f t="shared" si="3"/>
        <v>0</v>
      </c>
      <c r="G231" t="e">
        <f>IF(#REF!&lt;=5,IF(C231&gt;=$C$3,1,0),0)</f>
        <v>#REF!</v>
      </c>
      <c r="H231" t="e">
        <f>IF(#REF!&lt;=5,IF(C231&gt;=$C$3,1,0),0)</f>
        <v>#REF!</v>
      </c>
      <c r="J231" t="str">
        <f>VLOOKUP(A231,Pathways!$A$2:$D$353,2,FALSE)</f>
        <v>Cellular Processes</v>
      </c>
      <c r="K231" t="str">
        <f>VLOOKUP(A231,Pathways!$A$2:$D$353,3,FALSE)</f>
        <v xml:space="preserve"> Cell Growth and Death</v>
      </c>
      <c r="L231" t="str">
        <f>VLOOKUP(A231,Pathways!$A$2:$D$353,4,FALSE)</f>
        <v xml:space="preserve"> Oocyte meiosis</v>
      </c>
    </row>
    <row r="232" spans="1:12" x14ac:dyDescent="0.25">
      <c r="A232" t="s">
        <v>222</v>
      </c>
      <c r="B232">
        <v>58</v>
      </c>
      <c r="C232">
        <v>2</v>
      </c>
      <c r="D232">
        <v>0</v>
      </c>
      <c r="E232">
        <v>100</v>
      </c>
      <c r="F232">
        <f t="shared" si="3"/>
        <v>0</v>
      </c>
      <c r="G232" t="e">
        <f>IF(#REF!&lt;=5,IF(C232&gt;=$C$3,1,0),0)</f>
        <v>#REF!</v>
      </c>
      <c r="H232" t="e">
        <f>IF(#REF!&lt;=5,IF(C232&gt;=$C$3,1,0),0)</f>
        <v>#REF!</v>
      </c>
      <c r="J232" t="str">
        <f>VLOOKUP(A232,Pathways!$A$2:$D$353,2,FALSE)</f>
        <v>Cellular Processes</v>
      </c>
      <c r="K232" t="str">
        <f>VLOOKUP(A232,Pathways!$A$2:$D$353,3,FALSE)</f>
        <v xml:space="preserve"> Cell Growth and Death</v>
      </c>
      <c r="L232" t="str">
        <f>VLOOKUP(A232,Pathways!$A$2:$D$353,4,FALSE)</f>
        <v xml:space="preserve"> p53 signaling pathway</v>
      </c>
    </row>
    <row r="233" spans="1:12" x14ac:dyDescent="0.25">
      <c r="A233" t="s">
        <v>231</v>
      </c>
      <c r="B233">
        <v>138</v>
      </c>
      <c r="C233">
        <v>1</v>
      </c>
      <c r="D233">
        <v>0</v>
      </c>
      <c r="E233">
        <v>100</v>
      </c>
      <c r="F233">
        <f t="shared" si="3"/>
        <v>0</v>
      </c>
      <c r="G233" t="e">
        <f>IF(#REF!&lt;=5,IF(C233&gt;=$C$3,1,0),0)</f>
        <v>#REF!</v>
      </c>
      <c r="H233" t="e">
        <f>IF(#REF!&lt;=5,IF(C233&gt;=$C$3,1,0),0)</f>
        <v>#REF!</v>
      </c>
      <c r="J233" t="str">
        <f>VLOOKUP(A233,Pathways!$A$2:$D$353,2,FALSE)</f>
        <v>Cellular Processes</v>
      </c>
      <c r="K233" t="str">
        <f>VLOOKUP(A233,Pathways!$A$2:$D$353,3,FALSE)</f>
        <v xml:space="preserve"> Transport and Catabolism</v>
      </c>
      <c r="L233" t="str">
        <f>VLOOKUP(A233,Pathways!$A$2:$D$353,4,FALSE)</f>
        <v xml:space="preserve"> Endocytosis</v>
      </c>
    </row>
    <row r="234" spans="1:12" x14ac:dyDescent="0.25">
      <c r="A234" t="s">
        <v>232</v>
      </c>
      <c r="B234">
        <v>93</v>
      </c>
      <c r="C234">
        <v>2</v>
      </c>
      <c r="D234">
        <v>0</v>
      </c>
      <c r="E234">
        <v>100</v>
      </c>
      <c r="F234">
        <f t="shared" si="3"/>
        <v>0</v>
      </c>
      <c r="G234" t="e">
        <f>IF(#REF!&lt;=5,IF(C234&gt;=$C$3,1,0),0)</f>
        <v>#REF!</v>
      </c>
      <c r="H234" t="e">
        <f>IF(#REF!&lt;=5,IF(C234&gt;=$C$3,1,0),0)</f>
        <v>#REF!</v>
      </c>
      <c r="J234" t="str">
        <f>VLOOKUP(A234,Pathways!$A$2:$D$353,2,FALSE)</f>
        <v>Cellular Processes</v>
      </c>
      <c r="K234" t="str">
        <f>VLOOKUP(A234,Pathways!$A$2:$D$353,3,FALSE)</f>
        <v xml:space="preserve"> Transport and Catabolism</v>
      </c>
      <c r="L234" t="str">
        <f>VLOOKUP(A234,Pathways!$A$2:$D$353,4,FALSE)</f>
        <v xml:space="preserve"> Phagosome</v>
      </c>
    </row>
    <row r="235" spans="1:12" x14ac:dyDescent="0.25">
      <c r="A235" t="s">
        <v>234</v>
      </c>
      <c r="B235">
        <v>30</v>
      </c>
      <c r="C235">
        <v>1</v>
      </c>
      <c r="D235">
        <v>0</v>
      </c>
      <c r="E235">
        <v>100</v>
      </c>
      <c r="F235">
        <f t="shared" si="3"/>
        <v>0</v>
      </c>
      <c r="G235" t="e">
        <f>IF(#REF!&lt;=5,IF(C235&gt;=$C$3,1,0),0)</f>
        <v>#REF!</v>
      </c>
      <c r="H235" t="e">
        <f>IF(#REF!&lt;=5,IF(C235&gt;=$C$3,1,0),0)</f>
        <v>#REF!</v>
      </c>
      <c r="J235" t="str">
        <f>VLOOKUP(A235,Pathways!$A$2:$D$353,2,FALSE)</f>
        <v>Environmental Information Processing</v>
      </c>
      <c r="K235" t="str">
        <f>VLOOKUP(A235,Pathways!$A$2:$D$353,3,FALSE)</f>
        <v xml:space="preserve"> Signal Transduction</v>
      </c>
      <c r="L235" t="str">
        <f>VLOOKUP(A235,Pathways!$A$2:$D$353,4,FALSE)</f>
        <v xml:space="preserve"> mTOR signaling pathway</v>
      </c>
    </row>
    <row r="236" spans="1:12" x14ac:dyDescent="0.25">
      <c r="A236" t="s">
        <v>235</v>
      </c>
      <c r="B236">
        <v>62</v>
      </c>
      <c r="C236">
        <v>2</v>
      </c>
      <c r="D236">
        <v>0</v>
      </c>
      <c r="E236">
        <v>100</v>
      </c>
      <c r="F236">
        <f t="shared" si="3"/>
        <v>0</v>
      </c>
      <c r="G236" t="e">
        <f>IF(#REF!&lt;=5,IF(C236&gt;=$C$3,1,0),0)</f>
        <v>#REF!</v>
      </c>
      <c r="H236" t="e">
        <f>IF(#REF!&lt;=5,IF(C236&gt;=$C$3,1,0),0)</f>
        <v>#REF!</v>
      </c>
      <c r="J236" t="str">
        <f>VLOOKUP(A236,Pathways!$A$2:$D$353,2,FALSE)</f>
        <v>Cellular Processes</v>
      </c>
      <c r="K236" t="str">
        <f>VLOOKUP(A236,Pathways!$A$2:$D$353,3,FALSE)</f>
        <v xml:space="preserve"> Cell Growth and Death</v>
      </c>
      <c r="L236" t="str">
        <f>VLOOKUP(A236,Pathways!$A$2:$D$353,4,FALSE)</f>
        <v xml:space="preserve"> Apoptosis</v>
      </c>
    </row>
    <row r="237" spans="1:12" x14ac:dyDescent="0.25">
      <c r="A237" t="s">
        <v>236</v>
      </c>
      <c r="B237">
        <v>58</v>
      </c>
      <c r="C237">
        <v>4</v>
      </c>
      <c r="D237">
        <v>0</v>
      </c>
      <c r="E237">
        <v>100</v>
      </c>
      <c r="F237">
        <f t="shared" si="3"/>
        <v>0</v>
      </c>
      <c r="G237" t="e">
        <f>IF(#REF!&lt;=5,IF(C237&gt;=$C$3,1,0),0)</f>
        <v>#REF!</v>
      </c>
      <c r="H237" t="e">
        <f>IF(#REF!&lt;=5,IF(C237&gt;=$C$3,1,0),0)</f>
        <v>#REF!</v>
      </c>
      <c r="J237" t="str">
        <f>VLOOKUP(A237,Pathways!$A$2:$D$353,2,FALSE)</f>
        <v>Organismal Systems</v>
      </c>
      <c r="K237" t="str">
        <f>VLOOKUP(A237,Pathways!$A$2:$D$353,3,FALSE)</f>
        <v xml:space="preserve"> Circulatory System</v>
      </c>
      <c r="L237" t="str">
        <f>VLOOKUP(A237,Pathways!$A$2:$D$353,4,FALSE)</f>
        <v xml:space="preserve"> Cardiac muscle contraction</v>
      </c>
    </row>
    <row r="238" spans="1:12" x14ac:dyDescent="0.25">
      <c r="A238" t="s">
        <v>237</v>
      </c>
      <c r="B238">
        <v>82</v>
      </c>
      <c r="C238">
        <v>1</v>
      </c>
      <c r="D238">
        <v>0</v>
      </c>
      <c r="E238">
        <v>100</v>
      </c>
      <c r="F238">
        <f t="shared" si="3"/>
        <v>0</v>
      </c>
      <c r="G238" t="e">
        <f>IF(#REF!&lt;=5,IF(C238&gt;=$C$3,1,0),0)</f>
        <v>#REF!</v>
      </c>
      <c r="H238" t="e">
        <f>IF(#REF!&lt;=5,IF(C238&gt;=$C$3,1,0),0)</f>
        <v>#REF!</v>
      </c>
      <c r="J238" t="str">
        <f>VLOOKUP(A238,Pathways!$A$2:$D$353,2,FALSE)</f>
        <v>Organismal Systems</v>
      </c>
      <c r="K238" t="str">
        <f>VLOOKUP(A238,Pathways!$A$2:$D$353,3,FALSE)</f>
        <v xml:space="preserve"> Circulatory System</v>
      </c>
      <c r="L238" t="str">
        <f>VLOOKUP(A238,Pathways!$A$2:$D$353,4,FALSE)</f>
        <v xml:space="preserve"> Vascular smooth muscle contraction</v>
      </c>
    </row>
    <row r="239" spans="1:12" x14ac:dyDescent="0.25">
      <c r="A239" t="s">
        <v>238</v>
      </c>
      <c r="B239">
        <v>97</v>
      </c>
      <c r="C239">
        <v>1</v>
      </c>
      <c r="D239">
        <v>0</v>
      </c>
      <c r="E239">
        <v>100</v>
      </c>
      <c r="F239">
        <f t="shared" si="3"/>
        <v>0</v>
      </c>
      <c r="G239" t="e">
        <f>IF(#REF!&lt;=5,IF(C239&gt;=$C$3,1,0),0)</f>
        <v>#REF!</v>
      </c>
      <c r="H239" t="e">
        <f>IF(#REF!&lt;=5,IF(C239&gt;=$C$3,1,0),0)</f>
        <v>#REF!</v>
      </c>
      <c r="J239" t="str">
        <f>VLOOKUP(A239,Pathways!$A$2:$D$353,2,FALSE)</f>
        <v>Environmental Information Processing</v>
      </c>
      <c r="K239" t="str">
        <f>VLOOKUP(A239,Pathways!$A$2:$D$353,3,FALSE)</f>
        <v xml:space="preserve"> Signal Transduction</v>
      </c>
      <c r="L239" t="str">
        <f>VLOOKUP(A239,Pathways!$A$2:$D$353,4,FALSE)</f>
        <v xml:space="preserve"> Wnt signaling pathway</v>
      </c>
    </row>
    <row r="240" spans="1:12" x14ac:dyDescent="0.25">
      <c r="A240" t="s">
        <v>240</v>
      </c>
      <c r="B240">
        <v>28</v>
      </c>
      <c r="C240">
        <v>1</v>
      </c>
      <c r="D240">
        <v>0</v>
      </c>
      <c r="E240">
        <v>100</v>
      </c>
      <c r="F240">
        <f t="shared" si="3"/>
        <v>0</v>
      </c>
      <c r="G240" t="e">
        <f>IF(#REF!&lt;=5,IF(C240&gt;=$C$3,1,0),0)</f>
        <v>#REF!</v>
      </c>
      <c r="H240" t="e">
        <f>IF(#REF!&lt;=5,IF(C240&gt;=$C$3,1,0),0)</f>
        <v>#REF!</v>
      </c>
      <c r="J240" t="str">
        <f>VLOOKUP(A240,Pathways!$A$2:$D$353,2,FALSE)</f>
        <v>Environmental Information Processing</v>
      </c>
      <c r="K240" t="str">
        <f>VLOOKUP(A240,Pathways!$A$2:$D$353,3,FALSE)</f>
        <v xml:space="preserve"> Signal Transduction</v>
      </c>
      <c r="L240" t="str">
        <f>VLOOKUP(A240,Pathways!$A$2:$D$353,4,FALSE)</f>
        <v xml:space="preserve"> Notch signaling pathway</v>
      </c>
    </row>
    <row r="241" spans="1:12" x14ac:dyDescent="0.25">
      <c r="A241" t="s">
        <v>244</v>
      </c>
      <c r="B241">
        <v>33</v>
      </c>
      <c r="C241">
        <v>2</v>
      </c>
      <c r="D241">
        <v>0</v>
      </c>
      <c r="E241">
        <v>100</v>
      </c>
      <c r="F241">
        <f t="shared" si="3"/>
        <v>0</v>
      </c>
      <c r="G241" t="e">
        <f>IF(#REF!&lt;=5,IF(C241&gt;=$C$3,1,0),0)</f>
        <v>#REF!</v>
      </c>
      <c r="H241" t="e">
        <f>IF(#REF!&lt;=5,IF(C241&gt;=$C$3,1,0),0)</f>
        <v>#REF!</v>
      </c>
      <c r="J241" t="str">
        <f>VLOOKUP(A241,Pathways!$A$2:$D$353,2,FALSE)</f>
        <v>Environmental Information Processing</v>
      </c>
      <c r="K241" t="str">
        <f>VLOOKUP(A241,Pathways!$A$2:$D$353,3,FALSE)</f>
        <v xml:space="preserve"> Signal Transduction</v>
      </c>
      <c r="L241" t="str">
        <f>VLOOKUP(A241,Pathways!$A$2:$D$353,4,FALSE)</f>
        <v xml:space="preserve"> VEGF signaling pathway</v>
      </c>
    </row>
    <row r="242" spans="1:12" x14ac:dyDescent="0.25">
      <c r="A242" t="s">
        <v>246</v>
      </c>
      <c r="B242">
        <v>133</v>
      </c>
      <c r="C242">
        <v>4</v>
      </c>
      <c r="D242">
        <v>0</v>
      </c>
      <c r="E242">
        <v>100</v>
      </c>
      <c r="F242">
        <f t="shared" si="3"/>
        <v>0</v>
      </c>
      <c r="G242" t="e">
        <f>IF(#REF!&lt;=5,IF(C242&gt;=$C$3,1,0),0)</f>
        <v>#REF!</v>
      </c>
      <c r="H242" t="e">
        <f>IF(#REF!&lt;=5,IF(C242&gt;=$C$3,1,0),0)</f>
        <v>#REF!</v>
      </c>
      <c r="J242" t="str">
        <f>VLOOKUP(A242,Pathways!$A$2:$D$353,2,FALSE)</f>
        <v>Cellular Processes</v>
      </c>
      <c r="K242" t="str">
        <f>VLOOKUP(A242,Pathways!$A$2:$D$353,3,FALSE)</f>
        <v xml:space="preserve"> Cell Communication</v>
      </c>
      <c r="L242" t="str">
        <f>VLOOKUP(A242,Pathways!$A$2:$D$353,4,FALSE)</f>
        <v xml:space="preserve"> Focal adhesion</v>
      </c>
    </row>
    <row r="243" spans="1:12" x14ac:dyDescent="0.25">
      <c r="A243" t="s">
        <v>247</v>
      </c>
      <c r="B243">
        <v>56</v>
      </c>
      <c r="C243">
        <v>2</v>
      </c>
      <c r="D243">
        <v>0</v>
      </c>
      <c r="E243">
        <v>100</v>
      </c>
      <c r="F243">
        <f t="shared" si="3"/>
        <v>0</v>
      </c>
      <c r="G243" t="e">
        <f>IF(#REF!&lt;=5,IF(C243&gt;=$C$3,1,0),0)</f>
        <v>#REF!</v>
      </c>
      <c r="H243" t="e">
        <f>IF(#REF!&lt;=5,IF(C243&gt;=$C$3,1,0),0)</f>
        <v>#REF!</v>
      </c>
      <c r="J243" t="str">
        <f>VLOOKUP(A243,Pathways!$A$2:$D$353,2,FALSE)</f>
        <v>Environmental Information Processing</v>
      </c>
      <c r="K243" t="str">
        <f>VLOOKUP(A243,Pathways!$A$2:$D$353,3,FALSE)</f>
        <v xml:space="preserve"> Signaling Molecules and Interaction</v>
      </c>
      <c r="L243" t="str">
        <f>VLOOKUP(A243,Pathways!$A$2:$D$353,4,FALSE)</f>
        <v xml:space="preserve"> ECM-receptor interaction</v>
      </c>
    </row>
    <row r="244" spans="1:12" x14ac:dyDescent="0.25">
      <c r="A244" t="s">
        <v>250</v>
      </c>
      <c r="B244">
        <v>81</v>
      </c>
      <c r="C244">
        <v>2</v>
      </c>
      <c r="D244">
        <v>0</v>
      </c>
      <c r="E244">
        <v>100</v>
      </c>
      <c r="F244">
        <f t="shared" si="3"/>
        <v>0</v>
      </c>
      <c r="G244" t="e">
        <f>IF(#REF!&lt;=5,IF(C244&gt;=$C$3,1,0),0)</f>
        <v>#REF!</v>
      </c>
      <c r="H244" t="e">
        <f>IF(#REF!&lt;=5,IF(C244&gt;=$C$3,1,0),0)</f>
        <v>#REF!</v>
      </c>
      <c r="J244" t="str">
        <f>VLOOKUP(A244,Pathways!$A$2:$D$353,2,FALSE)</f>
        <v>Environmental Information Processing</v>
      </c>
      <c r="K244" t="str">
        <f>VLOOKUP(A244,Pathways!$A$2:$D$353,3,FALSE)</f>
        <v xml:space="preserve"> Signaling Molecules and Interaction</v>
      </c>
      <c r="L244" t="str">
        <f>VLOOKUP(A244,Pathways!$A$2:$D$353,4,FALSE)</f>
        <v xml:space="preserve"> CAM ligands</v>
      </c>
    </row>
    <row r="245" spans="1:12" x14ac:dyDescent="0.25">
      <c r="A245" t="s">
        <v>251</v>
      </c>
      <c r="B245">
        <v>59</v>
      </c>
      <c r="C245">
        <v>1</v>
      </c>
      <c r="D245">
        <v>0</v>
      </c>
      <c r="E245">
        <v>100</v>
      </c>
      <c r="F245">
        <f t="shared" si="3"/>
        <v>0</v>
      </c>
      <c r="G245" t="e">
        <f>IF(#REF!&lt;=5,IF(C245&gt;=$C$3,1,0),0)</f>
        <v>#REF!</v>
      </c>
      <c r="H245" t="e">
        <f>IF(#REF!&lt;=5,IF(C245&gt;=$C$3,1,0),0)</f>
        <v>#REF!</v>
      </c>
      <c r="J245" t="str">
        <f>VLOOKUP(A245,Pathways!$A$2:$D$353,2,FALSE)</f>
        <v>Cellular Processes</v>
      </c>
      <c r="K245" t="str">
        <f>VLOOKUP(A245,Pathways!$A$2:$D$353,3,FALSE)</f>
        <v xml:space="preserve"> Cell Communication</v>
      </c>
      <c r="L245" t="str">
        <f>VLOOKUP(A245,Pathways!$A$2:$D$353,4,FALSE)</f>
        <v xml:space="preserve"> Adherens junction</v>
      </c>
    </row>
    <row r="246" spans="1:12" x14ac:dyDescent="0.25">
      <c r="A246" t="s">
        <v>252</v>
      </c>
      <c r="B246">
        <v>69</v>
      </c>
      <c r="C246">
        <v>1</v>
      </c>
      <c r="D246">
        <v>0</v>
      </c>
      <c r="E246">
        <v>100</v>
      </c>
      <c r="F246">
        <f t="shared" si="3"/>
        <v>0</v>
      </c>
      <c r="G246" t="e">
        <f>IF(#REF!&lt;=5,IF(C246&gt;=$C$3,1,0),0)</f>
        <v>#REF!</v>
      </c>
      <c r="H246" t="e">
        <f>IF(#REF!&lt;=5,IF(C246&gt;=$C$3,1,0),0)</f>
        <v>#REF!</v>
      </c>
      <c r="J246" t="str">
        <f>VLOOKUP(A246,Pathways!$A$2:$D$353,2,FALSE)</f>
        <v>Cellular Processes</v>
      </c>
      <c r="K246" t="str">
        <f>VLOOKUP(A246,Pathways!$A$2:$D$353,3,FALSE)</f>
        <v xml:space="preserve"> Cell Communication</v>
      </c>
      <c r="L246" t="str">
        <f>VLOOKUP(A246,Pathways!$A$2:$D$353,4,FALSE)</f>
        <v xml:space="preserve"> Tight junction</v>
      </c>
    </row>
    <row r="247" spans="1:12" x14ac:dyDescent="0.25">
      <c r="A247" t="s">
        <v>254</v>
      </c>
      <c r="B247">
        <v>69</v>
      </c>
      <c r="C247">
        <v>1</v>
      </c>
      <c r="D247">
        <v>0</v>
      </c>
      <c r="E247">
        <v>100</v>
      </c>
      <c r="F247">
        <f t="shared" si="3"/>
        <v>0</v>
      </c>
      <c r="G247" t="e">
        <f>IF(#REF!&lt;=5,IF(C247&gt;=$C$3,1,0),0)</f>
        <v>#REF!</v>
      </c>
      <c r="H247" t="e">
        <f>IF(#REF!&lt;=5,IF(C247&gt;=$C$3,1,0),0)</f>
        <v>#REF!</v>
      </c>
      <c r="J247" t="str">
        <f>VLOOKUP(A247,Pathways!$A$2:$D$353,2,FALSE)</f>
        <v>Organismal Systems</v>
      </c>
      <c r="K247" t="str">
        <f>VLOOKUP(A247,Pathways!$A$2:$D$353,3,FALSE)</f>
        <v xml:space="preserve"> Immune System</v>
      </c>
      <c r="L247" t="str">
        <f>VLOOKUP(A247,Pathways!$A$2:$D$353,4,FALSE)</f>
        <v xml:space="preserve"> Complement and coagulation cascades</v>
      </c>
    </row>
    <row r="248" spans="1:12" x14ac:dyDescent="0.25">
      <c r="A248" t="s">
        <v>255</v>
      </c>
      <c r="B248">
        <v>41</v>
      </c>
      <c r="C248">
        <v>1</v>
      </c>
      <c r="D248">
        <v>0</v>
      </c>
      <c r="E248">
        <v>100</v>
      </c>
      <c r="F248">
        <f t="shared" si="3"/>
        <v>0</v>
      </c>
      <c r="G248" t="e">
        <f>IF(#REF!&lt;=5,IF(C248&gt;=$C$3,1,0),0)</f>
        <v>#REF!</v>
      </c>
      <c r="H248" t="e">
        <f>IF(#REF!&lt;=5,IF(C248&gt;=$C$3,1,0),0)</f>
        <v>#REF!</v>
      </c>
      <c r="J248" t="str">
        <f>VLOOKUP(A248,Pathways!$A$2:$D$353,2,FALSE)</f>
        <v>Organismal Systems</v>
      </c>
      <c r="K248" t="str">
        <f>VLOOKUP(A248,Pathways!$A$2:$D$353,3,FALSE)</f>
        <v xml:space="preserve"> Immune System</v>
      </c>
      <c r="L248" t="str">
        <f>VLOOKUP(A248,Pathways!$A$2:$D$353,4,FALSE)</f>
        <v xml:space="preserve"> Antigen processing and presentation</v>
      </c>
    </row>
    <row r="249" spans="1:12" x14ac:dyDescent="0.25">
      <c r="A249" t="s">
        <v>256</v>
      </c>
      <c r="B249">
        <v>17</v>
      </c>
      <c r="C249">
        <v>4</v>
      </c>
      <c r="D249">
        <v>0</v>
      </c>
      <c r="E249">
        <v>100</v>
      </c>
      <c r="F249">
        <f t="shared" si="3"/>
        <v>0</v>
      </c>
      <c r="G249" t="e">
        <f>IF(#REF!&lt;=5,IF(C249&gt;=$C$3,1,0),0)</f>
        <v>#REF!</v>
      </c>
      <c r="H249" t="e">
        <f>IF(#REF!&lt;=5,IF(C249&gt;=$C$3,1,0),0)</f>
        <v>#REF!</v>
      </c>
      <c r="J249" t="str">
        <f>VLOOKUP(A249,Pathways!$A$2:$D$353,2,FALSE)</f>
        <v>Organismal Systems</v>
      </c>
      <c r="K249" t="str">
        <f>VLOOKUP(A249,Pathways!$A$2:$D$353,3,FALSE)</f>
        <v xml:space="preserve"> Endocrine System</v>
      </c>
      <c r="L249" t="str">
        <f>VLOOKUP(A249,Pathways!$A$2:$D$353,4,FALSE)</f>
        <v xml:space="preserve"> Renin-angiotensin system</v>
      </c>
    </row>
    <row r="250" spans="1:12" x14ac:dyDescent="0.25">
      <c r="A250" t="s">
        <v>258</v>
      </c>
      <c r="B250">
        <v>51</v>
      </c>
      <c r="C250">
        <v>5</v>
      </c>
      <c r="D250">
        <v>0</v>
      </c>
      <c r="E250">
        <v>100</v>
      </c>
      <c r="F250">
        <f t="shared" si="3"/>
        <v>0</v>
      </c>
      <c r="G250" t="e">
        <f>IF(#REF!&lt;=5,IF(C250&gt;=$C$3,1,0),0)</f>
        <v>#REF!</v>
      </c>
      <c r="H250" t="e">
        <f>IF(#REF!&lt;=5,IF(C250&gt;=$C$3,1,0),0)</f>
        <v>#REF!</v>
      </c>
      <c r="J250" t="str">
        <f>VLOOKUP(A250,Pathways!$A$2:$D$353,2,FALSE)</f>
        <v>Organismal Systems</v>
      </c>
      <c r="K250" t="str">
        <f>VLOOKUP(A250,Pathways!$A$2:$D$353,3,FALSE)</f>
        <v xml:space="preserve"> Immune System</v>
      </c>
      <c r="L250" t="str">
        <f>VLOOKUP(A250,Pathways!$A$2:$D$353,4,FALSE)</f>
        <v xml:space="preserve"> NOD-like receptor signaling pathway</v>
      </c>
    </row>
    <row r="251" spans="1:12" x14ac:dyDescent="0.25">
      <c r="A251" t="s">
        <v>263</v>
      </c>
      <c r="B251">
        <v>78</v>
      </c>
      <c r="C251">
        <v>1</v>
      </c>
      <c r="D251">
        <v>0</v>
      </c>
      <c r="E251">
        <v>100</v>
      </c>
      <c r="F251">
        <f t="shared" si="3"/>
        <v>0</v>
      </c>
      <c r="G251" t="e">
        <f>IF(#REF!&lt;=5,IF(C251&gt;=$C$3,1,0),0)</f>
        <v>#REF!</v>
      </c>
      <c r="H251" t="e">
        <f>IF(#REF!&lt;=5,IF(C251&gt;=$C$3,1,0),0)</f>
        <v>#REF!</v>
      </c>
      <c r="J251" t="str">
        <f>VLOOKUP(A251,Pathways!$A$2:$D$353,2,FALSE)</f>
        <v>Organismal Systems</v>
      </c>
      <c r="K251" t="str">
        <f>VLOOKUP(A251,Pathways!$A$2:$D$353,3,FALSE)</f>
        <v xml:space="preserve"> Immune System</v>
      </c>
      <c r="L251" t="str">
        <f>VLOOKUP(A251,Pathways!$A$2:$D$353,4,FALSE)</f>
        <v xml:space="preserve"> Hematopoietic cell lineage</v>
      </c>
    </row>
    <row r="252" spans="1:12" x14ac:dyDescent="0.25">
      <c r="A252" t="s">
        <v>268</v>
      </c>
      <c r="B252">
        <v>53</v>
      </c>
      <c r="C252">
        <v>2</v>
      </c>
      <c r="D252">
        <v>0</v>
      </c>
      <c r="E252">
        <v>100</v>
      </c>
      <c r="F252">
        <f t="shared" si="3"/>
        <v>0</v>
      </c>
      <c r="G252" t="e">
        <f>IF(#REF!&lt;=5,IF(C252&gt;=$C$3,1,0),0)</f>
        <v>#REF!</v>
      </c>
      <c r="H252" t="e">
        <f>IF(#REF!&lt;=5,IF(C252&gt;=$C$3,1,0),0)</f>
        <v>#REF!</v>
      </c>
      <c r="J252" t="str">
        <f>VLOOKUP(A252,Pathways!$A$2:$D$353,2,FALSE)</f>
        <v>Organismal Systems</v>
      </c>
      <c r="K252" t="str">
        <f>VLOOKUP(A252,Pathways!$A$2:$D$353,3,FALSE)</f>
        <v xml:space="preserve"> Immune System</v>
      </c>
      <c r="L252" t="str">
        <f>VLOOKUP(A252,Pathways!$A$2:$D$353,4,FALSE)</f>
        <v xml:space="preserve"> Fc gamma R-mediated phagocytosis</v>
      </c>
    </row>
    <row r="253" spans="1:12" x14ac:dyDescent="0.25">
      <c r="A253" t="s">
        <v>269</v>
      </c>
      <c r="B253">
        <v>71</v>
      </c>
      <c r="C253">
        <v>1</v>
      </c>
      <c r="D253">
        <v>0</v>
      </c>
      <c r="E253">
        <v>100</v>
      </c>
      <c r="F253">
        <f t="shared" si="3"/>
        <v>0</v>
      </c>
      <c r="G253" t="e">
        <f>IF(#REF!&lt;=5,IF(C253&gt;=$C$3,1,0),0)</f>
        <v>#REF!</v>
      </c>
      <c r="H253" t="e">
        <f>IF(#REF!&lt;=5,IF(C253&gt;=$C$3,1,0),0)</f>
        <v>#REF!</v>
      </c>
      <c r="J253" t="str">
        <f>VLOOKUP(A253,Pathways!$A$2:$D$353,2,FALSE)</f>
        <v>Organismal Systems</v>
      </c>
      <c r="K253" t="str">
        <f>VLOOKUP(A253,Pathways!$A$2:$D$353,3,FALSE)</f>
        <v xml:space="preserve"> Immune System</v>
      </c>
      <c r="L253" t="str">
        <f>VLOOKUP(A253,Pathways!$A$2:$D$353,4,FALSE)</f>
        <v xml:space="preserve"> Leukocyte transendothelial migration</v>
      </c>
    </row>
    <row r="254" spans="1:12" x14ac:dyDescent="0.25">
      <c r="A254" t="s">
        <v>274</v>
      </c>
      <c r="B254">
        <v>41</v>
      </c>
      <c r="C254">
        <v>1</v>
      </c>
      <c r="D254">
        <v>0</v>
      </c>
      <c r="E254">
        <v>100</v>
      </c>
      <c r="F254">
        <f t="shared" si="3"/>
        <v>0</v>
      </c>
      <c r="G254" t="e">
        <f>IF(#REF!&lt;=5,IF(C254&gt;=$C$3,1,0),0)</f>
        <v>#REF!</v>
      </c>
      <c r="H254" t="e">
        <f>IF(#REF!&lt;=5,IF(C254&gt;=$C$3,1,0),0)</f>
        <v>#REF!</v>
      </c>
      <c r="J254" t="str">
        <f>VLOOKUP(A254,Pathways!$A$2:$D$353,2,FALSE)</f>
        <v>Organismal Systems</v>
      </c>
      <c r="K254" t="str">
        <f>VLOOKUP(A254,Pathways!$A$2:$D$353,3,FALSE)</f>
        <v xml:space="preserve"> Nervous System</v>
      </c>
      <c r="L254" t="str">
        <f>VLOOKUP(A254,Pathways!$A$2:$D$353,4,FALSE)</f>
        <v xml:space="preserve"> Long-term potentiation</v>
      </c>
    </row>
    <row r="255" spans="1:12" x14ac:dyDescent="0.25">
      <c r="A255" t="s">
        <v>280</v>
      </c>
      <c r="B255">
        <v>18</v>
      </c>
      <c r="C255">
        <v>1</v>
      </c>
      <c r="D255">
        <v>0</v>
      </c>
      <c r="E255">
        <v>100</v>
      </c>
      <c r="F255">
        <f t="shared" si="3"/>
        <v>0</v>
      </c>
      <c r="G255" t="e">
        <f>IF(#REF!&lt;=5,IF(C255&gt;=$C$3,1,0),0)</f>
        <v>#REF!</v>
      </c>
      <c r="H255" t="e">
        <f>IF(#REF!&lt;=5,IF(C255&gt;=$C$3,1,0),0)</f>
        <v>#REF!</v>
      </c>
      <c r="J255" t="str">
        <f>VLOOKUP(A255,Pathways!$A$2:$D$353,2,FALSE)</f>
        <v>Organismal Systems</v>
      </c>
      <c r="K255" t="str">
        <f>VLOOKUP(A255,Pathways!$A$2:$D$353,3,FALSE)</f>
        <v xml:space="preserve"> Sensory System</v>
      </c>
      <c r="L255" t="str">
        <f>VLOOKUP(A255,Pathways!$A$2:$D$353,4,FALSE)</f>
        <v xml:space="preserve"> Phototransduction - fly</v>
      </c>
    </row>
    <row r="256" spans="1:12" x14ac:dyDescent="0.25">
      <c r="A256" t="s">
        <v>281</v>
      </c>
      <c r="B256">
        <v>144</v>
      </c>
      <c r="C256">
        <v>2</v>
      </c>
      <c r="D256">
        <v>0</v>
      </c>
      <c r="E256">
        <v>100</v>
      </c>
      <c r="F256">
        <f t="shared" si="3"/>
        <v>0</v>
      </c>
      <c r="G256" t="e">
        <f>IF(#REF!&lt;=5,IF(C256&gt;=$C$3,1,0),0)</f>
        <v>#REF!</v>
      </c>
      <c r="H256" t="e">
        <f>IF(#REF!&lt;=5,IF(C256&gt;=$C$3,1,0),0)</f>
        <v>#REF!</v>
      </c>
      <c r="J256" t="str">
        <f>VLOOKUP(A256,Pathways!$A$2:$D$353,2,FALSE)</f>
        <v>Cellular Processes</v>
      </c>
      <c r="K256" t="str">
        <f>VLOOKUP(A256,Pathways!$A$2:$D$353,3,FALSE)</f>
        <v xml:space="preserve"> Cell Motility</v>
      </c>
      <c r="L256" t="str">
        <f>VLOOKUP(A256,Pathways!$A$2:$D$353,4,FALSE)</f>
        <v xml:space="preserve"> Regulation of actin cytoskeleton</v>
      </c>
    </row>
    <row r="257" spans="1:12" x14ac:dyDescent="0.25">
      <c r="A257" t="s">
        <v>284</v>
      </c>
      <c r="B257">
        <v>60</v>
      </c>
      <c r="C257">
        <v>1</v>
      </c>
      <c r="D257">
        <v>0</v>
      </c>
      <c r="E257">
        <v>100</v>
      </c>
      <c r="F257">
        <f t="shared" si="3"/>
        <v>0</v>
      </c>
      <c r="G257" t="e">
        <f>IF(#REF!&lt;=5,IF(C257&gt;=$C$3,1,0),0)</f>
        <v>#REF!</v>
      </c>
      <c r="H257" t="e">
        <f>IF(#REF!&lt;=5,IF(C257&gt;=$C$3,1,0),0)</f>
        <v>#REF!</v>
      </c>
      <c r="J257" t="str">
        <f>VLOOKUP(A257,Pathways!$A$2:$D$353,2,FALSE)</f>
        <v>Organismal Systems</v>
      </c>
      <c r="K257" t="str">
        <f>VLOOKUP(A257,Pathways!$A$2:$D$353,3,FALSE)</f>
        <v xml:space="preserve"> Endocrine System</v>
      </c>
      <c r="L257" t="str">
        <f>VLOOKUP(A257,Pathways!$A$2:$D$353,4,FALSE)</f>
        <v xml:space="preserve"> GnRH signaling pathway</v>
      </c>
    </row>
    <row r="258" spans="1:12" x14ac:dyDescent="0.25">
      <c r="A258" t="s">
        <v>285</v>
      </c>
      <c r="B258">
        <v>59</v>
      </c>
      <c r="C258">
        <v>1</v>
      </c>
      <c r="D258">
        <v>0</v>
      </c>
      <c r="E258">
        <v>100</v>
      </c>
      <c r="F258">
        <f t="shared" si="3"/>
        <v>0</v>
      </c>
      <c r="G258" t="e">
        <f>IF(#REF!&lt;=5,IF(C258&gt;=$C$3,1,0),0)</f>
        <v>#REF!</v>
      </c>
      <c r="H258" t="e">
        <f>IF(#REF!&lt;=5,IF(C258&gt;=$C$3,1,0),0)</f>
        <v>#REF!</v>
      </c>
      <c r="J258" t="str">
        <f>VLOOKUP(A258,Pathways!$A$2:$D$353,2,FALSE)</f>
        <v>Organismal Systems</v>
      </c>
      <c r="K258" t="str">
        <f>VLOOKUP(A258,Pathways!$A$2:$D$353,3,FALSE)</f>
        <v xml:space="preserve"> Endocrine System</v>
      </c>
      <c r="L258" t="str">
        <f>VLOOKUP(A258,Pathways!$A$2:$D$353,4,FALSE)</f>
        <v xml:space="preserve"> Progesterone-mediated oocyte maturation</v>
      </c>
    </row>
    <row r="259" spans="1:12" x14ac:dyDescent="0.25">
      <c r="A259" t="s">
        <v>286</v>
      </c>
      <c r="B259">
        <v>64</v>
      </c>
      <c r="C259">
        <v>1</v>
      </c>
      <c r="D259">
        <v>0</v>
      </c>
      <c r="E259">
        <v>100</v>
      </c>
      <c r="F259">
        <f t="shared" si="3"/>
        <v>0</v>
      </c>
      <c r="G259" t="e">
        <f>IF(#REF!&lt;=5,IF(C259&gt;=$C$3,1,0),0)</f>
        <v>#REF!</v>
      </c>
      <c r="H259" t="e">
        <f>IF(#REF!&lt;=5,IF(C259&gt;=$C$3,1,0),0)</f>
        <v>#REF!</v>
      </c>
      <c r="J259" t="str">
        <f>VLOOKUP(A259,Pathways!$A$2:$D$353,2,FALSE)</f>
        <v>Organismal Systems</v>
      </c>
      <c r="K259" t="str">
        <f>VLOOKUP(A259,Pathways!$A$2:$D$353,3,FALSE)</f>
        <v xml:space="preserve"> Endocrine System</v>
      </c>
      <c r="L259" t="str">
        <f>VLOOKUP(A259,Pathways!$A$2:$D$353,4,FALSE)</f>
        <v xml:space="preserve"> Melanogenesis</v>
      </c>
    </row>
    <row r="260" spans="1:12" x14ac:dyDescent="0.25">
      <c r="A260" t="s">
        <v>289</v>
      </c>
      <c r="B260">
        <v>24</v>
      </c>
      <c r="C260">
        <v>2</v>
      </c>
      <c r="D260">
        <v>0</v>
      </c>
      <c r="E260">
        <v>100</v>
      </c>
      <c r="F260">
        <f t="shared" si="3"/>
        <v>0</v>
      </c>
      <c r="G260" t="e">
        <f>IF(#REF!&lt;=5,IF(C260&gt;=$C$3,1,0),0)</f>
        <v>#REF!</v>
      </c>
      <c r="H260" t="e">
        <f>IF(#REF!&lt;=5,IF(C260&gt;=$C$3,1,0),0)</f>
        <v>#REF!</v>
      </c>
      <c r="J260" t="str">
        <f>VLOOKUP(A260,Pathways!$A$2:$D$353,2,FALSE)</f>
        <v>Human Diseases</v>
      </c>
      <c r="K260" t="str">
        <f>VLOOKUP(A260,Pathways!$A$2:$D$353,3,FALSE)</f>
        <v xml:space="preserve"> Metabolic Diseases</v>
      </c>
      <c r="L260" t="str">
        <f>VLOOKUP(A260,Pathways!$A$2:$D$353,4,FALSE)</f>
        <v xml:space="preserve"> Type I diabetes mellitus</v>
      </c>
    </row>
    <row r="261" spans="1:12" x14ac:dyDescent="0.25">
      <c r="A261" t="s">
        <v>291</v>
      </c>
      <c r="B261">
        <v>24</v>
      </c>
      <c r="C261">
        <v>1</v>
      </c>
      <c r="D261">
        <v>0</v>
      </c>
      <c r="E261">
        <v>100</v>
      </c>
      <c r="F261">
        <f t="shared" si="3"/>
        <v>0</v>
      </c>
      <c r="G261" t="e">
        <f>IF(#REF!&lt;=5,IF(C261&gt;=$C$3,1,0),0)</f>
        <v>#REF!</v>
      </c>
      <c r="H261" t="e">
        <f>IF(#REF!&lt;=5,IF(C261&gt;=$C$3,1,0),0)</f>
        <v>#REF!</v>
      </c>
      <c r="J261" t="str">
        <f>VLOOKUP(A261,Pathways!$A$2:$D$353,2,FALSE)</f>
        <v>Organismal Systems</v>
      </c>
      <c r="K261" t="str">
        <f>VLOOKUP(A261,Pathways!$A$2:$D$353,3,FALSE)</f>
        <v xml:space="preserve"> Excretory System</v>
      </c>
      <c r="L261" t="str">
        <f>VLOOKUP(A261,Pathways!$A$2:$D$353,4,FALSE)</f>
        <v xml:space="preserve"> Aldosterone-regulated sodium reabsorption</v>
      </c>
    </row>
    <row r="262" spans="1:12" x14ac:dyDescent="0.25">
      <c r="A262" t="s">
        <v>292</v>
      </c>
      <c r="B262">
        <v>27</v>
      </c>
      <c r="C262">
        <v>2</v>
      </c>
      <c r="D262">
        <v>0</v>
      </c>
      <c r="E262">
        <v>100</v>
      </c>
      <c r="F262">
        <f t="shared" si="3"/>
        <v>0</v>
      </c>
      <c r="G262" t="e">
        <f>IF(#REF!&lt;=5,IF(C262&gt;=$C$3,1,0),0)</f>
        <v>#REF!</v>
      </c>
      <c r="H262" t="e">
        <f>IF(#REF!&lt;=5,IF(C262&gt;=$C$3,1,0),0)</f>
        <v>#REF!</v>
      </c>
      <c r="J262" t="str">
        <f>VLOOKUP(A262,Pathways!$A$2:$D$353,2,FALSE)</f>
        <v>Organismal Systems</v>
      </c>
      <c r="K262" t="str">
        <f>VLOOKUP(A262,Pathways!$A$2:$D$353,3,FALSE)</f>
        <v xml:space="preserve"> Excretory System</v>
      </c>
      <c r="L262" t="str">
        <f>VLOOKUP(A262,Pathways!$A$2:$D$353,4,FALSE)</f>
        <v xml:space="preserve"> Endocrine and other factor-regulated calcium reabsorption</v>
      </c>
    </row>
    <row r="263" spans="1:12" x14ac:dyDescent="0.25">
      <c r="A263" t="s">
        <v>293</v>
      </c>
      <c r="B263">
        <v>33</v>
      </c>
      <c r="C263">
        <v>1</v>
      </c>
      <c r="D263">
        <v>0</v>
      </c>
      <c r="E263">
        <v>100</v>
      </c>
      <c r="F263">
        <f t="shared" si="3"/>
        <v>0</v>
      </c>
      <c r="G263" t="e">
        <f>IF(#REF!&lt;=5,IF(C263&gt;=$C$3,1,0),0)</f>
        <v>#REF!</v>
      </c>
      <c r="H263" t="e">
        <f>IF(#REF!&lt;=5,IF(C263&gt;=$C$3,1,0),0)</f>
        <v>#REF!</v>
      </c>
      <c r="J263" t="str">
        <f>VLOOKUP(A263,Pathways!$A$2:$D$353,2,FALSE)</f>
        <v>Organismal Systems</v>
      </c>
      <c r="K263" t="str">
        <f>VLOOKUP(A263,Pathways!$A$2:$D$353,3,FALSE)</f>
        <v xml:space="preserve"> Excretory System</v>
      </c>
      <c r="L263" t="str">
        <f>VLOOKUP(A263,Pathways!$A$2:$D$353,4,FALSE)</f>
        <v xml:space="preserve"> Vasopressin-regulated water reabsorption</v>
      </c>
    </row>
    <row r="264" spans="1:12" x14ac:dyDescent="0.25">
      <c r="A264" t="s">
        <v>296</v>
      </c>
      <c r="B264">
        <v>59</v>
      </c>
      <c r="C264">
        <v>1</v>
      </c>
      <c r="D264">
        <v>0</v>
      </c>
      <c r="E264">
        <v>100</v>
      </c>
      <c r="F264">
        <f t="shared" ref="F264:F287" si="4">IF(E264&lt;=5,IF(C264&gt;=$C$3,1,0),0)</f>
        <v>0</v>
      </c>
      <c r="G264" t="e">
        <f>IF(#REF!&lt;=5,IF(C264&gt;=$C$3,1,0),0)</f>
        <v>#REF!</v>
      </c>
      <c r="H264" t="e">
        <f>IF(#REF!&lt;=5,IF(C264&gt;=$C$3,1,0),0)</f>
        <v>#REF!</v>
      </c>
      <c r="J264" t="str">
        <f>VLOOKUP(A264,Pathways!$A$2:$D$353,2,FALSE)</f>
        <v>Organismal Systems</v>
      </c>
      <c r="K264" t="str">
        <f>VLOOKUP(A264,Pathways!$A$2:$D$353,3,FALSE)</f>
        <v xml:space="preserve"> Digestive System</v>
      </c>
      <c r="L264" t="str">
        <f>VLOOKUP(A264,Pathways!$A$2:$D$353,4,FALSE)</f>
        <v xml:space="preserve"> Salivary secretion</v>
      </c>
    </row>
    <row r="265" spans="1:12" x14ac:dyDescent="0.25">
      <c r="A265" t="s">
        <v>297</v>
      </c>
      <c r="B265">
        <v>46</v>
      </c>
      <c r="C265">
        <v>1</v>
      </c>
      <c r="D265">
        <v>0</v>
      </c>
      <c r="E265">
        <v>100</v>
      </c>
      <c r="F265">
        <f t="shared" si="4"/>
        <v>0</v>
      </c>
      <c r="G265" t="e">
        <f>IF(#REF!&lt;=5,IF(C265&gt;=$C$3,1,0),0)</f>
        <v>#REF!</v>
      </c>
      <c r="H265" t="e">
        <f>IF(#REF!&lt;=5,IF(C265&gt;=$C$3,1,0),0)</f>
        <v>#REF!</v>
      </c>
      <c r="J265" t="str">
        <f>VLOOKUP(A265,Pathways!$A$2:$D$353,2,FALSE)</f>
        <v>Organismal Systems</v>
      </c>
      <c r="K265" t="str">
        <f>VLOOKUP(A265,Pathways!$A$2:$D$353,3,FALSE)</f>
        <v xml:space="preserve"> Digestive System</v>
      </c>
      <c r="L265" t="str">
        <f>VLOOKUP(A265,Pathways!$A$2:$D$353,4,FALSE)</f>
        <v xml:space="preserve"> Gastric acid secretion</v>
      </c>
    </row>
    <row r="266" spans="1:12" x14ac:dyDescent="0.25">
      <c r="A266" t="s">
        <v>298</v>
      </c>
      <c r="B266">
        <v>64</v>
      </c>
      <c r="C266">
        <v>2</v>
      </c>
      <c r="D266">
        <v>0</v>
      </c>
      <c r="E266">
        <v>100</v>
      </c>
      <c r="F266">
        <f t="shared" si="4"/>
        <v>0</v>
      </c>
      <c r="G266" t="e">
        <f>IF(#REF!&lt;=5,IF(C266&gt;=$C$3,1,0),0)</f>
        <v>#REF!</v>
      </c>
      <c r="H266" t="e">
        <f>IF(#REF!&lt;=5,IF(C266&gt;=$C$3,1,0),0)</f>
        <v>#REF!</v>
      </c>
      <c r="J266" t="str">
        <f>VLOOKUP(A266,Pathways!$A$2:$D$353,2,FALSE)</f>
        <v>Organismal Systems</v>
      </c>
      <c r="K266" t="str">
        <f>VLOOKUP(A266,Pathways!$A$2:$D$353,3,FALSE)</f>
        <v xml:space="preserve"> Digestive System</v>
      </c>
      <c r="L266" t="str">
        <f>VLOOKUP(A266,Pathways!$A$2:$D$353,4,FALSE)</f>
        <v xml:space="preserve"> Pancreatic secretion</v>
      </c>
    </row>
    <row r="267" spans="1:12" x14ac:dyDescent="0.25">
      <c r="A267" t="s">
        <v>302</v>
      </c>
      <c r="B267">
        <v>58</v>
      </c>
      <c r="C267">
        <v>3</v>
      </c>
      <c r="D267">
        <v>0</v>
      </c>
      <c r="E267">
        <v>100</v>
      </c>
      <c r="F267">
        <f t="shared" si="4"/>
        <v>0</v>
      </c>
      <c r="G267" t="e">
        <f>IF(#REF!&lt;=5,IF(C267&gt;=$C$3,1,0),0)</f>
        <v>#REF!</v>
      </c>
      <c r="H267" t="e">
        <f>IF(#REF!&lt;=5,IF(C267&gt;=$C$3,1,0),0)</f>
        <v>#REF!</v>
      </c>
      <c r="J267" t="str">
        <f>VLOOKUP(A267,Pathways!$A$2:$D$353,2,FALSE)</f>
        <v>Organismal Systems</v>
      </c>
      <c r="K267" t="str">
        <f>VLOOKUP(A267,Pathways!$A$2:$D$353,3,FALSE)</f>
        <v xml:space="preserve"> Digestive System</v>
      </c>
      <c r="L267" t="str">
        <f>VLOOKUP(A267,Pathways!$A$2:$D$353,4,FALSE)</f>
        <v xml:space="preserve"> Bile secretion</v>
      </c>
    </row>
    <row r="268" spans="1:12" x14ac:dyDescent="0.25">
      <c r="A268" t="s">
        <v>305</v>
      </c>
      <c r="B268">
        <v>140</v>
      </c>
      <c r="C268">
        <v>8</v>
      </c>
      <c r="D268">
        <v>0</v>
      </c>
      <c r="E268">
        <v>100</v>
      </c>
      <c r="F268">
        <f t="shared" si="4"/>
        <v>0</v>
      </c>
      <c r="G268" t="e">
        <f>IF(#REF!&lt;=5,IF(C268&gt;=$C$3,1,0),0)</f>
        <v>#REF!</v>
      </c>
      <c r="H268" t="e">
        <f>IF(#REF!&lt;=5,IF(C268&gt;=$C$3,1,0),0)</f>
        <v>#REF!</v>
      </c>
      <c r="J268" t="str">
        <f>VLOOKUP(A268,Pathways!$A$2:$D$353,2,FALSE)</f>
        <v>Human Diseases</v>
      </c>
      <c r="K268" t="str">
        <f>VLOOKUP(A268,Pathways!$A$2:$D$353,3,FALSE)</f>
        <v xml:space="preserve"> Neurodegenerative Diseases</v>
      </c>
      <c r="L268" t="str">
        <f>VLOOKUP(A268,Pathways!$A$2:$D$353,4,FALSE)</f>
        <v xml:space="preserve"> Alzheimer's disease</v>
      </c>
    </row>
    <row r="269" spans="1:12" x14ac:dyDescent="0.25">
      <c r="A269" t="s">
        <v>306</v>
      </c>
      <c r="B269">
        <v>113</v>
      </c>
      <c r="C269">
        <v>5</v>
      </c>
      <c r="D269">
        <v>0</v>
      </c>
      <c r="E269">
        <v>100</v>
      </c>
      <c r="F269">
        <f t="shared" si="4"/>
        <v>0</v>
      </c>
      <c r="G269" t="e">
        <f>IF(#REF!&lt;=5,IF(C269&gt;=$C$3,1,0),0)</f>
        <v>#REF!</v>
      </c>
      <c r="H269" t="e">
        <f>IF(#REF!&lt;=5,IF(C269&gt;=$C$3,1,0),0)</f>
        <v>#REF!</v>
      </c>
      <c r="J269" t="str">
        <f>VLOOKUP(A269,Pathways!$A$2:$D$353,2,FALSE)</f>
        <v>Human Diseases</v>
      </c>
      <c r="K269" t="str">
        <f>VLOOKUP(A269,Pathways!$A$2:$D$353,3,FALSE)</f>
        <v xml:space="preserve"> Neurodegenerative Diseases</v>
      </c>
      <c r="L269" t="str">
        <f>VLOOKUP(A269,Pathways!$A$2:$D$353,4,FALSE)</f>
        <v xml:space="preserve"> Parkinson's disease</v>
      </c>
    </row>
    <row r="270" spans="1:12" x14ac:dyDescent="0.25">
      <c r="A270" t="s">
        <v>309</v>
      </c>
      <c r="B270">
        <v>29</v>
      </c>
      <c r="C270">
        <v>1</v>
      </c>
      <c r="D270">
        <v>0</v>
      </c>
      <c r="E270">
        <v>100</v>
      </c>
      <c r="F270">
        <f t="shared" si="4"/>
        <v>0</v>
      </c>
      <c r="G270" t="e">
        <f>IF(#REF!&lt;=5,IF(C270&gt;=$C$3,1,0),0)</f>
        <v>#REF!</v>
      </c>
      <c r="H270" t="e">
        <f>IF(#REF!&lt;=5,IF(C270&gt;=$C$3,1,0),0)</f>
        <v>#REF!</v>
      </c>
      <c r="J270" t="str">
        <f>VLOOKUP(A270,Pathways!$A$2:$D$353,2,FALSE)</f>
        <v>Human Diseases</v>
      </c>
      <c r="K270" t="str">
        <f>VLOOKUP(A270,Pathways!$A$2:$D$353,3,FALSE)</f>
        <v xml:space="preserve"> Neurodegenerative Diseases</v>
      </c>
      <c r="L270" t="str">
        <f>VLOOKUP(A270,Pathways!$A$2:$D$353,4,FALSE)</f>
        <v xml:space="preserve"> Prion diseases</v>
      </c>
    </row>
    <row r="271" spans="1:12" x14ac:dyDescent="0.25">
      <c r="A271" t="s">
        <v>310</v>
      </c>
      <c r="B271">
        <v>65</v>
      </c>
      <c r="C271">
        <v>17</v>
      </c>
      <c r="D271">
        <v>0</v>
      </c>
      <c r="E271">
        <v>100</v>
      </c>
      <c r="F271">
        <f t="shared" si="4"/>
        <v>0</v>
      </c>
      <c r="G271" t="e">
        <f>IF(#REF!&lt;=5,IF(C271&gt;=$C$3,1,0),0)</f>
        <v>#REF!</v>
      </c>
      <c r="H271" t="e">
        <f>IF(#REF!&lt;=5,IF(C271&gt;=$C$3,1,0),0)</f>
        <v>#REF!</v>
      </c>
      <c r="J271" t="str">
        <f>VLOOKUP(A271,Pathways!$A$2:$D$353,2,FALSE)</f>
        <v>Human Diseases</v>
      </c>
      <c r="K271" t="str">
        <f>VLOOKUP(A271,Pathways!$A$2:$D$353,3,FALSE)</f>
        <v xml:space="preserve"> Infectious Diseases</v>
      </c>
      <c r="L271" t="str">
        <f>VLOOKUP(A271,Pathways!$A$2:$D$353,4,FALSE)</f>
        <v xml:space="preserve"> Bacterial invasion of epithelial cells</v>
      </c>
    </row>
    <row r="272" spans="1:12" x14ac:dyDescent="0.25">
      <c r="A272" t="s">
        <v>311</v>
      </c>
      <c r="B272">
        <v>47</v>
      </c>
      <c r="C272">
        <v>9</v>
      </c>
      <c r="D272">
        <v>0</v>
      </c>
      <c r="E272">
        <v>100</v>
      </c>
      <c r="F272">
        <f t="shared" si="4"/>
        <v>0</v>
      </c>
      <c r="G272" t="e">
        <f>IF(#REF!&lt;=5,IF(C272&gt;=$C$3,1,0),0)</f>
        <v>#REF!</v>
      </c>
      <c r="H272" t="e">
        <f>IF(#REF!&lt;=5,IF(C272&gt;=$C$3,1,0),0)</f>
        <v>#REF!</v>
      </c>
      <c r="J272" t="str">
        <f>VLOOKUP(A272,Pathways!$A$2:$D$353,2,FALSE)</f>
        <v>Human Diseases</v>
      </c>
      <c r="K272" t="str">
        <f>VLOOKUP(A272,Pathways!$A$2:$D$353,3,FALSE)</f>
        <v xml:space="preserve"> Infectious Diseases</v>
      </c>
      <c r="L272" t="str">
        <f>VLOOKUP(A272,Pathways!$A$2:$D$353,4,FALSE)</f>
        <v xml:space="preserve"> Vibrio cholerae infection</v>
      </c>
    </row>
    <row r="273" spans="1:12" x14ac:dyDescent="0.25">
      <c r="A273" t="s">
        <v>314</v>
      </c>
      <c r="B273">
        <v>38</v>
      </c>
      <c r="C273">
        <v>9</v>
      </c>
      <c r="D273">
        <v>0</v>
      </c>
      <c r="E273">
        <v>100</v>
      </c>
      <c r="F273">
        <f t="shared" si="4"/>
        <v>0</v>
      </c>
      <c r="G273" t="e">
        <f>IF(#REF!&lt;=5,IF(C273&gt;=$C$3,1,0),0)</f>
        <v>#REF!</v>
      </c>
      <c r="H273" t="e">
        <f>IF(#REF!&lt;=5,IF(C273&gt;=$C$3,1,0),0)</f>
        <v>#REF!</v>
      </c>
      <c r="J273" t="str">
        <f>VLOOKUP(A273,Pathways!$A$2:$D$353,2,FALSE)</f>
        <v>Human Diseases</v>
      </c>
      <c r="K273" t="str">
        <f>VLOOKUP(A273,Pathways!$A$2:$D$353,3,FALSE)</f>
        <v xml:space="preserve"> Infectious Diseases</v>
      </c>
      <c r="L273" t="str">
        <f>VLOOKUP(A273,Pathways!$A$2:$D$353,4,FALSE)</f>
        <v xml:space="preserve"> Pathogenic Escherichia coli infection</v>
      </c>
    </row>
    <row r="274" spans="1:12" x14ac:dyDescent="0.25">
      <c r="A274" t="s">
        <v>315</v>
      </c>
      <c r="B274">
        <v>61</v>
      </c>
      <c r="C274">
        <v>14</v>
      </c>
      <c r="D274">
        <v>0</v>
      </c>
      <c r="E274">
        <v>100</v>
      </c>
      <c r="F274">
        <f t="shared" si="4"/>
        <v>0</v>
      </c>
      <c r="G274" t="e">
        <f>IF(#REF!&lt;=5,IF(C274&gt;=$C$3,1,0),0)</f>
        <v>#REF!</v>
      </c>
      <c r="H274" t="e">
        <f>IF(#REF!&lt;=5,IF(C274&gt;=$C$3,1,0),0)</f>
        <v>#REF!</v>
      </c>
      <c r="J274" t="str">
        <f>VLOOKUP(A274,Pathways!$A$2:$D$353,2,FALSE)</f>
        <v>Human Diseases</v>
      </c>
      <c r="K274" t="str">
        <f>VLOOKUP(A274,Pathways!$A$2:$D$353,3,FALSE)</f>
        <v xml:space="preserve"> Infectious Diseases</v>
      </c>
      <c r="L274" t="str">
        <f>VLOOKUP(A274,Pathways!$A$2:$D$353,4,FALSE)</f>
        <v xml:space="preserve"> Shigellosis</v>
      </c>
    </row>
    <row r="275" spans="1:12" x14ac:dyDescent="0.25">
      <c r="A275" t="s">
        <v>316</v>
      </c>
      <c r="B275">
        <v>55</v>
      </c>
      <c r="C275">
        <v>1</v>
      </c>
      <c r="D275">
        <v>0</v>
      </c>
      <c r="E275">
        <v>100</v>
      </c>
      <c r="F275">
        <f t="shared" si="4"/>
        <v>0</v>
      </c>
      <c r="G275" t="e">
        <f>IF(#REF!&lt;=5,IF(C275&gt;=$C$3,1,0),0)</f>
        <v>#REF!</v>
      </c>
      <c r="H275" t="e">
        <f>IF(#REF!&lt;=5,IF(C275&gt;=$C$3,1,0),0)</f>
        <v>#REF!</v>
      </c>
      <c r="J275" t="str">
        <f>VLOOKUP(A275,Pathways!$A$2:$D$353,2,FALSE)</f>
        <v>Human Diseases</v>
      </c>
      <c r="K275" t="str">
        <f>VLOOKUP(A275,Pathways!$A$2:$D$353,3,FALSE)</f>
        <v xml:space="preserve"> Infectious Diseases</v>
      </c>
      <c r="L275" t="str">
        <f>VLOOKUP(A275,Pathways!$A$2:$D$353,4,FALSE)</f>
        <v xml:space="preserve"> Leishmaniasis</v>
      </c>
    </row>
    <row r="276" spans="1:12" x14ac:dyDescent="0.25">
      <c r="A276" t="s">
        <v>320</v>
      </c>
      <c r="B276">
        <v>93</v>
      </c>
      <c r="C276">
        <v>3</v>
      </c>
      <c r="D276">
        <v>0</v>
      </c>
      <c r="E276">
        <v>100</v>
      </c>
      <c r="F276">
        <f t="shared" si="4"/>
        <v>0</v>
      </c>
      <c r="G276" t="e">
        <f>IF(#REF!&lt;=5,IF(C276&gt;=$C$3,1,0),0)</f>
        <v>#REF!</v>
      </c>
      <c r="H276" t="e">
        <f>IF(#REF!&lt;=5,IF(C276&gt;=$C$3,1,0),0)</f>
        <v>#REF!</v>
      </c>
      <c r="J276" t="str">
        <f>VLOOKUP(A276,Pathways!$A$2:$D$353,2,FALSE)</f>
        <v>Human Diseases</v>
      </c>
      <c r="K276" t="str">
        <f>VLOOKUP(A276,Pathways!$A$2:$D$353,3,FALSE)</f>
        <v xml:space="preserve"> Infectious Diseases</v>
      </c>
      <c r="L276" t="str">
        <f>VLOOKUP(A276,Pathways!$A$2:$D$353,4,FALSE)</f>
        <v xml:space="preserve"> Toxoplasmosis</v>
      </c>
    </row>
    <row r="277" spans="1:12" x14ac:dyDescent="0.25">
      <c r="A277" t="s">
        <v>322</v>
      </c>
      <c r="B277">
        <v>65</v>
      </c>
      <c r="C277">
        <v>19</v>
      </c>
      <c r="D277">
        <v>0</v>
      </c>
      <c r="E277">
        <v>100</v>
      </c>
      <c r="F277">
        <f t="shared" si="4"/>
        <v>0</v>
      </c>
      <c r="G277" t="e">
        <f>IF(#REF!&lt;=5,IF(C277&gt;=$C$3,1,0),0)</f>
        <v>#REF!</v>
      </c>
      <c r="H277" t="e">
        <f>IF(#REF!&lt;=5,IF(C277&gt;=$C$3,1,0),0)</f>
        <v>#REF!</v>
      </c>
      <c r="J277" t="str">
        <f>VLOOKUP(A277,Pathways!$A$2:$D$353,2,FALSE)</f>
        <v>Human Diseases</v>
      </c>
      <c r="K277" t="str">
        <f>VLOOKUP(A277,Pathways!$A$2:$D$353,3,FALSE)</f>
        <v xml:space="preserve"> Infectious Diseases</v>
      </c>
      <c r="L277" t="str">
        <f>VLOOKUP(A277,Pathways!$A$2:$D$353,4,FALSE)</f>
        <v xml:space="preserve"> Staphylococcus aureus infection</v>
      </c>
    </row>
    <row r="278" spans="1:12" x14ac:dyDescent="0.25">
      <c r="A278" t="s">
        <v>324</v>
      </c>
      <c r="B278">
        <v>74</v>
      </c>
      <c r="C278">
        <v>1</v>
      </c>
      <c r="D278">
        <v>0</v>
      </c>
      <c r="E278">
        <v>100</v>
      </c>
      <c r="F278">
        <f t="shared" si="4"/>
        <v>0</v>
      </c>
      <c r="G278" t="e">
        <f>IF(#REF!&lt;=5,IF(C278&gt;=$C$3,1,0),0)</f>
        <v>#REF!</v>
      </c>
      <c r="H278" t="e">
        <f>IF(#REF!&lt;=5,IF(C278&gt;=$C$3,1,0),0)</f>
        <v>#REF!</v>
      </c>
      <c r="J278" t="str">
        <f>VLOOKUP(A278,Pathways!$A$2:$D$353,2,FALSE)</f>
        <v>Human Diseases</v>
      </c>
      <c r="K278" t="str">
        <f>VLOOKUP(A278,Pathways!$A$2:$D$353,3,FALSE)</f>
        <v xml:space="preserve"> Infectious Diseases</v>
      </c>
      <c r="L278" t="str">
        <f>VLOOKUP(A278,Pathways!$A$2:$D$353,4,FALSE)</f>
        <v xml:space="preserve"> Hepatitis C</v>
      </c>
    </row>
    <row r="279" spans="1:12" x14ac:dyDescent="0.25">
      <c r="A279" t="s">
        <v>325</v>
      </c>
      <c r="B279">
        <v>99</v>
      </c>
      <c r="C279">
        <v>1</v>
      </c>
      <c r="D279">
        <v>0</v>
      </c>
      <c r="E279">
        <v>100</v>
      </c>
      <c r="F279">
        <f t="shared" si="4"/>
        <v>0</v>
      </c>
      <c r="G279" t="e">
        <f>IF(#REF!&lt;=5,IF(C279&gt;=$C$3,1,0),0)</f>
        <v>#REF!</v>
      </c>
      <c r="H279" t="e">
        <f>IF(#REF!&lt;=5,IF(C279&gt;=$C$3,1,0),0)</f>
        <v>#REF!</v>
      </c>
      <c r="J279" t="str">
        <f>VLOOKUP(A279,Pathways!$A$2:$D$353,2,FALSE)</f>
        <v>Human Diseases</v>
      </c>
      <c r="K279" t="str">
        <f>VLOOKUP(A279,Pathways!$A$2:$D$353,3,FALSE)</f>
        <v xml:space="preserve"> Infectious Diseases</v>
      </c>
      <c r="L279" t="str">
        <f>VLOOKUP(A279,Pathways!$A$2:$D$353,4,FALSE)</f>
        <v xml:space="preserve"> Measles</v>
      </c>
    </row>
    <row r="280" spans="1:12" x14ac:dyDescent="0.25">
      <c r="A280" t="s">
        <v>327</v>
      </c>
      <c r="B280">
        <v>49</v>
      </c>
      <c r="C280">
        <v>1</v>
      </c>
      <c r="D280">
        <v>0</v>
      </c>
      <c r="E280">
        <v>100</v>
      </c>
      <c r="F280">
        <f t="shared" si="4"/>
        <v>0</v>
      </c>
      <c r="G280" t="e">
        <f>IF(#REF!&lt;=5,IF(C280&gt;=$C$3,1,0),0)</f>
        <v>#REF!</v>
      </c>
      <c r="H280" t="e">
        <f>IF(#REF!&lt;=5,IF(C280&gt;=$C$3,1,0),0)</f>
        <v>#REF!</v>
      </c>
      <c r="J280" t="str">
        <f>VLOOKUP(A280,Pathways!$A$2:$D$353,2,FALSE)</f>
        <v>Human Diseases</v>
      </c>
      <c r="K280" t="str">
        <f>VLOOKUP(A280,Pathways!$A$2:$D$353,3,FALSE)</f>
        <v xml:space="preserve"> Cancers</v>
      </c>
      <c r="L280" t="str">
        <f>VLOOKUP(A280,Pathways!$A$2:$D$353,4,FALSE)</f>
        <v xml:space="preserve"> Colorectal cancer</v>
      </c>
    </row>
    <row r="281" spans="1:12" x14ac:dyDescent="0.25">
      <c r="A281" t="s">
        <v>332</v>
      </c>
      <c r="B281">
        <v>68</v>
      </c>
      <c r="C281">
        <v>2</v>
      </c>
      <c r="D281">
        <v>0</v>
      </c>
      <c r="E281">
        <v>100</v>
      </c>
      <c r="F281">
        <f t="shared" si="4"/>
        <v>0</v>
      </c>
      <c r="G281" t="e">
        <f>IF(#REF!&lt;=5,IF(C281&gt;=$C$3,1,0),0)</f>
        <v>#REF!</v>
      </c>
      <c r="H281" t="e">
        <f>IF(#REF!&lt;=5,IF(C281&gt;=$C$3,1,0),0)</f>
        <v>#REF!</v>
      </c>
      <c r="J281" t="str">
        <f>VLOOKUP(A281,Pathways!$A$2:$D$353,2,FALSE)</f>
        <v>Human Diseases</v>
      </c>
      <c r="K281" t="str">
        <f>VLOOKUP(A281,Pathways!$A$2:$D$353,3,FALSE)</f>
        <v xml:space="preserve"> Cancers</v>
      </c>
      <c r="L281" t="str">
        <f>VLOOKUP(A281,Pathways!$A$2:$D$353,4,FALSE)</f>
        <v xml:space="preserve"> Prostate cancer</v>
      </c>
    </row>
    <row r="282" spans="1:12" x14ac:dyDescent="0.25">
      <c r="A282" t="s">
        <v>337</v>
      </c>
      <c r="B282">
        <v>53</v>
      </c>
      <c r="C282">
        <v>1</v>
      </c>
      <c r="D282">
        <v>0</v>
      </c>
      <c r="E282">
        <v>100</v>
      </c>
      <c r="F282">
        <f t="shared" si="4"/>
        <v>0</v>
      </c>
      <c r="G282" t="e">
        <f>IF(#REF!&lt;=5,IF(C282&gt;=$C$3,1,0),0)</f>
        <v>#REF!</v>
      </c>
      <c r="H282" t="e">
        <f>IF(#REF!&lt;=5,IF(C282&gt;=$C$3,1,0),0)</f>
        <v>#REF!</v>
      </c>
      <c r="J282" t="str">
        <f>VLOOKUP(A282,Pathways!$A$2:$D$353,2,FALSE)</f>
        <v>Human Diseases</v>
      </c>
      <c r="K282" t="str">
        <f>VLOOKUP(A282,Pathways!$A$2:$D$353,3,FALSE)</f>
        <v xml:space="preserve"> Cancers</v>
      </c>
      <c r="L282" t="str">
        <f>VLOOKUP(A282,Pathways!$A$2:$D$353,4,FALSE)</f>
        <v xml:space="preserve"> Chronic myeloid leukemia</v>
      </c>
    </row>
    <row r="283" spans="1:12" x14ac:dyDescent="0.25">
      <c r="A283" t="s">
        <v>339</v>
      </c>
      <c r="B283">
        <v>63</v>
      </c>
      <c r="C283">
        <v>3</v>
      </c>
      <c r="D283">
        <v>0</v>
      </c>
      <c r="E283">
        <v>100</v>
      </c>
      <c r="F283">
        <f t="shared" si="4"/>
        <v>0</v>
      </c>
      <c r="G283" t="e">
        <f>IF(#REF!&lt;=5,IF(C283&gt;=$C$3,1,0),0)</f>
        <v>#REF!</v>
      </c>
      <c r="H283" t="e">
        <f>IF(#REF!&lt;=5,IF(C283&gt;=$C$3,1,0),0)</f>
        <v>#REF!</v>
      </c>
      <c r="J283" t="str">
        <f>VLOOKUP(A283,Pathways!$A$2:$D$353,2,FALSE)</f>
        <v>Human Diseases</v>
      </c>
      <c r="K283" t="str">
        <f>VLOOKUP(A283,Pathways!$A$2:$D$353,3,FALSE)</f>
        <v xml:space="preserve"> Cancers</v>
      </c>
      <c r="L283" t="str">
        <f>VLOOKUP(A283,Pathways!$A$2:$D$353,4,FALSE)</f>
        <v xml:space="preserve"> Small cell lung cancer</v>
      </c>
    </row>
    <row r="284" spans="1:12" x14ac:dyDescent="0.25">
      <c r="A284" t="s">
        <v>348</v>
      </c>
      <c r="B284">
        <v>75</v>
      </c>
      <c r="C284">
        <v>2</v>
      </c>
      <c r="D284">
        <v>0</v>
      </c>
      <c r="E284">
        <v>100</v>
      </c>
      <c r="F284">
        <f t="shared" si="4"/>
        <v>0</v>
      </c>
      <c r="G284" t="e">
        <f>IF(#REF!&lt;=5,IF(C284&gt;=$C$3,1,0),0)</f>
        <v>#REF!</v>
      </c>
      <c r="H284" t="e">
        <f>IF(#REF!&lt;=5,IF(C284&gt;=$C$3,1,0),0)</f>
        <v>#REF!</v>
      </c>
      <c r="J284" t="str">
        <f>VLOOKUP(A284,Pathways!$A$2:$D$353,2,FALSE)</f>
        <v>Human Diseases</v>
      </c>
      <c r="K284" t="str">
        <f>VLOOKUP(A284,Pathways!$A$2:$D$353,3,FALSE)</f>
        <v xml:space="preserve"> Cardiovascular Diseases</v>
      </c>
      <c r="L284" t="str">
        <f>VLOOKUP(A284,Pathways!$A$2:$D$353,4,FALSE)</f>
        <v xml:space="preserve"> Hypertrophic cardiomyopathy (HCM)</v>
      </c>
    </row>
    <row r="285" spans="1:12" x14ac:dyDescent="0.25">
      <c r="A285" t="s">
        <v>349</v>
      </c>
      <c r="B285">
        <v>65</v>
      </c>
      <c r="C285">
        <v>1</v>
      </c>
      <c r="D285">
        <v>0</v>
      </c>
      <c r="E285">
        <v>100</v>
      </c>
      <c r="F285">
        <f t="shared" si="4"/>
        <v>0</v>
      </c>
      <c r="G285" t="e">
        <f>IF(#REF!&lt;=5,IF(C285&gt;=$C$3,1,0),0)</f>
        <v>#REF!</v>
      </c>
      <c r="H285" t="e">
        <f>IF(#REF!&lt;=5,IF(C285&gt;=$C$3,1,0),0)</f>
        <v>#REF!</v>
      </c>
      <c r="J285" t="str">
        <f>VLOOKUP(A285,Pathways!$A$2:$D$353,2,FALSE)</f>
        <v>Human Diseases</v>
      </c>
      <c r="K285" t="str">
        <f>VLOOKUP(A285,Pathways!$A$2:$D$353,3,FALSE)</f>
        <v xml:space="preserve"> Cardiovascular Diseases</v>
      </c>
      <c r="L285" t="str">
        <f>VLOOKUP(A285,Pathways!$A$2:$D$353,4,FALSE)</f>
        <v xml:space="preserve"> Arrhythmogenic right ventricular cardiomyopathy (ARVC)</v>
      </c>
    </row>
    <row r="286" spans="1:12" x14ac:dyDescent="0.25">
      <c r="A286" t="s">
        <v>350</v>
      </c>
      <c r="B286">
        <v>82</v>
      </c>
      <c r="C286">
        <v>1</v>
      </c>
      <c r="D286">
        <v>0</v>
      </c>
      <c r="E286">
        <v>100</v>
      </c>
      <c r="F286">
        <f t="shared" si="4"/>
        <v>0</v>
      </c>
      <c r="G286" t="e">
        <f>IF(#REF!&lt;=5,IF(C286&gt;=$C$3,1,0),0)</f>
        <v>#REF!</v>
      </c>
      <c r="H286" t="e">
        <f>IF(#REF!&lt;=5,IF(C286&gt;=$C$3,1,0),0)</f>
        <v>#REF!</v>
      </c>
      <c r="J286" t="str">
        <f>VLOOKUP(A286,Pathways!$A$2:$D$353,2,FALSE)</f>
        <v>Human Diseases</v>
      </c>
      <c r="K286" t="str">
        <f>VLOOKUP(A286,Pathways!$A$2:$D$353,3,FALSE)</f>
        <v xml:space="preserve"> Cardiovascular Diseases</v>
      </c>
      <c r="L286" t="str">
        <f>VLOOKUP(A286,Pathways!$A$2:$D$353,4,FALSE)</f>
        <v xml:space="preserve"> Dilated cardiomyopathy (DCM)</v>
      </c>
    </row>
    <row r="287" spans="1:12" x14ac:dyDescent="0.25">
      <c r="A287" t="s">
        <v>351</v>
      </c>
      <c r="B287">
        <v>38</v>
      </c>
      <c r="C287">
        <v>2</v>
      </c>
      <c r="D287">
        <v>0</v>
      </c>
      <c r="E287">
        <v>100</v>
      </c>
      <c r="F287">
        <f t="shared" si="4"/>
        <v>0</v>
      </c>
      <c r="G287" t="e">
        <f>IF(#REF!&lt;=5,IF(C287&gt;=$C$3,1,0),0)</f>
        <v>#REF!</v>
      </c>
      <c r="H287" t="e">
        <f>IF(#REF!&lt;=5,IF(C287&gt;=$C$3,1,0),0)</f>
        <v>#REF!</v>
      </c>
      <c r="J287" t="str">
        <f>VLOOKUP(A287,Pathways!$A$2:$D$353,2,FALSE)</f>
        <v>Human Diseases</v>
      </c>
      <c r="K287" t="str">
        <f>VLOOKUP(A287,Pathways!$A$2:$D$353,3,FALSE)</f>
        <v xml:space="preserve"> Cardiovascular Diseases</v>
      </c>
      <c r="L287" t="str">
        <f>VLOOKUP(A287,Pathways!$A$2:$D$353,4,FALSE)</f>
        <v xml:space="preserve"> Viral myocarditis</v>
      </c>
    </row>
  </sheetData>
  <autoFilter ref="A7:F287"/>
  <sortState ref="A9:G288">
    <sortCondition ref="E9:E288"/>
  </sortState>
  <conditionalFormatting sqref="E8:E287">
    <cfRule type="cellIs" dxfId="0" priority="1" operator="lessThan">
      <formula>0.018317356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3"/>
  <sheetViews>
    <sheetView workbookViewId="0">
      <selection activeCell="A2" sqref="A2"/>
    </sheetView>
  </sheetViews>
  <sheetFormatPr defaultRowHeight="15" x14ac:dyDescent="0.25"/>
  <cols>
    <col min="2" max="2" width="15" customWidth="1"/>
    <col min="3" max="3" width="43.42578125" customWidth="1"/>
    <col min="4" max="4" width="55.7109375" customWidth="1"/>
  </cols>
  <sheetData>
    <row r="1" spans="1:4" x14ac:dyDescent="0.25">
      <c r="B1" t="s">
        <v>393</v>
      </c>
      <c r="C1" t="s">
        <v>394</v>
      </c>
      <c r="D1" t="s">
        <v>357</v>
      </c>
    </row>
    <row r="2" spans="1:4" x14ac:dyDescent="0.25">
      <c r="A2" t="s">
        <v>0</v>
      </c>
      <c r="B2" t="s">
        <v>528</v>
      </c>
      <c r="C2" t="s">
        <v>565</v>
      </c>
      <c r="D2" t="s">
        <v>573</v>
      </c>
    </row>
    <row r="3" spans="1:4" x14ac:dyDescent="0.25">
      <c r="A3" t="s">
        <v>1</v>
      </c>
      <c r="B3" t="s">
        <v>528</v>
      </c>
      <c r="C3" t="s">
        <v>565</v>
      </c>
      <c r="D3" t="s">
        <v>570</v>
      </c>
    </row>
    <row r="4" spans="1:4" x14ac:dyDescent="0.25">
      <c r="A4" t="s">
        <v>2</v>
      </c>
      <c r="B4" t="s">
        <v>528</v>
      </c>
      <c r="C4" t="s">
        <v>565</v>
      </c>
      <c r="D4" t="s">
        <v>577</v>
      </c>
    </row>
    <row r="5" spans="1:4" x14ac:dyDescent="0.25">
      <c r="A5" t="s">
        <v>3</v>
      </c>
      <c r="B5" t="s">
        <v>528</v>
      </c>
      <c r="C5" t="s">
        <v>565</v>
      </c>
      <c r="D5" t="s">
        <v>576</v>
      </c>
    </row>
    <row r="6" spans="1:4" x14ac:dyDescent="0.25">
      <c r="A6" t="s">
        <v>4</v>
      </c>
      <c r="B6" t="s">
        <v>528</v>
      </c>
      <c r="C6" t="s">
        <v>565</v>
      </c>
      <c r="D6" t="s">
        <v>571</v>
      </c>
    </row>
    <row r="7" spans="1:4" x14ac:dyDescent="0.25">
      <c r="A7" t="s">
        <v>5</v>
      </c>
      <c r="B7" t="s">
        <v>528</v>
      </c>
      <c r="C7" t="s">
        <v>565</v>
      </c>
      <c r="D7" t="s">
        <v>572</v>
      </c>
    </row>
    <row r="8" spans="1:4" x14ac:dyDescent="0.25">
      <c r="A8" t="s">
        <v>6</v>
      </c>
      <c r="B8" t="s">
        <v>528</v>
      </c>
      <c r="C8" t="s">
        <v>565</v>
      </c>
      <c r="D8" t="s">
        <v>567</v>
      </c>
    </row>
    <row r="9" spans="1:4" x14ac:dyDescent="0.25">
      <c r="A9" t="s">
        <v>7</v>
      </c>
      <c r="B9" t="s">
        <v>528</v>
      </c>
      <c r="C9" t="s">
        <v>606</v>
      </c>
      <c r="D9" t="s">
        <v>611</v>
      </c>
    </row>
    <row r="10" spans="1:4" x14ac:dyDescent="0.25">
      <c r="A10" t="s">
        <v>8</v>
      </c>
      <c r="B10" t="s">
        <v>528</v>
      </c>
      <c r="C10" t="s">
        <v>606</v>
      </c>
      <c r="D10" t="s">
        <v>612</v>
      </c>
    </row>
    <row r="11" spans="1:4" x14ac:dyDescent="0.25">
      <c r="A11" t="s">
        <v>9</v>
      </c>
      <c r="B11" t="s">
        <v>528</v>
      </c>
      <c r="C11" t="s">
        <v>606</v>
      </c>
      <c r="D11" t="s">
        <v>613</v>
      </c>
    </row>
    <row r="12" spans="1:4" x14ac:dyDescent="0.25">
      <c r="A12" t="s">
        <v>10</v>
      </c>
      <c r="B12" t="s">
        <v>528</v>
      </c>
      <c r="C12" t="s">
        <v>606</v>
      </c>
      <c r="D12" t="s">
        <v>622</v>
      </c>
    </row>
    <row r="13" spans="1:4" x14ac:dyDescent="0.25">
      <c r="A13" t="s">
        <v>11</v>
      </c>
      <c r="B13" t="s">
        <v>528</v>
      </c>
      <c r="C13" t="s">
        <v>606</v>
      </c>
      <c r="D13" t="s">
        <v>620</v>
      </c>
    </row>
    <row r="14" spans="1:4" x14ac:dyDescent="0.25">
      <c r="A14" t="s">
        <v>12</v>
      </c>
      <c r="B14" t="s">
        <v>528</v>
      </c>
      <c r="C14" t="s">
        <v>606</v>
      </c>
      <c r="D14" t="s">
        <v>617</v>
      </c>
    </row>
    <row r="15" spans="1:4" x14ac:dyDescent="0.25">
      <c r="A15" t="s">
        <v>13</v>
      </c>
      <c r="B15" t="s">
        <v>528</v>
      </c>
      <c r="C15" t="s">
        <v>606</v>
      </c>
      <c r="D15" t="s">
        <v>618</v>
      </c>
    </row>
    <row r="16" spans="1:4" x14ac:dyDescent="0.25">
      <c r="A16" t="s">
        <v>14</v>
      </c>
      <c r="B16" t="s">
        <v>528</v>
      </c>
      <c r="C16" t="s">
        <v>623</v>
      </c>
      <c r="D16" t="s">
        <v>634</v>
      </c>
    </row>
    <row r="17" spans="1:4" x14ac:dyDescent="0.25">
      <c r="A17" t="s">
        <v>15</v>
      </c>
      <c r="B17" t="s">
        <v>528</v>
      </c>
      <c r="C17" t="s">
        <v>606</v>
      </c>
      <c r="D17" t="s">
        <v>621</v>
      </c>
    </row>
    <row r="18" spans="1:4" x14ac:dyDescent="0.25">
      <c r="A18" t="s">
        <v>16</v>
      </c>
      <c r="B18" t="s">
        <v>528</v>
      </c>
      <c r="C18" t="s">
        <v>581</v>
      </c>
      <c r="D18" t="s">
        <v>586</v>
      </c>
    </row>
    <row r="19" spans="1:4" x14ac:dyDescent="0.25">
      <c r="A19" t="s">
        <v>17</v>
      </c>
      <c r="B19" t="s">
        <v>528</v>
      </c>
      <c r="C19" t="s">
        <v>581</v>
      </c>
      <c r="D19" t="s">
        <v>751</v>
      </c>
    </row>
    <row r="20" spans="1:4" x14ac:dyDescent="0.25">
      <c r="A20" t="s">
        <v>18</v>
      </c>
      <c r="B20" t="s">
        <v>528</v>
      </c>
      <c r="C20" t="s">
        <v>581</v>
      </c>
      <c r="D20" t="s">
        <v>588</v>
      </c>
    </row>
    <row r="21" spans="1:4" x14ac:dyDescent="0.25">
      <c r="A21" t="s">
        <v>19</v>
      </c>
      <c r="B21" t="s">
        <v>528</v>
      </c>
      <c r="C21" t="s">
        <v>581</v>
      </c>
      <c r="D21" t="s">
        <v>587</v>
      </c>
    </row>
    <row r="22" spans="1:4" x14ac:dyDescent="0.25">
      <c r="A22" t="s">
        <v>20</v>
      </c>
      <c r="B22" t="s">
        <v>528</v>
      </c>
      <c r="C22" t="s">
        <v>752</v>
      </c>
      <c r="D22" t="s">
        <v>753</v>
      </c>
    </row>
    <row r="23" spans="1:4" x14ac:dyDescent="0.25">
      <c r="A23" t="s">
        <v>21</v>
      </c>
      <c r="B23" t="s">
        <v>528</v>
      </c>
      <c r="C23" t="s">
        <v>665</v>
      </c>
      <c r="D23" t="s">
        <v>666</v>
      </c>
    </row>
    <row r="24" spans="1:4" x14ac:dyDescent="0.25">
      <c r="A24" t="s">
        <v>22</v>
      </c>
      <c r="B24" t="s">
        <v>528</v>
      </c>
      <c r="C24" t="s">
        <v>543</v>
      </c>
      <c r="D24" t="s">
        <v>561</v>
      </c>
    </row>
    <row r="25" spans="1:4" x14ac:dyDescent="0.25">
      <c r="A25" t="s">
        <v>23</v>
      </c>
      <c r="B25" t="s">
        <v>528</v>
      </c>
      <c r="C25" t="s">
        <v>543</v>
      </c>
      <c r="D25" t="s">
        <v>550</v>
      </c>
    </row>
    <row r="26" spans="1:4" x14ac:dyDescent="0.25">
      <c r="A26" t="s">
        <v>24</v>
      </c>
      <c r="B26" t="s">
        <v>528</v>
      </c>
      <c r="C26" t="s">
        <v>665</v>
      </c>
      <c r="D26" t="s">
        <v>667</v>
      </c>
    </row>
    <row r="27" spans="1:4" x14ac:dyDescent="0.25">
      <c r="A27" t="s">
        <v>25</v>
      </c>
      <c r="B27" t="s">
        <v>528</v>
      </c>
      <c r="C27" t="s">
        <v>529</v>
      </c>
      <c r="D27" t="s">
        <v>530</v>
      </c>
    </row>
    <row r="28" spans="1:4" x14ac:dyDescent="0.25">
      <c r="A28" t="s">
        <v>26</v>
      </c>
      <c r="B28" t="s">
        <v>528</v>
      </c>
      <c r="C28" t="s">
        <v>646</v>
      </c>
      <c r="D28" t="s">
        <v>663</v>
      </c>
    </row>
    <row r="29" spans="1:4" x14ac:dyDescent="0.25">
      <c r="A29" t="s">
        <v>27</v>
      </c>
      <c r="B29" t="s">
        <v>528</v>
      </c>
      <c r="C29" t="s">
        <v>529</v>
      </c>
      <c r="D29" t="s">
        <v>533</v>
      </c>
    </row>
    <row r="30" spans="1:4" x14ac:dyDescent="0.25">
      <c r="A30" t="s">
        <v>28</v>
      </c>
      <c r="B30" t="s">
        <v>528</v>
      </c>
      <c r="C30" t="s">
        <v>529</v>
      </c>
      <c r="D30" t="s">
        <v>532</v>
      </c>
    </row>
    <row r="31" spans="1:4" x14ac:dyDescent="0.25">
      <c r="A31" t="s">
        <v>29</v>
      </c>
      <c r="B31" t="s">
        <v>528</v>
      </c>
      <c r="C31" t="s">
        <v>529</v>
      </c>
      <c r="D31" t="s">
        <v>542</v>
      </c>
    </row>
    <row r="32" spans="1:4" x14ac:dyDescent="0.25">
      <c r="A32" t="s">
        <v>30</v>
      </c>
      <c r="B32" t="s">
        <v>528</v>
      </c>
      <c r="C32" t="s">
        <v>646</v>
      </c>
      <c r="D32" t="s">
        <v>656</v>
      </c>
    </row>
    <row r="33" spans="1:4" x14ac:dyDescent="0.25">
      <c r="A33" t="s">
        <v>31</v>
      </c>
      <c r="B33" t="s">
        <v>528</v>
      </c>
      <c r="C33" t="s">
        <v>529</v>
      </c>
      <c r="D33" t="s">
        <v>541</v>
      </c>
    </row>
    <row r="34" spans="1:4" x14ac:dyDescent="0.25">
      <c r="A34" t="s">
        <v>32</v>
      </c>
      <c r="B34" t="s">
        <v>528</v>
      </c>
      <c r="C34" t="s">
        <v>529</v>
      </c>
      <c r="D34" t="s">
        <v>535</v>
      </c>
    </row>
    <row r="35" spans="1:4" x14ac:dyDescent="0.25">
      <c r="A35" t="s">
        <v>33</v>
      </c>
      <c r="B35" t="s">
        <v>528</v>
      </c>
      <c r="C35" t="s">
        <v>529</v>
      </c>
      <c r="D35" t="s">
        <v>536</v>
      </c>
    </row>
    <row r="36" spans="1:4" x14ac:dyDescent="0.25">
      <c r="A36" t="s">
        <v>34</v>
      </c>
      <c r="B36" t="s">
        <v>528</v>
      </c>
      <c r="C36" t="s">
        <v>543</v>
      </c>
      <c r="D36" t="s">
        <v>559</v>
      </c>
    </row>
    <row r="37" spans="1:4" x14ac:dyDescent="0.25">
      <c r="A37" t="s">
        <v>35</v>
      </c>
      <c r="B37" t="s">
        <v>528</v>
      </c>
      <c r="C37" t="s">
        <v>543</v>
      </c>
      <c r="D37" t="s">
        <v>547</v>
      </c>
    </row>
    <row r="38" spans="1:4" x14ac:dyDescent="0.25">
      <c r="A38" t="s">
        <v>36</v>
      </c>
      <c r="B38" t="s">
        <v>528</v>
      </c>
      <c r="C38" t="s">
        <v>529</v>
      </c>
      <c r="D38" t="s">
        <v>531</v>
      </c>
    </row>
    <row r="39" spans="1:4" x14ac:dyDescent="0.25">
      <c r="A39" t="s">
        <v>37</v>
      </c>
      <c r="B39" t="s">
        <v>528</v>
      </c>
      <c r="C39" t="s">
        <v>543</v>
      </c>
      <c r="D39" t="s">
        <v>551</v>
      </c>
    </row>
    <row r="40" spans="1:4" x14ac:dyDescent="0.25">
      <c r="A40" t="s">
        <v>38</v>
      </c>
      <c r="B40" t="s">
        <v>528</v>
      </c>
      <c r="C40" t="s">
        <v>529</v>
      </c>
      <c r="D40" t="s">
        <v>534</v>
      </c>
    </row>
    <row r="41" spans="1:4" x14ac:dyDescent="0.25">
      <c r="A41" t="s">
        <v>39</v>
      </c>
      <c r="B41" t="s">
        <v>528</v>
      </c>
      <c r="C41" t="s">
        <v>529</v>
      </c>
      <c r="D41" t="s">
        <v>540</v>
      </c>
    </row>
    <row r="42" spans="1:4" x14ac:dyDescent="0.25">
      <c r="A42" t="s">
        <v>40</v>
      </c>
      <c r="B42" t="s">
        <v>528</v>
      </c>
      <c r="C42" t="s">
        <v>668</v>
      </c>
      <c r="D42" t="s">
        <v>669</v>
      </c>
    </row>
    <row r="43" spans="1:4" x14ac:dyDescent="0.25">
      <c r="A43" t="s">
        <v>41</v>
      </c>
      <c r="B43" t="s">
        <v>528</v>
      </c>
      <c r="C43" t="s">
        <v>529</v>
      </c>
      <c r="D43" t="s">
        <v>537</v>
      </c>
    </row>
    <row r="44" spans="1:4" x14ac:dyDescent="0.25">
      <c r="A44" t="s">
        <v>42</v>
      </c>
      <c r="B44" t="s">
        <v>528</v>
      </c>
      <c r="C44" t="s">
        <v>668</v>
      </c>
      <c r="D44" t="s">
        <v>676</v>
      </c>
    </row>
    <row r="45" spans="1:4" x14ac:dyDescent="0.25">
      <c r="A45" t="s">
        <v>43</v>
      </c>
      <c r="B45" t="s">
        <v>528</v>
      </c>
      <c r="C45" t="s">
        <v>668</v>
      </c>
      <c r="D45" t="s">
        <v>672</v>
      </c>
    </row>
    <row r="46" spans="1:4" x14ac:dyDescent="0.25">
      <c r="A46" t="s">
        <v>44</v>
      </c>
      <c r="B46" t="s">
        <v>528</v>
      </c>
      <c r="C46" t="s">
        <v>668</v>
      </c>
      <c r="D46" t="s">
        <v>673</v>
      </c>
    </row>
    <row r="47" spans="1:4" x14ac:dyDescent="0.25">
      <c r="A47" t="s">
        <v>45</v>
      </c>
      <c r="B47" t="s">
        <v>528</v>
      </c>
      <c r="C47" t="s">
        <v>668</v>
      </c>
      <c r="D47" t="s">
        <v>681</v>
      </c>
    </row>
    <row r="48" spans="1:4" x14ac:dyDescent="0.25">
      <c r="A48" t="s">
        <v>46</v>
      </c>
      <c r="B48" t="s">
        <v>528</v>
      </c>
      <c r="C48" t="s">
        <v>529</v>
      </c>
      <c r="D48" t="s">
        <v>539</v>
      </c>
    </row>
    <row r="49" spans="1:4" x14ac:dyDescent="0.25">
      <c r="A49" t="s">
        <v>47</v>
      </c>
      <c r="B49" t="s">
        <v>528</v>
      </c>
      <c r="C49" t="s">
        <v>529</v>
      </c>
      <c r="D49" t="s">
        <v>538</v>
      </c>
    </row>
    <row r="50" spans="1:4" x14ac:dyDescent="0.25">
      <c r="A50" t="s">
        <v>48</v>
      </c>
      <c r="B50" t="s">
        <v>528</v>
      </c>
      <c r="C50" t="s">
        <v>543</v>
      </c>
      <c r="D50" t="s">
        <v>558</v>
      </c>
    </row>
    <row r="51" spans="1:4" x14ac:dyDescent="0.25">
      <c r="A51" t="s">
        <v>49</v>
      </c>
      <c r="B51" t="s">
        <v>528</v>
      </c>
      <c r="C51" t="s">
        <v>543</v>
      </c>
      <c r="D51" t="s">
        <v>546</v>
      </c>
    </row>
    <row r="52" spans="1:4" x14ac:dyDescent="0.25">
      <c r="A52" t="s">
        <v>50</v>
      </c>
      <c r="B52" t="s">
        <v>528</v>
      </c>
      <c r="C52" t="s">
        <v>636</v>
      </c>
      <c r="D52" t="s">
        <v>637</v>
      </c>
    </row>
    <row r="53" spans="1:4" x14ac:dyDescent="0.25">
      <c r="A53" t="s">
        <v>51</v>
      </c>
      <c r="B53" t="s">
        <v>528</v>
      </c>
      <c r="C53" t="s">
        <v>636</v>
      </c>
      <c r="D53" t="s">
        <v>645</v>
      </c>
    </row>
    <row r="54" spans="1:4" x14ac:dyDescent="0.25">
      <c r="A54" t="s">
        <v>52</v>
      </c>
      <c r="B54" t="s">
        <v>528</v>
      </c>
      <c r="C54" t="s">
        <v>636</v>
      </c>
      <c r="D54" t="s">
        <v>643</v>
      </c>
    </row>
    <row r="55" spans="1:4" x14ac:dyDescent="0.25">
      <c r="A55" t="s">
        <v>53</v>
      </c>
      <c r="B55" t="s">
        <v>528</v>
      </c>
      <c r="C55" t="s">
        <v>636</v>
      </c>
      <c r="D55" t="s">
        <v>644</v>
      </c>
    </row>
    <row r="56" spans="1:4" x14ac:dyDescent="0.25">
      <c r="A56" t="s">
        <v>54</v>
      </c>
      <c r="B56" t="s">
        <v>528</v>
      </c>
      <c r="C56" t="s">
        <v>636</v>
      </c>
      <c r="D56" t="s">
        <v>638</v>
      </c>
    </row>
    <row r="57" spans="1:4" x14ac:dyDescent="0.25">
      <c r="A57" t="s">
        <v>55</v>
      </c>
      <c r="B57" t="s">
        <v>528</v>
      </c>
      <c r="C57" t="s">
        <v>636</v>
      </c>
      <c r="D57" t="s">
        <v>641</v>
      </c>
    </row>
    <row r="58" spans="1:4" x14ac:dyDescent="0.25">
      <c r="A58" t="s">
        <v>56</v>
      </c>
      <c r="B58" t="s">
        <v>528</v>
      </c>
      <c r="C58" t="s">
        <v>636</v>
      </c>
      <c r="D58" t="s">
        <v>640</v>
      </c>
    </row>
    <row r="59" spans="1:4" x14ac:dyDescent="0.25">
      <c r="A59" t="s">
        <v>57</v>
      </c>
      <c r="B59" t="s">
        <v>528</v>
      </c>
      <c r="C59" t="s">
        <v>636</v>
      </c>
      <c r="D59" t="s">
        <v>639</v>
      </c>
    </row>
    <row r="60" spans="1:4" x14ac:dyDescent="0.25">
      <c r="A60" t="s">
        <v>58</v>
      </c>
      <c r="B60" t="s">
        <v>528</v>
      </c>
      <c r="C60" t="s">
        <v>636</v>
      </c>
      <c r="D60" t="s">
        <v>642</v>
      </c>
    </row>
    <row r="61" spans="1:4" x14ac:dyDescent="0.25">
      <c r="A61" t="s">
        <v>59</v>
      </c>
      <c r="B61" t="s">
        <v>528</v>
      </c>
      <c r="C61" t="s">
        <v>565</v>
      </c>
      <c r="D61" t="s">
        <v>580</v>
      </c>
    </row>
    <row r="62" spans="1:4" x14ac:dyDescent="0.25">
      <c r="A62" t="s">
        <v>60</v>
      </c>
      <c r="B62" t="s">
        <v>528</v>
      </c>
      <c r="C62" t="s">
        <v>590</v>
      </c>
      <c r="D62" t="s">
        <v>601</v>
      </c>
    </row>
    <row r="63" spans="1:4" x14ac:dyDescent="0.25">
      <c r="A63" t="s">
        <v>61</v>
      </c>
      <c r="B63" t="s">
        <v>528</v>
      </c>
      <c r="C63" t="s">
        <v>590</v>
      </c>
      <c r="D63" t="s">
        <v>602</v>
      </c>
    </row>
    <row r="64" spans="1:4" x14ac:dyDescent="0.25">
      <c r="A64" t="s">
        <v>62</v>
      </c>
      <c r="B64" t="s">
        <v>528</v>
      </c>
      <c r="C64" t="s">
        <v>590</v>
      </c>
      <c r="D64" t="s">
        <v>600</v>
      </c>
    </row>
    <row r="65" spans="1:4" x14ac:dyDescent="0.25">
      <c r="A65" t="s">
        <v>63</v>
      </c>
      <c r="B65" t="s">
        <v>528</v>
      </c>
      <c r="C65" t="s">
        <v>590</v>
      </c>
      <c r="D65" t="s">
        <v>605</v>
      </c>
    </row>
    <row r="66" spans="1:4" x14ac:dyDescent="0.25">
      <c r="A66" t="s">
        <v>64</v>
      </c>
      <c r="B66" t="s">
        <v>528</v>
      </c>
      <c r="C66" t="s">
        <v>590</v>
      </c>
      <c r="D66" t="s">
        <v>603</v>
      </c>
    </row>
    <row r="67" spans="1:4" x14ac:dyDescent="0.25">
      <c r="A67" t="s">
        <v>65</v>
      </c>
      <c r="B67" t="s">
        <v>528</v>
      </c>
      <c r="C67" t="s">
        <v>565</v>
      </c>
      <c r="D67" t="s">
        <v>566</v>
      </c>
    </row>
    <row r="68" spans="1:4" x14ac:dyDescent="0.25">
      <c r="A68" t="s">
        <v>66</v>
      </c>
      <c r="B68" t="s">
        <v>528</v>
      </c>
      <c r="C68" t="s">
        <v>543</v>
      </c>
      <c r="D68" t="s">
        <v>563</v>
      </c>
    </row>
    <row r="69" spans="1:4" x14ac:dyDescent="0.25">
      <c r="A69" t="s">
        <v>67</v>
      </c>
      <c r="B69" t="s">
        <v>528</v>
      </c>
      <c r="C69" t="s">
        <v>646</v>
      </c>
      <c r="D69" t="s">
        <v>647</v>
      </c>
    </row>
    <row r="70" spans="1:4" x14ac:dyDescent="0.25">
      <c r="A70" t="s">
        <v>68</v>
      </c>
      <c r="B70" t="s">
        <v>528</v>
      </c>
      <c r="C70" t="s">
        <v>646</v>
      </c>
      <c r="D70" t="s">
        <v>660</v>
      </c>
    </row>
    <row r="71" spans="1:4" x14ac:dyDescent="0.25">
      <c r="A71" t="s">
        <v>69</v>
      </c>
      <c r="B71" t="s">
        <v>528</v>
      </c>
      <c r="C71" t="s">
        <v>543</v>
      </c>
      <c r="D71" t="s">
        <v>549</v>
      </c>
    </row>
    <row r="72" spans="1:4" x14ac:dyDescent="0.25">
      <c r="A72" t="s">
        <v>70</v>
      </c>
      <c r="B72" t="s">
        <v>528</v>
      </c>
      <c r="C72" t="s">
        <v>590</v>
      </c>
      <c r="D72" t="s">
        <v>594</v>
      </c>
    </row>
    <row r="73" spans="1:4" x14ac:dyDescent="0.25">
      <c r="A73" t="s">
        <v>71</v>
      </c>
      <c r="B73" t="s">
        <v>528</v>
      </c>
      <c r="C73" t="s">
        <v>590</v>
      </c>
      <c r="D73" t="s">
        <v>591</v>
      </c>
    </row>
    <row r="74" spans="1:4" x14ac:dyDescent="0.25">
      <c r="A74" t="s">
        <v>72</v>
      </c>
      <c r="B74" t="s">
        <v>528</v>
      </c>
      <c r="C74" t="s">
        <v>590</v>
      </c>
      <c r="D74" t="s">
        <v>593</v>
      </c>
    </row>
    <row r="75" spans="1:4" x14ac:dyDescent="0.25">
      <c r="A75" t="s">
        <v>73</v>
      </c>
      <c r="B75" t="s">
        <v>528</v>
      </c>
      <c r="C75" t="s">
        <v>590</v>
      </c>
      <c r="D75" t="s">
        <v>592</v>
      </c>
    </row>
    <row r="76" spans="1:4" x14ac:dyDescent="0.25">
      <c r="A76" t="s">
        <v>74</v>
      </c>
      <c r="B76" t="s">
        <v>528</v>
      </c>
      <c r="C76" t="s">
        <v>590</v>
      </c>
      <c r="D76" t="s">
        <v>754</v>
      </c>
    </row>
    <row r="77" spans="1:4" x14ac:dyDescent="0.25">
      <c r="A77" t="s">
        <v>75</v>
      </c>
      <c r="B77" t="s">
        <v>528</v>
      </c>
      <c r="C77" t="s">
        <v>590</v>
      </c>
      <c r="D77" t="s">
        <v>599</v>
      </c>
    </row>
    <row r="78" spans="1:4" x14ac:dyDescent="0.25">
      <c r="A78" t="s">
        <v>76</v>
      </c>
      <c r="B78" t="s">
        <v>528</v>
      </c>
      <c r="C78" t="s">
        <v>590</v>
      </c>
      <c r="D78" t="s">
        <v>604</v>
      </c>
    </row>
    <row r="79" spans="1:4" x14ac:dyDescent="0.25">
      <c r="A79" t="s">
        <v>77</v>
      </c>
      <c r="B79" t="s">
        <v>528</v>
      </c>
      <c r="C79" t="s">
        <v>606</v>
      </c>
      <c r="D79" t="s">
        <v>614</v>
      </c>
    </row>
    <row r="80" spans="1:4" x14ac:dyDescent="0.25">
      <c r="A80" t="s">
        <v>78</v>
      </c>
      <c r="B80" t="s">
        <v>528</v>
      </c>
      <c r="C80" t="s">
        <v>565</v>
      </c>
      <c r="D80" t="s">
        <v>575</v>
      </c>
    </row>
    <row r="81" spans="1:4" x14ac:dyDescent="0.25">
      <c r="A81" t="s">
        <v>79</v>
      </c>
      <c r="B81" t="s">
        <v>528</v>
      </c>
      <c r="C81" t="s">
        <v>590</v>
      </c>
      <c r="D81" t="s">
        <v>598</v>
      </c>
    </row>
    <row r="82" spans="1:4" x14ac:dyDescent="0.25">
      <c r="A82" t="s">
        <v>80</v>
      </c>
      <c r="B82" t="s">
        <v>528</v>
      </c>
      <c r="C82" t="s">
        <v>606</v>
      </c>
      <c r="D82" t="s">
        <v>615</v>
      </c>
    </row>
    <row r="83" spans="1:4" x14ac:dyDescent="0.25">
      <c r="A83" t="s">
        <v>81</v>
      </c>
      <c r="B83" t="s">
        <v>528</v>
      </c>
      <c r="C83" t="s">
        <v>606</v>
      </c>
      <c r="D83" t="s">
        <v>610</v>
      </c>
    </row>
    <row r="84" spans="1:4" x14ac:dyDescent="0.25">
      <c r="A84" t="s">
        <v>82</v>
      </c>
      <c r="B84" t="s">
        <v>528</v>
      </c>
      <c r="C84" t="s">
        <v>606</v>
      </c>
      <c r="D84" t="s">
        <v>608</v>
      </c>
    </row>
    <row r="85" spans="1:4" x14ac:dyDescent="0.25">
      <c r="A85" t="s">
        <v>83</v>
      </c>
      <c r="B85" t="s">
        <v>528</v>
      </c>
      <c r="C85" t="s">
        <v>606</v>
      </c>
      <c r="D85" t="s">
        <v>616</v>
      </c>
    </row>
    <row r="86" spans="1:4" x14ac:dyDescent="0.25">
      <c r="A86" t="s">
        <v>84</v>
      </c>
      <c r="B86" t="s">
        <v>528</v>
      </c>
      <c r="C86" t="s">
        <v>606</v>
      </c>
      <c r="D86" t="s">
        <v>607</v>
      </c>
    </row>
    <row r="87" spans="1:4" x14ac:dyDescent="0.25">
      <c r="A87" t="s">
        <v>85</v>
      </c>
      <c r="B87" t="s">
        <v>528</v>
      </c>
      <c r="C87" t="s">
        <v>606</v>
      </c>
      <c r="D87" t="s">
        <v>619</v>
      </c>
    </row>
    <row r="88" spans="1:4" x14ac:dyDescent="0.25">
      <c r="A88" t="s">
        <v>86</v>
      </c>
      <c r="B88" t="s">
        <v>528</v>
      </c>
      <c r="C88" t="s">
        <v>590</v>
      </c>
      <c r="D88" t="s">
        <v>597</v>
      </c>
    </row>
    <row r="89" spans="1:4" x14ac:dyDescent="0.25">
      <c r="A89" t="s">
        <v>87</v>
      </c>
      <c r="B89" t="s">
        <v>528</v>
      </c>
      <c r="C89" t="s">
        <v>590</v>
      </c>
      <c r="D89" t="s">
        <v>596</v>
      </c>
    </row>
    <row r="90" spans="1:4" x14ac:dyDescent="0.25">
      <c r="A90" t="s">
        <v>88</v>
      </c>
      <c r="B90" t="s">
        <v>528</v>
      </c>
      <c r="C90" t="s">
        <v>590</v>
      </c>
      <c r="D90" t="s">
        <v>595</v>
      </c>
    </row>
    <row r="91" spans="1:4" x14ac:dyDescent="0.25">
      <c r="A91" t="s">
        <v>89</v>
      </c>
      <c r="B91" t="s">
        <v>528</v>
      </c>
      <c r="C91" t="s">
        <v>565</v>
      </c>
      <c r="D91" t="s">
        <v>579</v>
      </c>
    </row>
    <row r="92" spans="1:4" x14ac:dyDescent="0.25">
      <c r="A92" t="s">
        <v>90</v>
      </c>
      <c r="B92" t="s">
        <v>528</v>
      </c>
      <c r="C92" t="s">
        <v>668</v>
      </c>
      <c r="D92" t="s">
        <v>677</v>
      </c>
    </row>
    <row r="93" spans="1:4" x14ac:dyDescent="0.25">
      <c r="A93" t="s">
        <v>91</v>
      </c>
      <c r="B93" t="s">
        <v>528</v>
      </c>
      <c r="C93" t="s">
        <v>668</v>
      </c>
      <c r="D93" t="s">
        <v>688</v>
      </c>
    </row>
    <row r="94" spans="1:4" x14ac:dyDescent="0.25">
      <c r="A94" t="s">
        <v>92</v>
      </c>
      <c r="B94" t="s">
        <v>528</v>
      </c>
      <c r="C94" t="s">
        <v>668</v>
      </c>
      <c r="D94" t="s">
        <v>687</v>
      </c>
    </row>
    <row r="95" spans="1:4" x14ac:dyDescent="0.25">
      <c r="A95" t="s">
        <v>93</v>
      </c>
      <c r="B95" t="s">
        <v>528</v>
      </c>
      <c r="C95" t="s">
        <v>668</v>
      </c>
      <c r="D95" t="s">
        <v>685</v>
      </c>
    </row>
    <row r="96" spans="1:4" x14ac:dyDescent="0.25">
      <c r="A96" t="s">
        <v>94</v>
      </c>
      <c r="B96" t="s">
        <v>528</v>
      </c>
      <c r="C96" t="s">
        <v>668</v>
      </c>
      <c r="D96" t="s">
        <v>675</v>
      </c>
    </row>
    <row r="97" spans="1:4" x14ac:dyDescent="0.25">
      <c r="A97" t="s">
        <v>95</v>
      </c>
      <c r="B97" t="s">
        <v>528</v>
      </c>
      <c r="C97" t="s">
        <v>668</v>
      </c>
      <c r="D97" t="s">
        <v>683</v>
      </c>
    </row>
    <row r="98" spans="1:4" x14ac:dyDescent="0.25">
      <c r="A98" t="s">
        <v>96</v>
      </c>
      <c r="B98" t="s">
        <v>528</v>
      </c>
      <c r="C98" t="s">
        <v>668</v>
      </c>
      <c r="D98" t="s">
        <v>670</v>
      </c>
    </row>
    <row r="99" spans="1:4" x14ac:dyDescent="0.25">
      <c r="A99" t="s">
        <v>97</v>
      </c>
      <c r="B99" t="s">
        <v>528</v>
      </c>
      <c r="C99" t="s">
        <v>565</v>
      </c>
      <c r="D99" t="s">
        <v>574</v>
      </c>
    </row>
    <row r="100" spans="1:4" x14ac:dyDescent="0.25">
      <c r="A100" t="s">
        <v>98</v>
      </c>
      <c r="B100" t="s">
        <v>528</v>
      </c>
      <c r="C100" t="s">
        <v>668</v>
      </c>
      <c r="D100" t="s">
        <v>684</v>
      </c>
    </row>
    <row r="101" spans="1:4" x14ac:dyDescent="0.25">
      <c r="A101" t="s">
        <v>99</v>
      </c>
      <c r="B101" t="s">
        <v>528</v>
      </c>
      <c r="C101" t="s">
        <v>565</v>
      </c>
      <c r="D101" t="s">
        <v>578</v>
      </c>
    </row>
    <row r="102" spans="1:4" x14ac:dyDescent="0.25">
      <c r="A102" t="s">
        <v>100</v>
      </c>
      <c r="B102" t="s">
        <v>528</v>
      </c>
      <c r="C102" t="s">
        <v>668</v>
      </c>
      <c r="D102" t="s">
        <v>680</v>
      </c>
    </row>
    <row r="103" spans="1:4" x14ac:dyDescent="0.25">
      <c r="A103" t="s">
        <v>101</v>
      </c>
      <c r="B103" t="s">
        <v>528</v>
      </c>
      <c r="C103" t="s">
        <v>668</v>
      </c>
      <c r="D103" t="s">
        <v>686</v>
      </c>
    </row>
    <row r="104" spans="1:4" x14ac:dyDescent="0.25">
      <c r="A104" t="s">
        <v>102</v>
      </c>
      <c r="B104" t="s">
        <v>528</v>
      </c>
      <c r="C104" t="s">
        <v>565</v>
      </c>
      <c r="D104" t="s">
        <v>568</v>
      </c>
    </row>
    <row r="105" spans="1:4" x14ac:dyDescent="0.25">
      <c r="A105" t="s">
        <v>103</v>
      </c>
      <c r="B105" t="s">
        <v>528</v>
      </c>
      <c r="C105" t="s">
        <v>565</v>
      </c>
      <c r="D105" t="s">
        <v>569</v>
      </c>
    </row>
    <row r="106" spans="1:4" x14ac:dyDescent="0.25">
      <c r="A106" t="s">
        <v>104</v>
      </c>
      <c r="B106" t="s">
        <v>528</v>
      </c>
      <c r="C106" t="s">
        <v>623</v>
      </c>
      <c r="D106" t="s">
        <v>628</v>
      </c>
    </row>
    <row r="107" spans="1:4" x14ac:dyDescent="0.25">
      <c r="A107" t="s">
        <v>105</v>
      </c>
      <c r="B107" t="s">
        <v>528</v>
      </c>
      <c r="C107" t="s">
        <v>581</v>
      </c>
      <c r="D107" t="s">
        <v>584</v>
      </c>
    </row>
    <row r="108" spans="1:4" x14ac:dyDescent="0.25">
      <c r="A108" t="s">
        <v>106</v>
      </c>
      <c r="B108" t="s">
        <v>528</v>
      </c>
      <c r="C108" t="s">
        <v>581</v>
      </c>
      <c r="D108" t="s">
        <v>582</v>
      </c>
    </row>
    <row r="109" spans="1:4" x14ac:dyDescent="0.25">
      <c r="A109" t="s">
        <v>107</v>
      </c>
      <c r="B109" t="s">
        <v>528</v>
      </c>
      <c r="C109" t="s">
        <v>581</v>
      </c>
      <c r="D109" t="s">
        <v>583</v>
      </c>
    </row>
    <row r="110" spans="1:4" x14ac:dyDescent="0.25">
      <c r="A110" t="s">
        <v>108</v>
      </c>
      <c r="B110" t="s">
        <v>528</v>
      </c>
      <c r="C110" t="s">
        <v>623</v>
      </c>
      <c r="D110" t="s">
        <v>633</v>
      </c>
    </row>
    <row r="111" spans="1:4" x14ac:dyDescent="0.25">
      <c r="A111" t="s">
        <v>109</v>
      </c>
      <c r="B111" t="s">
        <v>528</v>
      </c>
      <c r="C111" t="s">
        <v>623</v>
      </c>
      <c r="D111" t="s">
        <v>632</v>
      </c>
    </row>
    <row r="112" spans="1:4" x14ac:dyDescent="0.25">
      <c r="A112" t="s">
        <v>110</v>
      </c>
      <c r="B112" t="s">
        <v>528</v>
      </c>
      <c r="C112" t="s">
        <v>623</v>
      </c>
      <c r="D112" t="s">
        <v>635</v>
      </c>
    </row>
    <row r="113" spans="1:4" x14ac:dyDescent="0.25">
      <c r="A113" t="s">
        <v>111</v>
      </c>
      <c r="B113" t="s">
        <v>528</v>
      </c>
      <c r="C113" t="s">
        <v>623</v>
      </c>
      <c r="D113" t="s">
        <v>627</v>
      </c>
    </row>
    <row r="114" spans="1:4" x14ac:dyDescent="0.25">
      <c r="A114" t="s">
        <v>112</v>
      </c>
      <c r="B114" t="s">
        <v>528</v>
      </c>
      <c r="C114" t="s">
        <v>623</v>
      </c>
      <c r="D114" t="s">
        <v>629</v>
      </c>
    </row>
    <row r="115" spans="1:4" x14ac:dyDescent="0.25">
      <c r="A115" t="s">
        <v>113</v>
      </c>
      <c r="B115" t="s">
        <v>528</v>
      </c>
      <c r="C115" t="s">
        <v>623</v>
      </c>
      <c r="D115" t="s">
        <v>624</v>
      </c>
    </row>
    <row r="116" spans="1:4" x14ac:dyDescent="0.25">
      <c r="A116" t="s">
        <v>114</v>
      </c>
      <c r="B116" t="s">
        <v>528</v>
      </c>
      <c r="C116" t="s">
        <v>623</v>
      </c>
      <c r="D116" t="s">
        <v>626</v>
      </c>
    </row>
    <row r="117" spans="1:4" x14ac:dyDescent="0.25">
      <c r="A117" t="s">
        <v>115</v>
      </c>
      <c r="B117" t="s">
        <v>528</v>
      </c>
      <c r="C117" t="s">
        <v>623</v>
      </c>
      <c r="D117" t="s">
        <v>625</v>
      </c>
    </row>
    <row r="118" spans="1:4" x14ac:dyDescent="0.25">
      <c r="A118" t="s">
        <v>116</v>
      </c>
      <c r="B118" t="s">
        <v>528</v>
      </c>
      <c r="C118" t="s">
        <v>668</v>
      </c>
      <c r="D118" t="s">
        <v>671</v>
      </c>
    </row>
    <row r="119" spans="1:4" x14ac:dyDescent="0.25">
      <c r="A119" t="s">
        <v>117</v>
      </c>
      <c r="B119" t="s">
        <v>528</v>
      </c>
      <c r="C119" t="s">
        <v>623</v>
      </c>
      <c r="D119" t="s">
        <v>631</v>
      </c>
    </row>
    <row r="120" spans="1:4" x14ac:dyDescent="0.25">
      <c r="A120" t="s">
        <v>118</v>
      </c>
      <c r="B120" t="s">
        <v>528</v>
      </c>
      <c r="C120" t="s">
        <v>623</v>
      </c>
      <c r="D120" t="s">
        <v>630</v>
      </c>
    </row>
    <row r="121" spans="1:4" x14ac:dyDescent="0.25">
      <c r="A121" t="s">
        <v>119</v>
      </c>
      <c r="B121" t="s">
        <v>528</v>
      </c>
      <c r="C121" t="s">
        <v>646</v>
      </c>
      <c r="D121" t="s">
        <v>662</v>
      </c>
    </row>
    <row r="122" spans="1:4" x14ac:dyDescent="0.25">
      <c r="A122" t="s">
        <v>120</v>
      </c>
      <c r="B122" t="s">
        <v>528</v>
      </c>
      <c r="C122" t="s">
        <v>543</v>
      </c>
      <c r="D122" t="s">
        <v>555</v>
      </c>
    </row>
    <row r="123" spans="1:4" x14ac:dyDescent="0.25">
      <c r="A123" t="s">
        <v>121</v>
      </c>
      <c r="B123" t="s">
        <v>528</v>
      </c>
      <c r="C123" t="s">
        <v>646</v>
      </c>
      <c r="D123" t="s">
        <v>659</v>
      </c>
    </row>
    <row r="124" spans="1:4" x14ac:dyDescent="0.25">
      <c r="A124" t="s">
        <v>122</v>
      </c>
      <c r="B124" t="s">
        <v>528</v>
      </c>
      <c r="C124" t="s">
        <v>646</v>
      </c>
      <c r="D124" t="s">
        <v>658</v>
      </c>
    </row>
    <row r="125" spans="1:4" x14ac:dyDescent="0.25">
      <c r="A125" t="s">
        <v>123</v>
      </c>
      <c r="B125" t="s">
        <v>528</v>
      </c>
      <c r="C125" t="s">
        <v>646</v>
      </c>
      <c r="D125" t="s">
        <v>655</v>
      </c>
    </row>
    <row r="126" spans="1:4" x14ac:dyDescent="0.25">
      <c r="A126" t="s">
        <v>124</v>
      </c>
      <c r="B126" t="s">
        <v>528</v>
      </c>
      <c r="C126" t="s">
        <v>646</v>
      </c>
      <c r="D126" t="s">
        <v>653</v>
      </c>
    </row>
    <row r="127" spans="1:4" x14ac:dyDescent="0.25">
      <c r="A127" t="s">
        <v>125</v>
      </c>
      <c r="B127" t="s">
        <v>528</v>
      </c>
      <c r="C127" t="s">
        <v>646</v>
      </c>
      <c r="D127" t="s">
        <v>654</v>
      </c>
    </row>
    <row r="128" spans="1:4" x14ac:dyDescent="0.25">
      <c r="A128" t="s">
        <v>126</v>
      </c>
      <c r="B128" t="s">
        <v>528</v>
      </c>
      <c r="C128" t="s">
        <v>646</v>
      </c>
      <c r="D128" t="s">
        <v>664</v>
      </c>
    </row>
    <row r="129" spans="1:4" x14ac:dyDescent="0.25">
      <c r="A129" t="s">
        <v>127</v>
      </c>
      <c r="B129" t="s">
        <v>528</v>
      </c>
      <c r="C129" t="s">
        <v>646</v>
      </c>
      <c r="D129" t="s">
        <v>661</v>
      </c>
    </row>
    <row r="130" spans="1:4" x14ac:dyDescent="0.25">
      <c r="A130" t="s">
        <v>128</v>
      </c>
      <c r="B130" t="s">
        <v>528</v>
      </c>
      <c r="C130" t="s">
        <v>581</v>
      </c>
      <c r="D130" t="s">
        <v>585</v>
      </c>
    </row>
    <row r="131" spans="1:4" x14ac:dyDescent="0.25">
      <c r="A131" t="s">
        <v>129</v>
      </c>
      <c r="B131" t="s">
        <v>528</v>
      </c>
      <c r="C131" t="s">
        <v>581</v>
      </c>
      <c r="D131" t="s">
        <v>589</v>
      </c>
    </row>
    <row r="132" spans="1:4" x14ac:dyDescent="0.25">
      <c r="A132" t="s">
        <v>130</v>
      </c>
      <c r="B132" t="s">
        <v>528</v>
      </c>
      <c r="C132" t="s">
        <v>668</v>
      </c>
      <c r="D132" t="s">
        <v>674</v>
      </c>
    </row>
    <row r="133" spans="1:4" x14ac:dyDescent="0.25">
      <c r="A133" t="s">
        <v>131</v>
      </c>
      <c r="B133" t="s">
        <v>528</v>
      </c>
      <c r="C133" t="s">
        <v>543</v>
      </c>
      <c r="D133" t="s">
        <v>560</v>
      </c>
    </row>
    <row r="134" spans="1:4" x14ac:dyDescent="0.25">
      <c r="A134" t="s">
        <v>132</v>
      </c>
      <c r="B134" t="s">
        <v>528</v>
      </c>
      <c r="C134" t="s">
        <v>543</v>
      </c>
      <c r="D134" t="s">
        <v>553</v>
      </c>
    </row>
    <row r="135" spans="1:4" x14ac:dyDescent="0.25">
      <c r="A135" t="s">
        <v>133</v>
      </c>
      <c r="B135" t="s">
        <v>528</v>
      </c>
      <c r="C135" t="s">
        <v>543</v>
      </c>
      <c r="D135" t="s">
        <v>545</v>
      </c>
    </row>
    <row r="136" spans="1:4" x14ac:dyDescent="0.25">
      <c r="A136" t="s">
        <v>134</v>
      </c>
      <c r="B136" t="s">
        <v>528</v>
      </c>
      <c r="C136" t="s">
        <v>543</v>
      </c>
      <c r="D136" t="s">
        <v>556</v>
      </c>
    </row>
    <row r="137" spans="1:4" x14ac:dyDescent="0.25">
      <c r="A137" t="s">
        <v>135</v>
      </c>
      <c r="B137" t="s">
        <v>528</v>
      </c>
      <c r="C137" t="s">
        <v>543</v>
      </c>
      <c r="D137" t="s">
        <v>552</v>
      </c>
    </row>
    <row r="138" spans="1:4" x14ac:dyDescent="0.25">
      <c r="A138" t="s">
        <v>136</v>
      </c>
      <c r="B138" t="s">
        <v>528</v>
      </c>
      <c r="C138" t="s">
        <v>543</v>
      </c>
      <c r="D138" t="s">
        <v>562</v>
      </c>
    </row>
    <row r="139" spans="1:4" x14ac:dyDescent="0.25">
      <c r="A139" t="s">
        <v>137</v>
      </c>
      <c r="B139" t="s">
        <v>528</v>
      </c>
      <c r="C139" t="s">
        <v>543</v>
      </c>
      <c r="D139" t="s">
        <v>557</v>
      </c>
    </row>
    <row r="140" spans="1:4" x14ac:dyDescent="0.25">
      <c r="A140" t="s">
        <v>138</v>
      </c>
      <c r="B140" t="s">
        <v>528</v>
      </c>
      <c r="C140" t="s">
        <v>543</v>
      </c>
      <c r="D140" t="s">
        <v>564</v>
      </c>
    </row>
    <row r="141" spans="1:4" x14ac:dyDescent="0.25">
      <c r="A141" t="s">
        <v>139</v>
      </c>
      <c r="B141" t="s">
        <v>528</v>
      </c>
      <c r="C141" t="s">
        <v>543</v>
      </c>
      <c r="D141" t="s">
        <v>548</v>
      </c>
    </row>
    <row r="142" spans="1:4" x14ac:dyDescent="0.25">
      <c r="A142" t="s">
        <v>140</v>
      </c>
      <c r="B142" t="s">
        <v>528</v>
      </c>
      <c r="C142" t="s">
        <v>543</v>
      </c>
      <c r="D142" t="s">
        <v>554</v>
      </c>
    </row>
    <row r="143" spans="1:4" x14ac:dyDescent="0.25">
      <c r="A143" t="s">
        <v>141</v>
      </c>
      <c r="B143" t="s">
        <v>445</v>
      </c>
      <c r="C143" t="s">
        <v>465</v>
      </c>
      <c r="D143" t="s">
        <v>466</v>
      </c>
    </row>
    <row r="144" spans="1:4" x14ac:dyDescent="0.25">
      <c r="A144" t="s">
        <v>142</v>
      </c>
      <c r="B144" t="s">
        <v>528</v>
      </c>
      <c r="C144" t="s">
        <v>668</v>
      </c>
      <c r="D144" t="s">
        <v>682</v>
      </c>
    </row>
    <row r="145" spans="1:4" x14ac:dyDescent="0.25">
      <c r="A145" t="s">
        <v>143</v>
      </c>
      <c r="B145" t="s">
        <v>528</v>
      </c>
      <c r="C145" t="s">
        <v>646</v>
      </c>
      <c r="D145" t="s">
        <v>657</v>
      </c>
    </row>
    <row r="146" spans="1:4" x14ac:dyDescent="0.25">
      <c r="A146" t="s">
        <v>144</v>
      </c>
      <c r="B146" t="s">
        <v>528</v>
      </c>
      <c r="C146" t="s">
        <v>668</v>
      </c>
      <c r="D146" t="s">
        <v>678</v>
      </c>
    </row>
    <row r="147" spans="1:4" x14ac:dyDescent="0.25">
      <c r="A147" t="s">
        <v>145</v>
      </c>
      <c r="B147" t="s">
        <v>528</v>
      </c>
      <c r="C147" t="s">
        <v>668</v>
      </c>
      <c r="D147" t="s">
        <v>679</v>
      </c>
    </row>
    <row r="148" spans="1:4" x14ac:dyDescent="0.25">
      <c r="A148" t="s">
        <v>146</v>
      </c>
      <c r="B148" t="s">
        <v>528</v>
      </c>
      <c r="C148" t="s">
        <v>752</v>
      </c>
      <c r="D148" t="s">
        <v>755</v>
      </c>
    </row>
    <row r="149" spans="1:4" x14ac:dyDescent="0.25">
      <c r="A149" t="s">
        <v>147</v>
      </c>
      <c r="B149" t="s">
        <v>528</v>
      </c>
      <c r="C149" t="s">
        <v>752</v>
      </c>
      <c r="D149" t="s">
        <v>756</v>
      </c>
    </row>
    <row r="150" spans="1:4" x14ac:dyDescent="0.25">
      <c r="A150" t="s">
        <v>148</v>
      </c>
      <c r="B150" t="s">
        <v>528</v>
      </c>
      <c r="C150" t="s">
        <v>590</v>
      </c>
      <c r="D150" t="s">
        <v>757</v>
      </c>
    </row>
    <row r="151" spans="1:4" x14ac:dyDescent="0.25">
      <c r="A151" t="s">
        <v>149</v>
      </c>
      <c r="B151" t="s">
        <v>528</v>
      </c>
      <c r="C151" t="s">
        <v>606</v>
      </c>
      <c r="D151" t="s">
        <v>758</v>
      </c>
    </row>
    <row r="152" spans="1:4" x14ac:dyDescent="0.25">
      <c r="A152" t="s">
        <v>150</v>
      </c>
      <c r="B152" t="s">
        <v>528</v>
      </c>
      <c r="C152" t="s">
        <v>590</v>
      </c>
      <c r="D152" t="s">
        <v>759</v>
      </c>
    </row>
    <row r="153" spans="1:4" x14ac:dyDescent="0.25">
      <c r="A153" t="s">
        <v>151</v>
      </c>
      <c r="B153" t="s">
        <v>528</v>
      </c>
      <c r="C153" t="s">
        <v>646</v>
      </c>
      <c r="D153" t="s">
        <v>760</v>
      </c>
    </row>
    <row r="154" spans="1:4" x14ac:dyDescent="0.25">
      <c r="A154" t="s">
        <v>152</v>
      </c>
      <c r="B154" t="s">
        <v>528</v>
      </c>
      <c r="C154" t="s">
        <v>529</v>
      </c>
      <c r="D154" t="s">
        <v>761</v>
      </c>
    </row>
    <row r="155" spans="1:4" x14ac:dyDescent="0.25">
      <c r="A155" t="s">
        <v>153</v>
      </c>
      <c r="B155" t="s">
        <v>419</v>
      </c>
      <c r="C155" t="s">
        <v>424</v>
      </c>
      <c r="D155" t="s">
        <v>762</v>
      </c>
    </row>
    <row r="156" spans="1:4" x14ac:dyDescent="0.25">
      <c r="A156" t="s">
        <v>154</v>
      </c>
      <c r="B156" t="s">
        <v>528</v>
      </c>
      <c r="C156" t="s">
        <v>606</v>
      </c>
      <c r="D156" t="s">
        <v>609</v>
      </c>
    </row>
    <row r="157" spans="1:4" x14ac:dyDescent="0.25">
      <c r="A157" t="s">
        <v>155</v>
      </c>
      <c r="B157" t="s">
        <v>528</v>
      </c>
      <c r="C157" t="s">
        <v>646</v>
      </c>
      <c r="D157" t="s">
        <v>648</v>
      </c>
    </row>
    <row r="158" spans="1:4" x14ac:dyDescent="0.25">
      <c r="A158" t="s">
        <v>156</v>
      </c>
      <c r="B158" t="s">
        <v>528</v>
      </c>
      <c r="C158" t="s">
        <v>646</v>
      </c>
      <c r="D158" t="s">
        <v>649</v>
      </c>
    </row>
    <row r="159" spans="1:4" x14ac:dyDescent="0.25">
      <c r="A159" t="s">
        <v>157</v>
      </c>
      <c r="B159" t="s">
        <v>528</v>
      </c>
      <c r="C159" t="s">
        <v>646</v>
      </c>
      <c r="D159" t="s">
        <v>652</v>
      </c>
    </row>
    <row r="160" spans="1:4" x14ac:dyDescent="0.25">
      <c r="A160" t="s">
        <v>158</v>
      </c>
      <c r="B160" t="s">
        <v>528</v>
      </c>
      <c r="C160" t="s">
        <v>646</v>
      </c>
      <c r="D160" t="s">
        <v>650</v>
      </c>
    </row>
    <row r="161" spans="1:4" x14ac:dyDescent="0.25">
      <c r="A161" t="s">
        <v>159</v>
      </c>
      <c r="B161" t="s">
        <v>528</v>
      </c>
      <c r="C161" t="s">
        <v>646</v>
      </c>
      <c r="D161" t="s">
        <v>651</v>
      </c>
    </row>
    <row r="162" spans="1:4" x14ac:dyDescent="0.25">
      <c r="A162" t="s">
        <v>160</v>
      </c>
      <c r="B162" t="s">
        <v>528</v>
      </c>
      <c r="C162" t="s">
        <v>543</v>
      </c>
      <c r="D162" t="s">
        <v>544</v>
      </c>
    </row>
    <row r="163" spans="1:4" x14ac:dyDescent="0.25">
      <c r="A163" t="s">
        <v>161</v>
      </c>
      <c r="B163" t="s">
        <v>419</v>
      </c>
      <c r="C163" t="s">
        <v>420</v>
      </c>
      <c r="D163" t="s">
        <v>763</v>
      </c>
    </row>
    <row r="164" spans="1:4" x14ac:dyDescent="0.25">
      <c r="A164" t="s">
        <v>162</v>
      </c>
      <c r="B164" t="s">
        <v>419</v>
      </c>
      <c r="C164" t="s">
        <v>420</v>
      </c>
      <c r="D164" t="s">
        <v>421</v>
      </c>
    </row>
    <row r="165" spans="1:4" x14ac:dyDescent="0.25">
      <c r="A165" t="s">
        <v>163</v>
      </c>
      <c r="B165" t="s">
        <v>419</v>
      </c>
      <c r="C165" t="s">
        <v>429</v>
      </c>
      <c r="D165" t="s">
        <v>442</v>
      </c>
    </row>
    <row r="166" spans="1:4" x14ac:dyDescent="0.25">
      <c r="A166" t="s">
        <v>164</v>
      </c>
      <c r="B166" t="s">
        <v>419</v>
      </c>
      <c r="C166" t="s">
        <v>429</v>
      </c>
      <c r="D166" t="s">
        <v>442</v>
      </c>
    </row>
    <row r="167" spans="1:4" x14ac:dyDescent="0.25">
      <c r="A167" t="s">
        <v>165</v>
      </c>
      <c r="B167" t="s">
        <v>395</v>
      </c>
      <c r="C167" t="s">
        <v>409</v>
      </c>
      <c r="D167" t="s">
        <v>410</v>
      </c>
    </row>
    <row r="168" spans="1:4" x14ac:dyDescent="0.25">
      <c r="A168" t="s">
        <v>166</v>
      </c>
      <c r="B168" t="s">
        <v>395</v>
      </c>
      <c r="C168" t="s">
        <v>409</v>
      </c>
      <c r="D168" t="s">
        <v>764</v>
      </c>
    </row>
    <row r="169" spans="1:4" x14ac:dyDescent="0.25">
      <c r="A169" t="s">
        <v>167</v>
      </c>
      <c r="B169" t="s">
        <v>395</v>
      </c>
      <c r="C169" t="s">
        <v>409</v>
      </c>
      <c r="D169" t="s">
        <v>411</v>
      </c>
    </row>
    <row r="170" spans="1:4" x14ac:dyDescent="0.25">
      <c r="A170" t="s">
        <v>168</v>
      </c>
      <c r="B170" t="s">
        <v>419</v>
      </c>
      <c r="C170" t="s">
        <v>424</v>
      </c>
      <c r="D170" t="s">
        <v>765</v>
      </c>
    </row>
    <row r="171" spans="1:4" x14ac:dyDescent="0.25">
      <c r="A171" t="s">
        <v>169</v>
      </c>
      <c r="B171" t="s">
        <v>419</v>
      </c>
      <c r="C171" t="s">
        <v>420</v>
      </c>
      <c r="D171" t="s">
        <v>766</v>
      </c>
    </row>
    <row r="172" spans="1:4" x14ac:dyDescent="0.25">
      <c r="A172" t="s">
        <v>170</v>
      </c>
      <c r="B172" t="s">
        <v>419</v>
      </c>
      <c r="C172" t="s">
        <v>420</v>
      </c>
      <c r="D172" t="s">
        <v>423</v>
      </c>
    </row>
    <row r="173" spans="1:4" x14ac:dyDescent="0.25">
      <c r="A173" t="s">
        <v>171</v>
      </c>
      <c r="B173" t="s">
        <v>445</v>
      </c>
      <c r="C173" t="s">
        <v>461</v>
      </c>
      <c r="D173" t="s">
        <v>767</v>
      </c>
    </row>
    <row r="174" spans="1:4" x14ac:dyDescent="0.25">
      <c r="A174" t="s">
        <v>172</v>
      </c>
      <c r="B174" t="s">
        <v>445</v>
      </c>
      <c r="C174" t="s">
        <v>465</v>
      </c>
      <c r="D174" t="s">
        <v>468</v>
      </c>
    </row>
    <row r="175" spans="1:4" x14ac:dyDescent="0.25">
      <c r="A175" t="s">
        <v>173</v>
      </c>
      <c r="B175" t="s">
        <v>445</v>
      </c>
      <c r="C175" t="s">
        <v>465</v>
      </c>
      <c r="D175" t="s">
        <v>768</v>
      </c>
    </row>
    <row r="176" spans="1:4" x14ac:dyDescent="0.25">
      <c r="A176" t="s">
        <v>174</v>
      </c>
      <c r="B176" t="s">
        <v>445</v>
      </c>
      <c r="C176" t="s">
        <v>465</v>
      </c>
      <c r="D176" t="s">
        <v>469</v>
      </c>
    </row>
    <row r="177" spans="1:4" x14ac:dyDescent="0.25">
      <c r="A177" t="s">
        <v>175</v>
      </c>
      <c r="B177" t="s">
        <v>445</v>
      </c>
      <c r="C177" t="s">
        <v>465</v>
      </c>
      <c r="D177" t="s">
        <v>469</v>
      </c>
    </row>
    <row r="178" spans="1:4" x14ac:dyDescent="0.25">
      <c r="A178" t="s">
        <v>176</v>
      </c>
      <c r="B178" t="s">
        <v>445</v>
      </c>
      <c r="C178" t="s">
        <v>465</v>
      </c>
      <c r="D178" t="s">
        <v>769</v>
      </c>
    </row>
    <row r="179" spans="1:4" x14ac:dyDescent="0.25">
      <c r="A179" t="s">
        <v>177</v>
      </c>
      <c r="B179" t="s">
        <v>445</v>
      </c>
      <c r="C179" t="s">
        <v>465</v>
      </c>
      <c r="D179" t="s">
        <v>470</v>
      </c>
    </row>
    <row r="180" spans="1:4" x14ac:dyDescent="0.25">
      <c r="A180" t="s">
        <v>178</v>
      </c>
      <c r="B180" t="s">
        <v>445</v>
      </c>
      <c r="C180" t="s">
        <v>465</v>
      </c>
      <c r="D180" t="s">
        <v>467</v>
      </c>
    </row>
    <row r="181" spans="1:4" x14ac:dyDescent="0.25">
      <c r="A181" t="s">
        <v>179</v>
      </c>
      <c r="B181" t="s">
        <v>445</v>
      </c>
      <c r="C181" t="s">
        <v>446</v>
      </c>
      <c r="D181" t="s">
        <v>450</v>
      </c>
    </row>
    <row r="182" spans="1:4" x14ac:dyDescent="0.25">
      <c r="A182" t="s">
        <v>180</v>
      </c>
      <c r="B182" t="s">
        <v>445</v>
      </c>
      <c r="C182" t="s">
        <v>461</v>
      </c>
      <c r="D182" t="s">
        <v>463</v>
      </c>
    </row>
    <row r="183" spans="1:4" x14ac:dyDescent="0.25">
      <c r="A183" t="s">
        <v>181</v>
      </c>
      <c r="B183" t="s">
        <v>445</v>
      </c>
      <c r="C183" t="s">
        <v>461</v>
      </c>
      <c r="D183" t="s">
        <v>462</v>
      </c>
    </row>
    <row r="184" spans="1:4" x14ac:dyDescent="0.25">
      <c r="A184" t="s">
        <v>182</v>
      </c>
      <c r="B184" t="s">
        <v>445</v>
      </c>
      <c r="C184" t="s">
        <v>454</v>
      </c>
      <c r="D184" t="s">
        <v>456</v>
      </c>
    </row>
    <row r="185" spans="1:4" x14ac:dyDescent="0.25">
      <c r="A185" t="s">
        <v>183</v>
      </c>
      <c r="B185" t="s">
        <v>445</v>
      </c>
      <c r="C185" t="s">
        <v>454</v>
      </c>
      <c r="D185" t="s">
        <v>770</v>
      </c>
    </row>
    <row r="186" spans="1:4" x14ac:dyDescent="0.25">
      <c r="A186" t="s">
        <v>184</v>
      </c>
      <c r="B186" t="s">
        <v>445</v>
      </c>
      <c r="C186" t="s">
        <v>454</v>
      </c>
      <c r="D186" t="s">
        <v>771</v>
      </c>
    </row>
    <row r="187" spans="1:4" x14ac:dyDescent="0.25">
      <c r="A187" t="s">
        <v>185</v>
      </c>
      <c r="B187" t="s">
        <v>445</v>
      </c>
      <c r="C187" t="s">
        <v>461</v>
      </c>
      <c r="D187" t="s">
        <v>464</v>
      </c>
    </row>
    <row r="188" spans="1:4" x14ac:dyDescent="0.25">
      <c r="A188" t="s">
        <v>186</v>
      </c>
      <c r="B188" t="s">
        <v>445</v>
      </c>
      <c r="C188" t="s">
        <v>461</v>
      </c>
      <c r="D188" t="s">
        <v>464</v>
      </c>
    </row>
    <row r="189" spans="1:4" x14ac:dyDescent="0.25">
      <c r="A189" t="s">
        <v>187</v>
      </c>
      <c r="B189" t="s">
        <v>445</v>
      </c>
      <c r="C189" t="s">
        <v>446</v>
      </c>
      <c r="D189" t="s">
        <v>447</v>
      </c>
    </row>
    <row r="190" spans="1:4" x14ac:dyDescent="0.25">
      <c r="A190" t="s">
        <v>188</v>
      </c>
      <c r="B190" t="s">
        <v>445</v>
      </c>
      <c r="C190" t="s">
        <v>446</v>
      </c>
      <c r="D190" t="s">
        <v>447</v>
      </c>
    </row>
    <row r="191" spans="1:4" x14ac:dyDescent="0.25">
      <c r="A191" t="s">
        <v>189</v>
      </c>
      <c r="B191" t="s">
        <v>445</v>
      </c>
      <c r="C191" t="s">
        <v>446</v>
      </c>
      <c r="D191" t="s">
        <v>448</v>
      </c>
    </row>
    <row r="192" spans="1:4" x14ac:dyDescent="0.25">
      <c r="A192" t="s">
        <v>190</v>
      </c>
      <c r="B192" t="s">
        <v>419</v>
      </c>
      <c r="C192" t="s">
        <v>420</v>
      </c>
      <c r="D192" t="s">
        <v>422</v>
      </c>
    </row>
    <row r="193" spans="1:4" x14ac:dyDescent="0.25">
      <c r="A193" t="s">
        <v>191</v>
      </c>
      <c r="B193" t="s">
        <v>445</v>
      </c>
      <c r="C193" t="s">
        <v>446</v>
      </c>
      <c r="D193" t="s">
        <v>772</v>
      </c>
    </row>
    <row r="194" spans="1:4" x14ac:dyDescent="0.25">
      <c r="A194" t="s">
        <v>192</v>
      </c>
      <c r="B194" t="s">
        <v>419</v>
      </c>
      <c r="C194" t="s">
        <v>424</v>
      </c>
      <c r="D194" t="s">
        <v>773</v>
      </c>
    </row>
    <row r="195" spans="1:4" x14ac:dyDescent="0.25">
      <c r="A195" t="s">
        <v>193</v>
      </c>
      <c r="B195" t="s">
        <v>689</v>
      </c>
      <c r="C195" t="s">
        <v>707</v>
      </c>
      <c r="D195" t="s">
        <v>712</v>
      </c>
    </row>
    <row r="196" spans="1:4" x14ac:dyDescent="0.25">
      <c r="A196" t="s">
        <v>194</v>
      </c>
      <c r="B196" t="s">
        <v>445</v>
      </c>
      <c r="C196" t="s">
        <v>454</v>
      </c>
      <c r="D196" t="s">
        <v>774</v>
      </c>
    </row>
    <row r="197" spans="1:4" x14ac:dyDescent="0.25">
      <c r="A197" t="s">
        <v>195</v>
      </c>
      <c r="B197" t="s">
        <v>445</v>
      </c>
      <c r="C197" t="s">
        <v>454</v>
      </c>
      <c r="D197" t="s">
        <v>455</v>
      </c>
    </row>
    <row r="198" spans="1:4" x14ac:dyDescent="0.25">
      <c r="A198" t="s">
        <v>196</v>
      </c>
      <c r="B198" t="s">
        <v>445</v>
      </c>
      <c r="C198" t="s">
        <v>454</v>
      </c>
      <c r="D198" t="s">
        <v>460</v>
      </c>
    </row>
    <row r="199" spans="1:4" x14ac:dyDescent="0.25">
      <c r="A199" t="s">
        <v>197</v>
      </c>
      <c r="B199" t="s">
        <v>445</v>
      </c>
      <c r="C199" t="s">
        <v>454</v>
      </c>
      <c r="D199" t="s">
        <v>458</v>
      </c>
    </row>
    <row r="200" spans="1:4" x14ac:dyDescent="0.25">
      <c r="A200" t="s">
        <v>198</v>
      </c>
      <c r="B200" t="s">
        <v>445</v>
      </c>
      <c r="C200" t="s">
        <v>454</v>
      </c>
      <c r="D200" t="s">
        <v>457</v>
      </c>
    </row>
    <row r="201" spans="1:4" x14ac:dyDescent="0.25">
      <c r="A201" t="s">
        <v>199</v>
      </c>
      <c r="B201" t="s">
        <v>445</v>
      </c>
      <c r="C201" t="s">
        <v>454</v>
      </c>
      <c r="D201" t="s">
        <v>459</v>
      </c>
    </row>
    <row r="202" spans="1:4" x14ac:dyDescent="0.25">
      <c r="A202" t="s">
        <v>200</v>
      </c>
      <c r="B202" t="s">
        <v>419</v>
      </c>
      <c r="C202" t="s">
        <v>429</v>
      </c>
      <c r="D202" t="s">
        <v>435</v>
      </c>
    </row>
    <row r="203" spans="1:4" x14ac:dyDescent="0.25">
      <c r="A203" t="s">
        <v>201</v>
      </c>
      <c r="B203" t="s">
        <v>419</v>
      </c>
      <c r="C203" t="s">
        <v>429</v>
      </c>
      <c r="D203" t="s">
        <v>436</v>
      </c>
    </row>
    <row r="204" spans="1:4" x14ac:dyDescent="0.25">
      <c r="A204" t="s">
        <v>202</v>
      </c>
      <c r="B204" t="s">
        <v>419</v>
      </c>
      <c r="C204" t="s">
        <v>429</v>
      </c>
      <c r="D204" t="s">
        <v>431</v>
      </c>
    </row>
    <row r="205" spans="1:4" x14ac:dyDescent="0.25">
      <c r="A205" t="s">
        <v>203</v>
      </c>
      <c r="B205" t="s">
        <v>419</v>
      </c>
      <c r="C205" t="s">
        <v>429</v>
      </c>
      <c r="D205" t="s">
        <v>434</v>
      </c>
    </row>
    <row r="206" spans="1:4" x14ac:dyDescent="0.25">
      <c r="A206" t="s">
        <v>204</v>
      </c>
      <c r="B206" t="s">
        <v>419</v>
      </c>
      <c r="C206" t="s">
        <v>429</v>
      </c>
      <c r="D206" t="s">
        <v>430</v>
      </c>
    </row>
    <row r="207" spans="1:4" x14ac:dyDescent="0.25">
      <c r="A207" t="s">
        <v>205</v>
      </c>
      <c r="B207" t="s">
        <v>419</v>
      </c>
      <c r="C207" t="s">
        <v>424</v>
      </c>
      <c r="D207" t="s">
        <v>775</v>
      </c>
    </row>
    <row r="208" spans="1:4" x14ac:dyDescent="0.25">
      <c r="A208" t="s">
        <v>206</v>
      </c>
      <c r="B208" t="s">
        <v>419</v>
      </c>
      <c r="C208" t="s">
        <v>424</v>
      </c>
      <c r="D208" t="s">
        <v>776</v>
      </c>
    </row>
    <row r="209" spans="1:4" x14ac:dyDescent="0.25">
      <c r="A209" t="s">
        <v>207</v>
      </c>
      <c r="B209" t="s">
        <v>419</v>
      </c>
      <c r="C209" t="s">
        <v>424</v>
      </c>
      <c r="D209" t="s">
        <v>777</v>
      </c>
    </row>
    <row r="210" spans="1:4" x14ac:dyDescent="0.25">
      <c r="A210" t="s">
        <v>208</v>
      </c>
      <c r="B210" t="s">
        <v>419</v>
      </c>
      <c r="C210" t="s">
        <v>424</v>
      </c>
      <c r="D210" t="s">
        <v>778</v>
      </c>
    </row>
    <row r="211" spans="1:4" x14ac:dyDescent="0.25">
      <c r="A211" t="s">
        <v>209</v>
      </c>
      <c r="B211" t="s">
        <v>419</v>
      </c>
      <c r="C211" t="s">
        <v>424</v>
      </c>
      <c r="D211" t="s">
        <v>779</v>
      </c>
    </row>
    <row r="212" spans="1:4" x14ac:dyDescent="0.25">
      <c r="A212" t="s">
        <v>210</v>
      </c>
      <c r="B212" t="s">
        <v>419</v>
      </c>
      <c r="C212" t="s">
        <v>424</v>
      </c>
      <c r="D212" t="s">
        <v>426</v>
      </c>
    </row>
    <row r="213" spans="1:4" x14ac:dyDescent="0.25">
      <c r="A213" t="s">
        <v>211</v>
      </c>
      <c r="B213" t="s">
        <v>689</v>
      </c>
      <c r="C213" t="s">
        <v>726</v>
      </c>
      <c r="D213" t="s">
        <v>729</v>
      </c>
    </row>
    <row r="214" spans="1:4" x14ac:dyDescent="0.25">
      <c r="A214" t="s">
        <v>212</v>
      </c>
      <c r="B214" t="s">
        <v>419</v>
      </c>
      <c r="C214" t="s">
        <v>429</v>
      </c>
      <c r="D214" t="s">
        <v>439</v>
      </c>
    </row>
    <row r="215" spans="1:4" x14ac:dyDescent="0.25">
      <c r="A215" t="s">
        <v>213</v>
      </c>
      <c r="B215" t="s">
        <v>419</v>
      </c>
      <c r="C215" t="s">
        <v>429</v>
      </c>
      <c r="D215" t="s">
        <v>440</v>
      </c>
    </row>
    <row r="216" spans="1:4" x14ac:dyDescent="0.25">
      <c r="A216" t="s">
        <v>214</v>
      </c>
      <c r="B216" t="s">
        <v>419</v>
      </c>
      <c r="C216" t="s">
        <v>424</v>
      </c>
      <c r="D216" t="s">
        <v>428</v>
      </c>
    </row>
    <row r="217" spans="1:4" x14ac:dyDescent="0.25">
      <c r="A217" t="s">
        <v>215</v>
      </c>
      <c r="B217" t="s">
        <v>419</v>
      </c>
      <c r="C217" t="s">
        <v>424</v>
      </c>
      <c r="D217" t="s">
        <v>780</v>
      </c>
    </row>
    <row r="218" spans="1:4" x14ac:dyDescent="0.25">
      <c r="A218" t="s">
        <v>216</v>
      </c>
      <c r="B218" t="s">
        <v>419</v>
      </c>
      <c r="C218" t="s">
        <v>424</v>
      </c>
      <c r="D218" t="s">
        <v>781</v>
      </c>
    </row>
    <row r="219" spans="1:4" x14ac:dyDescent="0.25">
      <c r="A219" t="s">
        <v>217</v>
      </c>
      <c r="B219" t="s">
        <v>395</v>
      </c>
      <c r="C219" t="s">
        <v>401</v>
      </c>
      <c r="D219" t="s">
        <v>404</v>
      </c>
    </row>
    <row r="220" spans="1:4" x14ac:dyDescent="0.25">
      <c r="A220" t="s">
        <v>218</v>
      </c>
      <c r="B220" t="s">
        <v>395</v>
      </c>
      <c r="C220" t="s">
        <v>401</v>
      </c>
      <c r="D220" t="s">
        <v>405</v>
      </c>
    </row>
    <row r="221" spans="1:4" x14ac:dyDescent="0.25">
      <c r="A221" t="s">
        <v>219</v>
      </c>
      <c r="B221" t="s">
        <v>395</v>
      </c>
      <c r="C221" t="s">
        <v>401</v>
      </c>
      <c r="D221" t="s">
        <v>403</v>
      </c>
    </row>
    <row r="222" spans="1:4" x14ac:dyDescent="0.25">
      <c r="A222" t="s">
        <v>220</v>
      </c>
      <c r="B222" t="s">
        <v>395</v>
      </c>
      <c r="C222" t="s">
        <v>401</v>
      </c>
      <c r="D222" t="s">
        <v>406</v>
      </c>
    </row>
    <row r="223" spans="1:4" x14ac:dyDescent="0.25">
      <c r="A223" t="s">
        <v>221</v>
      </c>
      <c r="B223" t="s">
        <v>395</v>
      </c>
      <c r="C223" t="s">
        <v>401</v>
      </c>
      <c r="D223" t="s">
        <v>407</v>
      </c>
    </row>
    <row r="224" spans="1:4" x14ac:dyDescent="0.25">
      <c r="A224" t="s">
        <v>222</v>
      </c>
      <c r="B224" t="s">
        <v>395</v>
      </c>
      <c r="C224" t="s">
        <v>401</v>
      </c>
      <c r="D224" t="s">
        <v>408</v>
      </c>
    </row>
    <row r="225" spans="1:4" x14ac:dyDescent="0.25">
      <c r="A225" t="s">
        <v>223</v>
      </c>
      <c r="B225" t="s">
        <v>445</v>
      </c>
      <c r="C225" t="s">
        <v>446</v>
      </c>
      <c r="D225" t="s">
        <v>453</v>
      </c>
    </row>
    <row r="226" spans="1:4" x14ac:dyDescent="0.25">
      <c r="A226" t="s">
        <v>224</v>
      </c>
      <c r="B226" t="s">
        <v>445</v>
      </c>
      <c r="C226" t="s">
        <v>446</v>
      </c>
      <c r="D226" t="s">
        <v>782</v>
      </c>
    </row>
    <row r="227" spans="1:4" x14ac:dyDescent="0.25">
      <c r="A227" t="s">
        <v>225</v>
      </c>
      <c r="B227" t="s">
        <v>445</v>
      </c>
      <c r="C227" t="s">
        <v>446</v>
      </c>
      <c r="D227" t="s">
        <v>452</v>
      </c>
    </row>
    <row r="228" spans="1:4" x14ac:dyDescent="0.25">
      <c r="A228" t="s">
        <v>226</v>
      </c>
      <c r="B228" t="s">
        <v>445</v>
      </c>
      <c r="C228" t="s">
        <v>446</v>
      </c>
      <c r="D228" t="s">
        <v>451</v>
      </c>
    </row>
    <row r="229" spans="1:4" x14ac:dyDescent="0.25">
      <c r="A229" t="s">
        <v>227</v>
      </c>
      <c r="B229" t="s">
        <v>445</v>
      </c>
      <c r="C229" t="s">
        <v>446</v>
      </c>
      <c r="D229" t="s">
        <v>783</v>
      </c>
    </row>
    <row r="230" spans="1:4" x14ac:dyDescent="0.25">
      <c r="A230" t="s">
        <v>228</v>
      </c>
      <c r="B230" t="s">
        <v>395</v>
      </c>
      <c r="C230" t="s">
        <v>413</v>
      </c>
      <c r="D230" t="s">
        <v>418</v>
      </c>
    </row>
    <row r="231" spans="1:4" x14ac:dyDescent="0.25">
      <c r="A231" t="s">
        <v>229</v>
      </c>
      <c r="B231" t="s">
        <v>445</v>
      </c>
      <c r="C231" t="s">
        <v>446</v>
      </c>
      <c r="D231" t="s">
        <v>449</v>
      </c>
    </row>
    <row r="232" spans="1:4" x14ac:dyDescent="0.25">
      <c r="A232" t="s">
        <v>230</v>
      </c>
      <c r="B232" t="s">
        <v>395</v>
      </c>
      <c r="C232" t="s">
        <v>413</v>
      </c>
      <c r="D232" t="s">
        <v>415</v>
      </c>
    </row>
    <row r="233" spans="1:4" x14ac:dyDescent="0.25">
      <c r="A233" t="s">
        <v>231</v>
      </c>
      <c r="B233" t="s">
        <v>395</v>
      </c>
      <c r="C233" t="s">
        <v>413</v>
      </c>
      <c r="D233" t="s">
        <v>414</v>
      </c>
    </row>
    <row r="234" spans="1:4" x14ac:dyDescent="0.25">
      <c r="A234" t="s">
        <v>232</v>
      </c>
      <c r="B234" t="s">
        <v>395</v>
      </c>
      <c r="C234" t="s">
        <v>413</v>
      </c>
      <c r="D234" t="s">
        <v>417</v>
      </c>
    </row>
    <row r="235" spans="1:4" x14ac:dyDescent="0.25">
      <c r="A235" t="s">
        <v>233</v>
      </c>
      <c r="B235" t="s">
        <v>395</v>
      </c>
      <c r="C235" t="s">
        <v>413</v>
      </c>
      <c r="D235" t="s">
        <v>416</v>
      </c>
    </row>
    <row r="236" spans="1:4" x14ac:dyDescent="0.25">
      <c r="A236" t="s">
        <v>234</v>
      </c>
      <c r="B236" t="s">
        <v>419</v>
      </c>
      <c r="C236" t="s">
        <v>429</v>
      </c>
      <c r="D236" t="s">
        <v>437</v>
      </c>
    </row>
    <row r="237" spans="1:4" x14ac:dyDescent="0.25">
      <c r="A237" t="s">
        <v>235</v>
      </c>
      <c r="B237" t="s">
        <v>395</v>
      </c>
      <c r="C237" t="s">
        <v>401</v>
      </c>
      <c r="D237" t="s">
        <v>402</v>
      </c>
    </row>
    <row r="238" spans="1:4" x14ac:dyDescent="0.25">
      <c r="A238" t="s">
        <v>236</v>
      </c>
      <c r="B238" t="s">
        <v>689</v>
      </c>
      <c r="C238" t="s">
        <v>690</v>
      </c>
      <c r="D238" t="s">
        <v>691</v>
      </c>
    </row>
    <row r="239" spans="1:4" x14ac:dyDescent="0.25">
      <c r="A239" t="s">
        <v>237</v>
      </c>
      <c r="B239" t="s">
        <v>689</v>
      </c>
      <c r="C239" t="s">
        <v>690</v>
      </c>
      <c r="D239" t="s">
        <v>692</v>
      </c>
    </row>
    <row r="240" spans="1:4" x14ac:dyDescent="0.25">
      <c r="A240" t="s">
        <v>238</v>
      </c>
      <c r="B240" t="s">
        <v>419</v>
      </c>
      <c r="C240" t="s">
        <v>429</v>
      </c>
      <c r="D240" t="s">
        <v>444</v>
      </c>
    </row>
    <row r="241" spans="1:4" x14ac:dyDescent="0.25">
      <c r="A241" t="s">
        <v>239</v>
      </c>
      <c r="B241" t="s">
        <v>689</v>
      </c>
      <c r="C241" t="s">
        <v>693</v>
      </c>
      <c r="D241" t="s">
        <v>695</v>
      </c>
    </row>
    <row r="242" spans="1:4" x14ac:dyDescent="0.25">
      <c r="A242" t="s">
        <v>240</v>
      </c>
      <c r="B242" t="s">
        <v>419</v>
      </c>
      <c r="C242" t="s">
        <v>429</v>
      </c>
      <c r="D242" t="s">
        <v>438</v>
      </c>
    </row>
    <row r="243" spans="1:4" x14ac:dyDescent="0.25">
      <c r="A243" t="s">
        <v>241</v>
      </c>
      <c r="B243" t="s">
        <v>419</v>
      </c>
      <c r="C243" t="s">
        <v>429</v>
      </c>
      <c r="D243" t="s">
        <v>432</v>
      </c>
    </row>
    <row r="244" spans="1:4" x14ac:dyDescent="0.25">
      <c r="A244" t="s">
        <v>242</v>
      </c>
      <c r="B244" t="s">
        <v>419</v>
      </c>
      <c r="C244" t="s">
        <v>429</v>
      </c>
      <c r="D244" t="s">
        <v>441</v>
      </c>
    </row>
    <row r="245" spans="1:4" x14ac:dyDescent="0.25">
      <c r="A245" t="s">
        <v>243</v>
      </c>
      <c r="B245" t="s">
        <v>689</v>
      </c>
      <c r="C245" t="s">
        <v>693</v>
      </c>
      <c r="D245" t="s">
        <v>694</v>
      </c>
    </row>
    <row r="246" spans="1:4" x14ac:dyDescent="0.25">
      <c r="A246" t="s">
        <v>244</v>
      </c>
      <c r="B246" t="s">
        <v>419</v>
      </c>
      <c r="C246" t="s">
        <v>429</v>
      </c>
      <c r="D246" t="s">
        <v>443</v>
      </c>
    </row>
    <row r="247" spans="1:4" x14ac:dyDescent="0.25">
      <c r="A247" t="s">
        <v>245</v>
      </c>
      <c r="B247" t="s">
        <v>689</v>
      </c>
      <c r="C247" t="s">
        <v>693</v>
      </c>
      <c r="D247" t="s">
        <v>696</v>
      </c>
    </row>
    <row r="248" spans="1:4" x14ac:dyDescent="0.25">
      <c r="A248" t="s">
        <v>246</v>
      </c>
      <c r="B248" t="s">
        <v>395</v>
      </c>
      <c r="C248" t="s">
        <v>396</v>
      </c>
      <c r="D248" t="s">
        <v>398</v>
      </c>
    </row>
    <row r="249" spans="1:4" x14ac:dyDescent="0.25">
      <c r="A249" t="s">
        <v>247</v>
      </c>
      <c r="B249" t="s">
        <v>419</v>
      </c>
      <c r="C249" t="s">
        <v>424</v>
      </c>
      <c r="D249" t="s">
        <v>427</v>
      </c>
    </row>
    <row r="250" spans="1:4" x14ac:dyDescent="0.25">
      <c r="A250" t="s">
        <v>248</v>
      </c>
      <c r="B250" t="s">
        <v>419</v>
      </c>
      <c r="C250" t="s">
        <v>424</v>
      </c>
      <c r="D250" t="s">
        <v>425</v>
      </c>
    </row>
    <row r="251" spans="1:4" x14ac:dyDescent="0.25">
      <c r="A251" t="s">
        <v>249</v>
      </c>
      <c r="B251" t="s">
        <v>419</v>
      </c>
      <c r="C251" t="s">
        <v>424</v>
      </c>
      <c r="D251" t="s">
        <v>425</v>
      </c>
    </row>
    <row r="252" spans="1:4" x14ac:dyDescent="0.25">
      <c r="A252" t="s">
        <v>250</v>
      </c>
      <c r="B252" t="s">
        <v>419</v>
      </c>
      <c r="C252" t="s">
        <v>424</v>
      </c>
      <c r="D252" t="s">
        <v>784</v>
      </c>
    </row>
    <row r="253" spans="1:4" x14ac:dyDescent="0.25">
      <c r="A253" t="s">
        <v>251</v>
      </c>
      <c r="B253" t="s">
        <v>395</v>
      </c>
      <c r="C253" t="s">
        <v>396</v>
      </c>
      <c r="D253" t="s">
        <v>397</v>
      </c>
    </row>
    <row r="254" spans="1:4" x14ac:dyDescent="0.25">
      <c r="A254" t="s">
        <v>252</v>
      </c>
      <c r="B254" t="s">
        <v>395</v>
      </c>
      <c r="C254" t="s">
        <v>396</v>
      </c>
      <c r="D254" t="s">
        <v>400</v>
      </c>
    </row>
    <row r="255" spans="1:4" x14ac:dyDescent="0.25">
      <c r="A255" t="s">
        <v>253</v>
      </c>
      <c r="B255" t="s">
        <v>395</v>
      </c>
      <c r="C255" t="s">
        <v>396</v>
      </c>
      <c r="D255" t="s">
        <v>399</v>
      </c>
    </row>
    <row r="256" spans="1:4" x14ac:dyDescent="0.25">
      <c r="A256" t="s">
        <v>254</v>
      </c>
      <c r="B256" t="s">
        <v>689</v>
      </c>
      <c r="C256" t="s">
        <v>726</v>
      </c>
      <c r="D256" t="s">
        <v>730</v>
      </c>
    </row>
    <row r="257" spans="1:4" x14ac:dyDescent="0.25">
      <c r="A257" t="s">
        <v>255</v>
      </c>
      <c r="B257" t="s">
        <v>689</v>
      </c>
      <c r="C257" t="s">
        <v>726</v>
      </c>
      <c r="D257" t="s">
        <v>727</v>
      </c>
    </row>
    <row r="258" spans="1:4" x14ac:dyDescent="0.25">
      <c r="A258" t="s">
        <v>256</v>
      </c>
      <c r="B258" t="s">
        <v>689</v>
      </c>
      <c r="C258" t="s">
        <v>707</v>
      </c>
      <c r="D258" t="s">
        <v>714</v>
      </c>
    </row>
    <row r="259" spans="1:4" x14ac:dyDescent="0.25">
      <c r="A259" t="s">
        <v>257</v>
      </c>
      <c r="B259" t="s">
        <v>689</v>
      </c>
      <c r="C259" t="s">
        <v>726</v>
      </c>
      <c r="D259" t="s">
        <v>741</v>
      </c>
    </row>
    <row r="260" spans="1:4" x14ac:dyDescent="0.25">
      <c r="A260" t="s">
        <v>258</v>
      </c>
      <c r="B260" t="s">
        <v>689</v>
      </c>
      <c r="C260" t="s">
        <v>726</v>
      </c>
      <c r="D260" t="s">
        <v>738</v>
      </c>
    </row>
    <row r="261" spans="1:4" x14ac:dyDescent="0.25">
      <c r="A261" t="s">
        <v>259</v>
      </c>
      <c r="B261" t="s">
        <v>689</v>
      </c>
      <c r="C261" t="s">
        <v>726</v>
      </c>
      <c r="D261" t="s">
        <v>739</v>
      </c>
    </row>
    <row r="262" spans="1:4" x14ac:dyDescent="0.25">
      <c r="A262" t="s">
        <v>260</v>
      </c>
      <c r="B262" t="s">
        <v>689</v>
      </c>
      <c r="C262" t="s">
        <v>726</v>
      </c>
      <c r="D262" t="s">
        <v>731</v>
      </c>
    </row>
    <row r="263" spans="1:4" x14ac:dyDescent="0.25">
      <c r="A263" t="s">
        <v>261</v>
      </c>
      <c r="B263" t="s">
        <v>689</v>
      </c>
      <c r="C263" t="s">
        <v>715</v>
      </c>
      <c r="D263" t="s">
        <v>719</v>
      </c>
    </row>
    <row r="264" spans="1:4" x14ac:dyDescent="0.25">
      <c r="A264" t="s">
        <v>262</v>
      </c>
      <c r="B264" t="s">
        <v>419</v>
      </c>
      <c r="C264" t="s">
        <v>429</v>
      </c>
      <c r="D264" t="s">
        <v>433</v>
      </c>
    </row>
    <row r="265" spans="1:4" x14ac:dyDescent="0.25">
      <c r="A265" t="s">
        <v>263</v>
      </c>
      <c r="B265" t="s">
        <v>689</v>
      </c>
      <c r="C265" t="s">
        <v>726</v>
      </c>
      <c r="D265" t="s">
        <v>734</v>
      </c>
    </row>
    <row r="266" spans="1:4" x14ac:dyDescent="0.25">
      <c r="A266" t="s">
        <v>264</v>
      </c>
      <c r="B266" t="s">
        <v>689</v>
      </c>
      <c r="C266" t="s">
        <v>726</v>
      </c>
      <c r="D266" t="s">
        <v>737</v>
      </c>
    </row>
    <row r="267" spans="1:4" x14ac:dyDescent="0.25">
      <c r="A267" t="s">
        <v>265</v>
      </c>
      <c r="B267" t="s">
        <v>689</v>
      </c>
      <c r="C267" t="s">
        <v>726</v>
      </c>
      <c r="D267" t="s">
        <v>740</v>
      </c>
    </row>
    <row r="268" spans="1:4" x14ac:dyDescent="0.25">
      <c r="A268" t="s">
        <v>266</v>
      </c>
      <c r="B268" t="s">
        <v>689</v>
      </c>
      <c r="C268" t="s">
        <v>726</v>
      </c>
      <c r="D268" t="s">
        <v>728</v>
      </c>
    </row>
    <row r="269" spans="1:4" x14ac:dyDescent="0.25">
      <c r="A269" t="s">
        <v>267</v>
      </c>
      <c r="B269" t="s">
        <v>689</v>
      </c>
      <c r="C269" t="s">
        <v>726</v>
      </c>
      <c r="D269" t="s">
        <v>732</v>
      </c>
    </row>
    <row r="270" spans="1:4" x14ac:dyDescent="0.25">
      <c r="A270" t="s">
        <v>268</v>
      </c>
      <c r="B270" t="s">
        <v>689</v>
      </c>
      <c r="C270" t="s">
        <v>726</v>
      </c>
      <c r="D270" t="s">
        <v>733</v>
      </c>
    </row>
    <row r="271" spans="1:4" x14ac:dyDescent="0.25">
      <c r="A271" t="s">
        <v>269</v>
      </c>
      <c r="B271" t="s">
        <v>689</v>
      </c>
      <c r="C271" t="s">
        <v>726</v>
      </c>
      <c r="D271" t="s">
        <v>736</v>
      </c>
    </row>
    <row r="272" spans="1:4" x14ac:dyDescent="0.25">
      <c r="A272" t="s">
        <v>270</v>
      </c>
      <c r="B272" t="s">
        <v>689</v>
      </c>
      <c r="C272" t="s">
        <v>726</v>
      </c>
      <c r="D272" t="s">
        <v>735</v>
      </c>
    </row>
    <row r="273" spans="1:4" x14ac:dyDescent="0.25">
      <c r="A273" t="s">
        <v>271</v>
      </c>
      <c r="B273" t="s">
        <v>689</v>
      </c>
      <c r="C273" t="s">
        <v>715</v>
      </c>
      <c r="D273" t="s">
        <v>717</v>
      </c>
    </row>
    <row r="274" spans="1:4" x14ac:dyDescent="0.25">
      <c r="A274" t="s">
        <v>272</v>
      </c>
      <c r="B274" t="s">
        <v>689</v>
      </c>
      <c r="C274" t="s">
        <v>715</v>
      </c>
      <c r="D274" t="s">
        <v>716</v>
      </c>
    </row>
    <row r="275" spans="1:4" x14ac:dyDescent="0.25">
      <c r="A275" t="s">
        <v>273</v>
      </c>
      <c r="B275" t="s">
        <v>689</v>
      </c>
      <c r="C275" t="s">
        <v>715</v>
      </c>
      <c r="D275" t="s">
        <v>718</v>
      </c>
    </row>
    <row r="276" spans="1:4" x14ac:dyDescent="0.25">
      <c r="A276" t="s">
        <v>274</v>
      </c>
      <c r="B276" t="s">
        <v>689</v>
      </c>
      <c r="C276" t="s">
        <v>742</v>
      </c>
      <c r="D276" t="s">
        <v>744</v>
      </c>
    </row>
    <row r="277" spans="1:4" x14ac:dyDescent="0.25">
      <c r="A277" t="s">
        <v>275</v>
      </c>
      <c r="B277" t="s">
        <v>689</v>
      </c>
      <c r="C277" t="s">
        <v>742</v>
      </c>
      <c r="D277" t="s">
        <v>745</v>
      </c>
    </row>
    <row r="278" spans="1:4" x14ac:dyDescent="0.25">
      <c r="A278" t="s">
        <v>276</v>
      </c>
      <c r="B278" t="s">
        <v>689</v>
      </c>
      <c r="C278" t="s">
        <v>742</v>
      </c>
      <c r="D278" t="s">
        <v>743</v>
      </c>
    </row>
    <row r="279" spans="1:4" x14ac:dyDescent="0.25">
      <c r="A279" t="s">
        <v>277</v>
      </c>
      <c r="B279" t="s">
        <v>689</v>
      </c>
      <c r="C279" t="s">
        <v>746</v>
      </c>
      <c r="D279" t="s">
        <v>747</v>
      </c>
    </row>
    <row r="280" spans="1:4" x14ac:dyDescent="0.25">
      <c r="A280" t="s">
        <v>278</v>
      </c>
      <c r="B280" t="s">
        <v>689</v>
      </c>
      <c r="C280" t="s">
        <v>746</v>
      </c>
      <c r="D280" t="s">
        <v>750</v>
      </c>
    </row>
    <row r="281" spans="1:4" x14ac:dyDescent="0.25">
      <c r="A281" t="s">
        <v>279</v>
      </c>
      <c r="B281" t="s">
        <v>689</v>
      </c>
      <c r="C281" t="s">
        <v>746</v>
      </c>
      <c r="D281" t="s">
        <v>749</v>
      </c>
    </row>
    <row r="282" spans="1:4" x14ac:dyDescent="0.25">
      <c r="A282" t="s">
        <v>280</v>
      </c>
      <c r="B282" t="s">
        <v>689</v>
      </c>
      <c r="C282" t="s">
        <v>746</v>
      </c>
      <c r="D282" t="s">
        <v>748</v>
      </c>
    </row>
    <row r="283" spans="1:4" x14ac:dyDescent="0.25">
      <c r="A283" t="s">
        <v>281</v>
      </c>
      <c r="B283" t="s">
        <v>395</v>
      </c>
      <c r="C283" t="s">
        <v>409</v>
      </c>
      <c r="D283" t="s">
        <v>412</v>
      </c>
    </row>
    <row r="284" spans="1:4" x14ac:dyDescent="0.25">
      <c r="A284" t="s">
        <v>282</v>
      </c>
      <c r="B284" t="s">
        <v>395</v>
      </c>
      <c r="C284" t="s">
        <v>409</v>
      </c>
      <c r="D284" t="s">
        <v>785</v>
      </c>
    </row>
    <row r="285" spans="1:4" x14ac:dyDescent="0.25">
      <c r="A285" t="s">
        <v>283</v>
      </c>
      <c r="B285" t="s">
        <v>689</v>
      </c>
      <c r="C285" t="s">
        <v>707</v>
      </c>
      <c r="D285" t="s">
        <v>710</v>
      </c>
    </row>
    <row r="286" spans="1:4" x14ac:dyDescent="0.25">
      <c r="A286" t="s">
        <v>284</v>
      </c>
      <c r="B286" t="s">
        <v>689</v>
      </c>
      <c r="C286" t="s">
        <v>707</v>
      </c>
      <c r="D286" t="s">
        <v>709</v>
      </c>
    </row>
    <row r="287" spans="1:4" x14ac:dyDescent="0.25">
      <c r="A287" t="s">
        <v>285</v>
      </c>
      <c r="B287" t="s">
        <v>689</v>
      </c>
      <c r="C287" t="s">
        <v>707</v>
      </c>
      <c r="D287" t="s">
        <v>713</v>
      </c>
    </row>
    <row r="288" spans="1:4" x14ac:dyDescent="0.25">
      <c r="A288" t="s">
        <v>286</v>
      </c>
      <c r="B288" t="s">
        <v>689</v>
      </c>
      <c r="C288" t="s">
        <v>707</v>
      </c>
      <c r="D288" t="s">
        <v>711</v>
      </c>
    </row>
    <row r="289" spans="1:4" x14ac:dyDescent="0.25">
      <c r="A289" t="s">
        <v>287</v>
      </c>
      <c r="B289" t="s">
        <v>689</v>
      </c>
      <c r="C289" t="s">
        <v>707</v>
      </c>
      <c r="D289" t="s">
        <v>708</v>
      </c>
    </row>
    <row r="290" spans="1:4" x14ac:dyDescent="0.25">
      <c r="A290" t="s">
        <v>288</v>
      </c>
      <c r="B290" t="s">
        <v>471</v>
      </c>
      <c r="C290" t="s">
        <v>518</v>
      </c>
      <c r="D290" t="s">
        <v>521</v>
      </c>
    </row>
    <row r="291" spans="1:4" x14ac:dyDescent="0.25">
      <c r="A291" t="s">
        <v>289</v>
      </c>
      <c r="B291" t="s">
        <v>471</v>
      </c>
      <c r="C291" t="s">
        <v>518</v>
      </c>
      <c r="D291" t="s">
        <v>520</v>
      </c>
    </row>
    <row r="292" spans="1:4" x14ac:dyDescent="0.25">
      <c r="A292" t="s">
        <v>290</v>
      </c>
      <c r="B292" t="s">
        <v>471</v>
      </c>
      <c r="C292" t="s">
        <v>518</v>
      </c>
      <c r="D292" t="s">
        <v>519</v>
      </c>
    </row>
    <row r="293" spans="1:4" x14ac:dyDescent="0.25">
      <c r="A293" t="s">
        <v>291</v>
      </c>
      <c r="B293" t="s">
        <v>689</v>
      </c>
      <c r="C293" t="s">
        <v>720</v>
      </c>
      <c r="D293" t="s">
        <v>721</v>
      </c>
    </row>
    <row r="294" spans="1:4" x14ac:dyDescent="0.25">
      <c r="A294" t="s">
        <v>292</v>
      </c>
      <c r="B294" t="s">
        <v>689</v>
      </c>
      <c r="C294" t="s">
        <v>720</v>
      </c>
      <c r="D294" t="s">
        <v>723</v>
      </c>
    </row>
    <row r="295" spans="1:4" x14ac:dyDescent="0.25">
      <c r="A295" t="s">
        <v>293</v>
      </c>
      <c r="B295" t="s">
        <v>689</v>
      </c>
      <c r="C295" t="s">
        <v>720</v>
      </c>
      <c r="D295" t="s">
        <v>725</v>
      </c>
    </row>
    <row r="296" spans="1:4" x14ac:dyDescent="0.25">
      <c r="A296" t="s">
        <v>294</v>
      </c>
      <c r="B296" t="s">
        <v>689</v>
      </c>
      <c r="C296" t="s">
        <v>720</v>
      </c>
      <c r="D296" t="s">
        <v>724</v>
      </c>
    </row>
    <row r="297" spans="1:4" x14ac:dyDescent="0.25">
      <c r="A297" t="s">
        <v>295</v>
      </c>
      <c r="B297" t="s">
        <v>689</v>
      </c>
      <c r="C297" t="s">
        <v>720</v>
      </c>
      <c r="D297" t="s">
        <v>722</v>
      </c>
    </row>
    <row r="298" spans="1:4" x14ac:dyDescent="0.25">
      <c r="A298" t="s">
        <v>296</v>
      </c>
      <c r="B298" t="s">
        <v>689</v>
      </c>
      <c r="C298" t="s">
        <v>697</v>
      </c>
      <c r="D298" t="s">
        <v>705</v>
      </c>
    </row>
    <row r="299" spans="1:4" x14ac:dyDescent="0.25">
      <c r="A299" t="s">
        <v>297</v>
      </c>
      <c r="B299" t="s">
        <v>689</v>
      </c>
      <c r="C299" t="s">
        <v>697</v>
      </c>
      <c r="D299" t="s">
        <v>701</v>
      </c>
    </row>
    <row r="300" spans="1:4" x14ac:dyDescent="0.25">
      <c r="A300" t="s">
        <v>298</v>
      </c>
      <c r="B300" t="s">
        <v>689</v>
      </c>
      <c r="C300" t="s">
        <v>697</v>
      </c>
      <c r="D300" t="s">
        <v>703</v>
      </c>
    </row>
    <row r="301" spans="1:4" x14ac:dyDescent="0.25">
      <c r="A301" t="s">
        <v>299</v>
      </c>
      <c r="B301" t="s">
        <v>689</v>
      </c>
      <c r="C301" t="s">
        <v>697</v>
      </c>
      <c r="D301" t="s">
        <v>699</v>
      </c>
    </row>
    <row r="302" spans="1:4" x14ac:dyDescent="0.25">
      <c r="A302" t="s">
        <v>300</v>
      </c>
      <c r="B302" t="s">
        <v>689</v>
      </c>
      <c r="C302" t="s">
        <v>697</v>
      </c>
      <c r="D302" t="s">
        <v>704</v>
      </c>
    </row>
    <row r="303" spans="1:4" x14ac:dyDescent="0.25">
      <c r="A303" t="s">
        <v>301</v>
      </c>
      <c r="B303" t="s">
        <v>689</v>
      </c>
      <c r="C303" t="s">
        <v>697</v>
      </c>
      <c r="D303" t="s">
        <v>700</v>
      </c>
    </row>
    <row r="304" spans="1:4" x14ac:dyDescent="0.25">
      <c r="A304" t="s">
        <v>302</v>
      </c>
      <c r="B304" t="s">
        <v>689</v>
      </c>
      <c r="C304" t="s">
        <v>697</v>
      </c>
      <c r="D304" t="s">
        <v>698</v>
      </c>
    </row>
    <row r="305" spans="1:4" x14ac:dyDescent="0.25">
      <c r="A305" t="s">
        <v>303</v>
      </c>
      <c r="B305" t="s">
        <v>689</v>
      </c>
      <c r="C305" t="s">
        <v>697</v>
      </c>
      <c r="D305" t="s">
        <v>706</v>
      </c>
    </row>
    <row r="306" spans="1:4" x14ac:dyDescent="0.25">
      <c r="A306" t="s">
        <v>304</v>
      </c>
      <c r="B306" t="s">
        <v>689</v>
      </c>
      <c r="C306" t="s">
        <v>697</v>
      </c>
      <c r="D306" t="s">
        <v>702</v>
      </c>
    </row>
    <row r="307" spans="1:4" x14ac:dyDescent="0.25">
      <c r="A307" t="s">
        <v>305</v>
      </c>
      <c r="B307" t="s">
        <v>471</v>
      </c>
      <c r="C307" t="s">
        <v>522</v>
      </c>
      <c r="D307" t="s">
        <v>523</v>
      </c>
    </row>
    <row r="308" spans="1:4" x14ac:dyDescent="0.25">
      <c r="A308" t="s">
        <v>306</v>
      </c>
      <c r="B308" t="s">
        <v>471</v>
      </c>
      <c r="C308" t="s">
        <v>522</v>
      </c>
      <c r="D308" t="s">
        <v>526</v>
      </c>
    </row>
    <row r="309" spans="1:4" x14ac:dyDescent="0.25">
      <c r="A309" t="s">
        <v>307</v>
      </c>
      <c r="B309" t="s">
        <v>471</v>
      </c>
      <c r="C309" t="s">
        <v>522</v>
      </c>
      <c r="D309" t="s">
        <v>524</v>
      </c>
    </row>
    <row r="310" spans="1:4" x14ac:dyDescent="0.25">
      <c r="A310" t="s">
        <v>308</v>
      </c>
      <c r="B310" t="s">
        <v>471</v>
      </c>
      <c r="C310" t="s">
        <v>522</v>
      </c>
      <c r="D310" t="s">
        <v>525</v>
      </c>
    </row>
    <row r="311" spans="1:4" x14ac:dyDescent="0.25">
      <c r="A311" t="s">
        <v>309</v>
      </c>
      <c r="B311" t="s">
        <v>471</v>
      </c>
      <c r="C311" t="s">
        <v>522</v>
      </c>
      <c r="D311" t="s">
        <v>527</v>
      </c>
    </row>
    <row r="312" spans="1:4" x14ac:dyDescent="0.25">
      <c r="A312" t="s">
        <v>310</v>
      </c>
      <c r="B312" t="s">
        <v>471</v>
      </c>
      <c r="C312" t="s">
        <v>501</v>
      </c>
      <c r="D312" t="s">
        <v>504</v>
      </c>
    </row>
    <row r="313" spans="1:4" x14ac:dyDescent="0.25">
      <c r="A313" t="s">
        <v>311</v>
      </c>
      <c r="B313" t="s">
        <v>471</v>
      </c>
      <c r="C313" t="s">
        <v>501</v>
      </c>
      <c r="D313" t="s">
        <v>516</v>
      </c>
    </row>
    <row r="314" spans="1:4" x14ac:dyDescent="0.25">
      <c r="A314" t="s">
        <v>312</v>
      </c>
      <c r="B314" t="s">
        <v>471</v>
      </c>
      <c r="C314" t="s">
        <v>501</v>
      </c>
      <c r="D314" t="s">
        <v>517</v>
      </c>
    </row>
    <row r="315" spans="1:4" x14ac:dyDescent="0.25">
      <c r="A315" t="s">
        <v>313</v>
      </c>
      <c r="B315" t="s">
        <v>471</v>
      </c>
      <c r="C315" t="s">
        <v>501</v>
      </c>
      <c r="D315" t="s">
        <v>506</v>
      </c>
    </row>
    <row r="316" spans="1:4" x14ac:dyDescent="0.25">
      <c r="A316" t="s">
        <v>314</v>
      </c>
      <c r="B316" t="s">
        <v>471</v>
      </c>
      <c r="C316" t="s">
        <v>501</v>
      </c>
      <c r="D316" t="s">
        <v>511</v>
      </c>
    </row>
    <row r="317" spans="1:4" x14ac:dyDescent="0.25">
      <c r="A317" t="s">
        <v>315</v>
      </c>
      <c r="B317" t="s">
        <v>471</v>
      </c>
      <c r="C317" t="s">
        <v>501</v>
      </c>
      <c r="D317" t="s">
        <v>512</v>
      </c>
    </row>
    <row r="318" spans="1:4" x14ac:dyDescent="0.25">
      <c r="A318" t="s">
        <v>316</v>
      </c>
      <c r="B318" t="s">
        <v>471</v>
      </c>
      <c r="C318" t="s">
        <v>501</v>
      </c>
      <c r="D318" t="s">
        <v>508</v>
      </c>
    </row>
    <row r="319" spans="1:4" x14ac:dyDescent="0.25">
      <c r="A319" t="s">
        <v>317</v>
      </c>
      <c r="B319" t="s">
        <v>471</v>
      </c>
      <c r="C319" t="s">
        <v>501</v>
      </c>
      <c r="D319" t="s">
        <v>505</v>
      </c>
    </row>
    <row r="320" spans="1:4" x14ac:dyDescent="0.25">
      <c r="A320" t="s">
        <v>318</v>
      </c>
      <c r="B320" t="s">
        <v>471</v>
      </c>
      <c r="C320" t="s">
        <v>501</v>
      </c>
      <c r="D320" t="s">
        <v>502</v>
      </c>
    </row>
    <row r="321" spans="1:4" x14ac:dyDescent="0.25">
      <c r="A321" t="s">
        <v>319</v>
      </c>
      <c r="B321" t="s">
        <v>471</v>
      </c>
      <c r="C321" t="s">
        <v>501</v>
      </c>
      <c r="D321" t="s">
        <v>509</v>
      </c>
    </row>
    <row r="322" spans="1:4" x14ac:dyDescent="0.25">
      <c r="A322" t="s">
        <v>320</v>
      </c>
      <c r="B322" t="s">
        <v>471</v>
      </c>
      <c r="C322" t="s">
        <v>501</v>
      </c>
      <c r="D322" t="s">
        <v>514</v>
      </c>
    </row>
    <row r="323" spans="1:4" x14ac:dyDescent="0.25">
      <c r="A323" t="s">
        <v>321</v>
      </c>
      <c r="B323" t="s">
        <v>471</v>
      </c>
      <c r="C323" t="s">
        <v>501</v>
      </c>
      <c r="D323" t="s">
        <v>503</v>
      </c>
    </row>
    <row r="324" spans="1:4" x14ac:dyDescent="0.25">
      <c r="A324" t="s">
        <v>322</v>
      </c>
      <c r="B324" t="s">
        <v>471</v>
      </c>
      <c r="C324" t="s">
        <v>501</v>
      </c>
      <c r="D324" t="s">
        <v>513</v>
      </c>
    </row>
    <row r="325" spans="1:4" x14ac:dyDescent="0.25">
      <c r="A325" t="s">
        <v>323</v>
      </c>
      <c r="B325" t="s">
        <v>471</v>
      </c>
      <c r="C325" t="s">
        <v>501</v>
      </c>
      <c r="D325" t="s">
        <v>515</v>
      </c>
    </row>
    <row r="326" spans="1:4" x14ac:dyDescent="0.25">
      <c r="A326" t="s">
        <v>324</v>
      </c>
      <c r="B326" t="s">
        <v>471</v>
      </c>
      <c r="C326" t="s">
        <v>501</v>
      </c>
      <c r="D326" t="s">
        <v>507</v>
      </c>
    </row>
    <row r="327" spans="1:4" x14ac:dyDescent="0.25">
      <c r="A327" t="s">
        <v>325</v>
      </c>
      <c r="B327" t="s">
        <v>471</v>
      </c>
      <c r="C327" t="s">
        <v>501</v>
      </c>
      <c r="D327" t="s">
        <v>510</v>
      </c>
    </row>
    <row r="328" spans="1:4" x14ac:dyDescent="0.25">
      <c r="A328" t="s">
        <v>326</v>
      </c>
      <c r="B328" t="s">
        <v>471</v>
      </c>
      <c r="C328" t="s">
        <v>472</v>
      </c>
      <c r="D328" t="s">
        <v>483</v>
      </c>
    </row>
    <row r="329" spans="1:4" x14ac:dyDescent="0.25">
      <c r="A329" t="s">
        <v>327</v>
      </c>
      <c r="B329" t="s">
        <v>471</v>
      </c>
      <c r="C329" t="s">
        <v>472</v>
      </c>
      <c r="D329" t="s">
        <v>477</v>
      </c>
    </row>
    <row r="330" spans="1:4" x14ac:dyDescent="0.25">
      <c r="A330" t="s">
        <v>328</v>
      </c>
      <c r="B330" t="s">
        <v>471</v>
      </c>
      <c r="C330" t="s">
        <v>472</v>
      </c>
      <c r="D330" t="s">
        <v>485</v>
      </c>
    </row>
    <row r="331" spans="1:4" x14ac:dyDescent="0.25">
      <c r="A331" t="s">
        <v>329</v>
      </c>
      <c r="B331" t="s">
        <v>471</v>
      </c>
      <c r="C331" t="s">
        <v>472</v>
      </c>
      <c r="D331" t="s">
        <v>482</v>
      </c>
    </row>
    <row r="332" spans="1:4" x14ac:dyDescent="0.25">
      <c r="A332" t="s">
        <v>330</v>
      </c>
      <c r="B332" t="s">
        <v>471</v>
      </c>
      <c r="C332" t="s">
        <v>472</v>
      </c>
      <c r="D332" t="s">
        <v>478</v>
      </c>
    </row>
    <row r="333" spans="1:4" x14ac:dyDescent="0.25">
      <c r="A333" t="s">
        <v>331</v>
      </c>
      <c r="B333" t="s">
        <v>471</v>
      </c>
      <c r="C333" t="s">
        <v>472</v>
      </c>
      <c r="D333" t="s">
        <v>479</v>
      </c>
    </row>
    <row r="334" spans="1:4" x14ac:dyDescent="0.25">
      <c r="A334" t="s">
        <v>332</v>
      </c>
      <c r="B334" t="s">
        <v>471</v>
      </c>
      <c r="C334" t="s">
        <v>472</v>
      </c>
      <c r="D334" t="s">
        <v>484</v>
      </c>
    </row>
    <row r="335" spans="1:4" x14ac:dyDescent="0.25">
      <c r="A335" t="s">
        <v>333</v>
      </c>
      <c r="B335" t="s">
        <v>471</v>
      </c>
      <c r="C335" t="s">
        <v>472</v>
      </c>
      <c r="D335" t="s">
        <v>487</v>
      </c>
    </row>
    <row r="336" spans="1:4" x14ac:dyDescent="0.25">
      <c r="A336" t="s">
        <v>334</v>
      </c>
      <c r="B336" t="s">
        <v>471</v>
      </c>
      <c r="C336" t="s">
        <v>472</v>
      </c>
      <c r="D336" t="s">
        <v>474</v>
      </c>
    </row>
    <row r="337" spans="1:4" x14ac:dyDescent="0.25">
      <c r="A337" t="s">
        <v>335</v>
      </c>
      <c r="B337" t="s">
        <v>471</v>
      </c>
      <c r="C337" t="s">
        <v>472</v>
      </c>
      <c r="D337" t="s">
        <v>480</v>
      </c>
    </row>
    <row r="338" spans="1:4" x14ac:dyDescent="0.25">
      <c r="A338" t="s">
        <v>336</v>
      </c>
      <c r="B338" t="s">
        <v>471</v>
      </c>
      <c r="C338" t="s">
        <v>472</v>
      </c>
      <c r="D338" t="s">
        <v>475</v>
      </c>
    </row>
    <row r="339" spans="1:4" x14ac:dyDescent="0.25">
      <c r="A339" t="s">
        <v>337</v>
      </c>
      <c r="B339" t="s">
        <v>471</v>
      </c>
      <c r="C339" t="s">
        <v>472</v>
      </c>
      <c r="D339" t="s">
        <v>476</v>
      </c>
    </row>
    <row r="340" spans="1:4" x14ac:dyDescent="0.25">
      <c r="A340" t="s">
        <v>338</v>
      </c>
      <c r="B340" t="s">
        <v>471</v>
      </c>
      <c r="C340" t="s">
        <v>472</v>
      </c>
      <c r="D340" t="s">
        <v>473</v>
      </c>
    </row>
    <row r="341" spans="1:4" x14ac:dyDescent="0.25">
      <c r="A341" t="s">
        <v>339</v>
      </c>
      <c r="B341" t="s">
        <v>471</v>
      </c>
      <c r="C341" t="s">
        <v>472</v>
      </c>
      <c r="D341" t="s">
        <v>486</v>
      </c>
    </row>
    <row r="342" spans="1:4" x14ac:dyDescent="0.25">
      <c r="A342" t="s">
        <v>340</v>
      </c>
      <c r="B342" t="s">
        <v>471</v>
      </c>
      <c r="C342" t="s">
        <v>472</v>
      </c>
      <c r="D342" t="s">
        <v>481</v>
      </c>
    </row>
    <row r="343" spans="1:4" x14ac:dyDescent="0.25">
      <c r="A343" t="s">
        <v>341</v>
      </c>
      <c r="B343" t="s">
        <v>471</v>
      </c>
      <c r="C343" t="s">
        <v>493</v>
      </c>
      <c r="D343" t="s">
        <v>495</v>
      </c>
    </row>
    <row r="344" spans="1:4" x14ac:dyDescent="0.25">
      <c r="A344" t="s">
        <v>342</v>
      </c>
      <c r="B344" t="s">
        <v>471</v>
      </c>
      <c r="C344" t="s">
        <v>493</v>
      </c>
      <c r="D344" t="s">
        <v>496</v>
      </c>
    </row>
    <row r="345" spans="1:4" x14ac:dyDescent="0.25">
      <c r="A345" t="s">
        <v>343</v>
      </c>
      <c r="B345" t="s">
        <v>471</v>
      </c>
      <c r="C345" t="s">
        <v>493</v>
      </c>
      <c r="D345" t="s">
        <v>500</v>
      </c>
    </row>
    <row r="346" spans="1:4" x14ac:dyDescent="0.25">
      <c r="A346" t="s">
        <v>344</v>
      </c>
      <c r="B346" t="s">
        <v>471</v>
      </c>
      <c r="C346" t="s">
        <v>493</v>
      </c>
      <c r="D346" t="s">
        <v>499</v>
      </c>
    </row>
    <row r="347" spans="1:4" x14ac:dyDescent="0.25">
      <c r="A347" t="s">
        <v>345</v>
      </c>
      <c r="B347" t="s">
        <v>471</v>
      </c>
      <c r="C347" t="s">
        <v>493</v>
      </c>
      <c r="D347" t="s">
        <v>494</v>
      </c>
    </row>
    <row r="348" spans="1:4" x14ac:dyDescent="0.25">
      <c r="A348" t="s">
        <v>346</v>
      </c>
      <c r="B348" t="s">
        <v>471</v>
      </c>
      <c r="C348" t="s">
        <v>493</v>
      </c>
      <c r="D348" t="s">
        <v>497</v>
      </c>
    </row>
    <row r="349" spans="1:4" x14ac:dyDescent="0.25">
      <c r="A349" t="s">
        <v>347</v>
      </c>
      <c r="B349" t="s">
        <v>471</v>
      </c>
      <c r="C349" t="s">
        <v>493</v>
      </c>
      <c r="D349" t="s">
        <v>498</v>
      </c>
    </row>
    <row r="350" spans="1:4" x14ac:dyDescent="0.25">
      <c r="A350" t="s">
        <v>348</v>
      </c>
      <c r="B350" t="s">
        <v>471</v>
      </c>
      <c r="C350" t="s">
        <v>488</v>
      </c>
      <c r="D350" t="s">
        <v>491</v>
      </c>
    </row>
    <row r="351" spans="1:4" x14ac:dyDescent="0.25">
      <c r="A351" t="s">
        <v>349</v>
      </c>
      <c r="B351" t="s">
        <v>471</v>
      </c>
      <c r="C351" t="s">
        <v>488</v>
      </c>
      <c r="D351" t="s">
        <v>489</v>
      </c>
    </row>
    <row r="352" spans="1:4" x14ac:dyDescent="0.25">
      <c r="A352" t="s">
        <v>350</v>
      </c>
      <c r="B352" t="s">
        <v>471</v>
      </c>
      <c r="C352" t="s">
        <v>488</v>
      </c>
      <c r="D352" t="s">
        <v>490</v>
      </c>
    </row>
    <row r="353" spans="1:4" x14ac:dyDescent="0.25">
      <c r="A353" t="s">
        <v>351</v>
      </c>
      <c r="B353" t="s">
        <v>471</v>
      </c>
      <c r="C353" t="s">
        <v>488</v>
      </c>
      <c r="D353" t="s">
        <v>492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New Excel Document" ma:contentTypeID="0x010100F160C427CCFB094C8A535C11B925C9F3000A225723722930499260A1101FA0690F" ma:contentTypeVersion="10" ma:contentTypeDescription="New Excel Spreadsheet" ma:contentTypeScope="" ma:versionID="6be7cf44241b8e05191e9f9646fb83cf">
  <xsd:schema xmlns:xsd="http://www.w3.org/2001/XMLSchema" xmlns:xs="http://www.w3.org/2001/XMLSchema" xmlns:p="http://schemas.microsoft.com/office/2006/metadata/properties" xmlns:ns2="0e01b8c2-7350-4551-af98-a54558d679be" xmlns:ns3="da5d7229-49b4-4555-9ba2-c173e698e1d8" targetNamespace="http://schemas.microsoft.com/office/2006/metadata/properties" ma:root="true" ma:fieldsID="a73b480b0becd5f92c243fceccf387de" ns2:_="" ns3:_="">
    <xsd:import namespace="0e01b8c2-7350-4551-af98-a54558d679be"/>
    <xsd:import namespace="da5d7229-49b4-4555-9ba2-c173e698e1d8"/>
    <xsd:element name="properties">
      <xsd:complexType>
        <xsd:sequence>
          <xsd:element name="documentManagement">
            <xsd:complexType>
              <xsd:all>
                <xsd:element ref="ns2:_dlc_DocId" minOccurs="0"/>
                <xsd:element ref="ns2:_dlc_DocIdUrl" minOccurs="0"/>
                <xsd:element ref="ns2:_dlc_DocIdPersistId" minOccurs="0"/>
                <xsd:element ref="ns3:Pro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b8c2-7350-4551-af98-a54558d679b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a5d7229-49b4-4555-9ba2-c173e698e1d8" elementFormDefault="qualified">
    <xsd:import namespace="http://schemas.microsoft.com/office/2006/documentManagement/types"/>
    <xsd:import namespace="http://schemas.microsoft.com/office/infopath/2007/PartnerControls"/>
    <xsd:element name="Project" ma:index="11" nillable="true" ma:displayName="Project" ma:internalName="Projec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ject xmlns="da5d7229-49b4-4555-9ba2-c173e698e1d8">kitten1</Project>
    <_dlc_DocId xmlns="0e01b8c2-7350-4551-af98-a54558d679be">WCPN-442-17</_dlc_DocId>
    <_dlc_DocIdUrl xmlns="0e01b8c2-7350-4551-af98-a54558d679be">
      <Url>https://team.effem.com/sites/wcpn/ScienceTeam/BioInfCap2/_layouts/DocIdRedir.aspx?ID=WCPN-442-17</Url>
      <Description>WCPN-442-17</Description>
    </_dlc_DocIdUrl>
  </documentManagement>
</p:properties>
</file>

<file path=customXml/itemProps1.xml><?xml version="1.0" encoding="utf-8"?>
<ds:datastoreItem xmlns:ds="http://schemas.openxmlformats.org/officeDocument/2006/customXml" ds:itemID="{58D58D08-F3BF-430C-B2A8-6CB174E5BC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b8c2-7350-4551-af98-a54558d679be"/>
    <ds:schemaRef ds:uri="da5d7229-49b4-4555-9ba2-c173e698e1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FAA608-F248-48C3-9A62-5054D083A080}">
  <ds:schemaRefs>
    <ds:schemaRef ds:uri="http://schemas.microsoft.com/sharepoint/events"/>
  </ds:schemaRefs>
</ds:datastoreItem>
</file>

<file path=customXml/itemProps3.xml><?xml version="1.0" encoding="utf-8"?>
<ds:datastoreItem xmlns:ds="http://schemas.openxmlformats.org/officeDocument/2006/customXml" ds:itemID="{F049416D-F3E5-4906-9A65-BF324614EAF8}">
  <ds:schemaRefs>
    <ds:schemaRef ds:uri="http://schemas.microsoft.com/sharepoint/v3/contenttype/forms"/>
  </ds:schemaRefs>
</ds:datastoreItem>
</file>

<file path=customXml/itemProps4.xml><?xml version="1.0" encoding="utf-8"?>
<ds:datastoreItem xmlns:ds="http://schemas.openxmlformats.org/officeDocument/2006/customXml" ds:itemID="{96234EB8-B031-420E-9809-4C39D3DF6287}">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0e01b8c2-7350-4551-af98-a54558d679be"/>
    <ds:schemaRef ds:uri="da5d7229-49b4-4555-9ba2-c173e698e1d8"/>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Methods</vt:lpstr>
      <vt:lpstr>Key</vt:lpstr>
      <vt:lpstr>Simulation Results int and main</vt:lpstr>
      <vt:lpstr>Simulation Results main only</vt:lpstr>
      <vt:lpstr>Pathways</vt:lpstr>
    </vt:vector>
  </TitlesOfParts>
  <Company>Mars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L3 simulation results including annotation</dc:title>
  <dc:creator>Alison Colyer</dc:creator>
  <cp:lastModifiedBy>User</cp:lastModifiedBy>
  <dcterms:created xsi:type="dcterms:W3CDTF">2012-10-23T11:13:16Z</dcterms:created>
  <dcterms:modified xsi:type="dcterms:W3CDTF">2013-10-10T15:48:42Z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0x010100F160C427CCFB094C8A535C11B925C9F3000A225723722930499260A1101FA0690F</vt:lpwstr>
  </property>
  <property fmtid="{D5CDD505-2E9C-101B-9397-08002B2CF9AE}" pid="3" name="_dlc_DocIdItemGuid">
    <vt:lpwstr>11e12af8-0618-4eac-8fc9-dab2350af2c8</vt:lpwstr>
  </property>
</Properties>
</file>