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3206"/>
  <workbookPr date1904="1" showInkAnnotation="0" autoCompressPictures="0"/>
  <bookViews>
    <workbookView xWindow="0" yWindow="0" windowWidth="25600" windowHeight="16060" tabRatio="500" firstSheet="1" activeTab="1"/>
  </bookViews>
  <sheets>
    <sheet name="mt pruned" sheetId="10" r:id="rId1"/>
    <sheet name="AU" sheetId="14" r:id="rId2"/>
    <sheet name="RF distance" sheetId="13" r:id="rId3"/>
  </sheets>
  <definedNames>
    <definedName name="_xlnm._FilterDatabase" localSheetId="2" hidden="1">'RF distance'!$A$1:$AS$45</definedName>
    <definedName name="tre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10" l="1"/>
  <c r="Z14" i="10"/>
  <c r="E15" i="10"/>
  <c r="Z15" i="10"/>
  <c r="E16" i="10"/>
  <c r="Z16" i="10"/>
  <c r="E17" i="10"/>
  <c r="Z17" i="10"/>
  <c r="E18" i="10"/>
  <c r="Z18" i="10"/>
  <c r="E19" i="10"/>
  <c r="Z19" i="10"/>
  <c r="E20" i="10"/>
  <c r="Z20" i="10"/>
  <c r="E21" i="10"/>
  <c r="Z21" i="10"/>
  <c r="E22" i="10"/>
  <c r="Z22" i="10"/>
  <c r="E23" i="10"/>
  <c r="Z23" i="10"/>
  <c r="E24" i="10"/>
  <c r="Z24" i="10"/>
  <c r="E25" i="10"/>
  <c r="Z25" i="10"/>
  <c r="E26" i="10"/>
  <c r="Z26" i="10"/>
  <c r="E27" i="10"/>
  <c r="Z27" i="10"/>
  <c r="E28" i="10"/>
  <c r="Z28" i="10"/>
  <c r="E29" i="10"/>
  <c r="Z29" i="10"/>
  <c r="E30" i="10"/>
  <c r="Z30" i="10"/>
  <c r="E31" i="10"/>
  <c r="Z31" i="10"/>
  <c r="E32" i="10"/>
  <c r="Z32" i="10"/>
  <c r="E33" i="10"/>
  <c r="Z33" i="10"/>
  <c r="E34" i="10"/>
  <c r="Z34" i="10"/>
  <c r="E35" i="10"/>
  <c r="Z35" i="10"/>
  <c r="E36" i="10"/>
  <c r="Z36" i="10"/>
  <c r="E37" i="10"/>
  <c r="Z37" i="10"/>
  <c r="E38" i="10"/>
  <c r="Z38" i="10"/>
  <c r="E39" i="10"/>
  <c r="Z39" i="10"/>
  <c r="E40" i="10"/>
  <c r="Z40" i="10"/>
  <c r="E41" i="10"/>
  <c r="Z41" i="10"/>
  <c r="E42" i="10"/>
  <c r="Z42" i="10"/>
  <c r="E43" i="10"/>
  <c r="Z43" i="10"/>
  <c r="E44" i="10"/>
  <c r="Z44" i="10"/>
  <c r="E45" i="10"/>
  <c r="Z45" i="10"/>
  <c r="E46" i="10"/>
  <c r="Z46" i="10"/>
  <c r="E53" i="10"/>
  <c r="F14" i="10"/>
  <c r="AA14" i="10"/>
  <c r="F15" i="10"/>
  <c r="AA15" i="10"/>
  <c r="F16" i="10"/>
  <c r="AA16" i="10"/>
  <c r="F17" i="10"/>
  <c r="AA17" i="10"/>
  <c r="F18" i="10"/>
  <c r="AA18" i="10"/>
  <c r="F19" i="10"/>
  <c r="AA19" i="10"/>
  <c r="F20" i="10"/>
  <c r="AA20" i="10"/>
  <c r="F21" i="10"/>
  <c r="AA21" i="10"/>
  <c r="F22" i="10"/>
  <c r="AA22" i="10"/>
  <c r="F23" i="10"/>
  <c r="AA23" i="10"/>
  <c r="F24" i="10"/>
  <c r="AA24" i="10"/>
  <c r="F25" i="10"/>
  <c r="AA25" i="10"/>
  <c r="F26" i="10"/>
  <c r="AA26" i="10"/>
  <c r="F27" i="10"/>
  <c r="AA27" i="10"/>
  <c r="F28" i="10"/>
  <c r="AA28" i="10"/>
  <c r="F29" i="10"/>
  <c r="AA29" i="10"/>
  <c r="F30" i="10"/>
  <c r="AA30" i="10"/>
  <c r="F31" i="10"/>
  <c r="AA31" i="10"/>
  <c r="F32" i="10"/>
  <c r="AA32" i="10"/>
  <c r="F33" i="10"/>
  <c r="AA33" i="10"/>
  <c r="F34" i="10"/>
  <c r="AA34" i="10"/>
  <c r="F35" i="10"/>
  <c r="AA35" i="10"/>
  <c r="F36" i="10"/>
  <c r="AA36" i="10"/>
  <c r="F37" i="10"/>
  <c r="AA37" i="10"/>
  <c r="F38" i="10"/>
  <c r="AA38" i="10"/>
  <c r="F39" i="10"/>
  <c r="AA39" i="10"/>
  <c r="F40" i="10"/>
  <c r="AA40" i="10"/>
  <c r="F41" i="10"/>
  <c r="AA41" i="10"/>
  <c r="F42" i="10"/>
  <c r="AA42" i="10"/>
  <c r="F43" i="10"/>
  <c r="AA43" i="10"/>
  <c r="F44" i="10"/>
  <c r="AA44" i="10"/>
  <c r="F45" i="10"/>
  <c r="AA45" i="10"/>
  <c r="F46" i="10"/>
  <c r="AA46" i="10"/>
  <c r="F53" i="10"/>
  <c r="G14" i="10"/>
  <c r="AB14" i="10"/>
  <c r="G15" i="10"/>
  <c r="AB15" i="10"/>
  <c r="G16" i="10"/>
  <c r="AB16" i="10"/>
  <c r="G17" i="10"/>
  <c r="AB17" i="10"/>
  <c r="G18" i="10"/>
  <c r="AB18" i="10"/>
  <c r="G19" i="10"/>
  <c r="AB19" i="10"/>
  <c r="G20" i="10"/>
  <c r="AB20" i="10"/>
  <c r="G21" i="10"/>
  <c r="AB21" i="10"/>
  <c r="G22" i="10"/>
  <c r="AB22" i="10"/>
  <c r="G23" i="10"/>
  <c r="AB23" i="10"/>
  <c r="G24" i="10"/>
  <c r="AB24" i="10"/>
  <c r="G25" i="10"/>
  <c r="AB25" i="10"/>
  <c r="G26" i="10"/>
  <c r="AB26" i="10"/>
  <c r="G27" i="10"/>
  <c r="AB27" i="10"/>
  <c r="G28" i="10"/>
  <c r="AB28" i="10"/>
  <c r="G29" i="10"/>
  <c r="AB29" i="10"/>
  <c r="G30" i="10"/>
  <c r="AB30" i="10"/>
  <c r="G31" i="10"/>
  <c r="AB31" i="10"/>
  <c r="G32" i="10"/>
  <c r="AB32" i="10"/>
  <c r="G33" i="10"/>
  <c r="AB33" i="10"/>
  <c r="G34" i="10"/>
  <c r="AB34" i="10"/>
  <c r="G35" i="10"/>
  <c r="AB35" i="10"/>
  <c r="G36" i="10"/>
  <c r="AB36" i="10"/>
  <c r="G37" i="10"/>
  <c r="AB37" i="10"/>
  <c r="G38" i="10"/>
  <c r="AB38" i="10"/>
  <c r="G39" i="10"/>
  <c r="AB39" i="10"/>
  <c r="G40" i="10"/>
  <c r="AB40" i="10"/>
  <c r="G41" i="10"/>
  <c r="AB41" i="10"/>
  <c r="G42" i="10"/>
  <c r="AB42" i="10"/>
  <c r="G43" i="10"/>
  <c r="AB43" i="10"/>
  <c r="G44" i="10"/>
  <c r="AB44" i="10"/>
  <c r="G45" i="10"/>
  <c r="AB45" i="10"/>
  <c r="G46" i="10"/>
  <c r="AB46" i="10"/>
  <c r="G53" i="10"/>
  <c r="H14" i="10"/>
  <c r="AC14" i="10"/>
  <c r="H15" i="10"/>
  <c r="AC15" i="10"/>
  <c r="H16" i="10"/>
  <c r="AC16" i="10"/>
  <c r="H17" i="10"/>
  <c r="AC17" i="10"/>
  <c r="H18" i="10"/>
  <c r="AC18" i="10"/>
  <c r="H19" i="10"/>
  <c r="AC19" i="10"/>
  <c r="H20" i="10"/>
  <c r="AC20" i="10"/>
  <c r="H21" i="10"/>
  <c r="AC21" i="10"/>
  <c r="H22" i="10"/>
  <c r="AC22" i="10"/>
  <c r="H23" i="10"/>
  <c r="AC23" i="10"/>
  <c r="H24" i="10"/>
  <c r="AC24" i="10"/>
  <c r="H25" i="10"/>
  <c r="AC25" i="10"/>
  <c r="H26" i="10"/>
  <c r="AC26" i="10"/>
  <c r="H27" i="10"/>
  <c r="AC27" i="10"/>
  <c r="H28" i="10"/>
  <c r="AC28" i="10"/>
  <c r="H29" i="10"/>
  <c r="AC29" i="10"/>
  <c r="H30" i="10"/>
  <c r="AC30" i="10"/>
  <c r="H31" i="10"/>
  <c r="AC31" i="10"/>
  <c r="H32" i="10"/>
  <c r="AC32" i="10"/>
  <c r="H33" i="10"/>
  <c r="AC33" i="10"/>
  <c r="H34" i="10"/>
  <c r="AC34" i="10"/>
  <c r="H35" i="10"/>
  <c r="AC35" i="10"/>
  <c r="H36" i="10"/>
  <c r="AC36" i="10"/>
  <c r="H37" i="10"/>
  <c r="AC37" i="10"/>
  <c r="H38" i="10"/>
  <c r="AC38" i="10"/>
  <c r="H39" i="10"/>
  <c r="AC39" i="10"/>
  <c r="H40" i="10"/>
  <c r="AC40" i="10"/>
  <c r="H41" i="10"/>
  <c r="AC41" i="10"/>
  <c r="H42" i="10"/>
  <c r="AC42" i="10"/>
  <c r="H43" i="10"/>
  <c r="AC43" i="10"/>
  <c r="H44" i="10"/>
  <c r="AC44" i="10"/>
  <c r="H45" i="10"/>
  <c r="AC45" i="10"/>
  <c r="H46" i="10"/>
  <c r="AC46" i="10"/>
  <c r="H53" i="10"/>
  <c r="I14" i="10"/>
  <c r="AD14" i="10"/>
  <c r="I15" i="10"/>
  <c r="AD15" i="10"/>
  <c r="I16" i="10"/>
  <c r="AD16" i="10"/>
  <c r="I17" i="10"/>
  <c r="AD17" i="10"/>
  <c r="I18" i="10"/>
  <c r="AD18" i="10"/>
  <c r="I19" i="10"/>
  <c r="AD19" i="10"/>
  <c r="I20" i="10"/>
  <c r="AD20" i="10"/>
  <c r="I21" i="10"/>
  <c r="AD21" i="10"/>
  <c r="I22" i="10"/>
  <c r="AD22" i="10"/>
  <c r="I23" i="10"/>
  <c r="AD23" i="10"/>
  <c r="I24" i="10"/>
  <c r="AD24" i="10"/>
  <c r="I25" i="10"/>
  <c r="AD25" i="10"/>
  <c r="I26" i="10"/>
  <c r="AD26" i="10"/>
  <c r="I27" i="10"/>
  <c r="AD27" i="10"/>
  <c r="I28" i="10"/>
  <c r="AD28" i="10"/>
  <c r="I29" i="10"/>
  <c r="AD29" i="10"/>
  <c r="I30" i="10"/>
  <c r="AD30" i="10"/>
  <c r="I31" i="10"/>
  <c r="AD31" i="10"/>
  <c r="I32" i="10"/>
  <c r="AD32" i="10"/>
  <c r="I33" i="10"/>
  <c r="AD33" i="10"/>
  <c r="I34" i="10"/>
  <c r="AD34" i="10"/>
  <c r="I35" i="10"/>
  <c r="AD35" i="10"/>
  <c r="I36" i="10"/>
  <c r="AD36" i="10"/>
  <c r="I37" i="10"/>
  <c r="AD37" i="10"/>
  <c r="I38" i="10"/>
  <c r="AD38" i="10"/>
  <c r="I39" i="10"/>
  <c r="AD39" i="10"/>
  <c r="I40" i="10"/>
  <c r="AD40" i="10"/>
  <c r="I41" i="10"/>
  <c r="AD41" i="10"/>
  <c r="I42" i="10"/>
  <c r="AD42" i="10"/>
  <c r="I43" i="10"/>
  <c r="AD43" i="10"/>
  <c r="I44" i="10"/>
  <c r="AD44" i="10"/>
  <c r="I45" i="10"/>
  <c r="AD45" i="10"/>
  <c r="I46" i="10"/>
  <c r="AD46" i="10"/>
  <c r="I53" i="10"/>
  <c r="J14" i="10"/>
  <c r="AE14" i="10"/>
  <c r="J15" i="10"/>
  <c r="AE15" i="10"/>
  <c r="J16" i="10"/>
  <c r="AE16" i="10"/>
  <c r="J17" i="10"/>
  <c r="AE17" i="10"/>
  <c r="J18" i="10"/>
  <c r="AE18" i="10"/>
  <c r="J19" i="10"/>
  <c r="AE19" i="10"/>
  <c r="J20" i="10"/>
  <c r="AE20" i="10"/>
  <c r="J21" i="10"/>
  <c r="AE21" i="10"/>
  <c r="J22" i="10"/>
  <c r="AE22" i="10"/>
  <c r="J23" i="10"/>
  <c r="AE23" i="10"/>
  <c r="J24" i="10"/>
  <c r="AE24" i="10"/>
  <c r="J25" i="10"/>
  <c r="AE25" i="10"/>
  <c r="J26" i="10"/>
  <c r="AE26" i="10"/>
  <c r="J27" i="10"/>
  <c r="AE27" i="10"/>
  <c r="J28" i="10"/>
  <c r="AE28" i="10"/>
  <c r="J29" i="10"/>
  <c r="AE29" i="10"/>
  <c r="J30" i="10"/>
  <c r="AE30" i="10"/>
  <c r="J31" i="10"/>
  <c r="AE31" i="10"/>
  <c r="J32" i="10"/>
  <c r="AE32" i="10"/>
  <c r="J33" i="10"/>
  <c r="AE33" i="10"/>
  <c r="J34" i="10"/>
  <c r="AE34" i="10"/>
  <c r="J35" i="10"/>
  <c r="AE35" i="10"/>
  <c r="J36" i="10"/>
  <c r="AE36" i="10"/>
  <c r="J37" i="10"/>
  <c r="AE37" i="10"/>
  <c r="J38" i="10"/>
  <c r="AE38" i="10"/>
  <c r="J39" i="10"/>
  <c r="AE39" i="10"/>
  <c r="J40" i="10"/>
  <c r="AE40" i="10"/>
  <c r="J41" i="10"/>
  <c r="AE41" i="10"/>
  <c r="J42" i="10"/>
  <c r="AE42" i="10"/>
  <c r="J43" i="10"/>
  <c r="AE43" i="10"/>
  <c r="J44" i="10"/>
  <c r="AE44" i="10"/>
  <c r="J45" i="10"/>
  <c r="AE45" i="10"/>
  <c r="J46" i="10"/>
  <c r="AE46" i="10"/>
  <c r="J53" i="10"/>
  <c r="K14" i="10"/>
  <c r="AF14" i="10"/>
  <c r="K15" i="10"/>
  <c r="AF15" i="10"/>
  <c r="K16" i="10"/>
  <c r="AF16" i="10"/>
  <c r="K17" i="10"/>
  <c r="AF17" i="10"/>
  <c r="K18" i="10"/>
  <c r="AF18" i="10"/>
  <c r="K19" i="10"/>
  <c r="AF19" i="10"/>
  <c r="K20" i="10"/>
  <c r="AF20" i="10"/>
  <c r="K21" i="10"/>
  <c r="AF21" i="10"/>
  <c r="K22" i="10"/>
  <c r="AF22" i="10"/>
  <c r="K23" i="10"/>
  <c r="AF23" i="10"/>
  <c r="K24" i="10"/>
  <c r="AF24" i="10"/>
  <c r="K25" i="10"/>
  <c r="AF25" i="10"/>
  <c r="K26" i="10"/>
  <c r="AF26" i="10"/>
  <c r="K27" i="10"/>
  <c r="AF27" i="10"/>
  <c r="K28" i="10"/>
  <c r="AF28" i="10"/>
  <c r="K29" i="10"/>
  <c r="AF29" i="10"/>
  <c r="K30" i="10"/>
  <c r="AF30" i="10"/>
  <c r="K31" i="10"/>
  <c r="AF31" i="10"/>
  <c r="K32" i="10"/>
  <c r="AF32" i="10"/>
  <c r="K33" i="10"/>
  <c r="AF33" i="10"/>
  <c r="K34" i="10"/>
  <c r="AF34" i="10"/>
  <c r="K35" i="10"/>
  <c r="AF35" i="10"/>
  <c r="K36" i="10"/>
  <c r="AF36" i="10"/>
  <c r="K37" i="10"/>
  <c r="AF37" i="10"/>
  <c r="K38" i="10"/>
  <c r="AF38" i="10"/>
  <c r="K39" i="10"/>
  <c r="AF39" i="10"/>
  <c r="K40" i="10"/>
  <c r="AF40" i="10"/>
  <c r="K41" i="10"/>
  <c r="AF41" i="10"/>
  <c r="K42" i="10"/>
  <c r="AF42" i="10"/>
  <c r="K43" i="10"/>
  <c r="AF43" i="10"/>
  <c r="K44" i="10"/>
  <c r="AF44" i="10"/>
  <c r="K45" i="10"/>
  <c r="AF45" i="10"/>
  <c r="K46" i="10"/>
  <c r="AF46" i="10"/>
  <c r="K53" i="10"/>
  <c r="L14" i="10"/>
  <c r="AG14" i="10"/>
  <c r="L15" i="10"/>
  <c r="AG15" i="10"/>
  <c r="L16" i="10"/>
  <c r="AG16" i="10"/>
  <c r="L17" i="10"/>
  <c r="AG17" i="10"/>
  <c r="L18" i="10"/>
  <c r="AG18" i="10"/>
  <c r="L19" i="10"/>
  <c r="AG19" i="10"/>
  <c r="L20" i="10"/>
  <c r="AG20" i="10"/>
  <c r="L21" i="10"/>
  <c r="AG21" i="10"/>
  <c r="L22" i="10"/>
  <c r="AG22" i="10"/>
  <c r="L23" i="10"/>
  <c r="AG23" i="10"/>
  <c r="L24" i="10"/>
  <c r="AG24" i="10"/>
  <c r="L25" i="10"/>
  <c r="AG25" i="10"/>
  <c r="L26" i="10"/>
  <c r="AG26" i="10"/>
  <c r="L27" i="10"/>
  <c r="AG27" i="10"/>
  <c r="L28" i="10"/>
  <c r="AG28" i="10"/>
  <c r="L29" i="10"/>
  <c r="AG29" i="10"/>
  <c r="L30" i="10"/>
  <c r="AG30" i="10"/>
  <c r="L31" i="10"/>
  <c r="AG31" i="10"/>
  <c r="L32" i="10"/>
  <c r="AG32" i="10"/>
  <c r="L33" i="10"/>
  <c r="AG33" i="10"/>
  <c r="L34" i="10"/>
  <c r="AG34" i="10"/>
  <c r="L35" i="10"/>
  <c r="AG35" i="10"/>
  <c r="L36" i="10"/>
  <c r="AG36" i="10"/>
  <c r="L37" i="10"/>
  <c r="AG37" i="10"/>
  <c r="L38" i="10"/>
  <c r="AG38" i="10"/>
  <c r="L39" i="10"/>
  <c r="AG39" i="10"/>
  <c r="L40" i="10"/>
  <c r="AG40" i="10"/>
  <c r="L41" i="10"/>
  <c r="AG41" i="10"/>
  <c r="L42" i="10"/>
  <c r="AG42" i="10"/>
  <c r="L43" i="10"/>
  <c r="AG43" i="10"/>
  <c r="L44" i="10"/>
  <c r="AG44" i="10"/>
  <c r="L45" i="10"/>
  <c r="AG45" i="10"/>
  <c r="L46" i="10"/>
  <c r="AG46" i="10"/>
  <c r="L53" i="10"/>
  <c r="M14" i="10"/>
  <c r="AH14" i="10"/>
  <c r="M15" i="10"/>
  <c r="AH15" i="10"/>
  <c r="M16" i="10"/>
  <c r="AH16" i="10"/>
  <c r="M17" i="10"/>
  <c r="AH17" i="10"/>
  <c r="M18" i="10"/>
  <c r="AH18" i="10"/>
  <c r="M19" i="10"/>
  <c r="AH19" i="10"/>
  <c r="M20" i="10"/>
  <c r="AH20" i="10"/>
  <c r="M21" i="10"/>
  <c r="AH21" i="10"/>
  <c r="M22" i="10"/>
  <c r="AH22" i="10"/>
  <c r="M23" i="10"/>
  <c r="AH23" i="10"/>
  <c r="M24" i="10"/>
  <c r="AH24" i="10"/>
  <c r="M25" i="10"/>
  <c r="AH25" i="10"/>
  <c r="M26" i="10"/>
  <c r="AH26" i="10"/>
  <c r="M27" i="10"/>
  <c r="AH27" i="10"/>
  <c r="M28" i="10"/>
  <c r="AH28" i="10"/>
  <c r="M29" i="10"/>
  <c r="AH29" i="10"/>
  <c r="M30" i="10"/>
  <c r="AH30" i="10"/>
  <c r="M31" i="10"/>
  <c r="AH31" i="10"/>
  <c r="M32" i="10"/>
  <c r="AH32" i="10"/>
  <c r="M33" i="10"/>
  <c r="AH33" i="10"/>
  <c r="M34" i="10"/>
  <c r="AH34" i="10"/>
  <c r="M35" i="10"/>
  <c r="AH35" i="10"/>
  <c r="M36" i="10"/>
  <c r="AH36" i="10"/>
  <c r="M37" i="10"/>
  <c r="AH37" i="10"/>
  <c r="M38" i="10"/>
  <c r="AH38" i="10"/>
  <c r="M39" i="10"/>
  <c r="AH39" i="10"/>
  <c r="M40" i="10"/>
  <c r="AH40" i="10"/>
  <c r="M41" i="10"/>
  <c r="AH41" i="10"/>
  <c r="M42" i="10"/>
  <c r="AH42" i="10"/>
  <c r="M43" i="10"/>
  <c r="AH43" i="10"/>
  <c r="M44" i="10"/>
  <c r="AH44" i="10"/>
  <c r="M45" i="10"/>
  <c r="AH45" i="10"/>
  <c r="M46" i="10"/>
  <c r="AH46" i="10"/>
  <c r="M53" i="10"/>
  <c r="N14" i="10"/>
  <c r="AI14" i="10"/>
  <c r="N15" i="10"/>
  <c r="AI15" i="10"/>
  <c r="N16" i="10"/>
  <c r="AI16" i="10"/>
  <c r="N17" i="10"/>
  <c r="AI17" i="10"/>
  <c r="N18" i="10"/>
  <c r="AI18" i="10"/>
  <c r="N19" i="10"/>
  <c r="AI19" i="10"/>
  <c r="N20" i="10"/>
  <c r="AI20" i="10"/>
  <c r="N21" i="10"/>
  <c r="AI21" i="10"/>
  <c r="N22" i="10"/>
  <c r="AI22" i="10"/>
  <c r="N23" i="10"/>
  <c r="AI23" i="10"/>
  <c r="N24" i="10"/>
  <c r="AI24" i="10"/>
  <c r="N25" i="10"/>
  <c r="AI25" i="10"/>
  <c r="N26" i="10"/>
  <c r="AI26" i="10"/>
  <c r="N27" i="10"/>
  <c r="AI27" i="10"/>
  <c r="N28" i="10"/>
  <c r="AI28" i="10"/>
  <c r="N29" i="10"/>
  <c r="AI29" i="10"/>
  <c r="N30" i="10"/>
  <c r="AI30" i="10"/>
  <c r="N31" i="10"/>
  <c r="AI31" i="10"/>
  <c r="N32" i="10"/>
  <c r="AI32" i="10"/>
  <c r="N33" i="10"/>
  <c r="AI33" i="10"/>
  <c r="N34" i="10"/>
  <c r="AI34" i="10"/>
  <c r="N35" i="10"/>
  <c r="AI35" i="10"/>
  <c r="N36" i="10"/>
  <c r="AI36" i="10"/>
  <c r="N37" i="10"/>
  <c r="AI37" i="10"/>
  <c r="N38" i="10"/>
  <c r="AI38" i="10"/>
  <c r="N39" i="10"/>
  <c r="AI39" i="10"/>
  <c r="N40" i="10"/>
  <c r="AI40" i="10"/>
  <c r="N41" i="10"/>
  <c r="AI41" i="10"/>
  <c r="N42" i="10"/>
  <c r="AI42" i="10"/>
  <c r="N43" i="10"/>
  <c r="AI43" i="10"/>
  <c r="N44" i="10"/>
  <c r="AI44" i="10"/>
  <c r="N45" i="10"/>
  <c r="AI45" i="10"/>
  <c r="N46" i="10"/>
  <c r="AI46" i="10"/>
  <c r="N53" i="10"/>
  <c r="O14" i="10"/>
  <c r="AJ14" i="10"/>
  <c r="O15" i="10"/>
  <c r="AJ15" i="10"/>
  <c r="O16" i="10"/>
  <c r="AJ16" i="10"/>
  <c r="O17" i="10"/>
  <c r="AJ17" i="10"/>
  <c r="O18" i="10"/>
  <c r="AJ18" i="10"/>
  <c r="O19" i="10"/>
  <c r="AJ19" i="10"/>
  <c r="O20" i="10"/>
  <c r="AJ20" i="10"/>
  <c r="O21" i="10"/>
  <c r="AJ21" i="10"/>
  <c r="O22" i="10"/>
  <c r="AJ22" i="10"/>
  <c r="O23" i="10"/>
  <c r="AJ23" i="10"/>
  <c r="O24" i="10"/>
  <c r="AJ24" i="10"/>
  <c r="O25" i="10"/>
  <c r="AJ25" i="10"/>
  <c r="O26" i="10"/>
  <c r="AJ26" i="10"/>
  <c r="O27" i="10"/>
  <c r="AJ27" i="10"/>
  <c r="O28" i="10"/>
  <c r="AJ28" i="10"/>
  <c r="O29" i="10"/>
  <c r="AJ29" i="10"/>
  <c r="O30" i="10"/>
  <c r="AJ30" i="10"/>
  <c r="O31" i="10"/>
  <c r="AJ31" i="10"/>
  <c r="O32" i="10"/>
  <c r="AJ32" i="10"/>
  <c r="O33" i="10"/>
  <c r="AJ33" i="10"/>
  <c r="O34" i="10"/>
  <c r="AJ34" i="10"/>
  <c r="O35" i="10"/>
  <c r="AJ35" i="10"/>
  <c r="O36" i="10"/>
  <c r="AJ36" i="10"/>
  <c r="O37" i="10"/>
  <c r="AJ37" i="10"/>
  <c r="O38" i="10"/>
  <c r="AJ38" i="10"/>
  <c r="O39" i="10"/>
  <c r="AJ39" i="10"/>
  <c r="O40" i="10"/>
  <c r="AJ40" i="10"/>
  <c r="O41" i="10"/>
  <c r="AJ41" i="10"/>
  <c r="O42" i="10"/>
  <c r="AJ42" i="10"/>
  <c r="O43" i="10"/>
  <c r="AJ43" i="10"/>
  <c r="O44" i="10"/>
  <c r="AJ44" i="10"/>
  <c r="O45" i="10"/>
  <c r="AJ45" i="10"/>
  <c r="O46" i="10"/>
  <c r="AJ46" i="10"/>
  <c r="O53" i="10"/>
  <c r="D14" i="10"/>
  <c r="Y14" i="10"/>
  <c r="D15" i="10"/>
  <c r="Y15" i="10"/>
  <c r="D16" i="10"/>
  <c r="Y16" i="10"/>
  <c r="D17" i="10"/>
  <c r="Y17" i="10"/>
  <c r="D18" i="10"/>
  <c r="Y18" i="10"/>
  <c r="D19" i="10"/>
  <c r="Y19" i="10"/>
  <c r="D20" i="10"/>
  <c r="Y20" i="10"/>
  <c r="D21" i="10"/>
  <c r="Y21" i="10"/>
  <c r="D22" i="10"/>
  <c r="Y22" i="10"/>
  <c r="D23" i="10"/>
  <c r="Y23" i="10"/>
  <c r="D24" i="10"/>
  <c r="Y24" i="10"/>
  <c r="D25" i="10"/>
  <c r="Y25" i="10"/>
  <c r="D26" i="10"/>
  <c r="Y26" i="10"/>
  <c r="D27" i="10"/>
  <c r="Y27" i="10"/>
  <c r="D28" i="10"/>
  <c r="Y28" i="10"/>
  <c r="D29" i="10"/>
  <c r="Y29" i="10"/>
  <c r="D30" i="10"/>
  <c r="Y30" i="10"/>
  <c r="D31" i="10"/>
  <c r="Y31" i="10"/>
  <c r="D32" i="10"/>
  <c r="Y32" i="10"/>
  <c r="D33" i="10"/>
  <c r="Y33" i="10"/>
  <c r="D34" i="10"/>
  <c r="Y34" i="10"/>
  <c r="D35" i="10"/>
  <c r="Y35" i="10"/>
  <c r="D36" i="10"/>
  <c r="Y36" i="10"/>
  <c r="D37" i="10"/>
  <c r="Y37" i="10"/>
  <c r="D38" i="10"/>
  <c r="Y38" i="10"/>
  <c r="D39" i="10"/>
  <c r="Y39" i="10"/>
  <c r="D40" i="10"/>
  <c r="Y40" i="10"/>
  <c r="D41" i="10"/>
  <c r="Y41" i="10"/>
  <c r="D42" i="10"/>
  <c r="Y42" i="10"/>
  <c r="D43" i="10"/>
  <c r="Y43" i="10"/>
  <c r="D44" i="10"/>
  <c r="Y44" i="10"/>
  <c r="D45" i="10"/>
  <c r="Y45" i="10"/>
  <c r="D46" i="10"/>
  <c r="Y46" i="10"/>
  <c r="D53" i="10"/>
  <c r="S14" i="10"/>
  <c r="D7" i="10"/>
  <c r="D8" i="10"/>
  <c r="D9" i="10"/>
  <c r="D10" i="10"/>
  <c r="D11" i="10"/>
  <c r="D12" i="10"/>
  <c r="D13" i="10"/>
  <c r="E7" i="10"/>
  <c r="Z7" i="10"/>
  <c r="E8" i="10"/>
  <c r="Z8" i="10"/>
  <c r="E9" i="10"/>
  <c r="Z9" i="10"/>
  <c r="E10" i="10"/>
  <c r="Z10" i="10"/>
  <c r="E11" i="10"/>
  <c r="Z11" i="10"/>
  <c r="E12" i="10"/>
  <c r="Z12" i="10"/>
  <c r="E13" i="10"/>
  <c r="Z13" i="10"/>
  <c r="F7" i="10"/>
  <c r="AA7" i="10"/>
  <c r="F8" i="10"/>
  <c r="AA8" i="10"/>
  <c r="F9" i="10"/>
  <c r="AA9" i="10"/>
  <c r="F10" i="10"/>
  <c r="AA10" i="10"/>
  <c r="F11" i="10"/>
  <c r="AA11" i="10"/>
  <c r="F12" i="10"/>
  <c r="AA12" i="10"/>
  <c r="F13" i="10"/>
  <c r="AA13" i="10"/>
  <c r="G7" i="10"/>
  <c r="AB7" i="10"/>
  <c r="G8" i="10"/>
  <c r="AB8" i="10"/>
  <c r="G9" i="10"/>
  <c r="AB9" i="10"/>
  <c r="G10" i="10"/>
  <c r="AB10" i="10"/>
  <c r="G11" i="10"/>
  <c r="AB11" i="10"/>
  <c r="G12" i="10"/>
  <c r="AB12" i="10"/>
  <c r="G13" i="10"/>
  <c r="AB13" i="10"/>
  <c r="H7" i="10"/>
  <c r="AC7" i="10"/>
  <c r="H8" i="10"/>
  <c r="AC8" i="10"/>
  <c r="H9" i="10"/>
  <c r="AC9" i="10"/>
  <c r="H10" i="10"/>
  <c r="AC10" i="10"/>
  <c r="H11" i="10"/>
  <c r="AC11" i="10"/>
  <c r="H12" i="10"/>
  <c r="AC12" i="10"/>
  <c r="H13" i="10"/>
  <c r="AC13" i="10"/>
  <c r="I7" i="10"/>
  <c r="AD7" i="10"/>
  <c r="I8" i="10"/>
  <c r="AD8" i="10"/>
  <c r="I9" i="10"/>
  <c r="AD9" i="10"/>
  <c r="I10" i="10"/>
  <c r="AD10" i="10"/>
  <c r="I11" i="10"/>
  <c r="AD11" i="10"/>
  <c r="I12" i="10"/>
  <c r="AD12" i="10"/>
  <c r="I13" i="10"/>
  <c r="AD13" i="10"/>
  <c r="J7" i="10"/>
  <c r="AE7" i="10"/>
  <c r="J8" i="10"/>
  <c r="AE8" i="10"/>
  <c r="J9" i="10"/>
  <c r="AE9" i="10"/>
  <c r="J10" i="10"/>
  <c r="AE10" i="10"/>
  <c r="J11" i="10"/>
  <c r="AE11" i="10"/>
  <c r="J12" i="10"/>
  <c r="AE12" i="10"/>
  <c r="J13" i="10"/>
  <c r="AE13" i="10"/>
  <c r="K7" i="10"/>
  <c r="AF7" i="10"/>
  <c r="K8" i="10"/>
  <c r="AF8" i="10"/>
  <c r="K9" i="10"/>
  <c r="AF9" i="10"/>
  <c r="K10" i="10"/>
  <c r="AF10" i="10"/>
  <c r="K11" i="10"/>
  <c r="AF11" i="10"/>
  <c r="K12" i="10"/>
  <c r="AF12" i="10"/>
  <c r="K13" i="10"/>
  <c r="AF13" i="10"/>
  <c r="L7" i="10"/>
  <c r="AG7" i="10"/>
  <c r="L8" i="10"/>
  <c r="AG8" i="10"/>
  <c r="L9" i="10"/>
  <c r="AG9" i="10"/>
  <c r="L10" i="10"/>
  <c r="AG10" i="10"/>
  <c r="L11" i="10"/>
  <c r="AG11" i="10"/>
  <c r="L12" i="10"/>
  <c r="AG12" i="10"/>
  <c r="L13" i="10"/>
  <c r="AG13" i="10"/>
  <c r="M7" i="10"/>
  <c r="AH7" i="10"/>
  <c r="M8" i="10"/>
  <c r="AH8" i="10"/>
  <c r="M9" i="10"/>
  <c r="AH9" i="10"/>
  <c r="M10" i="10"/>
  <c r="AH10" i="10"/>
  <c r="M11" i="10"/>
  <c r="AH11" i="10"/>
  <c r="M12" i="10"/>
  <c r="AH12" i="10"/>
  <c r="M13" i="10"/>
  <c r="AH13" i="10"/>
  <c r="N7" i="10"/>
  <c r="AI7" i="10"/>
  <c r="N8" i="10"/>
  <c r="AI8" i="10"/>
  <c r="N9" i="10"/>
  <c r="AI9" i="10"/>
  <c r="N10" i="10"/>
  <c r="AI10" i="10"/>
  <c r="N11" i="10"/>
  <c r="AI11" i="10"/>
  <c r="N12" i="10"/>
  <c r="AI12" i="10"/>
  <c r="N13" i="10"/>
  <c r="AI13" i="10"/>
  <c r="O7" i="10"/>
  <c r="AJ7" i="10"/>
  <c r="O8" i="10"/>
  <c r="AJ8" i="10"/>
  <c r="O9" i="10"/>
  <c r="AJ9" i="10"/>
  <c r="O10" i="10"/>
  <c r="AJ10" i="10"/>
  <c r="O11" i="10"/>
  <c r="AJ11" i="10"/>
  <c r="O12" i="10"/>
  <c r="AJ12" i="10"/>
  <c r="O13" i="10"/>
  <c r="AJ13" i="10"/>
  <c r="Y7" i="10"/>
  <c r="Y8" i="10"/>
  <c r="Y9" i="10"/>
  <c r="Y10" i="10"/>
  <c r="Y11" i="10"/>
  <c r="Y12" i="10"/>
  <c r="Y13" i="10"/>
  <c r="T27" i="10"/>
  <c r="T29" i="10"/>
  <c r="T31" i="10"/>
  <c r="T33" i="10"/>
  <c r="T35" i="10"/>
  <c r="T37" i="10"/>
  <c r="T39" i="10"/>
  <c r="T41" i="10"/>
  <c r="T43" i="10"/>
  <c r="T45" i="10"/>
  <c r="R27" i="10"/>
  <c r="S27" i="10"/>
  <c r="AN27" i="10"/>
  <c r="AO27" i="10"/>
  <c r="AP27" i="10"/>
  <c r="R28" i="10"/>
  <c r="S28" i="10"/>
  <c r="AN28" i="10"/>
  <c r="AO28" i="10"/>
  <c r="AP28" i="10"/>
  <c r="R29" i="10"/>
  <c r="S29" i="10"/>
  <c r="AN29" i="10"/>
  <c r="AO29" i="10"/>
  <c r="AP29" i="10"/>
  <c r="R30" i="10"/>
  <c r="S30" i="10"/>
  <c r="AN30" i="10"/>
  <c r="AO30" i="10"/>
  <c r="AP30" i="10"/>
  <c r="R31" i="10"/>
  <c r="S31" i="10"/>
  <c r="AN31" i="10"/>
  <c r="AO31" i="10"/>
  <c r="AP31" i="10"/>
  <c r="R32" i="10"/>
  <c r="S32" i="10"/>
  <c r="AN32" i="10"/>
  <c r="AO32" i="10"/>
  <c r="AP32" i="10"/>
  <c r="R33" i="10"/>
  <c r="S33" i="10"/>
  <c r="AN33" i="10"/>
  <c r="AO33" i="10"/>
  <c r="AP33" i="10"/>
  <c r="R34" i="10"/>
  <c r="S34" i="10"/>
  <c r="AN34" i="10"/>
  <c r="AO34" i="10"/>
  <c r="AP34" i="10"/>
  <c r="R35" i="10"/>
  <c r="S35" i="10"/>
  <c r="AN35" i="10"/>
  <c r="AO35" i="10"/>
  <c r="AP35" i="10"/>
  <c r="R36" i="10"/>
  <c r="S36" i="10"/>
  <c r="AN36" i="10"/>
  <c r="AO36" i="10"/>
  <c r="AP36" i="10"/>
  <c r="R37" i="10"/>
  <c r="S37" i="10"/>
  <c r="AN37" i="10"/>
  <c r="AO37" i="10"/>
  <c r="AP37" i="10"/>
  <c r="R38" i="10"/>
  <c r="S38" i="10"/>
  <c r="AN38" i="10"/>
  <c r="AO38" i="10"/>
  <c r="AP38" i="10"/>
  <c r="R39" i="10"/>
  <c r="S39" i="10"/>
  <c r="AN39" i="10"/>
  <c r="AO39" i="10"/>
  <c r="AP39" i="10"/>
  <c r="R40" i="10"/>
  <c r="S40" i="10"/>
  <c r="AN40" i="10"/>
  <c r="AO40" i="10"/>
  <c r="AP40" i="10"/>
  <c r="R41" i="10"/>
  <c r="S41" i="10"/>
  <c r="AN41" i="10"/>
  <c r="AO41" i="10"/>
  <c r="AP41" i="10"/>
  <c r="R42" i="10"/>
  <c r="S42" i="10"/>
  <c r="AN42" i="10"/>
  <c r="AO42" i="10"/>
  <c r="AP42" i="10"/>
  <c r="R43" i="10"/>
  <c r="S43" i="10"/>
  <c r="AN43" i="10"/>
  <c r="AO43" i="10"/>
  <c r="AP43" i="10"/>
  <c r="R44" i="10"/>
  <c r="S44" i="10"/>
  <c r="AN44" i="10"/>
  <c r="AO44" i="10"/>
  <c r="AP44" i="10"/>
  <c r="R45" i="10"/>
  <c r="S45" i="10"/>
  <c r="AN45" i="10"/>
  <c r="AO45" i="10"/>
  <c r="AP45" i="10"/>
  <c r="R46" i="10"/>
  <c r="S46" i="10"/>
  <c r="AN46" i="10"/>
  <c r="AO46" i="10"/>
  <c r="AP46" i="10"/>
  <c r="AN26" i="10"/>
  <c r="AP26" i="10"/>
  <c r="AO26" i="10"/>
  <c r="S26" i="10"/>
  <c r="R26" i="10"/>
  <c r="AN25" i="10"/>
  <c r="AP25" i="10"/>
  <c r="AO25" i="10"/>
  <c r="T25" i="10"/>
  <c r="S25" i="10"/>
  <c r="R25" i="10"/>
  <c r="AN24" i="10"/>
  <c r="AP24" i="10"/>
  <c r="AO24" i="10"/>
  <c r="S24" i="10"/>
  <c r="R24" i="10"/>
  <c r="AN23" i="10"/>
  <c r="AP23" i="10"/>
  <c r="AO23" i="10"/>
  <c r="T23" i="10"/>
  <c r="S23" i="10"/>
  <c r="R23" i="10"/>
  <c r="AN22" i="10"/>
  <c r="AP22" i="10"/>
  <c r="AO22" i="10"/>
  <c r="S22" i="10"/>
  <c r="R22" i="10"/>
  <c r="AN21" i="10"/>
  <c r="AP21" i="10"/>
  <c r="AO21" i="10"/>
  <c r="T21" i="10"/>
  <c r="S21" i="10"/>
  <c r="R21" i="10"/>
  <c r="AN20" i="10"/>
  <c r="AP20" i="10"/>
  <c r="AO20" i="10"/>
  <c r="S20" i="10"/>
  <c r="R20" i="10"/>
  <c r="AN19" i="10"/>
  <c r="AP19" i="10"/>
  <c r="AO19" i="10"/>
  <c r="T19" i="10"/>
  <c r="S19" i="10"/>
  <c r="R19" i="10"/>
  <c r="AN18" i="10"/>
  <c r="AP18" i="10"/>
  <c r="AO18" i="10"/>
  <c r="S18" i="10"/>
  <c r="R18" i="10"/>
  <c r="AN17" i="10"/>
  <c r="AP17" i="10"/>
  <c r="AO17" i="10"/>
  <c r="T17" i="10"/>
  <c r="S17" i="10"/>
  <c r="R17" i="10"/>
  <c r="AN16" i="10"/>
  <c r="AP16" i="10"/>
  <c r="AO16" i="10"/>
  <c r="S16" i="10"/>
  <c r="R16" i="10"/>
  <c r="AN15" i="10"/>
  <c r="AP15" i="10"/>
  <c r="AO15" i="10"/>
  <c r="T15" i="10"/>
  <c r="S15" i="10"/>
  <c r="R15" i="10"/>
  <c r="AN14" i="10"/>
  <c r="AP14" i="10"/>
  <c r="AO14" i="10"/>
  <c r="R14" i="10"/>
  <c r="AN13" i="10"/>
  <c r="AP13" i="10"/>
  <c r="AO13" i="10"/>
  <c r="T13" i="10"/>
  <c r="S13" i="10"/>
  <c r="R13" i="10"/>
  <c r="AN12" i="10"/>
  <c r="AP12" i="10"/>
  <c r="AO12" i="10"/>
  <c r="S12" i="10"/>
  <c r="R12" i="10"/>
  <c r="AN11" i="10"/>
  <c r="AP11" i="10"/>
  <c r="AO11" i="10"/>
  <c r="T11" i="10"/>
  <c r="S11" i="10"/>
  <c r="R11" i="10"/>
  <c r="AN10" i="10"/>
  <c r="AP10" i="10"/>
  <c r="AO10" i="10"/>
  <c r="S10" i="10"/>
  <c r="R10" i="10"/>
  <c r="AN9" i="10"/>
  <c r="AP9" i="10"/>
  <c r="AO9" i="10"/>
  <c r="T9" i="10"/>
  <c r="S9" i="10"/>
  <c r="R9" i="10"/>
  <c r="AN8" i="10"/>
  <c r="AP8" i="10"/>
  <c r="AO8" i="10"/>
  <c r="S8" i="10"/>
  <c r="R8" i="10"/>
  <c r="AN7" i="10"/>
  <c r="AP7" i="10"/>
  <c r="AO7" i="10"/>
  <c r="T7" i="10"/>
  <c r="S7" i="10"/>
  <c r="R7" i="10"/>
  <c r="D6" i="10"/>
  <c r="Y6" i="10"/>
  <c r="E6" i="10"/>
  <c r="Z6" i="10"/>
  <c r="F6" i="10"/>
  <c r="AA6" i="10"/>
  <c r="G6" i="10"/>
  <c r="AB6" i="10"/>
  <c r="H6" i="10"/>
  <c r="AC6" i="10"/>
  <c r="I6" i="10"/>
  <c r="AD6" i="10"/>
  <c r="J6" i="10"/>
  <c r="AE6" i="10"/>
  <c r="K6" i="10"/>
  <c r="AF6" i="10"/>
  <c r="L6" i="10"/>
  <c r="AG6" i="10"/>
  <c r="M6" i="10"/>
  <c r="AH6" i="10"/>
  <c r="AN6" i="10"/>
  <c r="AP6" i="10"/>
  <c r="AO6" i="10"/>
  <c r="O6" i="10"/>
  <c r="AJ6" i="10"/>
  <c r="N6" i="10"/>
  <c r="AI6" i="10"/>
  <c r="S6" i="10"/>
  <c r="R6" i="10"/>
  <c r="D5" i="10"/>
  <c r="Y5" i="10"/>
  <c r="E5" i="10"/>
  <c r="Z5" i="10"/>
  <c r="F5" i="10"/>
  <c r="AA5" i="10"/>
  <c r="G5" i="10"/>
  <c r="AB5" i="10"/>
  <c r="H5" i="10"/>
  <c r="AC5" i="10"/>
  <c r="I5" i="10"/>
  <c r="AD5" i="10"/>
  <c r="J5" i="10"/>
  <c r="AE5" i="10"/>
  <c r="K5" i="10"/>
  <c r="AF5" i="10"/>
  <c r="L5" i="10"/>
  <c r="AG5" i="10"/>
  <c r="M5" i="10"/>
  <c r="AH5" i="10"/>
  <c r="AN5" i="10"/>
  <c r="AP5" i="10"/>
  <c r="AO5" i="10"/>
  <c r="O5" i="10"/>
  <c r="AJ5" i="10"/>
  <c r="N5" i="10"/>
  <c r="AI5" i="10"/>
  <c r="T5" i="10"/>
  <c r="S5" i="10"/>
  <c r="R5" i="10"/>
  <c r="D4" i="10"/>
  <c r="Y4" i="10"/>
  <c r="E4" i="10"/>
  <c r="Z4" i="10"/>
  <c r="F4" i="10"/>
  <c r="AA4" i="10"/>
  <c r="G4" i="10"/>
  <c r="AB4" i="10"/>
  <c r="H4" i="10"/>
  <c r="AC4" i="10"/>
  <c r="I4" i="10"/>
  <c r="AD4" i="10"/>
  <c r="J4" i="10"/>
  <c r="AE4" i="10"/>
  <c r="K4" i="10"/>
  <c r="AF4" i="10"/>
  <c r="L4" i="10"/>
  <c r="AG4" i="10"/>
  <c r="M4" i="10"/>
  <c r="AH4" i="10"/>
  <c r="AN4" i="10"/>
  <c r="AP4" i="10"/>
  <c r="AO4" i="10"/>
  <c r="O4" i="10"/>
  <c r="AJ4" i="10"/>
  <c r="N4" i="10"/>
  <c r="AI4" i="10"/>
  <c r="S4" i="10"/>
  <c r="R4" i="10"/>
  <c r="D3" i="10"/>
  <c r="Y3" i="10"/>
  <c r="E3" i="10"/>
  <c r="Z3" i="10"/>
  <c r="F3" i="10"/>
  <c r="AA3" i="10"/>
  <c r="G3" i="10"/>
  <c r="AB3" i="10"/>
  <c r="H3" i="10"/>
  <c r="AC3" i="10"/>
  <c r="I3" i="10"/>
  <c r="AD3" i="10"/>
  <c r="J3" i="10"/>
  <c r="AE3" i="10"/>
  <c r="K3" i="10"/>
  <c r="AF3" i="10"/>
  <c r="L3" i="10"/>
  <c r="AG3" i="10"/>
  <c r="M3" i="10"/>
  <c r="AH3" i="10"/>
  <c r="N3" i="10"/>
  <c r="AI3" i="10"/>
  <c r="O3" i="10"/>
  <c r="AJ3" i="10"/>
  <c r="AN3" i="10"/>
  <c r="AP3" i="10"/>
  <c r="AO3" i="10"/>
  <c r="T3" i="10"/>
  <c r="S3" i="10"/>
  <c r="R3" i="10"/>
  <c r="P3" i="10"/>
  <c r="E2" i="10"/>
  <c r="F2" i="10"/>
  <c r="G2" i="10"/>
  <c r="H2" i="10"/>
  <c r="I2" i="10"/>
  <c r="J2" i="10"/>
  <c r="K2" i="10"/>
  <c r="L2" i="10"/>
  <c r="M2" i="10"/>
  <c r="N2" i="10"/>
  <c r="O2" i="10"/>
  <c r="D2"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alcChain>
</file>

<file path=xl/sharedStrings.xml><?xml version="1.0" encoding="utf-8"?>
<sst xmlns="http://schemas.openxmlformats.org/spreadsheetml/2006/main" count="2267" uniqueCount="246">
  <si>
    <t>mus 23S cat pruned of mt</t>
  </si>
  <si>
    <t>arb RY cat pruned of mt</t>
  </si>
  <si>
    <t>mus RY cat pruned of mt</t>
  </si>
  <si>
    <t>arb RYMK cat pruned of mt</t>
  </si>
  <si>
    <t>mus RYMK cat pruned of mt</t>
  </si>
  <si>
    <t>arb reg gamma pruned of mt</t>
  </si>
  <si>
    <t>mus reg gamma pruned of mt</t>
  </si>
  <si>
    <t>arb 16S gamma pruned of mt</t>
  </si>
  <si>
    <t>mus 16S gamma pruned of mt</t>
  </si>
  <si>
    <t>mus 23S gamma pruned of mt</t>
  </si>
  <si>
    <t>arb RY gamma pruned of mt</t>
  </si>
  <si>
    <t>mus RY gamma pruned of mt</t>
  </si>
  <si>
    <t>arb RYMK gamma pruned of mt</t>
  </si>
  <si>
    <t>mus RYMK gamma pruned of mt</t>
  </si>
  <si>
    <t>AU scores of the trees with the trimmed complement of species without mitochondria according to the various alignments</t>
    <phoneticPr fontId="5" type="noConversion"/>
  </si>
  <si>
    <t>AU scores of the trees with the trimmed complement of species with mitochondria according to the various alignments</t>
    <phoneticPr fontId="5" type="noConversion"/>
  </si>
  <si>
    <t>mus-bij_bacteria_mtDel</t>
  </si>
  <si>
    <t>arb-16SRed_bacteria-gb</t>
  </si>
  <si>
    <t>mus-16SRed_bacteria-gb</t>
  </si>
  <si>
    <t>arb-23S_bacteria-gb</t>
  </si>
  <si>
    <t>mus-23S_bacteria-gb</t>
  </si>
  <si>
    <t>arb-bij_bacteria-gb-RY</t>
  </si>
  <si>
    <t>mus-bij_bacteria-gb-RY</t>
  </si>
  <si>
    <t>arb cat mtDel</t>
  </si>
  <si>
    <t>arb gamma mtDel</t>
  </si>
  <si>
    <t>mus cat mtDel</t>
  </si>
  <si>
    <t>mus gamma mtDel</t>
  </si>
  <si>
    <r>
      <t>↓</t>
    </r>
    <r>
      <rPr>
        <sz val="10"/>
        <rFont val="Verdana"/>
      </rPr>
      <t xml:space="preserve"> tree</t>
    </r>
  </si>
  <si>
    <r>
      <t xml:space="preserve">alignment dataset </t>
    </r>
    <r>
      <rPr>
        <sz val="10"/>
        <rFont val="Arial"/>
      </rPr>
      <t>→</t>
    </r>
  </si>
  <si>
    <t>AU scores of the trees with the full complement of species without mitochondria according to the various alignments</t>
    <phoneticPr fontId="5" type="noConversion"/>
  </si>
  <si>
    <t>AU scores of the trees with the full complement of species with mitochondria according to the various alignments</t>
    <phoneticPr fontId="5" type="noConversion"/>
  </si>
  <si>
    <t>Fisher's method across a row</t>
    <phoneticPr fontId="5" type="noConversion"/>
  </si>
  <si>
    <t>Fisher's method</t>
    <phoneticPr fontId="5" type="noConversion"/>
  </si>
  <si>
    <t>arb reg cat pruned of mt</t>
  </si>
  <si>
    <t>mus reg cat pruned of mt</t>
  </si>
  <si>
    <t>arb 16S cat pruned of mt</t>
  </si>
  <si>
    <t>mus 16S cat pruned of mt</t>
  </si>
  <si>
    <t>arb 23S cat pruned of mt</t>
  </si>
  <si>
    <t>Fisher, but columnwise…</t>
    <phoneticPr fontId="5" type="noConversion"/>
  </si>
  <si>
    <t>arb_16S_gamma</t>
  </si>
  <si>
    <t>arb_23S_cat</t>
  </si>
  <si>
    <t>arb_23S_gamma</t>
  </si>
  <si>
    <t>arb_reg_cat</t>
  </si>
  <si>
    <t>arb_reg_gamma</t>
  </si>
  <si>
    <t>arb_RY_cat</t>
  </si>
  <si>
    <t>arb_RY_gamma</t>
  </si>
  <si>
    <t>arb_RYMK_cat</t>
  </si>
  <si>
    <t>arb_RYMK_gamma</t>
  </si>
  <si>
    <t>mus_16S_cat</t>
  </si>
  <si>
    <t>arb cat mtDel</t>
    <phoneticPr fontId="5" type="noConversion"/>
  </si>
  <si>
    <t>arb gamma mtDel</t>
    <phoneticPr fontId="5" type="noConversion"/>
  </si>
  <si>
    <t>mus cat mtDel</t>
    <phoneticPr fontId="5" type="noConversion"/>
  </si>
  <si>
    <t>mus gamma mtDel</t>
    <phoneticPr fontId="5" type="noConversion"/>
  </si>
  <si>
    <t>arb-bij_trimmed-gb</t>
  </si>
  <si>
    <t>mus-bij_trimmed-gb</t>
  </si>
  <si>
    <t>arb-bij_trimmed-gb-RY</t>
  </si>
  <si>
    <t>mus-bij_trimmed-gb-RY</t>
  </si>
  <si>
    <t>arb-bij_trimmed-gb-RYKM</t>
  </si>
  <si>
    <t>mus-bij_trimmed-gb-RYKM</t>
  </si>
  <si>
    <t>Fisher's method</t>
  </si>
  <si>
    <t>arb cat trimmed</t>
  </si>
  <si>
    <t>arb gamma trimmed</t>
  </si>
  <si>
    <t>mus cat trimmed</t>
  </si>
  <si>
    <t>mus gamma trimmed</t>
  </si>
  <si>
    <t>arb cat RY trimmed</t>
  </si>
  <si>
    <t>arb gamma RY trimmed</t>
  </si>
  <si>
    <t>mus cat RY trimmed</t>
  </si>
  <si>
    <t>mus gamma RY trimmed</t>
  </si>
  <si>
    <t>arb cat RYMK trimmed</t>
  </si>
  <si>
    <t>arb gamma RYMK trimmed</t>
  </si>
  <si>
    <t>mus RYMK cat trimmed</t>
  </si>
  <si>
    <t>mus RYMK gamma trimmed</t>
  </si>
  <si>
    <t>arb cat pruned</t>
  </si>
  <si>
    <t>arb gamma pruned</t>
  </si>
  <si>
    <t>mus cat pruned</t>
  </si>
  <si>
    <t>mus gamma pruned</t>
  </si>
  <si>
    <t>arb cat RY pruned</t>
  </si>
  <si>
    <t>arb gamma RY pruned</t>
  </si>
  <si>
    <t>mus cat RY pruned</t>
  </si>
  <si>
    <t>mus gamma RY pruned</t>
  </si>
  <si>
    <t>arb RYMK cat pruned</t>
  </si>
  <si>
    <t>arb RYMK gamma pruned</t>
  </si>
  <si>
    <t>arb-bij_trimmed_mt-gb</t>
  </si>
  <si>
    <t>mus-bij_trimmed_mt-gb</t>
  </si>
  <si>
    <t>arb-bij_trimmed_mt-gb-RY</t>
  </si>
  <si>
    <t>mus-bij_trimmed_mt-gb-RY</t>
  </si>
  <si>
    <t>arb-bij_trimmed_mt-gb-RYKM</t>
  </si>
  <si>
    <t>mus-bij_trimmed_mt-gb-RYKM</t>
  </si>
  <si>
    <t>arb-bij_bacteria-gb</t>
  </si>
  <si>
    <t>arb-bij_bacteria_mtDel</t>
  </si>
  <si>
    <t>mus-bij_bacteria-gb</t>
  </si>
  <si>
    <t>mus RYMK gamma pruned</t>
  </si>
  <si>
    <t>mus RYMK cat pruned</t>
  </si>
  <si>
    <t>mus-bij_bacteria_mt-RYKM</t>
  </si>
  <si>
    <t>arb-16SRed_bacteria</t>
  </si>
  <si>
    <t>mus reg mt gamma</t>
  </si>
  <si>
    <t>mus RY mt cat</t>
  </si>
  <si>
    <t>mus RY mt gamma</t>
  </si>
  <si>
    <t>mus RYMK mt cat</t>
  </si>
  <si>
    <t>mus RYMK mt gamma</t>
  </si>
  <si>
    <t>(se)</t>
  </si>
  <si>
    <t>arb 23S mt cat</t>
  </si>
  <si>
    <t>arb 23S mt gamma</t>
  </si>
  <si>
    <t>arb reg mt cat</t>
  </si>
  <si>
    <t>arb reg mt gamma</t>
  </si>
  <si>
    <t>arb RY mt cat</t>
  </si>
  <si>
    <t>arb RY mt gamma</t>
  </si>
  <si>
    <t>arb_23S_mt_gamma</t>
  </si>
  <si>
    <t>arb_reg_mt_cat</t>
  </si>
  <si>
    <t>arb_reg_mt_gamma</t>
  </si>
  <si>
    <t>arb_RY_mt_cat</t>
  </si>
  <si>
    <t>arb_RY_mt_gamma</t>
  </si>
  <si>
    <t>arb_RYMK_mt_cat</t>
  </si>
  <si>
    <t>arb_RYMK_mt_gamma</t>
  </si>
  <si>
    <t>mus_16S_mt_cat</t>
  </si>
  <si>
    <t>mus_16S_mt_gamma</t>
  </si>
  <si>
    <t>mus_23S_mt_cat</t>
  </si>
  <si>
    <t>mus_23S_mt_gamma</t>
  </si>
  <si>
    <t>mus_reg_mt_cat</t>
  </si>
  <si>
    <t>mus_reg_mt_gamma</t>
  </si>
  <si>
    <t>mus_RY_mt_cat</t>
  </si>
  <si>
    <t>mus_RY_mt_gamma</t>
  </si>
  <si>
    <t>mus_RYMK_mt_cat</t>
  </si>
  <si>
    <t>mus_RYMK_mt_gamma</t>
  </si>
  <si>
    <t>arb_cat_mtDel</t>
  </si>
  <si>
    <t>arb_gamma_mtDel</t>
  </si>
  <si>
    <t>mus_cat_mtDel</t>
  </si>
  <si>
    <t>mus_gamma_mtDel</t>
  </si>
  <si>
    <t>arb_16S_cat</t>
  </si>
  <si>
    <t>arb-bij_bacteria-RYKM</t>
  </si>
  <si>
    <t>arb-bij_bacteria_mt-RYKM</t>
  </si>
  <si>
    <t>mus-bij_bacteria-RYKM</t>
  </si>
  <si>
    <t>arb-23S_all_mt</t>
  </si>
  <si>
    <t>arb-23S_bacteria</t>
  </si>
  <si>
    <t>arb-bij_all_mt-RY</t>
  </si>
  <si>
    <t>arb-bij_all_mt</t>
  </si>
  <si>
    <t>arb-bij_bacteria-RY</t>
  </si>
  <si>
    <t>arb-bij_bacteria</t>
  </si>
  <si>
    <t>mus-16SRed_all_mt</t>
  </si>
  <si>
    <t>mus-16SRed_bacteria</t>
  </si>
  <si>
    <t>mus-23S_all_mt</t>
  </si>
  <si>
    <t>mus-23S_bacteria</t>
  </si>
  <si>
    <t>mus-bij_all_mt-RY</t>
  </si>
  <si>
    <t>mus-bij_all_mt</t>
  </si>
  <si>
    <t>reading</t>
  </si>
  <si>
    <t>rank</t>
  </si>
  <si>
    <t>item</t>
  </si>
  <si>
    <t>obs</t>
  </si>
  <si>
    <t>au</t>
  </si>
  <si>
    <t>np</t>
  </si>
  <si>
    <t>wsh</t>
  </si>
  <si>
    <t>arb 16S mt cat</t>
  </si>
  <si>
    <t>arb 16S mt gamma</t>
  </si>
  <si>
    <t>bp</t>
  </si>
  <si>
    <t>pp</t>
  </si>
  <si>
    <t>kh</t>
  </si>
  <si>
    <t>sh</t>
  </si>
  <si>
    <t>wkh</t>
  </si>
  <si>
    <t>mus-bij_bacteria-RY</t>
  </si>
  <si>
    <t>mus-bij_bacteria</t>
  </si>
  <si>
    <t>arb-16SRed_all_mt</t>
  </si>
  <si>
    <t>arb 16S cat</t>
  </si>
  <si>
    <t>arb 16S gamma</t>
  </si>
  <si>
    <t>arb 23S cat</t>
  </si>
  <si>
    <t>arb 23S gamma</t>
  </si>
  <si>
    <t>arb reg cat</t>
  </si>
  <si>
    <t>mus reg cat</t>
  </si>
  <si>
    <t>mus reg gamma</t>
  </si>
  <si>
    <t>mus RY cat</t>
  </si>
  <si>
    <t>mus RY gamma</t>
  </si>
  <si>
    <t>mus RYMK cat</t>
  </si>
  <si>
    <t>mus RYMK gamma</t>
  </si>
  <si>
    <t>|</t>
  </si>
  <si>
    <t>9e-312</t>
  </si>
  <si>
    <t>8e-317</t>
  </si>
  <si>
    <t>mus_16S_gamma</t>
  </si>
  <si>
    <t>mus_23S_cat</t>
  </si>
  <si>
    <t>mus_23S_gamma</t>
  </si>
  <si>
    <t>mus_reg_cat</t>
  </si>
  <si>
    <t>mus_reg_gamma</t>
  </si>
  <si>
    <t>mus_RY_cat</t>
  </si>
  <si>
    <t>mus_RY_gamma</t>
  </si>
  <si>
    <t>mus_RYMK_cat</t>
  </si>
  <si>
    <t>mus_RYMK_gamma</t>
  </si>
  <si>
    <t>arb_16S_mt_cat</t>
  </si>
  <si>
    <t>arb_16S_mt_gamma</t>
  </si>
  <si>
    <t>arb_23S_mt_cat</t>
  </si>
  <si>
    <t>7e-318</t>
  </si>
  <si>
    <t>arb RYMK mt cat</t>
  </si>
  <si>
    <t>arb RYMK mt gamma</t>
  </si>
  <si>
    <t>mus 16S mt cat</t>
  </si>
  <si>
    <t>mus-23S_bacteria-gb.pv</t>
  </si>
  <si>
    <t>arb reg gamma</t>
  </si>
  <si>
    <t>Log fisher</t>
    <phoneticPr fontId="5" type="noConversion"/>
  </si>
  <si>
    <t>significance count</t>
    <phoneticPr fontId="5" type="noConversion"/>
  </si>
  <si>
    <t>mus 16S cat</t>
  </si>
  <si>
    <t>mus 16S gamma</t>
  </si>
  <si>
    <t>mus 23S cat</t>
  </si>
  <si>
    <t>mus 23S gamma</t>
  </si>
  <si>
    <t>8e-322</t>
  </si>
  <si>
    <t>2e-318</t>
  </si>
  <si>
    <t>1e-310</t>
  </si>
  <si>
    <t>1e-314</t>
  </si>
  <si>
    <t>3e-322</t>
  </si>
  <si>
    <t>arb-16SRed_bacteria-gb.pv</t>
  </si>
  <si>
    <t>arb-23S_bacteria-gb.pv</t>
  </si>
  <si>
    <t>arb-bij_bacteria-RYKM.pv</t>
  </si>
  <si>
    <t>arb-bij_bacteria-gb-RY.pv</t>
  </si>
  <si>
    <t>arb-bij_bacteria-gb.pv</t>
  </si>
  <si>
    <t>mus-16SRed_bacteria-gb.pv</t>
  </si>
  <si>
    <t>mus 16S mt gamma</t>
  </si>
  <si>
    <t>mus 23S mt cat</t>
  </si>
  <si>
    <t>mus 23S mt gamma</t>
  </si>
  <si>
    <t>mus reg mt cat</t>
  </si>
  <si>
    <t>mus-bij_bacteria-RYKM.pv</t>
  </si>
  <si>
    <t>mus-bij_bacteria-gb-RY.pv</t>
  </si>
  <si>
    <t>mus-bij_bacteria-gb.pv</t>
  </si>
  <si>
    <t>2e-312</t>
  </si>
  <si>
    <t>4e-314</t>
  </si>
  <si>
    <t>1e-312</t>
  </si>
  <si>
    <t>5e-313</t>
  </si>
  <si>
    <t>4e-315</t>
  </si>
  <si>
    <t>Fisher Γ+CAT</t>
    <phoneticPr fontId="5" type="noConversion"/>
  </si>
  <si>
    <t>Natural Logarithm</t>
    <phoneticPr fontId="5" type="noConversion"/>
  </si>
  <si>
    <t>sum</t>
    <phoneticPr fontId="5" type="noConversion"/>
  </si>
  <si>
    <t>geo</t>
    <phoneticPr fontId="5" type="noConversion"/>
  </si>
  <si>
    <t>arb RY cat</t>
  </si>
  <si>
    <t>arb RY gamma</t>
  </si>
  <si>
    <t>arb RYMK cat</t>
  </si>
  <si>
    <t>arb RYMK gamma</t>
  </si>
  <si>
    <t xml:space="preserve"> the tree obtained by pruning the mitochondria from the arb with mitochondria tree (light green) is a bit more discordant than the other trees of the subgroup (full, 16S, 23S, RY or RYMK), which are significant to the respective alignment, the scores for the pruned mus with mitochondria are less discordant, but are smaller than the muscle without mitochondria. The RYMK and the full dataset behave similarly.
The RY trees pruned of mitochondria shows the same same trend (pale yellow). This means that the attraction is independent of effects due to the AT-richness during inference.</t>
    <phoneticPr fontId="5" type="noConversion"/>
  </si>
  <si>
    <t>NOTES:</t>
    <phoneticPr fontId="5" type="noConversion"/>
  </si>
  <si>
    <t>The trees with "mt" are pruned trees inferred from mitochondria-including alignments, whereas the MtDel alignements were mitochondria-including alignments which were amputated of all mitochondria.</t>
    <phoneticPr fontId="5" type="noConversion"/>
  </si>
  <si>
    <t>arb-bij_bacteria_mtDel.pv</t>
  </si>
  <si>
    <t>mus-bij_bacteria_mtDel.pv</t>
  </si>
  <si>
    <t>1e-319</t>
  </si>
  <si>
    <t>(WARNING: FORMULA TABLE!)</t>
    <phoneticPr fontId="5" type="noConversion"/>
  </si>
  <si>
    <t>arb cat mtDel</t>
    <phoneticPr fontId="5" type="noConversion"/>
  </si>
  <si>
    <t>arb gamma mtDel</t>
    <phoneticPr fontId="5" type="noConversion"/>
  </si>
  <si>
    <t>mus cat mtDel</t>
    <phoneticPr fontId="5" type="noConversion"/>
  </si>
  <si>
    <t>mus gamma mtDel</t>
    <phoneticPr fontId="5" type="noConversion"/>
  </si>
  <si>
    <t>#</t>
  </si>
  <si>
    <t>1+</t>
  </si>
  <si>
    <t>Fisher's method</t>
    <phoneticPr fontId="5" type="noConversion"/>
  </si>
  <si>
    <t>Furthermore, the deletion of mt from the alignment gives an alignment file that nearly rejects the trees of arb reg (0.062) and the trees of the former are rejected by the latter. Basically, the arb mt alignment has something weird with it.</t>
    <phoneticPr fontId="5" type="noConversion"/>
  </si>
  <si>
    <t>AU scores of the trees with the full complement of species according to the various alignments. This table includes the trees without mitochondria, the trees with mitochondria pruned of the mitochondria ("pruned") and the trees inferred from the alignments where the mitochondrial sequences where deleted after alignment ("mtDel")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</si>
</sst>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
    <numFmt numFmtId="167" formatCode="0.E+00"/>
  </numFmts>
  <fonts count="10" x14ac:knownFonts="1">
    <font>
      <sz val="10"/>
      <name val="Verdana"/>
    </font>
    <font>
      <b/>
      <sz val="10"/>
      <name val="Verdana"/>
    </font>
    <font>
      <sz val="10"/>
      <name val="Verdana"/>
    </font>
    <font>
      <b/>
      <sz val="10"/>
      <name val="Verdana"/>
    </font>
    <font>
      <b/>
      <sz val="10"/>
      <name val="Verdana"/>
    </font>
    <font>
      <sz val="8"/>
      <name val="Verdana"/>
    </font>
    <font>
      <sz val="10"/>
      <color indexed="22"/>
      <name val="Verdana"/>
    </font>
    <font>
      <sz val="10"/>
      <name val="Arial"/>
    </font>
    <font>
      <sz val="10"/>
      <color indexed="55"/>
      <name val="Verdana"/>
    </font>
    <font>
      <sz val="10"/>
      <color indexed="63"/>
      <name val="Verdana"/>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s>
  <borders count="21">
    <border>
      <left/>
      <right/>
      <top/>
      <bottom/>
      <diagonal/>
    </border>
    <border>
      <left/>
      <right style="double">
        <color auto="1"/>
      </right>
      <top/>
      <bottom/>
      <diagonal/>
    </border>
    <border>
      <left style="medium">
        <color auto="1"/>
      </left>
      <right style="double">
        <color auto="1"/>
      </right>
      <top style="medium">
        <color auto="1"/>
      </top>
      <bottom/>
      <diagonal/>
    </border>
    <border>
      <left/>
      <right style="double">
        <color auto="1"/>
      </right>
      <top style="medium">
        <color auto="1"/>
      </top>
      <bottom/>
      <diagonal/>
    </border>
    <border>
      <left/>
      <right style="medium">
        <color auto="1"/>
      </right>
      <top style="medium">
        <color auto="1"/>
      </top>
      <bottom/>
      <diagonal/>
    </border>
    <border>
      <left style="medium">
        <color auto="1"/>
      </left>
      <right style="double">
        <color auto="1"/>
      </right>
      <top/>
      <bottom/>
      <diagonal/>
    </border>
    <border>
      <left/>
      <right style="medium">
        <color auto="1"/>
      </right>
      <top/>
      <bottom/>
      <diagonal/>
    </border>
    <border>
      <left style="medium">
        <color auto="1"/>
      </left>
      <right style="double">
        <color auto="1"/>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double">
        <color auto="1"/>
      </right>
      <top/>
      <bottom style="medium">
        <color auto="1"/>
      </bottom>
      <diagonal/>
    </border>
    <border>
      <left style="medium">
        <color auto="1"/>
      </left>
      <right/>
      <top/>
      <bottom/>
      <diagonal/>
    </border>
    <border>
      <left style="double">
        <color auto="1"/>
      </left>
      <right/>
      <top/>
      <bottom/>
      <diagonal/>
    </border>
    <border>
      <left style="medium">
        <color auto="1"/>
      </left>
      <right/>
      <top style="medium">
        <color auto="1"/>
      </top>
      <bottom/>
      <diagonal/>
    </border>
    <border>
      <left style="double">
        <color auto="1"/>
      </left>
      <right/>
      <top style="medium">
        <color auto="1"/>
      </top>
      <bottom/>
      <diagonal/>
    </border>
    <border>
      <left/>
      <right/>
      <top style="medium">
        <color auto="1"/>
      </top>
      <bottom/>
      <diagonal/>
    </border>
    <border>
      <left style="medium">
        <color auto="1"/>
      </left>
      <right/>
      <top/>
      <bottom style="medium">
        <color auto="1"/>
      </bottom>
      <diagonal/>
    </border>
    <border>
      <left style="double">
        <color auto="1"/>
      </left>
      <right/>
      <top/>
      <bottom style="medium">
        <color auto="1"/>
      </bottom>
      <diagonal/>
    </border>
    <border>
      <left/>
      <right/>
      <top/>
      <bottom style="medium">
        <color auto="1"/>
      </bottom>
      <diagonal/>
    </border>
  </borders>
  <cellStyleXfs count="1">
    <xf numFmtId="0" fontId="0" fillId="0" borderId="0"/>
  </cellStyleXfs>
  <cellXfs count="58">
    <xf numFmtId="0" fontId="0" fillId="0" borderId="0" xfId="0"/>
    <xf numFmtId="11" fontId="0" fillId="0" borderId="0" xfId="0" applyNumberFormat="1"/>
    <xf numFmtId="0" fontId="0" fillId="0" borderId="0" xfId="0" applyBorder="1"/>
    <xf numFmtId="0" fontId="0" fillId="0" borderId="1" xfId="0" applyBorder="1"/>
    <xf numFmtId="0" fontId="8" fillId="0" borderId="0" xfId="0" applyFont="1"/>
    <xf numFmtId="0" fontId="0" fillId="0" borderId="0" xfId="0" applyAlignment="1">
      <alignment horizontal="right"/>
    </xf>
    <xf numFmtId="0" fontId="4" fillId="0" borderId="0" xfId="0" applyFont="1"/>
    <xf numFmtId="0" fontId="0" fillId="0" borderId="0" xfId="0" applyAlignment="1">
      <alignment textRotation="135"/>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66" fontId="0" fillId="0" borderId="0" xfId="0" applyNumberFormat="1"/>
    <xf numFmtId="167" fontId="0" fillId="0" borderId="0" xfId="0" applyNumberFormat="1"/>
    <xf numFmtId="0" fontId="0" fillId="2" borderId="5" xfId="0" applyFill="1" applyBorder="1"/>
    <xf numFmtId="0" fontId="0" fillId="2" borderId="1" xfId="0" applyFill="1" applyBorder="1"/>
    <xf numFmtId="0" fontId="3" fillId="0" borderId="0" xfId="0" applyFont="1"/>
    <xf numFmtId="0" fontId="3" fillId="0" borderId="0" xfId="0" applyFont="1" applyAlignment="1"/>
    <xf numFmtId="0" fontId="0" fillId="3" borderId="5" xfId="0" applyFill="1" applyBorder="1"/>
    <xf numFmtId="0" fontId="0" fillId="3" borderId="1" xfId="0" applyFill="1" applyBorder="1"/>
    <xf numFmtId="0" fontId="0" fillId="4" borderId="1" xfId="0" applyFill="1" applyBorder="1"/>
    <xf numFmtId="0" fontId="0" fillId="0" borderId="0" xfId="0" applyFill="1" applyBorder="1"/>
    <xf numFmtId="0" fontId="6" fillId="0" borderId="0" xfId="0" applyFont="1"/>
    <xf numFmtId="0" fontId="6" fillId="0" borderId="0" xfId="0" applyFont="1" applyFill="1" applyBorder="1"/>
    <xf numFmtId="0" fontId="6" fillId="0" borderId="0" xfId="0" applyNumberFormat="1" applyFont="1"/>
    <xf numFmtId="0" fontId="0" fillId="5" borderId="1" xfId="0" applyFill="1" applyBorder="1"/>
    <xf numFmtId="0" fontId="2" fillId="0" borderId="0" xfId="0" applyFont="1" applyFill="1"/>
    <xf numFmtId="0" fontId="2" fillId="0" borderId="0" xfId="0" applyFont="1" applyFill="1" applyAlignment="1">
      <alignment textRotation="135"/>
    </xf>
    <xf numFmtId="0" fontId="1" fillId="0" borderId="0" xfId="0" applyFont="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1" xfId="0" applyFill="1" applyBorder="1"/>
    <xf numFmtId="0" fontId="0" fillId="0" borderId="6" xfId="0" applyFill="1" applyBorder="1"/>
    <xf numFmtId="0" fontId="0" fillId="0" borderId="10" xfId="0" applyFill="1" applyBorder="1"/>
    <xf numFmtId="0" fontId="0" fillId="0" borderId="11" xfId="0" applyFill="1" applyBorder="1"/>
    <xf numFmtId="0" fontId="0" fillId="0" borderId="7" xfId="0" applyFill="1" applyBorder="1"/>
    <xf numFmtId="0" fontId="0" fillId="0" borderId="12" xfId="0" applyFill="1" applyBorder="1"/>
    <xf numFmtId="0" fontId="0" fillId="0" borderId="8" xfId="0" applyFill="1" applyBorder="1"/>
    <xf numFmtId="0" fontId="0" fillId="0" borderId="9" xfId="0" applyFill="1" applyBorder="1"/>
    <xf numFmtId="0" fontId="9" fillId="0" borderId="0" xfId="0" applyFont="1"/>
    <xf numFmtId="0" fontId="7" fillId="0" borderId="0" xfId="0" applyFont="1"/>
    <xf numFmtId="0" fontId="0" fillId="0" borderId="15" xfId="0" applyBorder="1"/>
    <xf numFmtId="0" fontId="0" fillId="0" borderId="17" xfId="0" applyBorder="1"/>
    <xf numFmtId="0" fontId="0" fillId="0" borderId="13" xfId="0" applyBorder="1"/>
    <xf numFmtId="0" fontId="0" fillId="0" borderId="18" xfId="0" applyBorder="1"/>
    <xf numFmtId="0" fontId="0" fillId="0" borderId="20"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16" xfId="0" applyBorder="1"/>
    <xf numFmtId="0" fontId="0" fillId="0" borderId="19" xfId="0" applyBorder="1"/>
  </cellXfs>
  <cellStyles count="1">
    <cellStyle name="Normal" xfId="0" builtinId="0"/>
  </cellStyles>
  <dxfs count="9">
    <dxf>
      <font>
        <condense val="0"/>
        <extend val="0"/>
        <color indexed="22"/>
      </font>
    </dxf>
    <dxf>
      <font>
        <condense val="0"/>
        <extend val="0"/>
        <color indexed="23"/>
      </font>
    </dxf>
    <dxf>
      <font>
        <b/>
        <i val="0"/>
        <condense val="0"/>
        <extend val="0"/>
      </font>
    </dxf>
    <dxf>
      <font>
        <condense val="0"/>
        <extend val="0"/>
        <color indexed="23"/>
      </font>
    </dxf>
    <dxf>
      <font>
        <b/>
        <i val="0"/>
        <condense val="0"/>
        <extend val="0"/>
      </font>
    </dxf>
    <dxf>
      <font>
        <condense val="0"/>
        <extend val="0"/>
        <color indexed="22"/>
      </font>
    </dxf>
    <dxf>
      <font>
        <condense val="0"/>
        <extend val="0"/>
        <color indexed="23"/>
      </font>
    </dxf>
    <dxf>
      <font>
        <b/>
        <i val="0"/>
        <condense val="0"/>
        <extend val="0"/>
      </font>
    </dxf>
    <dxf>
      <font>
        <condense val="0"/>
        <extend val="0"/>
        <color indexed="22"/>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0"/>
  <sheetViews>
    <sheetView workbookViewId="0">
      <pane xSplit="3" ySplit="2" topLeftCell="E3" activePane="bottomRight" state="frozen"/>
      <selection pane="topRight" activeCell="D1" sqref="D1"/>
      <selection pane="bottomLeft" activeCell="A3" sqref="A3"/>
      <selection pane="bottomRight" activeCell="F5" sqref="F5"/>
    </sheetView>
  </sheetViews>
  <sheetFormatPr baseColWidth="10" defaultRowHeight="13" x14ac:dyDescent="0"/>
  <cols>
    <col min="3" max="3" width="24.28515625" customWidth="1"/>
    <col min="4" max="4" width="10.85546875" bestFit="1" customWidth="1"/>
    <col min="5" max="6" width="12.28515625" bestFit="1" customWidth="1"/>
    <col min="7" max="11" width="10.85546875" bestFit="1" customWidth="1"/>
    <col min="12" max="13" width="12.28515625" bestFit="1" customWidth="1"/>
    <col min="14" max="15" width="10.85546875" bestFit="1" customWidth="1"/>
  </cols>
  <sheetData>
    <row r="1" spans="1:42">
      <c r="D1" s="4">
        <v>4</v>
      </c>
      <c r="E1" s="4">
        <v>5</v>
      </c>
      <c r="F1" s="4">
        <v>10</v>
      </c>
      <c r="G1" s="4">
        <v>11</v>
      </c>
      <c r="H1" s="4">
        <v>0</v>
      </c>
      <c r="I1" s="4">
        <v>6</v>
      </c>
      <c r="J1" s="4">
        <v>1</v>
      </c>
      <c r="K1" s="4">
        <v>7</v>
      </c>
      <c r="L1" s="4">
        <v>3</v>
      </c>
      <c r="M1" s="4">
        <v>9</v>
      </c>
      <c r="N1" s="4">
        <v>2</v>
      </c>
      <c r="O1" s="4">
        <v>8</v>
      </c>
      <c r="P1" s="4"/>
    </row>
    <row r="2" spans="1:42" ht="122" customHeight="1" thickBot="1">
      <c r="A2" s="6" t="s">
        <v>236</v>
      </c>
      <c r="D2" s="7" t="str">
        <f ca="1">LEFT(OFFSET($D$55,49*D$1,0),LEN(OFFSET($D$55,49*D$1,0))-3)</f>
        <v>arb-bij_bacteria-gb</v>
      </c>
      <c r="E2" s="7" t="str">
        <f t="shared" ref="E2:O2" ca="1" si="0">LEFT(OFFSET($D$55,49*E$1,0),LEN(OFFSET($D$55,49*E$1,0))-3)</f>
        <v>arb-bij_bacteria_mtDel</v>
      </c>
      <c r="F2" s="7" t="str">
        <f t="shared" ca="1" si="0"/>
        <v>mus-bij_bacteria-gb</v>
      </c>
      <c r="G2" s="7" t="str">
        <f t="shared" ca="1" si="0"/>
        <v>mus-bij_bacteria_mtDel</v>
      </c>
      <c r="H2" s="7" t="str">
        <f t="shared" ca="1" si="0"/>
        <v>arb-16SRed_bacteria-gb</v>
      </c>
      <c r="I2" s="7" t="str">
        <f t="shared" ca="1" si="0"/>
        <v>mus-16SRed_bacteria-gb</v>
      </c>
      <c r="J2" s="7" t="str">
        <f t="shared" ca="1" si="0"/>
        <v>arb-23S_bacteria-gb</v>
      </c>
      <c r="K2" s="7" t="str">
        <f t="shared" ca="1" si="0"/>
        <v>mus-23S_bacteria-gb</v>
      </c>
      <c r="L2" s="7" t="str">
        <f t="shared" ca="1" si="0"/>
        <v>arb-bij_bacteria-gb-RY</v>
      </c>
      <c r="M2" s="7" t="str">
        <f t="shared" ca="1" si="0"/>
        <v>mus-bij_bacteria-gb-RY</v>
      </c>
      <c r="N2" s="7" t="str">
        <f t="shared" ca="1" si="0"/>
        <v>arb-bij_bacteria-RYKM</v>
      </c>
      <c r="O2" s="7" t="str">
        <f t="shared" ca="1" si="0"/>
        <v>mus-bij_bacteria-RYKM</v>
      </c>
      <c r="P2" s="7"/>
      <c r="R2" t="s">
        <v>194</v>
      </c>
      <c r="S2" t="s">
        <v>243</v>
      </c>
      <c r="T2" t="s">
        <v>222</v>
      </c>
      <c r="X2" t="s">
        <v>223</v>
      </c>
      <c r="AN2" t="s">
        <v>224</v>
      </c>
      <c r="AO2" t="s">
        <v>225</v>
      </c>
      <c r="AP2" t="s">
        <v>193</v>
      </c>
    </row>
    <row r="3" spans="1:42">
      <c r="A3" s="6" t="str">
        <f>IF(IFERROR(FIND(" mt",C3),0)&gt;0,"MT","")</f>
        <v/>
      </c>
      <c r="B3" s="4">
        <v>4</v>
      </c>
      <c r="C3" t="str">
        <f>VLOOKUP(B3,$U$3:$V$46,2,FALSE)</f>
        <v>arb reg cat</v>
      </c>
      <c r="D3" s="8">
        <f ca="1">OFFSET($F$58,D$1*49+$B3,0)</f>
        <v>0.70599999999999996</v>
      </c>
      <c r="E3" s="9">
        <f ca="1">OFFSET($F$58,E$1*49+$B3,0)</f>
        <v>6.2E-2</v>
      </c>
      <c r="F3" s="9">
        <f ca="1">OFFSET($F$58,F$1*49+$B3,0)</f>
        <v>0.14699999999999999</v>
      </c>
      <c r="G3" s="9">
        <f t="shared" ref="E3:O11" ca="1" si="1">OFFSET($F$58,G$1*49+$B3,0)</f>
        <v>6.0999999999999999E-2</v>
      </c>
      <c r="H3" s="9">
        <f t="shared" ca="1" si="1"/>
        <v>1E-59</v>
      </c>
      <c r="I3" s="9">
        <f t="shared" ca="1" si="1"/>
        <v>6.0000000000000006E-101</v>
      </c>
      <c r="J3" s="9">
        <f t="shared" ca="1" si="1"/>
        <v>2E-3</v>
      </c>
      <c r="K3" s="9">
        <f t="shared" ca="1" si="1"/>
        <v>1.9999999999999999E-60</v>
      </c>
      <c r="L3" s="9">
        <f t="shared" ca="1" si="1"/>
        <v>3.0000000000000001E-3</v>
      </c>
      <c r="M3" s="9">
        <f t="shared" ca="1" si="1"/>
        <v>4.0000000000000001E-3</v>
      </c>
      <c r="N3" s="9">
        <f t="shared" ca="1" si="1"/>
        <v>7.9000000000000001E-2</v>
      </c>
      <c r="O3" s="10">
        <f t="shared" ca="1" si="1"/>
        <v>3.2000000000000001E-2</v>
      </c>
      <c r="P3" s="27">
        <f ca="1">COUNT(D3:O3)</f>
        <v>12</v>
      </c>
      <c r="R3">
        <f ca="1">COUNTIF(D3:O3,"&gt;0.05")</f>
        <v>5</v>
      </c>
      <c r="S3" s="5">
        <f ca="1">CHIDIST(-2*SUM(Y3:AJ3),24)</f>
        <v>7.5819989892315116E-211</v>
      </c>
      <c r="T3">
        <f ca="1">IFERROR(CHIDIST(-2*SUM(Y3:AH4),48),"&lt;E-271")</f>
        <v>1.2384815613799551E-289</v>
      </c>
      <c r="U3" s="4">
        <v>0</v>
      </c>
      <c r="V3" s="4" t="s">
        <v>161</v>
      </c>
      <c r="Y3" s="16">
        <f t="shared" ref="Y3:AJ22" ca="1" si="2">LN(D3)</f>
        <v>-0.34814004148889505</v>
      </c>
      <c r="Z3" s="16">
        <f t="shared" ca="1" si="2"/>
        <v>-2.7806208939370456</v>
      </c>
      <c r="AA3" s="16">
        <f t="shared" ca="1" si="2"/>
        <v>-1.9173226922034008</v>
      </c>
      <c r="AB3" s="16">
        <f t="shared" ca="1" si="2"/>
        <v>-2.7968814148088259</v>
      </c>
      <c r="AC3" s="16">
        <f t="shared" ca="1" si="2"/>
        <v>-135.8525204866487</v>
      </c>
      <c r="AD3" s="16">
        <f t="shared" ca="1" si="2"/>
        <v>-230.76933492317056</v>
      </c>
      <c r="AE3" s="16">
        <f t="shared" ca="1" si="2"/>
        <v>-6.2146080984221914</v>
      </c>
      <c r="AF3" s="16">
        <f t="shared" ca="1" si="2"/>
        <v>-137.46195839908279</v>
      </c>
      <c r="AG3" s="16">
        <f t="shared" ca="1" si="2"/>
        <v>-5.8091429903140277</v>
      </c>
      <c r="AH3" s="16">
        <f t="shared" ca="1" si="2"/>
        <v>-5.521460917862246</v>
      </c>
      <c r="AI3" s="16">
        <f t="shared" ca="1" si="2"/>
        <v>-2.5383074265151158</v>
      </c>
      <c r="AJ3" s="16">
        <f t="shared" ca="1" si="2"/>
        <v>-3.4420193761824103</v>
      </c>
      <c r="AK3" s="16"/>
      <c r="AN3" s="16">
        <f ca="1">SUM(Y3:AJ3)</f>
        <v>-535.45231766063614</v>
      </c>
      <c r="AO3">
        <f ca="1">EXP(AN3/COUNT(Y3:AJ3))</f>
        <v>4.1815223891565022E-20</v>
      </c>
      <c r="AP3" s="17">
        <f ca="1">CHIDIST(-2*AN3,2*COUNT(Y3:AJ3))</f>
        <v>7.5819989892315116E-211</v>
      </c>
    </row>
    <row r="4" spans="1:42">
      <c r="A4" s="6" t="str">
        <f t="shared" ref="A4:A42" si="3">IF(IFERROR(FIND(" mt",C4),0)&gt;0,"MT","")</f>
        <v/>
      </c>
      <c r="B4" s="4">
        <v>5</v>
      </c>
      <c r="C4" t="str">
        <f t="shared" ref="C4:C46" si="4">VLOOKUP(B4,$U$3:$V$46,2,FALSE)</f>
        <v>arb reg gamma</v>
      </c>
      <c r="D4" s="11">
        <f t="shared" ref="D4:D46" ca="1" si="5">OFFSET($F$58,D$1*49+$B4,0)</f>
        <v>0.76300000000000001</v>
      </c>
      <c r="E4" s="3">
        <f t="shared" ca="1" si="1"/>
        <v>6.9000000000000006E-2</v>
      </c>
      <c r="F4" s="3">
        <f t="shared" ca="1" si="1"/>
        <v>0.26900000000000002</v>
      </c>
      <c r="G4" s="3">
        <f t="shared" ca="1" si="1"/>
        <v>0.17</v>
      </c>
      <c r="H4" s="3">
        <f t="shared" ca="1" si="1"/>
        <v>8.0000000000000002E-53</v>
      </c>
      <c r="I4" s="3">
        <f t="shared" ca="1" si="1"/>
        <v>3E-37</v>
      </c>
      <c r="J4" s="3">
        <f t="shared" ca="1" si="1"/>
        <v>8.9999999999999993E-3</v>
      </c>
      <c r="K4" s="3">
        <f t="shared" ca="1" si="1"/>
        <v>3.0000000000000001E-3</v>
      </c>
      <c r="L4" s="3">
        <f t="shared" ca="1" si="1"/>
        <v>1E-3</v>
      </c>
      <c r="M4" s="3">
        <f t="shared" ca="1" si="1"/>
        <v>8.0000000000000007E-5</v>
      </c>
      <c r="N4" s="3">
        <f t="shared" ca="1" si="1"/>
        <v>0.108</v>
      </c>
      <c r="O4" s="12">
        <f t="shared" ca="1" si="1"/>
        <v>5.5E-2</v>
      </c>
      <c r="R4">
        <f t="shared" ref="R4:R26" ca="1" si="6">COUNTIF(D4:O4,"&gt;0.05")</f>
        <v>6</v>
      </c>
      <c r="S4" s="5">
        <f t="shared" ref="S4:S26" ca="1" si="7">CHIDIST(-2*SUM(Y4:AJ4),24)</f>
        <v>3.2534483973146915E-87</v>
      </c>
      <c r="U4" s="4">
        <v>1</v>
      </c>
      <c r="V4" s="4" t="s">
        <v>162</v>
      </c>
      <c r="Y4" s="16">
        <f t="shared" ca="1" si="2"/>
        <v>-0.27049724769768002</v>
      </c>
      <c r="Z4" s="16">
        <f t="shared" ca="1" si="2"/>
        <v>-2.6736487743848776</v>
      </c>
      <c r="AA4" s="16">
        <f t="shared" ca="1" si="2"/>
        <v>-1.313043899380298</v>
      </c>
      <c r="AB4" s="16">
        <f t="shared" ca="1" si="2"/>
        <v>-1.7719568419318752</v>
      </c>
      <c r="AC4" s="16">
        <f t="shared" ca="1" si="2"/>
        <v>-119.95756838700459</v>
      </c>
      <c r="AD4" s="16">
        <f t="shared" ca="1" si="2"/>
        <v>-84.097036152111585</v>
      </c>
      <c r="AE4" s="16">
        <f t="shared" ca="1" si="2"/>
        <v>-4.7105307016459177</v>
      </c>
      <c r="AF4" s="16">
        <f t="shared" ca="1" si="2"/>
        <v>-5.8091429903140277</v>
      </c>
      <c r="AG4" s="16">
        <f t="shared" ca="1" si="2"/>
        <v>-6.9077552789821368</v>
      </c>
      <c r="AH4" s="16">
        <f t="shared" ca="1" si="2"/>
        <v>-9.4334839232903924</v>
      </c>
      <c r="AI4" s="16">
        <f t="shared" ca="1" si="2"/>
        <v>-2.2256240518579173</v>
      </c>
      <c r="AJ4" s="16">
        <f t="shared" ca="1" si="2"/>
        <v>-2.9004220937496661</v>
      </c>
      <c r="AN4" s="16">
        <f t="shared" ref="AN4:AN26" ca="1" si="8">SUM(Y4:AH4)</f>
        <v>-236.94466419674339</v>
      </c>
      <c r="AO4">
        <f t="shared" ref="AO4:AO26" ca="1" si="9">EXP(AN4/COUNT(Y4:AH4))</f>
        <v>5.1241753423123886E-11</v>
      </c>
      <c r="AP4" s="17">
        <f t="shared" ref="AP4:AP26" ca="1" si="10">CHIDIST(-2*AN4,2*COUNT(Y4:AH4))</f>
        <v>8.4147680322374505E-88</v>
      </c>
    </row>
    <row r="5" spans="1:42">
      <c r="A5" s="6" t="str">
        <f t="shared" si="3"/>
        <v>MT</v>
      </c>
      <c r="B5" s="4">
        <v>24</v>
      </c>
      <c r="C5" t="str">
        <f t="shared" si="4"/>
        <v>arb reg mt cat</v>
      </c>
      <c r="D5" s="22">
        <f t="shared" ca="1" si="5"/>
        <v>7.6999999999999999E-2</v>
      </c>
      <c r="E5" s="23">
        <f t="shared" ca="1" si="1"/>
        <v>0.502</v>
      </c>
      <c r="F5" s="23">
        <f t="shared" ca="1" si="1"/>
        <v>4.4999999999999998E-2</v>
      </c>
      <c r="G5" s="23">
        <f t="shared" ca="1" si="1"/>
        <v>3.9E-2</v>
      </c>
      <c r="H5" s="3">
        <f t="shared" ca="1" si="1"/>
        <v>5.0000000000000002E-5</v>
      </c>
      <c r="I5" s="3">
        <f t="shared" ca="1" si="1"/>
        <v>6.9999999999999997E-7</v>
      </c>
      <c r="J5" s="3">
        <f t="shared" ca="1" si="1"/>
        <v>4.0000000000000001E-3</v>
      </c>
      <c r="K5" s="3">
        <f t="shared" ca="1" si="1"/>
        <v>2.9999999999999997E-4</v>
      </c>
      <c r="L5" s="3">
        <f t="shared" ca="1" si="1"/>
        <v>6.0000000000000001E-3</v>
      </c>
      <c r="M5" s="3">
        <f t="shared" ca="1" si="1"/>
        <v>0.01</v>
      </c>
      <c r="N5" s="3">
        <f t="shared" ca="1" si="1"/>
        <v>0.02</v>
      </c>
      <c r="O5" s="12">
        <f t="shared" ca="1" si="1"/>
        <v>0.02</v>
      </c>
      <c r="R5">
        <f t="shared" ca="1" si="6"/>
        <v>2</v>
      </c>
      <c r="S5" s="5">
        <f t="shared" ca="1" si="7"/>
        <v>1.7543367163479151E-16</v>
      </c>
      <c r="T5">
        <f t="shared" ref="T5" ca="1" si="11">IFERROR(CHIDIST(-2*SUM(Y5:AH6),40),"&lt;E-271")</f>
        <v>4.9920483168061481E-68</v>
      </c>
      <c r="U5" s="4">
        <v>2</v>
      </c>
      <c r="V5" s="4" t="s">
        <v>163</v>
      </c>
      <c r="Y5" s="16">
        <f t="shared" ca="1" si="2"/>
        <v>-2.5639498571284531</v>
      </c>
      <c r="Z5" s="16">
        <f t="shared" ca="1" si="2"/>
        <v>-0.68915515929040783</v>
      </c>
      <c r="AA5" s="16">
        <f t="shared" ca="1" si="2"/>
        <v>-3.1010927892118172</v>
      </c>
      <c r="AB5" s="16">
        <f t="shared" ca="1" si="2"/>
        <v>-3.2441936328524905</v>
      </c>
      <c r="AC5" s="16">
        <f t="shared" ca="1" si="2"/>
        <v>-9.9034875525361272</v>
      </c>
      <c r="AD5" s="16">
        <f t="shared" ca="1" si="2"/>
        <v>-14.172185501903007</v>
      </c>
      <c r="AE5" s="16">
        <f t="shared" ca="1" si="2"/>
        <v>-5.521460917862246</v>
      </c>
      <c r="AF5" s="16">
        <f t="shared" ca="1" si="2"/>
        <v>-8.1117280833080727</v>
      </c>
      <c r="AG5" s="16">
        <f t="shared" ca="1" si="2"/>
        <v>-5.1159958097540823</v>
      </c>
      <c r="AH5" s="16">
        <f t="shared" ca="1" si="2"/>
        <v>-4.6051701859880909</v>
      </c>
      <c r="AI5" s="16">
        <f t="shared" ca="1" si="2"/>
        <v>-3.912023005428146</v>
      </c>
      <c r="AJ5" s="16">
        <f t="shared" ca="1" si="2"/>
        <v>-3.912023005428146</v>
      </c>
      <c r="AN5" s="16">
        <f t="shared" ca="1" si="8"/>
        <v>-57.028419489834803</v>
      </c>
      <c r="AO5">
        <f t="shared" ca="1" si="9"/>
        <v>3.3364698936856224E-3</v>
      </c>
      <c r="AP5" s="17">
        <f t="shared" ca="1" si="10"/>
        <v>3.5555785946907747E-15</v>
      </c>
    </row>
    <row r="6" spans="1:42">
      <c r="A6" s="6" t="str">
        <f t="shared" si="3"/>
        <v>MT</v>
      </c>
      <c r="B6" s="4">
        <v>25</v>
      </c>
      <c r="C6" t="str">
        <f t="shared" si="4"/>
        <v>arb reg mt gamma</v>
      </c>
      <c r="D6" s="22">
        <f t="shared" ca="1" si="5"/>
        <v>9.6000000000000002E-2</v>
      </c>
      <c r="E6" s="23">
        <f t="shared" ca="1" si="1"/>
        <v>0.52800000000000002</v>
      </c>
      <c r="F6" s="23">
        <f t="shared" ca="1" si="1"/>
        <v>9.4E-2</v>
      </c>
      <c r="G6" s="23">
        <f t="shared" ca="1" si="1"/>
        <v>7.1999999999999995E-2</v>
      </c>
      <c r="H6" s="3">
        <f t="shared" ca="1" si="1"/>
        <v>6.9999999999999999E-50</v>
      </c>
      <c r="I6" s="3">
        <f t="shared" ca="1" si="1"/>
        <v>1E-4</v>
      </c>
      <c r="J6" s="3">
        <f t="shared" ca="1" si="1"/>
        <v>1E-3</v>
      </c>
      <c r="K6" s="3">
        <f t="shared" ca="1" si="1"/>
        <v>1E-3</v>
      </c>
      <c r="L6" s="3">
        <f t="shared" ca="1" si="1"/>
        <v>1.0000000000000001E-5</v>
      </c>
      <c r="M6" s="3">
        <f t="shared" ca="1" si="1"/>
        <v>5.0000000000000001E-3</v>
      </c>
      <c r="N6" s="3">
        <f t="shared" ca="1" si="1"/>
        <v>7.0000000000000001E-3</v>
      </c>
      <c r="O6" s="12">
        <f t="shared" ca="1" si="1"/>
        <v>8.9999999999999993E-3</v>
      </c>
      <c r="R6">
        <f t="shared" ca="1" si="6"/>
        <v>4</v>
      </c>
      <c r="S6" s="5">
        <f t="shared" ca="1" si="7"/>
        <v>7.2461678378688151E-58</v>
      </c>
      <c r="U6" s="4">
        <v>3</v>
      </c>
      <c r="V6" s="4" t="s">
        <v>164</v>
      </c>
      <c r="Y6" s="16">
        <f t="shared" ca="1" si="2"/>
        <v>-2.3434070875143007</v>
      </c>
      <c r="Z6" s="16">
        <f t="shared" ca="1" si="2"/>
        <v>-0.63865899527587555</v>
      </c>
      <c r="AA6" s="16">
        <f t="shared" ca="1" si="2"/>
        <v>-2.364460496712133</v>
      </c>
      <c r="AB6" s="16">
        <f t="shared" ca="1" si="2"/>
        <v>-2.6310891599660819</v>
      </c>
      <c r="AC6" s="16">
        <f t="shared" ca="1" si="2"/>
        <v>-113.18334450064697</v>
      </c>
      <c r="AD6" s="16">
        <f t="shared" ca="1" si="2"/>
        <v>-9.2103403719761818</v>
      </c>
      <c r="AE6" s="16">
        <f t="shared" ca="1" si="2"/>
        <v>-6.9077552789821368</v>
      </c>
      <c r="AF6" s="16">
        <f t="shared" ca="1" si="2"/>
        <v>-6.9077552789821368</v>
      </c>
      <c r="AG6" s="16">
        <f t="shared" ca="1" si="2"/>
        <v>-11.512925464970229</v>
      </c>
      <c r="AH6" s="16">
        <f t="shared" ca="1" si="2"/>
        <v>-5.2983173665480363</v>
      </c>
      <c r="AI6" s="16">
        <f t="shared" ca="1" si="2"/>
        <v>-4.9618451299268234</v>
      </c>
      <c r="AJ6" s="16">
        <f t="shared" ca="1" si="2"/>
        <v>-4.7105307016459177</v>
      </c>
      <c r="AN6" s="16">
        <f t="shared" ca="1" si="8"/>
        <v>-160.9980540015741</v>
      </c>
      <c r="AO6">
        <f t="shared" ca="1" si="9"/>
        <v>1.0184585419011346E-7</v>
      </c>
      <c r="AP6" s="17">
        <f t="shared" ca="1" si="10"/>
        <v>2.5460792407813863E-56</v>
      </c>
    </row>
    <row r="7" spans="1:42">
      <c r="A7" s="6" t="str">
        <f t="shared" si="3"/>
        <v/>
      </c>
      <c r="B7" s="4">
        <v>14</v>
      </c>
      <c r="C7" t="str">
        <f t="shared" si="4"/>
        <v>mus reg cat</v>
      </c>
      <c r="D7" s="11">
        <f t="shared" ca="1" si="5"/>
        <v>0.248</v>
      </c>
      <c r="E7" s="3">
        <f t="shared" ca="1" si="1"/>
        <v>6.9000000000000006E-2</v>
      </c>
      <c r="F7" s="3">
        <f t="shared" ca="1" si="1"/>
        <v>0.52700000000000002</v>
      </c>
      <c r="G7" s="3">
        <f t="shared" ca="1" si="1"/>
        <v>9.2999999999999999E-2</v>
      </c>
      <c r="H7" s="3">
        <f t="shared" ca="1" si="1"/>
        <v>6.9999999999999996E-47</v>
      </c>
      <c r="I7" s="3">
        <f t="shared" ca="1" si="1"/>
        <v>9.9999999999999998E-46</v>
      </c>
      <c r="J7" s="3">
        <f t="shared" ca="1" si="1"/>
        <v>4.0000000000000001E-3</v>
      </c>
      <c r="K7" s="3">
        <f t="shared" ca="1" si="1"/>
        <v>0.02</v>
      </c>
      <c r="L7" s="3">
        <f t="shared" ca="1" si="1"/>
        <v>1.2999999999999999E-2</v>
      </c>
      <c r="M7" s="3">
        <f t="shared" ca="1" si="1"/>
        <v>1.0999999999999999E-2</v>
      </c>
      <c r="N7" s="3">
        <f t="shared" ca="1" si="1"/>
        <v>7.0000000000000001E-3</v>
      </c>
      <c r="O7" s="12">
        <f t="shared" ca="1" si="1"/>
        <v>0.111</v>
      </c>
      <c r="R7">
        <f t="shared" ca="1" si="6"/>
        <v>5</v>
      </c>
      <c r="S7" s="5">
        <f t="shared" ca="1" si="7"/>
        <v>2.3267599166387521E-87</v>
      </c>
      <c r="T7">
        <f t="shared" ref="T7" ca="1" si="12">IFERROR(CHIDIST(-2*SUM(Y7:AH8),40),"&lt;E-271")</f>
        <v>4.9863766120734155E-128</v>
      </c>
      <c r="U7" s="4">
        <v>4</v>
      </c>
      <c r="V7" s="4" t="s">
        <v>165</v>
      </c>
      <c r="Y7" s="16">
        <f t="shared" ca="1" si="2"/>
        <v>-1.3943265328171548</v>
      </c>
      <c r="Z7" s="16">
        <f t="shared" ca="1" si="2"/>
        <v>-2.6736487743848776</v>
      </c>
      <c r="AA7" s="16">
        <f t="shared" ca="1" si="2"/>
        <v>-0.64055473044077471</v>
      </c>
      <c r="AB7" s="16">
        <f t="shared" ca="1" si="2"/>
        <v>-2.375155785828881</v>
      </c>
      <c r="AC7" s="16">
        <f t="shared" ca="1" si="2"/>
        <v>-106.27558922166483</v>
      </c>
      <c r="AD7" s="16">
        <f t="shared" ca="1" si="2"/>
        <v>-103.61632918473205</v>
      </c>
      <c r="AE7" s="16">
        <f t="shared" ca="1" si="2"/>
        <v>-5.521460917862246</v>
      </c>
      <c r="AF7" s="16">
        <f t="shared" ca="1" si="2"/>
        <v>-3.912023005428146</v>
      </c>
      <c r="AG7" s="16">
        <f t="shared" ca="1" si="2"/>
        <v>-4.3428059215206005</v>
      </c>
      <c r="AH7" s="16">
        <f t="shared" ca="1" si="2"/>
        <v>-4.5098600061837661</v>
      </c>
      <c r="AI7" s="16">
        <f t="shared" ca="1" si="2"/>
        <v>-4.9618451299268234</v>
      </c>
      <c r="AJ7" s="16">
        <f t="shared" ca="1" si="2"/>
        <v>-2.1982250776698029</v>
      </c>
      <c r="AN7" s="16">
        <f t="shared" ca="1" si="8"/>
        <v>-235.26175408086334</v>
      </c>
      <c r="AO7">
        <f t="shared" ca="1" si="9"/>
        <v>6.0633388569491239E-11</v>
      </c>
      <c r="AP7" s="17">
        <f t="shared" ca="1" si="10"/>
        <v>4.2479742355469775E-87</v>
      </c>
    </row>
    <row r="8" spans="1:42">
      <c r="A8" s="6" t="str">
        <f t="shared" si="3"/>
        <v/>
      </c>
      <c r="B8" s="4">
        <v>15</v>
      </c>
      <c r="C8" t="str">
        <f t="shared" si="4"/>
        <v>mus reg gamma</v>
      </c>
      <c r="D8" s="11">
        <f t="shared" ca="1" si="5"/>
        <v>0.57199999999999995</v>
      </c>
      <c r="E8" s="3">
        <f t="shared" ca="1" si="1"/>
        <v>0.1</v>
      </c>
      <c r="F8" s="3">
        <f t="shared" ca="1" si="1"/>
        <v>0.85</v>
      </c>
      <c r="G8" s="3">
        <f t="shared" ca="1" si="1"/>
        <v>0.34399999999999997</v>
      </c>
      <c r="H8" s="3">
        <f t="shared" ca="1" si="1"/>
        <v>1.0000000000000001E-37</v>
      </c>
      <c r="I8" s="3">
        <f t="shared" ca="1" si="1"/>
        <v>1E-10</v>
      </c>
      <c r="J8" s="3">
        <f t="shared" ca="1" si="1"/>
        <v>1.4E-2</v>
      </c>
      <c r="K8" s="3">
        <f t="shared" ca="1" si="1"/>
        <v>0.03</v>
      </c>
      <c r="L8" s="3">
        <f t="shared" ca="1" si="1"/>
        <v>4.0000000000000001E-3</v>
      </c>
      <c r="M8" s="3">
        <f t="shared" ca="1" si="1"/>
        <v>6.0000000000000001E-3</v>
      </c>
      <c r="N8" s="3">
        <f t="shared" ca="1" si="1"/>
        <v>1.6E-2</v>
      </c>
      <c r="O8" s="12">
        <f t="shared" ca="1" si="1"/>
        <v>0.11600000000000001</v>
      </c>
      <c r="R8">
        <f t="shared" ca="1" si="6"/>
        <v>5</v>
      </c>
      <c r="S8" s="5">
        <f t="shared" ca="1" si="7"/>
        <v>2.7210348439210293E-44</v>
      </c>
      <c r="U8" s="4">
        <v>5</v>
      </c>
      <c r="V8" s="4" t="s">
        <v>192</v>
      </c>
      <c r="Y8" s="16">
        <f t="shared" ca="1" si="2"/>
        <v>-0.55861628760233928</v>
      </c>
      <c r="Z8" s="16">
        <f t="shared" ca="1" si="2"/>
        <v>-2.3025850929940455</v>
      </c>
      <c r="AA8" s="16">
        <f t="shared" ca="1" si="2"/>
        <v>-0.16251892949777494</v>
      </c>
      <c r="AB8" s="16">
        <f t="shared" ca="1" si="2"/>
        <v>-1.0671136216087387</v>
      </c>
      <c r="AC8" s="16">
        <f t="shared" ca="1" si="2"/>
        <v>-85.195648440779692</v>
      </c>
      <c r="AD8" s="16">
        <f t="shared" ca="1" si="2"/>
        <v>-23.025850929940457</v>
      </c>
      <c r="AE8" s="16">
        <f t="shared" ca="1" si="2"/>
        <v>-4.2686979493668789</v>
      </c>
      <c r="AF8" s="16">
        <f t="shared" ca="1" si="2"/>
        <v>-3.5065578973199818</v>
      </c>
      <c r="AG8" s="16">
        <f t="shared" ca="1" si="2"/>
        <v>-5.521460917862246</v>
      </c>
      <c r="AH8" s="16">
        <f t="shared" ca="1" si="2"/>
        <v>-5.1159958097540823</v>
      </c>
      <c r="AI8" s="16">
        <f t="shared" ca="1" si="2"/>
        <v>-4.1351665567423561</v>
      </c>
      <c r="AJ8" s="16">
        <f t="shared" ca="1" si="2"/>
        <v>-2.1541650878757723</v>
      </c>
      <c r="AN8" s="16">
        <f t="shared" ca="1" si="8"/>
        <v>-130.72504587672626</v>
      </c>
      <c r="AO8">
        <f t="shared" ca="1" si="9"/>
        <v>2.1022453131666206E-6</v>
      </c>
      <c r="AP8" s="17">
        <f t="shared" ca="1" si="10"/>
        <v>5.5592959094939033E-44</v>
      </c>
    </row>
    <row r="9" spans="1:42">
      <c r="A9" s="6" t="str">
        <f t="shared" si="3"/>
        <v>MT</v>
      </c>
      <c r="B9" s="4">
        <v>34</v>
      </c>
      <c r="C9" t="str">
        <f t="shared" si="4"/>
        <v>mus reg mt cat</v>
      </c>
      <c r="D9" s="11">
        <f t="shared" ca="1" si="5"/>
        <v>0.13500000000000001</v>
      </c>
      <c r="E9" s="3">
        <f t="shared" ca="1" si="1"/>
        <v>0.155</v>
      </c>
      <c r="F9" s="3">
        <f t="shared" ca="1" si="1"/>
        <v>0.26</v>
      </c>
      <c r="G9" s="3">
        <f t="shared" ca="1" si="1"/>
        <v>0.60899999999999999</v>
      </c>
      <c r="H9" s="3">
        <f t="shared" ca="1" si="1"/>
        <v>3.0000000000000001E-5</v>
      </c>
      <c r="I9" s="3">
        <f t="shared" ca="1" si="1"/>
        <v>3.0000000000000001E-5</v>
      </c>
      <c r="J9" s="3">
        <f t="shared" ca="1" si="1"/>
        <v>1E-3</v>
      </c>
      <c r="K9" s="3">
        <f t="shared" ca="1" si="1"/>
        <v>1E-3</v>
      </c>
      <c r="L9" s="3">
        <f t="shared" ca="1" si="1"/>
        <v>2.0000000000000001E-4</v>
      </c>
      <c r="M9" s="3">
        <f t="shared" ca="1" si="1"/>
        <v>7.0000000000000003E-155</v>
      </c>
      <c r="N9" s="3">
        <f t="shared" ca="1" si="1"/>
        <v>5.0000000000000001E-3</v>
      </c>
      <c r="O9" s="12">
        <f t="shared" ca="1" si="1"/>
        <v>0.04</v>
      </c>
      <c r="R9">
        <f t="shared" ca="1" si="6"/>
        <v>4</v>
      </c>
      <c r="S9" s="5">
        <f t="shared" ca="1" si="7"/>
        <v>1.2591013169025196E-158</v>
      </c>
      <c r="T9">
        <f t="shared" ref="T9" ca="1" si="13">IFERROR(CHIDIST(-2*SUM(Y9:AH10),40),"&lt;E-271")</f>
        <v>6.9764855010167138E-247</v>
      </c>
      <c r="U9" s="4">
        <v>6</v>
      </c>
      <c r="V9" s="4" t="s">
        <v>226</v>
      </c>
      <c r="Y9" s="16">
        <f t="shared" ca="1" si="2"/>
        <v>-2.0024805005437076</v>
      </c>
      <c r="Z9" s="16">
        <f t="shared" ca="1" si="2"/>
        <v>-1.8643301620628905</v>
      </c>
      <c r="AA9" s="16">
        <f t="shared" ca="1" si="2"/>
        <v>-1.3470736479666092</v>
      </c>
      <c r="AB9" s="16">
        <f t="shared" ca="1" si="2"/>
        <v>-0.49593701127224005</v>
      </c>
      <c r="AC9" s="16">
        <f t="shared" ca="1" si="2"/>
        <v>-10.41431317630212</v>
      </c>
      <c r="AD9" s="16">
        <f t="shared" ca="1" si="2"/>
        <v>-10.41431317630212</v>
      </c>
      <c r="AE9" s="16">
        <f t="shared" ca="1" si="2"/>
        <v>-6.9077552789821368</v>
      </c>
      <c r="AF9" s="16">
        <f t="shared" ca="1" si="2"/>
        <v>-6.9077552789821368</v>
      </c>
      <c r="AG9" s="16">
        <f t="shared" ca="1" si="2"/>
        <v>-8.5171931914162382</v>
      </c>
      <c r="AH9" s="16">
        <f t="shared" ca="1" si="2"/>
        <v>-354.95477926502178</v>
      </c>
      <c r="AI9" s="16">
        <f t="shared" ca="1" si="2"/>
        <v>-5.2983173665480363</v>
      </c>
      <c r="AJ9" s="16">
        <f t="shared" ca="1" si="2"/>
        <v>-3.2188758248682006</v>
      </c>
      <c r="AN9" s="16">
        <f t="shared" ca="1" si="8"/>
        <v>-403.825930688852</v>
      </c>
      <c r="AO9">
        <f t="shared" ca="1" si="9"/>
        <v>2.8977616814939234E-18</v>
      </c>
      <c r="AP9" s="17">
        <f t="shared" ca="1" si="10"/>
        <v>3.3602766518925532E-158</v>
      </c>
    </row>
    <row r="10" spans="1:42">
      <c r="A10" s="6" t="str">
        <f t="shared" si="3"/>
        <v>MT</v>
      </c>
      <c r="B10" s="4">
        <v>35</v>
      </c>
      <c r="C10" t="str">
        <f t="shared" si="4"/>
        <v>mus reg mt gamma</v>
      </c>
      <c r="D10" s="11">
        <f t="shared" ca="1" si="5"/>
        <v>6.7000000000000004E-2</v>
      </c>
      <c r="E10" s="3">
        <f t="shared" ca="1" si="1"/>
        <v>4.8000000000000001E-2</v>
      </c>
      <c r="F10" s="3">
        <f t="shared" ca="1" si="1"/>
        <v>0.123</v>
      </c>
      <c r="G10" s="3">
        <f t="shared" ca="1" si="1"/>
        <v>0.55000000000000004</v>
      </c>
      <c r="H10" s="3">
        <f t="shared" ca="1" si="1"/>
        <v>8E-79</v>
      </c>
      <c r="I10" s="3">
        <f t="shared" ca="1" si="1"/>
        <v>2.0000000000000001E-10</v>
      </c>
      <c r="J10" s="3">
        <f t="shared" ca="1" si="1"/>
        <v>1E-3</v>
      </c>
      <c r="K10" s="3">
        <f t="shared" ca="1" si="1"/>
        <v>2E-3</v>
      </c>
      <c r="L10" s="3">
        <f t="shared" ca="1" si="1"/>
        <v>2E-3</v>
      </c>
      <c r="M10" s="3">
        <f t="shared" ca="1" si="1"/>
        <v>4.9999999999999998E-8</v>
      </c>
      <c r="N10" s="3">
        <f t="shared" ca="1" si="1"/>
        <v>4.0000000000000002E-4</v>
      </c>
      <c r="O10" s="12">
        <f t="shared" ca="1" si="1"/>
        <v>7.0000000000000001E-3</v>
      </c>
      <c r="R10">
        <f t="shared" ca="1" si="6"/>
        <v>3</v>
      </c>
      <c r="S10" s="5">
        <f t="shared" ca="1" si="7"/>
        <v>1.8341408689673187E-94</v>
      </c>
      <c r="U10" s="4">
        <v>7</v>
      </c>
      <c r="V10" s="4" t="s">
        <v>227</v>
      </c>
      <c r="Y10" s="16">
        <f t="shared" ca="1" si="2"/>
        <v>-2.7030626595911711</v>
      </c>
      <c r="Z10" s="16">
        <f t="shared" ca="1" si="2"/>
        <v>-3.0365542680742461</v>
      </c>
      <c r="AA10" s="16">
        <f t="shared" ca="1" si="2"/>
        <v>-2.0955709236097197</v>
      </c>
      <c r="AB10" s="16">
        <f t="shared" ca="1" si="2"/>
        <v>-0.59783700075562041</v>
      </c>
      <c r="AC10" s="16">
        <f t="shared" ca="1" si="2"/>
        <v>-179.82478080484978</v>
      </c>
      <c r="AD10" s="16">
        <f t="shared" ca="1" si="2"/>
        <v>-22.33270374938051</v>
      </c>
      <c r="AE10" s="16">
        <f t="shared" ca="1" si="2"/>
        <v>-6.9077552789821368</v>
      </c>
      <c r="AF10" s="16">
        <f t="shared" ca="1" si="2"/>
        <v>-6.2146080984221914</v>
      </c>
      <c r="AG10" s="16">
        <f t="shared" ca="1" si="2"/>
        <v>-6.2146080984221914</v>
      </c>
      <c r="AH10" s="16">
        <f t="shared" ca="1" si="2"/>
        <v>-16.811242831518264</v>
      </c>
      <c r="AI10" s="16">
        <f t="shared" ca="1" si="2"/>
        <v>-7.8240460108562919</v>
      </c>
      <c r="AJ10" s="16">
        <f t="shared" ca="1" si="2"/>
        <v>-4.9618451299268234</v>
      </c>
      <c r="AN10" s="16">
        <f t="shared" ca="1" si="8"/>
        <v>-246.73872371360582</v>
      </c>
      <c r="AO10">
        <f t="shared" ca="1" si="9"/>
        <v>1.9243026677157936E-11</v>
      </c>
      <c r="AP10" s="17">
        <f t="shared" ca="1" si="10"/>
        <v>6.7480057643131773E-92</v>
      </c>
    </row>
    <row r="11" spans="1:42">
      <c r="A11" s="6" t="str">
        <f t="shared" si="3"/>
        <v/>
      </c>
      <c r="B11" s="4">
        <v>0</v>
      </c>
      <c r="C11" t="str">
        <f t="shared" si="4"/>
        <v>arb 16S cat</v>
      </c>
      <c r="D11" s="11">
        <f t="shared" ca="1" si="5"/>
        <v>3.0000000000000001E-3</v>
      </c>
      <c r="E11" s="3">
        <f t="shared" ca="1" si="1"/>
        <v>7.0000000000000001E-3</v>
      </c>
      <c r="F11" s="3">
        <f t="shared" ca="1" si="1"/>
        <v>4.0000000000000003E-43</v>
      </c>
      <c r="G11" s="3">
        <f t="shared" ref="E11:O34" ca="1" si="14">OFFSET($F$58,G$1*49+$B11,0)</f>
        <v>6.0000000000000002E-6</v>
      </c>
      <c r="H11" s="3">
        <f t="shared" ca="1" si="14"/>
        <v>0.6</v>
      </c>
      <c r="I11" s="3">
        <f t="shared" ca="1" si="14"/>
        <v>0.107</v>
      </c>
      <c r="J11" s="3">
        <f t="shared" ca="1" si="14"/>
        <v>6.9999999999999997E-33</v>
      </c>
      <c r="K11" s="3">
        <f t="shared" ca="1" si="14"/>
        <v>2E-51</v>
      </c>
      <c r="L11" s="3">
        <f t="shared" ca="1" si="14"/>
        <v>2.0000000000000002E-5</v>
      </c>
      <c r="M11" s="3">
        <f t="shared" ca="1" si="14"/>
        <v>6.9999999999999997E-7</v>
      </c>
      <c r="N11" s="3">
        <f t="shared" ca="1" si="14"/>
        <v>2E-87</v>
      </c>
      <c r="O11" s="12">
        <f t="shared" ca="1" si="14"/>
        <v>2E-45</v>
      </c>
      <c r="R11">
        <f t="shared" ca="1" si="6"/>
        <v>2</v>
      </c>
      <c r="S11" s="5">
        <f t="shared" ca="1" si="7"/>
        <v>4.8945977226100896E-256</v>
      </c>
      <c r="T11">
        <f t="shared" ref="T11" ca="1" si="15">IFERROR(CHIDIST(-2*SUM(Y11:AH12),40),"&lt;E-271")</f>
        <v>0</v>
      </c>
      <c r="U11" s="4">
        <v>8</v>
      </c>
      <c r="V11" s="4" t="s">
        <v>228</v>
      </c>
      <c r="Y11" s="16">
        <f t="shared" ca="1" si="2"/>
        <v>-5.8091429903140277</v>
      </c>
      <c r="Z11" s="16">
        <f t="shared" ca="1" si="2"/>
        <v>-4.9618451299268234</v>
      </c>
      <c r="AA11" s="16">
        <f t="shared" ca="1" si="2"/>
        <v>-97.624864637624071</v>
      </c>
      <c r="AB11" s="16">
        <f t="shared" ca="1" si="2"/>
        <v>-12.023751088736219</v>
      </c>
      <c r="AC11" s="16">
        <f t="shared" ca="1" si="2"/>
        <v>-0.51082562376599072</v>
      </c>
      <c r="AD11" s="16">
        <f t="shared" ca="1" si="2"/>
        <v>-2.234926444520231</v>
      </c>
      <c r="AE11" s="16">
        <f t="shared" ca="1" si="2"/>
        <v>-74.039397919748197</v>
      </c>
      <c r="AF11" s="16">
        <f t="shared" ca="1" si="2"/>
        <v>-116.73869256213638</v>
      </c>
      <c r="AG11" s="16">
        <f t="shared" ca="1" si="2"/>
        <v>-10.819778284410283</v>
      </c>
      <c r="AH11" s="16">
        <f t="shared" ca="1" si="2"/>
        <v>-14.172185501903007</v>
      </c>
      <c r="AI11" s="16">
        <f t="shared" ca="1" si="2"/>
        <v>-199.63175590992202</v>
      </c>
      <c r="AJ11" s="16">
        <f t="shared" ca="1" si="2"/>
        <v>-102.92318200417211</v>
      </c>
      <c r="AN11" s="16">
        <f t="shared" ca="1" si="8"/>
        <v>-338.93541018308525</v>
      </c>
      <c r="AO11">
        <f t="shared" ca="1" si="9"/>
        <v>1.9064357068246612E-15</v>
      </c>
      <c r="AP11" s="17">
        <f t="shared" ca="1" si="10"/>
        <v>1.0596524127063056E-130</v>
      </c>
    </row>
    <row r="12" spans="1:42">
      <c r="A12" s="6" t="str">
        <f t="shared" si="3"/>
        <v/>
      </c>
      <c r="B12" s="4">
        <v>1</v>
      </c>
      <c r="C12" t="str">
        <f t="shared" si="4"/>
        <v>arb 16S gamma</v>
      </c>
      <c r="D12" s="11">
        <f t="shared" ca="1" si="5"/>
        <v>2.0000000000000002E-5</v>
      </c>
      <c r="E12" s="3">
        <f t="shared" ca="1" si="14"/>
        <v>1E-3</v>
      </c>
      <c r="F12" s="3">
        <f t="shared" ca="1" si="14"/>
        <v>4.9999999999999997E-68</v>
      </c>
      <c r="G12" s="3">
        <f t="shared" ca="1" si="14"/>
        <v>2.0000000000000001E-4</v>
      </c>
      <c r="H12" s="3">
        <f t="shared" ca="1" si="14"/>
        <v>0.76200000000000001</v>
      </c>
      <c r="I12" s="3">
        <f t="shared" ca="1" si="14"/>
        <v>0.125</v>
      </c>
      <c r="J12" s="3">
        <f t="shared" ca="1" si="14"/>
        <v>6.9999999999999994E-95</v>
      </c>
      <c r="K12" s="3">
        <f t="shared" ca="1" si="14"/>
        <v>2.0000000000000002E-30</v>
      </c>
      <c r="L12" s="3">
        <f t="shared" ca="1" si="14"/>
        <v>6.0000000000000002E-58</v>
      </c>
      <c r="M12" s="3">
        <f t="shared" ca="1" si="14"/>
        <v>5E-52</v>
      </c>
      <c r="N12" s="3">
        <f t="shared" ca="1" si="14"/>
        <v>8.0000000000000002E-53</v>
      </c>
      <c r="O12" s="12">
        <f t="shared" ca="1" si="14"/>
        <v>3.0000000000000001E-59</v>
      </c>
      <c r="R12">
        <f t="shared" ca="1" si="6"/>
        <v>2</v>
      </c>
      <c r="S12" s="5">
        <f t="shared" ca="1" si="7"/>
        <v>0</v>
      </c>
      <c r="U12" s="4">
        <v>9</v>
      </c>
      <c r="V12" s="4" t="s">
        <v>229</v>
      </c>
      <c r="Y12" s="16">
        <f t="shared" ca="1" si="2"/>
        <v>-10.819778284410283</v>
      </c>
      <c r="Z12" s="16">
        <f t="shared" ca="1" si="2"/>
        <v>-6.9077552789821368</v>
      </c>
      <c r="AA12" s="16">
        <f t="shared" ca="1" si="2"/>
        <v>-154.96634841116099</v>
      </c>
      <c r="AB12" s="16">
        <f t="shared" ca="1" si="2"/>
        <v>-8.5171931914162382</v>
      </c>
      <c r="AC12" s="16">
        <f t="shared" ca="1" si="2"/>
        <v>-0.27180872329549077</v>
      </c>
      <c r="AD12" s="16">
        <f t="shared" ca="1" si="2"/>
        <v>-2.0794415416798357</v>
      </c>
      <c r="AE12" s="16">
        <f t="shared" ca="1" si="2"/>
        <v>-216.79967368537902</v>
      </c>
      <c r="AF12" s="16">
        <f t="shared" ca="1" si="2"/>
        <v>-68.384405609261421</v>
      </c>
      <c r="AG12" s="16">
        <f t="shared" ca="1" si="2"/>
        <v>-131.75817592442658</v>
      </c>
      <c r="AH12" s="16">
        <f t="shared" ca="1" si="2"/>
        <v>-118.12498692325627</v>
      </c>
      <c r="AI12" s="16">
        <f t="shared" ca="1" si="2"/>
        <v>-119.95756838700459</v>
      </c>
      <c r="AJ12" s="16">
        <f t="shared" ca="1" si="2"/>
        <v>-134.75390819798059</v>
      </c>
      <c r="AN12" s="16">
        <f t="shared" ca="1" si="8"/>
        <v>-718.62956757326833</v>
      </c>
      <c r="AO12">
        <f t="shared" ca="1" si="9"/>
        <v>6.1704157520947829E-32</v>
      </c>
      <c r="AP12" s="17">
        <f t="shared" ca="1" si="10"/>
        <v>1.1412810740920415E-292</v>
      </c>
    </row>
    <row r="13" spans="1:42">
      <c r="A13" s="6" t="str">
        <f t="shared" si="3"/>
        <v>MT</v>
      </c>
      <c r="B13" s="4">
        <v>20</v>
      </c>
      <c r="C13" t="str">
        <f t="shared" si="4"/>
        <v>arb 16S mt cat</v>
      </c>
      <c r="D13" s="11">
        <f t="shared" ca="1" si="5"/>
        <v>8.0000000000000007E-5</v>
      </c>
      <c r="E13" s="3">
        <f t="shared" ca="1" si="14"/>
        <v>9.9999999999999997E-49</v>
      </c>
      <c r="F13" s="3">
        <f t="shared" ca="1" si="14"/>
        <v>3.0000000000000001E-71</v>
      </c>
      <c r="G13" s="3">
        <f t="shared" ca="1" si="14"/>
        <v>7.9999999999999998E-28</v>
      </c>
      <c r="H13" s="3">
        <f t="shared" ca="1" si="14"/>
        <v>1.2999999999999999E-2</v>
      </c>
      <c r="I13" s="3">
        <f t="shared" ca="1" si="14"/>
        <v>4.0000000000000001E-3</v>
      </c>
      <c r="J13" s="3">
        <f t="shared" ca="1" si="14"/>
        <v>2.9999999999999999E-7</v>
      </c>
      <c r="K13" s="3">
        <f t="shared" ca="1" si="14"/>
        <v>8.9999999999999995E-9</v>
      </c>
      <c r="L13" s="3">
        <f t="shared" ca="1" si="14"/>
        <v>9.9999999999999993E-35</v>
      </c>
      <c r="M13" s="3">
        <f t="shared" ca="1" si="14"/>
        <v>3.9999999999999998E-57</v>
      </c>
      <c r="N13" s="3">
        <f t="shared" ca="1" si="14"/>
        <v>6.0000000000000002E-62</v>
      </c>
      <c r="O13" s="12">
        <f t="shared" ca="1" si="14"/>
        <v>9E-46</v>
      </c>
      <c r="R13">
        <f t="shared" ca="1" si="6"/>
        <v>0</v>
      </c>
      <c r="S13" s="5">
        <f t="shared" ca="1" si="7"/>
        <v>0</v>
      </c>
      <c r="T13">
        <f t="shared" ref="T13" ca="1" si="16">IFERROR(CHIDIST(-2*SUM(Y13:AH14),40),"&lt;E-271")</f>
        <v>0</v>
      </c>
      <c r="U13" s="4">
        <v>10</v>
      </c>
      <c r="V13" s="4" t="s">
        <v>195</v>
      </c>
      <c r="Y13" s="16">
        <f t="shared" ca="1" si="2"/>
        <v>-9.4334839232903924</v>
      </c>
      <c r="Z13" s="16">
        <f t="shared" ca="1" si="2"/>
        <v>-110.52408446371419</v>
      </c>
      <c r="AA13" s="16">
        <f t="shared" ca="1" si="2"/>
        <v>-162.38492931390914</v>
      </c>
      <c r="AB13" s="16">
        <f t="shared" ca="1" si="2"/>
        <v>-62.39294106215344</v>
      </c>
      <c r="AC13" s="16">
        <f t="shared" ca="1" si="2"/>
        <v>-4.3428059215206005</v>
      </c>
      <c r="AD13" s="16">
        <f t="shared" ca="1" si="2"/>
        <v>-5.521460917862246</v>
      </c>
      <c r="AE13" s="16">
        <f t="shared" ca="1" si="2"/>
        <v>-15.01948336229021</v>
      </c>
      <c r="AF13" s="16">
        <f t="shared" ca="1" si="2"/>
        <v>-18.526041259610192</v>
      </c>
      <c r="AG13" s="16">
        <f t="shared" ca="1" si="2"/>
        <v>-78.287893161797555</v>
      </c>
      <c r="AH13" s="16">
        <f t="shared" ca="1" si="2"/>
        <v>-129.86105593954071</v>
      </c>
      <c r="AI13" s="16">
        <f t="shared" ca="1" si="2"/>
        <v>-140.96851629640278</v>
      </c>
      <c r="AJ13" s="16">
        <f t="shared" ca="1" si="2"/>
        <v>-103.72168970038989</v>
      </c>
      <c r="AN13" s="16">
        <f t="shared" ca="1" si="8"/>
        <v>-596.29417932568867</v>
      </c>
      <c r="AO13">
        <f t="shared" ca="1" si="9"/>
        <v>1.2684484811966707E-26</v>
      </c>
      <c r="AP13" s="17">
        <f t="shared" ca="1" si="10"/>
        <v>2.8754379857545151E-240</v>
      </c>
    </row>
    <row r="14" spans="1:42">
      <c r="A14" s="6" t="str">
        <f t="shared" si="3"/>
        <v>MT</v>
      </c>
      <c r="B14" s="4">
        <v>21</v>
      </c>
      <c r="C14" t="str">
        <f t="shared" si="4"/>
        <v>arb 16S mt gamma</v>
      </c>
      <c r="D14" s="11">
        <f t="shared" ca="1" si="5"/>
        <v>2.0000000000000001E-53</v>
      </c>
      <c r="E14" s="3">
        <f t="shared" ca="1" si="14"/>
        <v>3.0000000000000003E-67</v>
      </c>
      <c r="F14" s="3">
        <f t="shared" ca="1" si="14"/>
        <v>6.0000000000000002E-5</v>
      </c>
      <c r="G14" s="3">
        <f t="shared" ca="1" si="14"/>
        <v>8.0000000000000002E-53</v>
      </c>
      <c r="H14" s="3">
        <f t="shared" ca="1" si="14"/>
        <v>2E-3</v>
      </c>
      <c r="I14" s="3">
        <f t="shared" ca="1" si="14"/>
        <v>3.0000000000000001E-3</v>
      </c>
      <c r="J14" s="3">
        <f t="shared" ca="1" si="14"/>
        <v>2E-8</v>
      </c>
      <c r="K14" s="3">
        <f t="shared" ca="1" si="14"/>
        <v>8.0000000000000004E-115</v>
      </c>
      <c r="L14" s="3">
        <f t="shared" ca="1" si="14"/>
        <v>3.0000000000000001E-5</v>
      </c>
      <c r="M14" s="3">
        <f t="shared" ca="1" si="14"/>
        <v>2.0000000000000002E-31</v>
      </c>
      <c r="N14" s="3">
        <f t="shared" ca="1" si="14"/>
        <v>1.0000000000000001E-86</v>
      </c>
      <c r="O14" s="12">
        <f t="shared" ca="1" si="14"/>
        <v>2.0000000000000001E-37</v>
      </c>
      <c r="R14">
        <f t="shared" ca="1" si="6"/>
        <v>0</v>
      </c>
      <c r="S14" s="5">
        <f ca="1">CHIDIST(-2*SUM(Y14:AJ14),24)</f>
        <v>0</v>
      </c>
      <c r="U14" s="4">
        <v>11</v>
      </c>
      <c r="V14" s="4" t="s">
        <v>196</v>
      </c>
      <c r="Y14" s="16">
        <f t="shared" ca="1" si="2"/>
        <v>-121.34386274812448</v>
      </c>
      <c r="Z14" s="16">
        <f t="shared" ca="1" si="2"/>
        <v>-153.17458894193294</v>
      </c>
      <c r="AA14" s="16">
        <f t="shared" ca="1" si="2"/>
        <v>-9.7211659957421741</v>
      </c>
      <c r="AB14" s="16">
        <f t="shared" ca="1" si="2"/>
        <v>-119.95756838700459</v>
      </c>
      <c r="AC14" s="16">
        <f t="shared" ca="1" si="2"/>
        <v>-6.2146080984221914</v>
      </c>
      <c r="AD14" s="16">
        <f t="shared" ca="1" si="2"/>
        <v>-5.8091429903140277</v>
      </c>
      <c r="AE14" s="16">
        <f t="shared" ca="1" si="2"/>
        <v>-17.72753356339242</v>
      </c>
      <c r="AF14" s="16">
        <f t="shared" ca="1" si="2"/>
        <v>-262.71784415263539</v>
      </c>
      <c r="AG14" s="16">
        <f t="shared" ca="1" si="2"/>
        <v>-10.41431317630212</v>
      </c>
      <c r="AH14" s="16">
        <f t="shared" ca="1" si="2"/>
        <v>-70.686990702255471</v>
      </c>
      <c r="AI14" s="16">
        <f t="shared" ca="1" si="2"/>
        <v>-198.02231799748793</v>
      </c>
      <c r="AJ14" s="16">
        <f t="shared" ca="1" si="2"/>
        <v>-84.502501260219745</v>
      </c>
      <c r="AN14" s="16">
        <f t="shared" ca="1" si="8"/>
        <v>-777.76761875612578</v>
      </c>
      <c r="AO14">
        <f t="shared" ca="1" si="9"/>
        <v>1.6671761818975021E-34</v>
      </c>
      <c r="AP14" s="17">
        <f t="shared" ca="1" si="10"/>
        <v>0</v>
      </c>
    </row>
    <row r="15" spans="1:42">
      <c r="A15" s="6" t="str">
        <f t="shared" si="3"/>
        <v/>
      </c>
      <c r="B15" s="4">
        <v>10</v>
      </c>
      <c r="C15" t="str">
        <f t="shared" si="4"/>
        <v>mus 16S cat</v>
      </c>
      <c r="D15" s="11">
        <f t="shared" ca="1" si="5"/>
        <v>3E-51</v>
      </c>
      <c r="E15" s="3">
        <f t="shared" ca="1" si="14"/>
        <v>1E-3</v>
      </c>
      <c r="F15" s="3">
        <f t="shared" ca="1" si="14"/>
        <v>1.9999999999999999E-6</v>
      </c>
      <c r="G15" s="3">
        <f t="shared" ca="1" si="14"/>
        <v>2.0000000000000001E-10</v>
      </c>
      <c r="H15" s="3">
        <f t="shared" ca="1" si="14"/>
        <v>0.14099999999999999</v>
      </c>
      <c r="I15" s="3">
        <f t="shared" ca="1" si="14"/>
        <v>0.63700000000000001</v>
      </c>
      <c r="J15" s="3">
        <f t="shared" ca="1" si="14"/>
        <v>1.9999999999999999E-47</v>
      </c>
      <c r="K15" s="3">
        <f t="shared" ca="1" si="14"/>
        <v>9.9999999999999993E-41</v>
      </c>
      <c r="L15" s="3">
        <f t="shared" ca="1" si="14"/>
        <v>2.9999999999999997E-4</v>
      </c>
      <c r="M15" s="3">
        <f t="shared" ca="1" si="14"/>
        <v>2.0000000000000002E-5</v>
      </c>
      <c r="N15" s="3">
        <f t="shared" ca="1" si="14"/>
        <v>1.0000000000000001E-115</v>
      </c>
      <c r="O15" s="12">
        <f t="shared" ca="1" si="14"/>
        <v>3E-131</v>
      </c>
      <c r="R15">
        <f t="shared" ca="1" si="6"/>
        <v>2</v>
      </c>
      <c r="S15" s="5">
        <f t="shared" ca="1" si="7"/>
        <v>0</v>
      </c>
      <c r="T15">
        <f t="shared" ref="T15" ca="1" si="17">IFERROR(CHIDIST(-2*SUM(Y15:AH16),40),"&lt;E-271")</f>
        <v>4.9665152465917352E-295</v>
      </c>
      <c r="U15" s="4">
        <v>12</v>
      </c>
      <c r="V15" s="4" t="s">
        <v>197</v>
      </c>
      <c r="Y15" s="16">
        <f t="shared" ca="1" si="2"/>
        <v>-116.33322745402822</v>
      </c>
      <c r="Z15" s="16">
        <f t="shared" ca="1" si="2"/>
        <v>-6.9077552789821368</v>
      </c>
      <c r="AA15" s="16">
        <f t="shared" ca="1" si="2"/>
        <v>-13.122363377404328</v>
      </c>
      <c r="AB15" s="16">
        <f t="shared" ca="1" si="2"/>
        <v>-22.33270374938051</v>
      </c>
      <c r="AC15" s="16">
        <f t="shared" ca="1" si="2"/>
        <v>-1.9589953886039688</v>
      </c>
      <c r="AD15" s="16">
        <f t="shared" ca="1" si="2"/>
        <v>-0.45098562340997367</v>
      </c>
      <c r="AE15" s="16">
        <f t="shared" ca="1" si="2"/>
        <v>-107.52835219016021</v>
      </c>
      <c r="AF15" s="16">
        <f t="shared" ca="1" si="2"/>
        <v>-92.103403719761829</v>
      </c>
      <c r="AG15" s="16">
        <f t="shared" ca="1" si="2"/>
        <v>-8.1117280833080727</v>
      </c>
      <c r="AH15" s="16">
        <f t="shared" ca="1" si="2"/>
        <v>-10.819778284410283</v>
      </c>
      <c r="AI15" s="16">
        <f t="shared" ca="1" si="2"/>
        <v>-264.79728569431524</v>
      </c>
      <c r="AJ15" s="16">
        <f t="shared" ca="1" si="2"/>
        <v>-300.54003489355188</v>
      </c>
      <c r="AN15" s="16">
        <f t="shared" ca="1" si="8"/>
        <v>-379.66929314944952</v>
      </c>
      <c r="AO15">
        <f t="shared" ca="1" si="9"/>
        <v>3.2446817323725471E-17</v>
      </c>
      <c r="AP15" s="17">
        <f t="shared" ca="1" si="10"/>
        <v>5.9840861945807867E-148</v>
      </c>
    </row>
    <row r="16" spans="1:42">
      <c r="A16" s="6" t="str">
        <f t="shared" si="3"/>
        <v/>
      </c>
      <c r="B16" s="4">
        <v>11</v>
      </c>
      <c r="C16" t="str">
        <f t="shared" si="4"/>
        <v>mus 16S gamma</v>
      </c>
      <c r="D16" s="11">
        <f t="shared" ca="1" si="5"/>
        <v>4.0000000000000003E-68</v>
      </c>
      <c r="E16" s="3">
        <f t="shared" ca="1" si="14"/>
        <v>2.0000000000000001E-4</v>
      </c>
      <c r="F16" s="3">
        <f t="shared" ca="1" si="14"/>
        <v>4.0000000000000002E-4</v>
      </c>
      <c r="G16" s="3">
        <f t="shared" ca="1" si="14"/>
        <v>9.0000000000000006E-75</v>
      </c>
      <c r="H16" s="3">
        <f t="shared" ca="1" si="14"/>
        <v>0.161</v>
      </c>
      <c r="I16" s="3">
        <f t="shared" ca="1" si="14"/>
        <v>0.67300000000000004</v>
      </c>
      <c r="J16" s="3">
        <f t="shared" ca="1" si="14"/>
        <v>2.9999999999999999E-7</v>
      </c>
      <c r="K16" s="3">
        <f t="shared" ca="1" si="14"/>
        <v>1E-3</v>
      </c>
      <c r="L16" s="3">
        <f t="shared" ca="1" si="14"/>
        <v>4.0000000000000003E-5</v>
      </c>
      <c r="M16" s="3">
        <f t="shared" ca="1" si="14"/>
        <v>2.0000000000000001E-4</v>
      </c>
      <c r="N16" s="3">
        <f t="shared" ca="1" si="14"/>
        <v>9.9999999999999992E-72</v>
      </c>
      <c r="O16" s="12">
        <f t="shared" ca="1" si="14"/>
        <v>2.0000000000000001E-4</v>
      </c>
      <c r="R16">
        <f t="shared" ca="1" si="6"/>
        <v>2</v>
      </c>
      <c r="S16" s="5">
        <f t="shared" ca="1" si="7"/>
        <v>6.1072357967019685E-220</v>
      </c>
      <c r="U16" s="4">
        <v>13</v>
      </c>
      <c r="V16" s="4" t="s">
        <v>198</v>
      </c>
      <c r="Y16" s="16">
        <f t="shared" ca="1" si="2"/>
        <v>-155.18949196247522</v>
      </c>
      <c r="Z16" s="16">
        <f t="shared" ca="1" si="2"/>
        <v>-8.5171931914162382</v>
      </c>
      <c r="AA16" s="16">
        <f t="shared" ca="1" si="2"/>
        <v>-7.8240460108562919</v>
      </c>
      <c r="AB16" s="16">
        <f t="shared" ca="1" si="2"/>
        <v>-170.49665739721721</v>
      </c>
      <c r="AC16" s="16">
        <f t="shared" ca="1" si="2"/>
        <v>-1.8263509139976741</v>
      </c>
      <c r="AD16" s="16">
        <f t="shared" ca="1" si="2"/>
        <v>-0.39600994933740918</v>
      </c>
      <c r="AE16" s="16">
        <f t="shared" ca="1" si="2"/>
        <v>-15.01948336229021</v>
      </c>
      <c r="AF16" s="16">
        <f t="shared" ca="1" si="2"/>
        <v>-6.9077552789821368</v>
      </c>
      <c r="AG16" s="16">
        <f t="shared" ca="1" si="2"/>
        <v>-10.126631103850338</v>
      </c>
      <c r="AH16" s="16">
        <f t="shared" ca="1" si="2"/>
        <v>-8.5171931914162382</v>
      </c>
      <c r="AI16" s="16">
        <f t="shared" ca="1" si="2"/>
        <v>-163.48354160257725</v>
      </c>
      <c r="AJ16" s="16">
        <f t="shared" ca="1" si="2"/>
        <v>-8.5171931914162382</v>
      </c>
      <c r="AN16" s="16">
        <f t="shared" ca="1" si="8"/>
        <v>-384.82081236183893</v>
      </c>
      <c r="AO16">
        <f t="shared" ca="1" si="9"/>
        <v>1.9384047572168501E-17</v>
      </c>
      <c r="AP16" s="17">
        <f t="shared" ca="1" si="10"/>
        <v>3.9107387742610438E-150</v>
      </c>
    </row>
    <row r="17" spans="1:42">
      <c r="A17" s="6" t="str">
        <f t="shared" si="3"/>
        <v>MT</v>
      </c>
      <c r="B17" s="4">
        <v>30</v>
      </c>
      <c r="C17" t="str">
        <f t="shared" si="4"/>
        <v>mus 16S mt cat</v>
      </c>
      <c r="D17" s="11">
        <f t="shared" ca="1" si="5"/>
        <v>4.9999999999999996E-35</v>
      </c>
      <c r="E17" s="3">
        <f t="shared" ca="1" si="14"/>
        <v>6.0000000000000002E-5</v>
      </c>
      <c r="F17" s="3">
        <f t="shared" ca="1" si="14"/>
        <v>1E-4</v>
      </c>
      <c r="G17" s="3">
        <f t="shared" ca="1" si="14"/>
        <v>6.9999999999999999E-6</v>
      </c>
      <c r="H17" s="3">
        <f t="shared" ca="1" si="14"/>
        <v>0.13500000000000001</v>
      </c>
      <c r="I17" s="3">
        <f t="shared" ca="1" si="14"/>
        <v>0.157</v>
      </c>
      <c r="J17" s="3">
        <f t="shared" ca="1" si="14"/>
        <v>3.0000000000000001E-120</v>
      </c>
      <c r="K17" s="3">
        <f t="shared" ca="1" si="14"/>
        <v>1E-3</v>
      </c>
      <c r="L17" s="3">
        <f t="shared" ca="1" si="14"/>
        <v>3.9999999999999998E-57</v>
      </c>
      <c r="M17" s="3">
        <f t="shared" ca="1" si="14"/>
        <v>1E-4</v>
      </c>
      <c r="N17" s="3">
        <f t="shared" ca="1" si="14"/>
        <v>6E-10</v>
      </c>
      <c r="O17" s="12">
        <f t="shared" ca="1" si="14"/>
        <v>7.9999999999999995E-67</v>
      </c>
      <c r="R17">
        <f t="shared" ca="1" si="6"/>
        <v>2</v>
      </c>
      <c r="S17" s="5">
        <f t="shared" ca="1" si="7"/>
        <v>1.4675471922613946E-284</v>
      </c>
      <c r="T17">
        <f t="shared" ref="T17" ca="1" si="18">IFERROR(CHIDIST(-2*SUM(Y17:AH18),40),"&lt;E-271")</f>
        <v>3.0550683922117858E-242</v>
      </c>
      <c r="U17" s="4">
        <v>14</v>
      </c>
      <c r="V17" s="4" t="s">
        <v>166</v>
      </c>
      <c r="Y17" s="16">
        <f t="shared" ca="1" si="2"/>
        <v>-78.981040342357502</v>
      </c>
      <c r="Z17" s="16">
        <f t="shared" ca="1" si="2"/>
        <v>-9.7211659957421741</v>
      </c>
      <c r="AA17" s="16">
        <f t="shared" ca="1" si="2"/>
        <v>-9.2103403719761818</v>
      </c>
      <c r="AB17" s="16">
        <f t="shared" ca="1" si="2"/>
        <v>-11.86960040890896</v>
      </c>
      <c r="AC17" s="16">
        <f t="shared" ca="1" si="2"/>
        <v>-2.0024805005437076</v>
      </c>
      <c r="AD17" s="16">
        <f t="shared" ca="1" si="2"/>
        <v>-1.8515094736338289</v>
      </c>
      <c r="AE17" s="16">
        <f t="shared" ca="1" si="2"/>
        <v>-275.21159887061737</v>
      </c>
      <c r="AF17" s="16">
        <f t="shared" ca="1" si="2"/>
        <v>-6.9077552789821368</v>
      </c>
      <c r="AG17" s="16">
        <f t="shared" ca="1" si="2"/>
        <v>-129.86105593954071</v>
      </c>
      <c r="AH17" s="16">
        <f t="shared" ca="1" si="2"/>
        <v>-9.2103403719761818</v>
      </c>
      <c r="AI17" s="16">
        <f t="shared" ca="1" si="2"/>
        <v>-21.234091460712403</v>
      </c>
      <c r="AJ17" s="16">
        <f t="shared" ca="1" si="2"/>
        <v>-152.19375968892123</v>
      </c>
      <c r="AN17" s="16">
        <f t="shared" ca="1" si="8"/>
        <v>-534.82688755427876</v>
      </c>
      <c r="AO17">
        <f t="shared" ca="1" si="9"/>
        <v>5.9260238656965975E-24</v>
      </c>
      <c r="AP17" s="17">
        <f t="shared" ca="1" si="10"/>
        <v>5.3597728362012642E-214</v>
      </c>
    </row>
    <row r="18" spans="1:42">
      <c r="A18" s="6" t="str">
        <f t="shared" si="3"/>
        <v>MT</v>
      </c>
      <c r="B18" s="4">
        <v>31</v>
      </c>
      <c r="C18" t="str">
        <f t="shared" si="4"/>
        <v>mus 16S mt gamma</v>
      </c>
      <c r="D18" s="11">
        <f t="shared" ca="1" si="5"/>
        <v>1.0000000000000001E-9</v>
      </c>
      <c r="E18" s="3">
        <f t="shared" ca="1" si="14"/>
        <v>2.9999999999999997E-4</v>
      </c>
      <c r="F18" s="3">
        <f t="shared" ca="1" si="14"/>
        <v>2.0000000000000001E-4</v>
      </c>
      <c r="G18" s="3">
        <f t="shared" ca="1" si="14"/>
        <v>6.0000000000000002E-6</v>
      </c>
      <c r="H18" s="3">
        <f t="shared" ca="1" si="14"/>
        <v>4.2999999999999997E-2</v>
      </c>
      <c r="I18" s="3">
        <f t="shared" ca="1" si="14"/>
        <v>0.13300000000000001</v>
      </c>
      <c r="J18" s="3">
        <f t="shared" ca="1" si="14"/>
        <v>9.9999999999999994E-12</v>
      </c>
      <c r="K18" s="3">
        <f t="shared" ca="1" si="14"/>
        <v>2.0000000000000001E-4</v>
      </c>
      <c r="L18" s="3">
        <f t="shared" ca="1" si="14"/>
        <v>2.0000000000000001E-4</v>
      </c>
      <c r="M18" s="3">
        <f t="shared" ca="1" si="14"/>
        <v>4.0000000000000002E-4</v>
      </c>
      <c r="N18" s="3">
        <f t="shared" ca="1" si="14"/>
        <v>9.9999999999999998E-13</v>
      </c>
      <c r="O18" s="12">
        <f t="shared" ca="1" si="14"/>
        <v>2E-8</v>
      </c>
      <c r="R18">
        <f t="shared" ca="1" si="6"/>
        <v>1</v>
      </c>
      <c r="S18" s="5">
        <f t="shared" ca="1" si="7"/>
        <v>1.5493555380089042E-49</v>
      </c>
      <c r="U18" s="4">
        <v>15</v>
      </c>
      <c r="V18" s="4" t="s">
        <v>167</v>
      </c>
      <c r="Y18" s="16">
        <f t="shared" ca="1" si="2"/>
        <v>-20.72326583694641</v>
      </c>
      <c r="Z18" s="16">
        <f t="shared" ca="1" si="2"/>
        <v>-8.1117280833080727</v>
      </c>
      <c r="AA18" s="16">
        <f t="shared" ca="1" si="2"/>
        <v>-8.5171931914162382</v>
      </c>
      <c r="AB18" s="16">
        <f t="shared" ca="1" si="2"/>
        <v>-12.023751088736219</v>
      </c>
      <c r="AC18" s="16">
        <f t="shared" ca="1" si="2"/>
        <v>-3.1465551632885749</v>
      </c>
      <c r="AD18" s="16">
        <f t="shared" ca="1" si="2"/>
        <v>-2.0174061507603831</v>
      </c>
      <c r="AE18" s="16">
        <f t="shared" ca="1" si="2"/>
        <v>-25.328436022934504</v>
      </c>
      <c r="AF18" s="16">
        <f t="shared" ca="1" si="2"/>
        <v>-8.5171931914162382</v>
      </c>
      <c r="AG18" s="16">
        <f t="shared" ca="1" si="2"/>
        <v>-8.5171931914162382</v>
      </c>
      <c r="AH18" s="16">
        <f t="shared" ca="1" si="2"/>
        <v>-7.8240460108562919</v>
      </c>
      <c r="AI18" s="16">
        <f t="shared" ca="1" si="2"/>
        <v>-27.631021115928547</v>
      </c>
      <c r="AJ18" s="16">
        <f t="shared" ca="1" si="2"/>
        <v>-17.72753356339242</v>
      </c>
      <c r="AN18" s="16">
        <f t="shared" ca="1" si="8"/>
        <v>-104.72676793107918</v>
      </c>
      <c r="AO18">
        <f t="shared" ca="1" si="9"/>
        <v>2.8299206484987774E-5</v>
      </c>
      <c r="AP18" s="17">
        <f t="shared" ca="1" si="10"/>
        <v>1.5035096835895096E-33</v>
      </c>
    </row>
    <row r="19" spans="1:42">
      <c r="A19" s="6" t="str">
        <f t="shared" si="3"/>
        <v/>
      </c>
      <c r="B19" s="4">
        <v>2</v>
      </c>
      <c r="C19" t="str">
        <f t="shared" si="4"/>
        <v>arb 23S cat</v>
      </c>
      <c r="D19" s="11">
        <f t="shared" ca="1" si="5"/>
        <v>0.13400000000000001</v>
      </c>
      <c r="E19" s="3">
        <f t="shared" ca="1" si="14"/>
        <v>5.0000000000000001E-3</v>
      </c>
      <c r="F19" s="3">
        <f t="shared" ca="1" si="14"/>
        <v>2.1000000000000001E-2</v>
      </c>
      <c r="G19" s="3">
        <f t="shared" ca="1" si="14"/>
        <v>1.9E-2</v>
      </c>
      <c r="H19" s="3">
        <f t="shared" ca="1" si="14"/>
        <v>3.0000000000000001E-3</v>
      </c>
      <c r="I19" s="3">
        <f t="shared" ca="1" si="14"/>
        <v>1.9999999999999999E-6</v>
      </c>
      <c r="J19" s="3">
        <f t="shared" ca="1" si="14"/>
        <v>0.59</v>
      </c>
      <c r="K19" s="3">
        <f t="shared" ca="1" si="14"/>
        <v>0.28799999999999998</v>
      </c>
      <c r="L19" s="3">
        <f t="shared" ca="1" si="14"/>
        <v>1.0999999999999999E-2</v>
      </c>
      <c r="M19" s="3">
        <f t="shared" ca="1" si="14"/>
        <v>3.0000000000000001E-3</v>
      </c>
      <c r="N19" s="3">
        <f t="shared" ca="1" si="14"/>
        <v>1E-4</v>
      </c>
      <c r="O19" s="12">
        <f t="shared" ca="1" si="14"/>
        <v>1E-3</v>
      </c>
      <c r="R19">
        <f t="shared" ca="1" si="6"/>
        <v>3</v>
      </c>
      <c r="S19" s="5">
        <f t="shared" ca="1" si="7"/>
        <v>1.4893216001840716E-15</v>
      </c>
      <c r="T19">
        <f t="shared" ref="T19" ca="1" si="19">IFERROR(CHIDIST(-2*SUM(Y19:AH20),40),"&lt;E-271")</f>
        <v>1.8550703194048181E-25</v>
      </c>
      <c r="U19" s="4">
        <v>16</v>
      </c>
      <c r="V19" s="4" t="s">
        <v>168</v>
      </c>
      <c r="Y19" s="16">
        <f t="shared" ca="1" si="2"/>
        <v>-2.0099154790312257</v>
      </c>
      <c r="Z19" s="16">
        <f t="shared" ca="1" si="2"/>
        <v>-5.2983173665480363</v>
      </c>
      <c r="AA19" s="16">
        <f t="shared" ca="1" si="2"/>
        <v>-3.8632328412587138</v>
      </c>
      <c r="AB19" s="16">
        <f t="shared" ca="1" si="2"/>
        <v>-3.9633162998156966</v>
      </c>
      <c r="AC19" s="16">
        <f t="shared" ca="1" si="2"/>
        <v>-5.8091429903140277</v>
      </c>
      <c r="AD19" s="16">
        <f t="shared" ca="1" si="2"/>
        <v>-13.122363377404328</v>
      </c>
      <c r="AE19" s="16">
        <f t="shared" ca="1" si="2"/>
        <v>-0.52763274208237199</v>
      </c>
      <c r="AF19" s="16">
        <f t="shared" ca="1" si="2"/>
        <v>-1.2447947988461912</v>
      </c>
      <c r="AG19" s="16">
        <f t="shared" ca="1" si="2"/>
        <v>-4.5098600061837661</v>
      </c>
      <c r="AH19" s="16">
        <f t="shared" ca="1" si="2"/>
        <v>-5.8091429903140277</v>
      </c>
      <c r="AI19" s="16">
        <f t="shared" ca="1" si="2"/>
        <v>-9.2103403719761818</v>
      </c>
      <c r="AJ19" s="16">
        <f t="shared" ca="1" si="2"/>
        <v>-6.9077552789821368</v>
      </c>
      <c r="AN19" s="16">
        <f t="shared" ca="1" si="8"/>
        <v>-46.157718891798389</v>
      </c>
      <c r="AO19">
        <f t="shared" ca="1" si="9"/>
        <v>9.8945429679042438E-3</v>
      </c>
      <c r="AP19" s="17">
        <f t="shared" ca="1" si="10"/>
        <v>2.9102920476179648E-11</v>
      </c>
    </row>
    <row r="20" spans="1:42">
      <c r="A20" s="6" t="str">
        <f t="shared" si="3"/>
        <v/>
      </c>
      <c r="B20" s="4">
        <v>3</v>
      </c>
      <c r="C20" t="str">
        <f t="shared" si="4"/>
        <v>arb 23S gamma</v>
      </c>
      <c r="D20" s="11">
        <f t="shared" ca="1" si="5"/>
        <v>2.8000000000000001E-2</v>
      </c>
      <c r="E20" s="3">
        <f t="shared" ca="1" si="14"/>
        <v>3.0000000000000001E-5</v>
      </c>
      <c r="F20" s="3">
        <f t="shared" ca="1" si="14"/>
        <v>2.0000000000000001E-4</v>
      </c>
      <c r="G20" s="3">
        <f t="shared" ca="1" si="14"/>
        <v>3.0000000000000001E-3</v>
      </c>
      <c r="H20" s="3">
        <f t="shared" ca="1" si="14"/>
        <v>6.0000000000000002E-5</v>
      </c>
      <c r="I20" s="3">
        <f t="shared" ca="1" si="14"/>
        <v>1E-3</v>
      </c>
      <c r="J20" s="3">
        <f t="shared" ca="1" si="14"/>
        <v>0.76</v>
      </c>
      <c r="K20" s="3">
        <f t="shared" ca="1" si="14"/>
        <v>0.17</v>
      </c>
      <c r="L20" s="3">
        <f t="shared" ca="1" si="14"/>
        <v>8.0000000000000002E-3</v>
      </c>
      <c r="M20" s="3">
        <f t="shared" ca="1" si="14"/>
        <v>2.0000000000000001E-4</v>
      </c>
      <c r="N20" s="3">
        <f t="shared" ca="1" si="14"/>
        <v>2.0000000000000001E-4</v>
      </c>
      <c r="O20" s="12">
        <f t="shared" ca="1" si="14"/>
        <v>7.0000000000000001E-3</v>
      </c>
      <c r="R20">
        <f t="shared" ca="1" si="6"/>
        <v>2</v>
      </c>
      <c r="S20" s="5">
        <f t="shared" ca="1" si="7"/>
        <v>9.1098210907304125E-20</v>
      </c>
      <c r="U20" s="4">
        <v>17</v>
      </c>
      <c r="V20" s="4" t="s">
        <v>169</v>
      </c>
      <c r="Y20" s="16">
        <f t="shared" ca="1" si="2"/>
        <v>-3.575550768806933</v>
      </c>
      <c r="Z20" s="16">
        <f t="shared" ca="1" si="2"/>
        <v>-10.41431317630212</v>
      </c>
      <c r="AA20" s="16">
        <f t="shared" ca="1" si="2"/>
        <v>-8.5171931914162382</v>
      </c>
      <c r="AB20" s="16">
        <f t="shared" ca="1" si="2"/>
        <v>-5.8091429903140277</v>
      </c>
      <c r="AC20" s="16">
        <f t="shared" ca="1" si="2"/>
        <v>-9.7211659957421741</v>
      </c>
      <c r="AD20" s="16">
        <f t="shared" ca="1" si="2"/>
        <v>-6.9077552789821368</v>
      </c>
      <c r="AE20" s="16">
        <f t="shared" ca="1" si="2"/>
        <v>-0.2744368457017603</v>
      </c>
      <c r="AF20" s="16">
        <f t="shared" ca="1" si="2"/>
        <v>-1.7719568419318752</v>
      </c>
      <c r="AG20" s="16">
        <f t="shared" ca="1" si="2"/>
        <v>-4.8283137373023015</v>
      </c>
      <c r="AH20" s="16">
        <f t="shared" ca="1" si="2"/>
        <v>-8.5171931914162382</v>
      </c>
      <c r="AI20" s="16">
        <f t="shared" ca="1" si="2"/>
        <v>-8.5171931914162382</v>
      </c>
      <c r="AJ20" s="16">
        <f t="shared" ca="1" si="2"/>
        <v>-4.9618451299268234</v>
      </c>
      <c r="AN20" s="16">
        <f t="shared" ca="1" si="8"/>
        <v>-60.337022017915807</v>
      </c>
      <c r="AO20">
        <f t="shared" ca="1" si="9"/>
        <v>2.3966048193859685E-3</v>
      </c>
      <c r="AP20" s="17">
        <f t="shared" ca="1" si="10"/>
        <v>2.1389064159717583E-16</v>
      </c>
    </row>
    <row r="21" spans="1:42">
      <c r="A21" s="6" t="str">
        <f t="shared" si="3"/>
        <v>MT</v>
      </c>
      <c r="B21" s="4">
        <v>22</v>
      </c>
      <c r="C21" t="str">
        <f t="shared" si="4"/>
        <v>arb 23S mt cat</v>
      </c>
      <c r="D21" s="11">
        <f t="shared" ca="1" si="5"/>
        <v>1E-8</v>
      </c>
      <c r="E21" s="3">
        <f t="shared" ca="1" si="14"/>
        <v>1.9999999999999999E-6</v>
      </c>
      <c r="F21" s="3">
        <f t="shared" ca="1" si="14"/>
        <v>1E-52</v>
      </c>
      <c r="G21" s="3">
        <f t="shared" ca="1" si="14"/>
        <v>7E-45</v>
      </c>
      <c r="H21" s="3">
        <f t="shared" ca="1" si="14"/>
        <v>3.9999999999999997E-77</v>
      </c>
      <c r="I21" s="3">
        <f t="shared" ca="1" si="14"/>
        <v>1.0000000000000001E-18</v>
      </c>
      <c r="J21" s="29">
        <f t="shared" ca="1" si="14"/>
        <v>3.1E-2</v>
      </c>
      <c r="K21" s="29">
        <f t="shared" ca="1" si="14"/>
        <v>4.0000000000000001E-3</v>
      </c>
      <c r="L21" s="3">
        <f t="shared" ca="1" si="14"/>
        <v>1E-3</v>
      </c>
      <c r="M21" s="3">
        <f t="shared" ca="1" si="14"/>
        <v>1.9999999999999999E-60</v>
      </c>
      <c r="N21" s="3">
        <f t="shared" ca="1" si="14"/>
        <v>9.9999999999999995E-7</v>
      </c>
      <c r="O21" s="12">
        <f t="shared" ca="1" si="14"/>
        <v>9.9999999999999995E-7</v>
      </c>
      <c r="R21">
        <f t="shared" ca="1" si="6"/>
        <v>0</v>
      </c>
      <c r="S21" s="5">
        <f t="shared" ca="1" si="7"/>
        <v>3.165809775158113E-260</v>
      </c>
      <c r="T21">
        <f t="shared" ref="T21" ca="1" si="20">IFERROR(CHIDIST(-2*SUM(Y21:AH22),40),"&lt;E-271")</f>
        <v>0</v>
      </c>
      <c r="U21" s="4">
        <v>18</v>
      </c>
      <c r="V21" s="4" t="s">
        <v>170</v>
      </c>
      <c r="Y21" s="16">
        <f t="shared" ca="1" si="2"/>
        <v>-18.420680743952367</v>
      </c>
      <c r="Z21" s="16">
        <f t="shared" ca="1" si="2"/>
        <v>-13.122363377404328</v>
      </c>
      <c r="AA21" s="16">
        <f t="shared" ca="1" si="2"/>
        <v>-119.73442483569038</v>
      </c>
      <c r="AB21" s="16">
        <f t="shared" ca="1" si="2"/>
        <v>-101.67041903567674</v>
      </c>
      <c r="AC21" s="16">
        <f t="shared" ca="1" si="2"/>
        <v>-175.91275779942163</v>
      </c>
      <c r="AD21" s="16">
        <f t="shared" ca="1" si="2"/>
        <v>-41.446531673892821</v>
      </c>
      <c r="AE21" s="16">
        <f t="shared" ca="1" si="2"/>
        <v>-3.473768074496991</v>
      </c>
      <c r="AF21" s="16">
        <f t="shared" ca="1" si="2"/>
        <v>-5.521460917862246</v>
      </c>
      <c r="AG21" s="16">
        <f t="shared" ca="1" si="2"/>
        <v>-6.9077552789821368</v>
      </c>
      <c r="AH21" s="16">
        <f t="shared" ca="1" si="2"/>
        <v>-137.46195839908279</v>
      </c>
      <c r="AI21" s="16">
        <f t="shared" ca="1" si="2"/>
        <v>-13.815510557964274</v>
      </c>
      <c r="AJ21" s="16">
        <f t="shared" ca="1" si="2"/>
        <v>-13.815510557964274</v>
      </c>
      <c r="AN21" s="16">
        <f t="shared" ca="1" si="8"/>
        <v>-623.67212013646235</v>
      </c>
      <c r="AO21">
        <f t="shared" ca="1" si="9"/>
        <v>8.208503180257572E-28</v>
      </c>
      <c r="AP21" s="17">
        <f t="shared" ca="1" si="10"/>
        <v>5.5435268061856441E-252</v>
      </c>
    </row>
    <row r="22" spans="1:42">
      <c r="A22" s="6" t="str">
        <f t="shared" si="3"/>
        <v>MT</v>
      </c>
      <c r="B22" s="4">
        <v>22</v>
      </c>
      <c r="C22" t="str">
        <f t="shared" si="4"/>
        <v>arb 23S mt cat</v>
      </c>
      <c r="D22" s="11">
        <f t="shared" ca="1" si="5"/>
        <v>1E-8</v>
      </c>
      <c r="E22" s="3">
        <f t="shared" ca="1" si="14"/>
        <v>1.9999999999999999E-6</v>
      </c>
      <c r="F22" s="3">
        <f t="shared" ca="1" si="14"/>
        <v>1E-52</v>
      </c>
      <c r="G22" s="3">
        <f t="shared" ca="1" si="14"/>
        <v>7E-45</v>
      </c>
      <c r="H22" s="3">
        <f t="shared" ca="1" si="14"/>
        <v>3.9999999999999997E-77</v>
      </c>
      <c r="I22" s="3">
        <f t="shared" ca="1" si="14"/>
        <v>1.0000000000000001E-18</v>
      </c>
      <c r="J22" s="29">
        <f t="shared" ca="1" si="14"/>
        <v>3.1E-2</v>
      </c>
      <c r="K22" s="29">
        <f t="shared" ca="1" si="14"/>
        <v>4.0000000000000001E-3</v>
      </c>
      <c r="L22" s="3">
        <f t="shared" ca="1" si="14"/>
        <v>1E-3</v>
      </c>
      <c r="M22" s="3">
        <f t="shared" ca="1" si="14"/>
        <v>1.9999999999999999E-60</v>
      </c>
      <c r="N22" s="3">
        <f t="shared" ca="1" si="14"/>
        <v>9.9999999999999995E-7</v>
      </c>
      <c r="O22" s="12">
        <f t="shared" ca="1" si="14"/>
        <v>9.9999999999999995E-7</v>
      </c>
      <c r="R22">
        <f t="shared" ca="1" si="6"/>
        <v>0</v>
      </c>
      <c r="S22" s="5">
        <f t="shared" ca="1" si="7"/>
        <v>3.165809775158113E-260</v>
      </c>
      <c r="U22" s="4">
        <v>19</v>
      </c>
      <c r="V22" s="4" t="s">
        <v>171</v>
      </c>
      <c r="Y22" s="16">
        <f t="shared" ca="1" si="2"/>
        <v>-18.420680743952367</v>
      </c>
      <c r="Z22" s="16">
        <f t="shared" ca="1" si="2"/>
        <v>-13.122363377404328</v>
      </c>
      <c r="AA22" s="16">
        <f t="shared" ca="1" si="2"/>
        <v>-119.73442483569038</v>
      </c>
      <c r="AB22" s="16">
        <f t="shared" ca="1" si="2"/>
        <v>-101.67041903567674</v>
      </c>
      <c r="AC22" s="16">
        <f t="shared" ca="1" si="2"/>
        <v>-175.91275779942163</v>
      </c>
      <c r="AD22" s="16">
        <f t="shared" ca="1" si="2"/>
        <v>-41.446531673892821</v>
      </c>
      <c r="AE22" s="16">
        <f t="shared" ca="1" si="2"/>
        <v>-3.473768074496991</v>
      </c>
      <c r="AF22" s="16">
        <f t="shared" ca="1" si="2"/>
        <v>-5.521460917862246</v>
      </c>
      <c r="AG22" s="16">
        <f t="shared" ca="1" si="2"/>
        <v>-6.9077552789821368</v>
      </c>
      <c r="AH22" s="16">
        <f t="shared" ca="1" si="2"/>
        <v>-137.46195839908279</v>
      </c>
      <c r="AI22" s="16">
        <f t="shared" ca="1" si="2"/>
        <v>-13.815510557964274</v>
      </c>
      <c r="AJ22" s="16">
        <f t="shared" ca="1" si="2"/>
        <v>-13.815510557964274</v>
      </c>
      <c r="AN22" s="16">
        <f t="shared" ca="1" si="8"/>
        <v>-623.67212013646235</v>
      </c>
      <c r="AO22">
        <f t="shared" ca="1" si="9"/>
        <v>8.208503180257572E-28</v>
      </c>
      <c r="AP22" s="17">
        <f t="shared" ca="1" si="10"/>
        <v>5.5435268061856441E-252</v>
      </c>
    </row>
    <row r="23" spans="1:42">
      <c r="A23" s="6" t="str">
        <f t="shared" si="3"/>
        <v/>
      </c>
      <c r="B23" s="4">
        <v>12</v>
      </c>
      <c r="C23" t="str">
        <f t="shared" si="4"/>
        <v>mus 23S cat</v>
      </c>
      <c r="D23" s="11">
        <f t="shared" ca="1" si="5"/>
        <v>5.0000000000000001E-3</v>
      </c>
      <c r="E23" s="3">
        <f t="shared" ca="1" si="14"/>
        <v>2E-3</v>
      </c>
      <c r="F23" s="3">
        <f t="shared" ca="1" si="14"/>
        <v>1.7999999999999999E-2</v>
      </c>
      <c r="G23" s="3">
        <f t="shared" ca="1" si="14"/>
        <v>8.0000000000000007E-5</v>
      </c>
      <c r="H23" s="3">
        <f t="shared" ca="1" si="14"/>
        <v>2.9999999999999997E-4</v>
      </c>
      <c r="I23" s="3">
        <f t="shared" ca="1" si="14"/>
        <v>5.0000000000000004E-32</v>
      </c>
      <c r="J23" s="3">
        <f t="shared" ca="1" si="14"/>
        <v>0.19700000000000001</v>
      </c>
      <c r="K23" s="3">
        <f t="shared" ca="1" si="14"/>
        <v>0.68500000000000005</v>
      </c>
      <c r="L23" s="3">
        <f t="shared" ca="1" si="14"/>
        <v>7.0000000000000001E-3</v>
      </c>
      <c r="M23" s="3">
        <f t="shared" ca="1" si="14"/>
        <v>4.0000000000000001E-3</v>
      </c>
      <c r="N23" s="3">
        <f t="shared" ca="1" si="14"/>
        <v>5.0000000000000001E-3</v>
      </c>
      <c r="O23" s="12">
        <f t="shared" ca="1" si="14"/>
        <v>0.01</v>
      </c>
      <c r="R23">
        <f t="shared" ca="1" si="6"/>
        <v>2</v>
      </c>
      <c r="S23" s="5">
        <f t="shared" ca="1" si="7"/>
        <v>1.6235416843477444E-40</v>
      </c>
      <c r="T23">
        <f t="shared" ref="T23" ca="1" si="21">IFERROR(CHIDIST(-2*SUM(Y23:AH24),40),"&lt;E-271")</f>
        <v>8.4591952701589294E-97</v>
      </c>
      <c r="U23" s="4">
        <v>20</v>
      </c>
      <c r="V23" s="4" t="s">
        <v>151</v>
      </c>
      <c r="Y23" s="16">
        <f t="shared" ref="Y23:AJ26" ca="1" si="22">LN(D23)</f>
        <v>-5.2983173665480363</v>
      </c>
      <c r="Z23" s="16">
        <f t="shared" ca="1" si="22"/>
        <v>-6.2146080984221914</v>
      </c>
      <c r="AA23" s="16">
        <f t="shared" ca="1" si="22"/>
        <v>-4.0173835210859723</v>
      </c>
      <c r="AB23" s="16">
        <f t="shared" ca="1" si="22"/>
        <v>-9.4334839232903924</v>
      </c>
      <c r="AC23" s="16">
        <f t="shared" ca="1" si="22"/>
        <v>-8.1117280833080727</v>
      </c>
      <c r="AD23" s="16">
        <f t="shared" ca="1" si="22"/>
        <v>-72.073285063375366</v>
      </c>
      <c r="AE23" s="16">
        <f t="shared" ca="1" si="22"/>
        <v>-1.6245515502441485</v>
      </c>
      <c r="AF23" s="16">
        <f t="shared" ca="1" si="22"/>
        <v>-0.37833644071991168</v>
      </c>
      <c r="AG23" s="16">
        <f t="shared" ca="1" si="22"/>
        <v>-4.9618451299268234</v>
      </c>
      <c r="AH23" s="16">
        <f t="shared" ca="1" si="22"/>
        <v>-5.521460917862246</v>
      </c>
      <c r="AI23" s="16">
        <f t="shared" ca="1" si="22"/>
        <v>-5.2983173665480363</v>
      </c>
      <c r="AJ23" s="16">
        <f t="shared" ca="1" si="22"/>
        <v>-4.6051701859880909</v>
      </c>
      <c r="AN23" s="16">
        <f t="shared" ca="1" si="8"/>
        <v>-117.63500009478315</v>
      </c>
      <c r="AO23">
        <f t="shared" ca="1" si="9"/>
        <v>7.7835345587559433E-6</v>
      </c>
      <c r="AP23" s="17">
        <f t="shared" ca="1" si="10"/>
        <v>1.0497277477128384E-38</v>
      </c>
    </row>
    <row r="24" spans="1:42">
      <c r="A24" s="6" t="str">
        <f t="shared" si="3"/>
        <v/>
      </c>
      <c r="B24" s="4">
        <v>13</v>
      </c>
      <c r="C24" t="str">
        <f t="shared" si="4"/>
        <v>mus 23S gamma</v>
      </c>
      <c r="D24" s="11">
        <f t="shared" ca="1" si="5"/>
        <v>3.0000000000000001E-3</v>
      </c>
      <c r="E24" s="3">
        <f t="shared" ca="1" si="14"/>
        <v>9.0000000000000006E-5</v>
      </c>
      <c r="F24" s="3">
        <f t="shared" ca="1" si="14"/>
        <v>0.01</v>
      </c>
      <c r="G24" s="3">
        <f t="shared" ca="1" si="14"/>
        <v>8.0000000000000002E-3</v>
      </c>
      <c r="H24" s="3">
        <f t="shared" ca="1" si="14"/>
        <v>0.10199999999999999</v>
      </c>
      <c r="I24" s="3">
        <f t="shared" ca="1" si="14"/>
        <v>2.0000000000000001E-58</v>
      </c>
      <c r="J24" s="3">
        <f t="shared" ca="1" si="14"/>
        <v>0.32400000000000001</v>
      </c>
      <c r="K24" s="3">
        <f t="shared" ca="1" si="14"/>
        <v>0.69199999999999995</v>
      </c>
      <c r="L24" s="3">
        <f t="shared" ca="1" si="14"/>
        <v>0.01</v>
      </c>
      <c r="M24" s="3">
        <f t="shared" ca="1" si="14"/>
        <v>2E-3</v>
      </c>
      <c r="N24" s="3">
        <f t="shared" ca="1" si="14"/>
        <v>5.0000000000000001E-3</v>
      </c>
      <c r="O24" s="12">
        <f t="shared" ca="1" si="14"/>
        <v>2E-3</v>
      </c>
      <c r="R24">
        <f t="shared" ca="1" si="6"/>
        <v>3</v>
      </c>
      <c r="S24" s="5">
        <f t="shared" ca="1" si="7"/>
        <v>4.1875673289448714E-63</v>
      </c>
      <c r="U24" s="4">
        <v>21</v>
      </c>
      <c r="V24" s="4" t="s">
        <v>152</v>
      </c>
      <c r="Y24" s="16">
        <f t="shared" ca="1" si="22"/>
        <v>-5.8091429903140277</v>
      </c>
      <c r="Z24" s="16">
        <f t="shared" ca="1" si="22"/>
        <v>-9.3157008876340086</v>
      </c>
      <c r="AA24" s="16">
        <f t="shared" ca="1" si="22"/>
        <v>-4.6051701859880909</v>
      </c>
      <c r="AB24" s="16">
        <f t="shared" ca="1" si="22"/>
        <v>-4.8283137373023015</v>
      </c>
      <c r="AC24" s="16">
        <f t="shared" ca="1" si="22"/>
        <v>-2.2827824656978661</v>
      </c>
      <c r="AD24" s="16">
        <f t="shared" ca="1" si="22"/>
        <v>-132.85678821309472</v>
      </c>
      <c r="AE24" s="16">
        <f t="shared" ca="1" si="22"/>
        <v>-1.1270117631898076</v>
      </c>
      <c r="AF24" s="16">
        <f t="shared" ca="1" si="22"/>
        <v>-0.36816932336446756</v>
      </c>
      <c r="AG24" s="16">
        <f t="shared" ca="1" si="22"/>
        <v>-4.6051701859880909</v>
      </c>
      <c r="AH24" s="16">
        <f t="shared" ca="1" si="22"/>
        <v>-6.2146080984221914</v>
      </c>
      <c r="AI24" s="16">
        <f t="shared" ca="1" si="22"/>
        <v>-5.2983173665480363</v>
      </c>
      <c r="AJ24" s="16">
        <f t="shared" ca="1" si="22"/>
        <v>-6.2146080984221914</v>
      </c>
      <c r="AN24" s="16">
        <f t="shared" ca="1" si="8"/>
        <v>-172.0128578509956</v>
      </c>
      <c r="AO24">
        <f t="shared" ca="1" si="9"/>
        <v>3.3851389655262178E-8</v>
      </c>
      <c r="AP24" s="17">
        <f t="shared" ca="1" si="10"/>
        <v>7.5725829553525749E-61</v>
      </c>
    </row>
    <row r="25" spans="1:42">
      <c r="A25" s="6" t="str">
        <f t="shared" si="3"/>
        <v>MT</v>
      </c>
      <c r="B25" s="4">
        <v>32</v>
      </c>
      <c r="C25" t="str">
        <f t="shared" si="4"/>
        <v>mus 23S mt cat</v>
      </c>
      <c r="D25" s="11">
        <f t="shared" ca="1" si="5"/>
        <v>1E-3</v>
      </c>
      <c r="E25" s="3">
        <f t="shared" ca="1" si="14"/>
        <v>4.0000000000000001E-3</v>
      </c>
      <c r="F25" s="3">
        <f t="shared" ca="1" si="14"/>
        <v>6.0000000000000001E-3</v>
      </c>
      <c r="G25" s="3">
        <f t="shared" ca="1" si="14"/>
        <v>4.2999999999999997E-2</v>
      </c>
      <c r="H25" s="3">
        <f t="shared" ca="1" si="14"/>
        <v>8.0000000000000002E-8</v>
      </c>
      <c r="I25" s="3">
        <f t="shared" ca="1" si="14"/>
        <v>3.9999999999999998E-6</v>
      </c>
      <c r="J25" s="29">
        <f t="shared" ca="1" si="14"/>
        <v>3.3000000000000002E-2</v>
      </c>
      <c r="K25" s="29">
        <f t="shared" ca="1" si="14"/>
        <v>0.13</v>
      </c>
      <c r="L25" s="3">
        <f t="shared" ca="1" si="14"/>
        <v>5.0000000000000001E-3</v>
      </c>
      <c r="M25" s="3">
        <f t="shared" ca="1" si="14"/>
        <v>5.0000000000000001E-3</v>
      </c>
      <c r="N25" s="3">
        <f t="shared" ca="1" si="14"/>
        <v>3.0000000000000001E-3</v>
      </c>
      <c r="O25" s="12">
        <f t="shared" ca="1" si="14"/>
        <v>1.9999999999999999E-7</v>
      </c>
      <c r="R25">
        <f t="shared" ca="1" si="6"/>
        <v>1</v>
      </c>
      <c r="S25" s="5">
        <f t="shared" ca="1" si="7"/>
        <v>1.2733927825927221E-24</v>
      </c>
      <c r="T25">
        <f t="shared" ref="T25:T45" ca="1" si="23">IFERROR(CHIDIST(-2*SUM(Y25:AH26),40),"&lt;E-271")</f>
        <v>4.7310835308770671E-81</v>
      </c>
      <c r="U25" s="4">
        <v>22</v>
      </c>
      <c r="V25" s="4" t="s">
        <v>101</v>
      </c>
      <c r="Y25" s="16">
        <f t="shared" ca="1" si="22"/>
        <v>-6.9077552789821368</v>
      </c>
      <c r="Z25" s="16">
        <f t="shared" ca="1" si="22"/>
        <v>-5.521460917862246</v>
      </c>
      <c r="AA25" s="16">
        <f t="shared" ca="1" si="22"/>
        <v>-5.1159958097540823</v>
      </c>
      <c r="AB25" s="16">
        <f t="shared" ca="1" si="22"/>
        <v>-3.1465551632885749</v>
      </c>
      <c r="AC25" s="16">
        <f t="shared" ca="1" si="22"/>
        <v>-16.341239202272529</v>
      </c>
      <c r="AD25" s="16">
        <f t="shared" ca="1" si="22"/>
        <v>-12.429216196844383</v>
      </c>
      <c r="AE25" s="16">
        <f t="shared" ca="1" si="22"/>
        <v>-3.4112477175156566</v>
      </c>
      <c r="AF25" s="16">
        <f t="shared" ca="1" si="22"/>
        <v>-2.0402208285265546</v>
      </c>
      <c r="AG25" s="16">
        <f t="shared" ca="1" si="22"/>
        <v>-5.2983173665480363</v>
      </c>
      <c r="AH25" s="16">
        <f t="shared" ca="1" si="22"/>
        <v>-5.2983173665480363</v>
      </c>
      <c r="AI25" s="16">
        <f t="shared" ca="1" si="22"/>
        <v>-5.8091429903140277</v>
      </c>
      <c r="AJ25" s="16">
        <f t="shared" ca="1" si="22"/>
        <v>-15.424948470398375</v>
      </c>
      <c r="AN25" s="16">
        <f t="shared" ca="1" si="8"/>
        <v>-65.510325848142244</v>
      </c>
      <c r="AO25">
        <f t="shared" ca="1" si="9"/>
        <v>1.4286396448132002E-3</v>
      </c>
      <c r="AP25" s="17">
        <f t="shared" ca="1" si="10"/>
        <v>2.5076012381590782E-18</v>
      </c>
    </row>
    <row r="26" spans="1:42">
      <c r="A26" s="6" t="str">
        <f t="shared" si="3"/>
        <v>MT</v>
      </c>
      <c r="B26" s="4">
        <v>33</v>
      </c>
      <c r="C26" t="str">
        <f t="shared" si="4"/>
        <v>mus 23S mt gamma</v>
      </c>
      <c r="D26" s="11">
        <f t="shared" ca="1" si="5"/>
        <v>6.0000000000000001E-3</v>
      </c>
      <c r="E26" s="3">
        <f t="shared" ca="1" si="14"/>
        <v>6.0000000000000002E-5</v>
      </c>
      <c r="F26" s="3">
        <f t="shared" ca="1" si="14"/>
        <v>8.9999999999999993E-3</v>
      </c>
      <c r="G26" s="3">
        <f t="shared" ca="1" si="14"/>
        <v>2.5999999999999999E-2</v>
      </c>
      <c r="H26" s="3">
        <f t="shared" ca="1" si="14"/>
        <v>2.0000000000000001E-54</v>
      </c>
      <c r="I26" s="3">
        <f t="shared" ca="1" si="14"/>
        <v>9.9999999999999995E-8</v>
      </c>
      <c r="J26" s="29">
        <f t="shared" ca="1" si="14"/>
        <v>2.4E-2</v>
      </c>
      <c r="K26" s="29">
        <f t="shared" ca="1" si="14"/>
        <v>0.24299999999999999</v>
      </c>
      <c r="L26" s="3">
        <f t="shared" ca="1" si="14"/>
        <v>4.0000000000000003E-5</v>
      </c>
      <c r="M26" s="3">
        <f t="shared" ca="1" si="14"/>
        <v>1E-3</v>
      </c>
      <c r="N26" s="3">
        <f t="shared" ca="1" si="14"/>
        <v>1E-3</v>
      </c>
      <c r="O26" s="12">
        <f t="shared" ca="1" si="14"/>
        <v>5.0000000000000001E-3</v>
      </c>
      <c r="R26">
        <f t="shared" ca="1" si="6"/>
        <v>1</v>
      </c>
      <c r="S26" s="5">
        <f t="shared" ca="1" si="7"/>
        <v>9.2159907373396428E-69</v>
      </c>
      <c r="U26" s="4">
        <v>23</v>
      </c>
      <c r="V26" s="4" t="s">
        <v>102</v>
      </c>
      <c r="Y26" s="16">
        <f t="shared" ca="1" si="22"/>
        <v>-5.1159958097540823</v>
      </c>
      <c r="Z26" s="16">
        <f t="shared" ca="1" si="22"/>
        <v>-9.7211659957421741</v>
      </c>
      <c r="AA26" s="16">
        <f t="shared" ca="1" si="22"/>
        <v>-4.7105307016459177</v>
      </c>
      <c r="AB26" s="16">
        <f t="shared" ca="1" si="22"/>
        <v>-3.6496587409606551</v>
      </c>
      <c r="AC26" s="16">
        <f t="shared" ca="1" si="22"/>
        <v>-123.64644784111852</v>
      </c>
      <c r="AD26" s="16">
        <f t="shared" ca="1" si="22"/>
        <v>-16.11809565095832</v>
      </c>
      <c r="AE26" s="16">
        <f t="shared" ca="1" si="22"/>
        <v>-3.7297014486341915</v>
      </c>
      <c r="AF26" s="16">
        <f t="shared" ca="1" si="22"/>
        <v>-1.4146938356415886</v>
      </c>
      <c r="AG26" s="16">
        <f t="shared" ca="1" si="22"/>
        <v>-10.126631103850338</v>
      </c>
      <c r="AH26" s="16">
        <f t="shared" ca="1" si="22"/>
        <v>-6.9077552789821368</v>
      </c>
      <c r="AI26" s="16">
        <f t="shared" ca="1" si="22"/>
        <v>-6.9077552789821368</v>
      </c>
      <c r="AJ26" s="16">
        <f t="shared" ca="1" si="22"/>
        <v>-5.2983173665480363</v>
      </c>
      <c r="AN26" s="16">
        <f t="shared" ca="1" si="8"/>
        <v>-185.14067640728791</v>
      </c>
      <c r="AO26">
        <f t="shared" ca="1" si="9"/>
        <v>9.1084103065725733E-9</v>
      </c>
      <c r="AP26" s="17">
        <f t="shared" ca="1" si="10"/>
        <v>2.9086880134910892E-66</v>
      </c>
    </row>
    <row r="27" spans="1:42">
      <c r="A27" s="6" t="str">
        <f t="shared" si="3"/>
        <v/>
      </c>
      <c r="B27" s="4">
        <v>6</v>
      </c>
      <c r="C27" t="str">
        <f t="shared" si="4"/>
        <v>arb RY cat</v>
      </c>
      <c r="D27" s="11">
        <f t="shared" ca="1" si="5"/>
        <v>6E-65</v>
      </c>
      <c r="E27" s="3">
        <f t="shared" ca="1" si="14"/>
        <v>1.0000000000000001E-5</v>
      </c>
      <c r="F27" s="3">
        <f t="shared" ca="1" si="14"/>
        <v>2.9999999999999997E-4</v>
      </c>
      <c r="G27" s="3">
        <f t="shared" ca="1" si="14"/>
        <v>1E-3</v>
      </c>
      <c r="H27" s="3">
        <f t="shared" ca="1" si="14"/>
        <v>1E-3</v>
      </c>
      <c r="I27" s="3">
        <f t="shared" ca="1" si="14"/>
        <v>5.0000000000000003E-69</v>
      </c>
      <c r="J27" s="3">
        <f t="shared" ca="1" si="14"/>
        <v>7.0000000000000003E-68</v>
      </c>
      <c r="K27" s="3">
        <f t="shared" ca="1" si="14"/>
        <v>1.9999999999999999E-82</v>
      </c>
      <c r="L27" s="3">
        <f t="shared" ca="1" si="14"/>
        <v>0.60699999999999998</v>
      </c>
      <c r="M27" s="3">
        <f t="shared" ca="1" si="14"/>
        <v>8.1000000000000003E-2</v>
      </c>
      <c r="N27" s="3">
        <f t="shared" ca="1" si="14"/>
        <v>4.0000000000000002E-9</v>
      </c>
      <c r="O27" s="12">
        <f t="shared" ca="1" si="14"/>
        <v>2.0000000000000002E-31</v>
      </c>
      <c r="R27">
        <f t="shared" ref="R27:R46" ca="1" si="24">COUNTIF(D27:O27,"&gt;0.05")</f>
        <v>2</v>
      </c>
      <c r="S27" s="5">
        <f t="shared" ref="S27:S46" ca="1" si="25">CHIDIST(-2*SUM(Y27:AJ27),24)</f>
        <v>0</v>
      </c>
      <c r="T27">
        <f t="shared" ca="1" si="23"/>
        <v>0</v>
      </c>
      <c r="U27" s="4">
        <v>24</v>
      </c>
      <c r="V27" s="4" t="s">
        <v>103</v>
      </c>
      <c r="Y27" s="16">
        <f t="shared" ref="Y27:Y46" ca="1" si="26">LN(D27)</f>
        <v>-147.87627157538492</v>
      </c>
      <c r="Z27" s="16">
        <f t="shared" ref="Z27:Z46" ca="1" si="27">LN(E27)</f>
        <v>-11.512925464970229</v>
      </c>
      <c r="AA27" s="16">
        <f t="shared" ref="AA27:AA46" ca="1" si="28">LN(F27)</f>
        <v>-8.1117280833080727</v>
      </c>
      <c r="AB27" s="16">
        <f t="shared" ref="AB27:AB46" ca="1" si="29">LN(G27)</f>
        <v>-6.9077552789821368</v>
      </c>
      <c r="AC27" s="16">
        <f t="shared" ref="AC27:AC46" ca="1" si="30">LN(H27)</f>
        <v>-6.9077552789821368</v>
      </c>
      <c r="AD27" s="16">
        <f t="shared" ref="AD27:AD46" ca="1" si="31">LN(I27)</f>
        <v>-157.26893350415506</v>
      </c>
      <c r="AE27" s="16">
        <f t="shared" ref="AE27:AE46" ca="1" si="32">LN(J27)</f>
        <v>-154.62987617453979</v>
      </c>
      <c r="AF27" s="16">
        <f t="shared" ref="AF27:AF46" ca="1" si="33">LN(K27)</f>
        <v>-188.11883044495181</v>
      </c>
      <c r="AG27" s="16">
        <f t="shared" ref="AG27:AG46" ca="1" si="34">LN(L27)</f>
        <v>-0.4992264879226388</v>
      </c>
      <c r="AH27" s="16">
        <f t="shared" ref="AH27:AH46" ca="1" si="35">LN(M27)</f>
        <v>-2.5133061243096981</v>
      </c>
      <c r="AI27" s="16">
        <f t="shared" ref="AI27:AI46" ca="1" si="36">LN(N27)</f>
        <v>-19.33697147582652</v>
      </c>
      <c r="AJ27" s="16">
        <f t="shared" ref="AJ27:AJ46" ca="1" si="37">LN(O27)</f>
        <v>-70.686990702255471</v>
      </c>
      <c r="AN27" s="16">
        <f t="shared" ref="AN27:AN46" ca="1" si="38">SUM(Y27:AH27)</f>
        <v>-684.34660841750645</v>
      </c>
      <c r="AO27">
        <f t="shared" ref="AO27:AO46" ca="1" si="39">EXP(AN27/COUNT(Y27:AH27))</f>
        <v>1.9019733416550255E-30</v>
      </c>
      <c r="AP27" s="17">
        <f t="shared" ref="AP27:AP46" ca="1" si="40">CHIDIST(-2*AN27,2*COUNT(Y27:AH27))</f>
        <v>5.6951759692364291E-278</v>
      </c>
    </row>
    <row r="28" spans="1:42">
      <c r="A28" s="6" t="str">
        <f t="shared" si="3"/>
        <v/>
      </c>
      <c r="B28" s="4">
        <v>7</v>
      </c>
      <c r="C28" t="str">
        <f t="shared" si="4"/>
        <v>arb RY gamma</v>
      </c>
      <c r="D28" s="11">
        <f t="shared" ca="1" si="5"/>
        <v>1.0000000000000001E-37</v>
      </c>
      <c r="E28" s="3">
        <f t="shared" ca="1" si="14"/>
        <v>3.0000000000000002E-85</v>
      </c>
      <c r="F28" s="3">
        <f t="shared" ca="1" si="14"/>
        <v>6.0000000000000003E-47</v>
      </c>
      <c r="G28" s="3">
        <f t="shared" ca="1" si="14"/>
        <v>4.0000000000000002E-61</v>
      </c>
      <c r="H28" s="3">
        <f t="shared" ca="1" si="14"/>
        <v>1.0000000000000001E-5</v>
      </c>
      <c r="I28" s="3">
        <f t="shared" ca="1" si="14"/>
        <v>1E-46</v>
      </c>
      <c r="J28" s="3">
        <f t="shared" ca="1" si="14"/>
        <v>3.0000000000000001E-70</v>
      </c>
      <c r="K28" s="3">
        <f t="shared" ca="1" si="14"/>
        <v>4.0000000000000002E-108</v>
      </c>
      <c r="L28" s="3">
        <f t="shared" ca="1" si="14"/>
        <v>0.76900000000000002</v>
      </c>
      <c r="M28" s="3">
        <f t="shared" ca="1" si="14"/>
        <v>5.8999999999999997E-2</v>
      </c>
      <c r="N28" s="3">
        <f t="shared" ca="1" si="14"/>
        <v>4.0000000000000003E-5</v>
      </c>
      <c r="O28" s="12">
        <f t="shared" ca="1" si="14"/>
        <v>5.0000000000000001E-4</v>
      </c>
      <c r="R28">
        <f t="shared" ca="1" si="24"/>
        <v>2</v>
      </c>
      <c r="S28" s="5">
        <f t="shared" ca="1" si="25"/>
        <v>0</v>
      </c>
      <c r="U28" s="4">
        <v>25</v>
      </c>
      <c r="V28" s="4" t="s">
        <v>104</v>
      </c>
      <c r="Y28" s="16">
        <f t="shared" ca="1" si="26"/>
        <v>-85.195648440779692</v>
      </c>
      <c r="Z28" s="16">
        <f t="shared" ca="1" si="27"/>
        <v>-194.62112061582576</v>
      </c>
      <c r="AA28" s="16">
        <f t="shared" ca="1" si="28"/>
        <v>-106.4297399014921</v>
      </c>
      <c r="AB28" s="16">
        <f t="shared" ca="1" si="29"/>
        <v>-139.07139631151691</v>
      </c>
      <c r="AC28" s="16">
        <f t="shared" ca="1" si="30"/>
        <v>-11.512925464970229</v>
      </c>
      <c r="AD28" s="16">
        <f t="shared" ca="1" si="31"/>
        <v>-105.9189142777261</v>
      </c>
      <c r="AE28" s="16">
        <f t="shared" ca="1" si="32"/>
        <v>-160.08234422091508</v>
      </c>
      <c r="AF28" s="16">
        <f t="shared" ca="1" si="33"/>
        <v>-247.29289568223703</v>
      </c>
      <c r="AG28" s="16">
        <f t="shared" ca="1" si="34"/>
        <v>-0.26266430947649305</v>
      </c>
      <c r="AH28" s="16">
        <f t="shared" ca="1" si="35"/>
        <v>-2.8302178350764176</v>
      </c>
      <c r="AI28" s="16">
        <f t="shared" ca="1" si="36"/>
        <v>-10.126631103850338</v>
      </c>
      <c r="AJ28" s="16">
        <f t="shared" ca="1" si="37"/>
        <v>-7.6009024595420822</v>
      </c>
      <c r="AN28" s="16">
        <f t="shared" ca="1" si="38"/>
        <v>-1053.2178670600158</v>
      </c>
      <c r="AO28">
        <f t="shared" ca="1" si="39"/>
        <v>1.8168924046439703E-46</v>
      </c>
      <c r="AP28" s="17">
        <f t="shared" ca="1" si="40"/>
        <v>0</v>
      </c>
    </row>
    <row r="29" spans="1:42">
      <c r="A29" s="6" t="str">
        <f t="shared" si="3"/>
        <v>MT</v>
      </c>
      <c r="B29" s="4">
        <v>26</v>
      </c>
      <c r="C29" t="str">
        <f t="shared" si="4"/>
        <v>arb RY mt cat</v>
      </c>
      <c r="D29" s="11">
        <f t="shared" ca="1" si="5"/>
        <v>6E-49</v>
      </c>
      <c r="E29" s="3">
        <f t="shared" ca="1" si="14"/>
        <v>3.0000000000000001E-5</v>
      </c>
      <c r="F29" s="3">
        <f t="shared" ca="1" si="14"/>
        <v>6.0000000000000002E-54</v>
      </c>
      <c r="G29" s="3">
        <f t="shared" ca="1" si="14"/>
        <v>3.0000000000000001E-70</v>
      </c>
      <c r="H29" s="3">
        <f t="shared" ca="1" si="14"/>
        <v>4.0000000000000002E-32</v>
      </c>
      <c r="I29" s="3">
        <f t="shared" ca="1" si="14"/>
        <v>2.9999999999999998E-31</v>
      </c>
      <c r="J29" s="3">
        <f t="shared" ca="1" si="14"/>
        <v>1.0000000000000001E-5</v>
      </c>
      <c r="K29" s="3">
        <f t="shared" ca="1" si="14"/>
        <v>1E-54</v>
      </c>
      <c r="L29" s="24">
        <f t="shared" ca="1" si="14"/>
        <v>9.9000000000000005E-2</v>
      </c>
      <c r="M29" s="24">
        <f t="shared" ca="1" si="14"/>
        <v>3.3000000000000002E-2</v>
      </c>
      <c r="N29" s="3">
        <f t="shared" ca="1" si="14"/>
        <v>4.9999999999999998E-7</v>
      </c>
      <c r="O29" s="12">
        <f t="shared" ca="1" si="14"/>
        <v>2.9999999999999997E-4</v>
      </c>
      <c r="R29">
        <f t="shared" ca="1" si="24"/>
        <v>1</v>
      </c>
      <c r="S29" s="5">
        <f t="shared" ca="1" si="25"/>
        <v>1.1354282107735924E-285</v>
      </c>
      <c r="T29">
        <f t="shared" ca="1" si="23"/>
        <v>0</v>
      </c>
      <c r="U29" s="4">
        <v>26</v>
      </c>
      <c r="V29" s="4" t="s">
        <v>105</v>
      </c>
      <c r="Y29" s="16">
        <f t="shared" ca="1" si="26"/>
        <v>-111.03491008748018</v>
      </c>
      <c r="Z29" s="16">
        <f t="shared" ca="1" si="27"/>
        <v>-10.41431317630212</v>
      </c>
      <c r="AA29" s="16">
        <f t="shared" ca="1" si="28"/>
        <v>-122.54783555245041</v>
      </c>
      <c r="AB29" s="16">
        <f t="shared" ca="1" si="29"/>
        <v>-160.08234422091508</v>
      </c>
      <c r="AC29" s="16">
        <f t="shared" ca="1" si="30"/>
        <v>-72.296428614689574</v>
      </c>
      <c r="AD29" s="16">
        <f t="shared" ca="1" si="31"/>
        <v>-70.281525594147311</v>
      </c>
      <c r="AE29" s="16">
        <f t="shared" ca="1" si="32"/>
        <v>-11.512925464970229</v>
      </c>
      <c r="AF29" s="16">
        <f t="shared" ca="1" si="33"/>
        <v>-124.33959502167846</v>
      </c>
      <c r="AG29" s="16">
        <f t="shared" ca="1" si="34"/>
        <v>-2.312635428847547</v>
      </c>
      <c r="AH29" s="16">
        <f t="shared" ca="1" si="35"/>
        <v>-3.4112477175156566</v>
      </c>
      <c r="AI29" s="16">
        <f t="shared" ca="1" si="36"/>
        <v>-14.508657738524219</v>
      </c>
      <c r="AJ29" s="16">
        <f t="shared" ca="1" si="37"/>
        <v>-8.1117280833080727</v>
      </c>
      <c r="AN29" s="16">
        <f t="shared" ca="1" si="38"/>
        <v>-688.23376087899658</v>
      </c>
      <c r="AO29">
        <f t="shared" ca="1" si="39"/>
        <v>1.2893996235304908E-30</v>
      </c>
      <c r="AP29" s="17">
        <f t="shared" ca="1" si="40"/>
        <v>1.2286958049124035E-279</v>
      </c>
    </row>
    <row r="30" spans="1:42">
      <c r="A30" s="6" t="str">
        <f t="shared" si="3"/>
        <v>MT</v>
      </c>
      <c r="B30" s="4">
        <v>27</v>
      </c>
      <c r="C30" t="str">
        <f t="shared" si="4"/>
        <v>arb RY mt gamma</v>
      </c>
      <c r="D30" s="11">
        <f t="shared" ca="1" si="5"/>
        <v>3.0000000000000001E-5</v>
      </c>
      <c r="E30" s="3">
        <f t="shared" ca="1" si="14"/>
        <v>2E-3</v>
      </c>
      <c r="F30" s="3">
        <f t="shared" ca="1" si="14"/>
        <v>4.9999999999999997E-37</v>
      </c>
      <c r="G30" s="3">
        <f t="shared" ca="1" si="14"/>
        <v>5E-51</v>
      </c>
      <c r="H30" s="3">
        <f t="shared" ca="1" si="14"/>
        <v>6.9999999999999999E-6</v>
      </c>
      <c r="I30" s="3">
        <f t="shared" ca="1" si="14"/>
        <v>4.0000000000000003E-5</v>
      </c>
      <c r="J30" s="3">
        <f t="shared" ca="1" si="14"/>
        <v>1E-4</v>
      </c>
      <c r="K30" s="3">
        <f t="shared" ca="1" si="14"/>
        <v>1.9999999999999998E-71</v>
      </c>
      <c r="L30" s="24">
        <f t="shared" ca="1" si="14"/>
        <v>8.1000000000000003E-2</v>
      </c>
      <c r="M30" s="24">
        <f t="shared" ca="1" si="14"/>
        <v>2.4E-2</v>
      </c>
      <c r="N30" s="3">
        <f t="shared" ca="1" si="14"/>
        <v>5.0000000000000004E-6</v>
      </c>
      <c r="O30" s="12">
        <f t="shared" ca="1" si="14"/>
        <v>1E-4</v>
      </c>
      <c r="R30">
        <f t="shared" ca="1" si="24"/>
        <v>1</v>
      </c>
      <c r="S30" s="5">
        <f t="shared" ca="1" si="25"/>
        <v>2.3697003782409242E-169</v>
      </c>
      <c r="U30" s="4">
        <v>27</v>
      </c>
      <c r="V30" s="4" t="s">
        <v>106</v>
      </c>
      <c r="Y30" s="16">
        <f t="shared" ca="1" si="26"/>
        <v>-10.41431317630212</v>
      </c>
      <c r="Z30" s="16">
        <f t="shared" ca="1" si="27"/>
        <v>-6.2146080984221914</v>
      </c>
      <c r="AA30" s="16">
        <f t="shared" ca="1" si="28"/>
        <v>-83.586210528345589</v>
      </c>
      <c r="AB30" s="16">
        <f t="shared" ca="1" si="29"/>
        <v>-115.82240183026222</v>
      </c>
      <c r="AC30" s="16">
        <f t="shared" ca="1" si="30"/>
        <v>-11.86960040890896</v>
      </c>
      <c r="AD30" s="16">
        <f t="shared" ca="1" si="31"/>
        <v>-10.126631103850338</v>
      </c>
      <c r="AE30" s="16">
        <f t="shared" ca="1" si="32"/>
        <v>-9.2103403719761818</v>
      </c>
      <c r="AF30" s="16">
        <f t="shared" ca="1" si="33"/>
        <v>-162.7903944220173</v>
      </c>
      <c r="AG30" s="16">
        <f t="shared" ca="1" si="34"/>
        <v>-2.5133061243096981</v>
      </c>
      <c r="AH30" s="16">
        <f t="shared" ca="1" si="35"/>
        <v>-3.7297014486341915</v>
      </c>
      <c r="AI30" s="16">
        <f t="shared" ca="1" si="36"/>
        <v>-12.206072645530174</v>
      </c>
      <c r="AJ30" s="16">
        <f t="shared" ca="1" si="37"/>
        <v>-9.2103403719761818</v>
      </c>
      <c r="AN30" s="16">
        <f t="shared" ca="1" si="38"/>
        <v>-416.27750751302881</v>
      </c>
      <c r="AO30">
        <f t="shared" ca="1" si="39"/>
        <v>8.3425257278140629E-19</v>
      </c>
      <c r="AP30" s="17">
        <f t="shared" ca="1" si="40"/>
        <v>1.7263470105484713E-163</v>
      </c>
    </row>
    <row r="31" spans="1:42">
      <c r="A31" s="6" t="str">
        <f t="shared" si="3"/>
        <v/>
      </c>
      <c r="B31" s="4">
        <v>16</v>
      </c>
      <c r="C31" t="str">
        <f t="shared" si="4"/>
        <v>mus RY cat</v>
      </c>
      <c r="D31" s="11">
        <f t="shared" ca="1" si="5"/>
        <v>3.9999999999999999E-45</v>
      </c>
      <c r="E31" s="3">
        <f t="shared" ca="1" si="14"/>
        <v>1.9999999999999999E-124</v>
      </c>
      <c r="F31" s="3">
        <f t="shared" ca="1" si="14"/>
        <v>1E-3</v>
      </c>
      <c r="G31" s="3">
        <f t="shared" ca="1" si="14"/>
        <v>9.0000000000000002E-39</v>
      </c>
      <c r="H31" s="3">
        <f t="shared" ca="1" si="14"/>
        <v>3.9999999999999999E-47</v>
      </c>
      <c r="I31" s="3">
        <f t="shared" ca="1" si="14"/>
        <v>1.9999999999999999E-11</v>
      </c>
      <c r="J31" s="3">
        <f t="shared" ca="1" si="14"/>
        <v>2.0000000000000001E-4</v>
      </c>
      <c r="K31" s="3">
        <f t="shared" ca="1" si="14"/>
        <v>3.0000000000000001E-96</v>
      </c>
      <c r="L31" s="3">
        <f t="shared" ca="1" si="14"/>
        <v>0.14099999999999999</v>
      </c>
      <c r="M31" s="3">
        <f t="shared" ca="1" si="14"/>
        <v>0.59899999999999998</v>
      </c>
      <c r="N31" s="3">
        <f t="shared" ca="1" si="14"/>
        <v>5.0000000000000001E-3</v>
      </c>
      <c r="O31" s="12">
        <f t="shared" ca="1" si="14"/>
        <v>2.9999999999999997E-4</v>
      </c>
      <c r="R31">
        <f t="shared" ca="1" si="24"/>
        <v>2</v>
      </c>
      <c r="S31" s="5">
        <f t="shared" ca="1" si="25"/>
        <v>0</v>
      </c>
      <c r="T31">
        <f t="shared" ca="1" si="23"/>
        <v>0</v>
      </c>
      <c r="U31" s="4">
        <v>28</v>
      </c>
      <c r="V31" s="4" t="s">
        <v>188</v>
      </c>
      <c r="Y31" s="16">
        <f t="shared" ca="1" si="26"/>
        <v>-102.23003482361217</v>
      </c>
      <c r="Z31" s="16">
        <f t="shared" ca="1" si="27"/>
        <v>-284.82740435070173</v>
      </c>
      <c r="AA31" s="16">
        <f t="shared" ca="1" si="28"/>
        <v>-6.9077552789821368</v>
      </c>
      <c r="AB31" s="16">
        <f t="shared" ca="1" si="29"/>
        <v>-87.603594049431564</v>
      </c>
      <c r="AC31" s="16">
        <f t="shared" ca="1" si="30"/>
        <v>-106.83520500960026</v>
      </c>
      <c r="AD31" s="16">
        <f t="shared" ca="1" si="31"/>
        <v>-24.635288842374557</v>
      </c>
      <c r="AE31" s="16">
        <f t="shared" ca="1" si="32"/>
        <v>-8.5171931914162382</v>
      </c>
      <c r="AF31" s="16">
        <f t="shared" ca="1" si="33"/>
        <v>-219.94955663876027</v>
      </c>
      <c r="AG31" s="16">
        <f t="shared" ca="1" si="34"/>
        <v>-1.9589953886039688</v>
      </c>
      <c r="AH31" s="16">
        <f t="shared" ca="1" si="35"/>
        <v>-0.51249368086668778</v>
      </c>
      <c r="AI31" s="16">
        <f t="shared" ca="1" si="36"/>
        <v>-5.2983173665480363</v>
      </c>
      <c r="AJ31" s="16">
        <f t="shared" ca="1" si="37"/>
        <v>-8.1117280833080727</v>
      </c>
      <c r="AN31" s="16">
        <f t="shared" ca="1" si="38"/>
        <v>-843.97752125434954</v>
      </c>
      <c r="AO31">
        <f t="shared" ca="1" si="39"/>
        <v>2.2208640132937211E-37</v>
      </c>
      <c r="AP31" s="17">
        <f t="shared" ca="1" si="40"/>
        <v>0</v>
      </c>
    </row>
    <row r="32" spans="1:42">
      <c r="A32" s="6" t="str">
        <f t="shared" si="3"/>
        <v/>
      </c>
      <c r="B32" s="4">
        <v>17</v>
      </c>
      <c r="C32" t="str">
        <f t="shared" si="4"/>
        <v>mus RY gamma</v>
      </c>
      <c r="D32" s="11">
        <f t="shared" ca="1" si="5"/>
        <v>6.0000000000000004E-90</v>
      </c>
      <c r="E32" s="3">
        <f t="shared" ca="1" si="14"/>
        <v>1.0000000000000001E-5</v>
      </c>
      <c r="F32" s="3">
        <f t="shared" ca="1" si="14"/>
        <v>5.0000000000000004E-6</v>
      </c>
      <c r="G32" s="3">
        <f t="shared" ca="1" si="14"/>
        <v>4.9999999999999997E-89</v>
      </c>
      <c r="H32" s="3">
        <f t="shared" ca="1" si="14"/>
        <v>1.9999999999999999E-44</v>
      </c>
      <c r="I32" s="3">
        <f t="shared" ca="1" si="14"/>
        <v>1E-41</v>
      </c>
      <c r="J32" s="3">
        <f t="shared" ca="1" si="14"/>
        <v>2.0000000000000001E-4</v>
      </c>
      <c r="K32" s="3">
        <f t="shared" ca="1" si="14"/>
        <v>6.0000000000000003E-87</v>
      </c>
      <c r="L32" s="3">
        <f t="shared" ca="1" si="14"/>
        <v>0.11600000000000001</v>
      </c>
      <c r="M32" s="3">
        <f t="shared" ca="1" si="14"/>
        <v>0.76300000000000001</v>
      </c>
      <c r="N32" s="3">
        <f t="shared" ca="1" si="14"/>
        <v>1E-4</v>
      </c>
      <c r="O32" s="12">
        <f t="shared" ca="1" si="14"/>
        <v>1E-3</v>
      </c>
      <c r="R32">
        <f t="shared" ca="1" si="24"/>
        <v>2</v>
      </c>
      <c r="S32" s="5">
        <f t="shared" ca="1" si="25"/>
        <v>0</v>
      </c>
      <c r="U32" s="4">
        <v>29</v>
      </c>
      <c r="V32" s="4" t="s">
        <v>189</v>
      </c>
      <c r="Y32" s="16">
        <f t="shared" ca="1" si="26"/>
        <v>-205.44089890023605</v>
      </c>
      <c r="Z32" s="16">
        <f t="shared" ca="1" si="27"/>
        <v>-11.512925464970229</v>
      </c>
      <c r="AA32" s="16">
        <f t="shared" ca="1" si="28"/>
        <v>-12.206072645530174</v>
      </c>
      <c r="AB32" s="16">
        <f t="shared" ca="1" si="29"/>
        <v>-203.32063536403598</v>
      </c>
      <c r="AC32" s="16">
        <f t="shared" ca="1" si="30"/>
        <v>-100.62059691117807</v>
      </c>
      <c r="AD32" s="16">
        <f t="shared" ca="1" si="31"/>
        <v>-94.405988812755879</v>
      </c>
      <c r="AE32" s="16">
        <f t="shared" ca="1" si="32"/>
        <v>-8.5171931914162382</v>
      </c>
      <c r="AF32" s="16">
        <f t="shared" ca="1" si="33"/>
        <v>-198.53314362125391</v>
      </c>
      <c r="AG32" s="16">
        <f t="shared" ca="1" si="34"/>
        <v>-2.1541650878757723</v>
      </c>
      <c r="AH32" s="16">
        <f t="shared" ca="1" si="35"/>
        <v>-0.27049724769768002</v>
      </c>
      <c r="AI32" s="16">
        <f t="shared" ca="1" si="36"/>
        <v>-9.2103403719761818</v>
      </c>
      <c r="AJ32" s="16">
        <f t="shared" ca="1" si="37"/>
        <v>-6.9077552789821368</v>
      </c>
      <c r="AN32" s="16">
        <f t="shared" ca="1" si="38"/>
        <v>-836.98211724694988</v>
      </c>
      <c r="AO32">
        <f t="shared" ca="1" si="39"/>
        <v>4.4702159395584502E-37</v>
      </c>
      <c r="AP32" s="17">
        <f t="shared" ca="1" si="40"/>
        <v>0</v>
      </c>
    </row>
    <row r="33" spans="1:42">
      <c r="A33" s="6" t="str">
        <f t="shared" si="3"/>
        <v>MT</v>
      </c>
      <c r="B33" s="4">
        <v>36</v>
      </c>
      <c r="C33" t="str">
        <f t="shared" si="4"/>
        <v>mus RY mt cat</v>
      </c>
      <c r="D33" s="11">
        <f t="shared" ca="1" si="5"/>
        <v>5.0000000000000002E-63</v>
      </c>
      <c r="E33" s="3">
        <f t="shared" ca="1" si="14"/>
        <v>8.0000000000000007E-5</v>
      </c>
      <c r="F33" s="3">
        <f t="shared" ca="1" si="14"/>
        <v>1E-61</v>
      </c>
      <c r="G33" s="3">
        <f t="shared" ca="1" si="14"/>
        <v>3.0000000000000002E-66</v>
      </c>
      <c r="H33" s="3">
        <f t="shared" ca="1" si="14"/>
        <v>3.0000000000000002E-53</v>
      </c>
      <c r="I33" s="3">
        <f t="shared" ca="1" si="14"/>
        <v>8.9999999999999995E-57</v>
      </c>
      <c r="J33" s="3">
        <f t="shared" ca="1" si="14"/>
        <v>8E-55</v>
      </c>
      <c r="K33" s="3">
        <f t="shared" ca="1" si="14"/>
        <v>2E-12</v>
      </c>
      <c r="L33" s="3">
        <f t="shared" ca="1" si="14"/>
        <v>5.6000000000000001E-2</v>
      </c>
      <c r="M33" s="3">
        <f t="shared" ca="1" si="14"/>
        <v>5.0999999999999997E-2</v>
      </c>
      <c r="N33" s="3">
        <f t="shared" ca="1" si="14"/>
        <v>7.0000000000000003E-74</v>
      </c>
      <c r="O33" s="12">
        <f t="shared" ca="1" si="14"/>
        <v>4.9999999999999998E-45</v>
      </c>
      <c r="R33">
        <f t="shared" ca="1" si="24"/>
        <v>2</v>
      </c>
      <c r="S33" s="5">
        <f t="shared" ca="1" si="25"/>
        <v>0</v>
      </c>
      <c r="T33">
        <f t="shared" ca="1" si="23"/>
        <v>0</v>
      </c>
      <c r="U33" s="4">
        <v>30</v>
      </c>
      <c r="V33" s="4" t="s">
        <v>190</v>
      </c>
      <c r="Y33" s="16">
        <f t="shared" ca="1" si="26"/>
        <v>-143.45342294619078</v>
      </c>
      <c r="Z33" s="16">
        <f t="shared" ca="1" si="27"/>
        <v>-9.4334839232903924</v>
      </c>
      <c r="AA33" s="16">
        <f t="shared" ca="1" si="28"/>
        <v>-140.4576906726368</v>
      </c>
      <c r="AB33" s="16">
        <f t="shared" ca="1" si="29"/>
        <v>-150.8720038489389</v>
      </c>
      <c r="AC33" s="16">
        <f t="shared" ca="1" si="30"/>
        <v>-120.9383976400163</v>
      </c>
      <c r="AD33" s="16">
        <f t="shared" ca="1" si="31"/>
        <v>-129.05012572332438</v>
      </c>
      <c r="AE33" s="16">
        <f t="shared" ca="1" si="32"/>
        <v>-124.56273857299267</v>
      </c>
      <c r="AF33" s="16">
        <f t="shared" ca="1" si="33"/>
        <v>-26.937873935368604</v>
      </c>
      <c r="AG33" s="16">
        <f t="shared" ca="1" si="34"/>
        <v>-2.8824035882469876</v>
      </c>
      <c r="AH33" s="16">
        <f t="shared" ca="1" si="35"/>
        <v>-2.9759296462578115</v>
      </c>
      <c r="AI33" s="16">
        <f t="shared" ca="1" si="36"/>
        <v>-168.44538673250406</v>
      </c>
      <c r="AJ33" s="16">
        <f t="shared" ca="1" si="37"/>
        <v>-102.00689127229795</v>
      </c>
      <c r="AN33" s="16">
        <f t="shared" ca="1" si="38"/>
        <v>-851.56407049726374</v>
      </c>
      <c r="AO33">
        <f t="shared" ca="1" si="39"/>
        <v>1.0400215052383829E-37</v>
      </c>
      <c r="AP33" s="17">
        <f t="shared" ca="1" si="40"/>
        <v>0</v>
      </c>
    </row>
    <row r="34" spans="1:42">
      <c r="A34" s="6" t="str">
        <f t="shared" si="3"/>
        <v>MT</v>
      </c>
      <c r="B34" s="4">
        <v>37</v>
      </c>
      <c r="C34" t="str">
        <f t="shared" si="4"/>
        <v>mus RY mt gamma</v>
      </c>
      <c r="D34" s="11">
        <f t="shared" ca="1" si="5"/>
        <v>7.9999999999999994E-39</v>
      </c>
      <c r="E34" s="3">
        <f t="shared" ca="1" si="14"/>
        <v>1E-4</v>
      </c>
      <c r="F34" s="3">
        <f t="shared" ca="1" si="14"/>
        <v>6.9999999999999999E-6</v>
      </c>
      <c r="G34" s="3">
        <f t="shared" ca="1" si="14"/>
        <v>4.9999999999999998E-58</v>
      </c>
      <c r="H34" s="3">
        <f t="shared" ca="1" si="14"/>
        <v>3E-32</v>
      </c>
      <c r="I34" s="3">
        <f t="shared" ref="E34:O46" ca="1" si="41">OFFSET($F$58,I$1*49+$B34,0)</f>
        <v>3E-52</v>
      </c>
      <c r="J34" s="3">
        <f t="shared" ca="1" si="41"/>
        <v>2.9999999999999999E-82</v>
      </c>
      <c r="K34" s="3">
        <f t="shared" ca="1" si="41"/>
        <v>8.0000000000000001E-52</v>
      </c>
      <c r="L34" s="3">
        <f t="shared" ca="1" si="41"/>
        <v>9.6000000000000002E-2</v>
      </c>
      <c r="M34" s="3">
        <f t="shared" ca="1" si="41"/>
        <v>0.126</v>
      </c>
      <c r="N34" s="3">
        <f t="shared" ca="1" si="41"/>
        <v>3.0000000000000003E-39</v>
      </c>
      <c r="O34" s="12">
        <f t="shared" ca="1" si="41"/>
        <v>2.0000000000000001E-10</v>
      </c>
      <c r="R34">
        <f t="shared" ca="1" si="24"/>
        <v>2</v>
      </c>
      <c r="S34" s="5">
        <f t="shared" ca="1" si="25"/>
        <v>0</v>
      </c>
      <c r="U34" s="4">
        <v>31</v>
      </c>
      <c r="V34" s="4" t="s">
        <v>210</v>
      </c>
      <c r="Y34" s="16">
        <f t="shared" ca="1" si="26"/>
        <v>-87.721377085087951</v>
      </c>
      <c r="Z34" s="16">
        <f t="shared" ca="1" si="27"/>
        <v>-9.2103403719761818</v>
      </c>
      <c r="AA34" s="16">
        <f t="shared" ca="1" si="28"/>
        <v>-11.86960040890896</v>
      </c>
      <c r="AB34" s="16">
        <f t="shared" ca="1" si="29"/>
        <v>-131.94049748122055</v>
      </c>
      <c r="AC34" s="16">
        <f t="shared" ca="1" si="30"/>
        <v>-72.584110687141347</v>
      </c>
      <c r="AD34" s="16">
        <f t="shared" ca="1" si="31"/>
        <v>-118.63581254702227</v>
      </c>
      <c r="AE34" s="16">
        <f t="shared" ca="1" si="32"/>
        <v>-187.71336533684362</v>
      </c>
      <c r="AF34" s="16">
        <f t="shared" ca="1" si="33"/>
        <v>-117.65498329401053</v>
      </c>
      <c r="AG34" s="16">
        <f t="shared" ca="1" si="34"/>
        <v>-2.3434070875143007</v>
      </c>
      <c r="AH34" s="16">
        <f t="shared" ca="1" si="35"/>
        <v>-2.0714733720306588</v>
      </c>
      <c r="AI34" s="16">
        <f t="shared" ca="1" si="36"/>
        <v>-88.702206338099671</v>
      </c>
      <c r="AJ34" s="16">
        <f t="shared" ca="1" si="37"/>
        <v>-22.33270374938051</v>
      </c>
      <c r="AN34" s="16">
        <f t="shared" ca="1" si="38"/>
        <v>-741.7449676717564</v>
      </c>
      <c r="AO34">
        <f t="shared" ca="1" si="39"/>
        <v>6.1154068597031404E-33</v>
      </c>
      <c r="AP34" s="17">
        <f t="shared" ca="1" si="40"/>
        <v>1.3870001532851049E-302</v>
      </c>
    </row>
    <row r="35" spans="1:42">
      <c r="A35" s="6" t="str">
        <f t="shared" si="3"/>
        <v/>
      </c>
      <c r="B35" s="4">
        <v>8</v>
      </c>
      <c r="C35" t="str">
        <f t="shared" si="4"/>
        <v>arb RYMK cat</v>
      </c>
      <c r="D35" s="11">
        <f t="shared" ca="1" si="5"/>
        <v>0.188</v>
      </c>
      <c r="E35" s="3">
        <f t="shared" ca="1" si="41"/>
        <v>1.7999999999999999E-2</v>
      </c>
      <c r="F35" s="3">
        <f t="shared" ca="1" si="41"/>
        <v>5.0000000000000001E-3</v>
      </c>
      <c r="G35" s="3">
        <f t="shared" ca="1" si="41"/>
        <v>5.0000000000000004E-6</v>
      </c>
      <c r="H35" s="3">
        <f t="shared" ca="1" si="41"/>
        <v>3.9999999999999998E-75</v>
      </c>
      <c r="I35" s="3">
        <f t="shared" ca="1" si="41"/>
        <v>5.0000000000000003E-34</v>
      </c>
      <c r="J35" s="3">
        <f t="shared" ca="1" si="41"/>
        <v>2E-3</v>
      </c>
      <c r="K35" s="3">
        <f t="shared" ca="1" si="41"/>
        <v>3.0000000000000001E-6</v>
      </c>
      <c r="L35" s="3">
        <f t="shared" ca="1" si="41"/>
        <v>6.4000000000000001E-2</v>
      </c>
      <c r="M35" s="3">
        <f t="shared" ca="1" si="41"/>
        <v>3.2000000000000001E-2</v>
      </c>
      <c r="N35" s="3">
        <f t="shared" ca="1" si="41"/>
        <v>0.46899999999999997</v>
      </c>
      <c r="O35" s="12">
        <f t="shared" ca="1" si="41"/>
        <v>3.5999999999999997E-2</v>
      </c>
      <c r="R35">
        <f t="shared" ca="1" si="24"/>
        <v>3</v>
      </c>
      <c r="S35" s="5">
        <f t="shared" ca="1" si="25"/>
        <v>1.639737825997661E-111</v>
      </c>
      <c r="T35">
        <f t="shared" ca="1" si="23"/>
        <v>6.857572044377802E-160</v>
      </c>
      <c r="U35" s="4">
        <v>32</v>
      </c>
      <c r="V35" s="4" t="s">
        <v>211</v>
      </c>
      <c r="Y35" s="16">
        <f t="shared" ca="1" si="26"/>
        <v>-1.6713133161521878</v>
      </c>
      <c r="Z35" s="16">
        <f t="shared" ca="1" si="27"/>
        <v>-4.0173835210859723</v>
      </c>
      <c r="AA35" s="16">
        <f t="shared" ca="1" si="28"/>
        <v>-5.2983173665480363</v>
      </c>
      <c r="AB35" s="16">
        <f t="shared" ca="1" si="29"/>
        <v>-12.206072645530174</v>
      </c>
      <c r="AC35" s="16">
        <f t="shared" ca="1" si="30"/>
        <v>-171.30758761343353</v>
      </c>
      <c r="AD35" s="16">
        <f t="shared" ca="1" si="31"/>
        <v>-76.678455249363452</v>
      </c>
      <c r="AE35" s="16">
        <f t="shared" ca="1" si="32"/>
        <v>-6.2146080984221914</v>
      </c>
      <c r="AF35" s="16">
        <f t="shared" ca="1" si="33"/>
        <v>-12.716898269296165</v>
      </c>
      <c r="AG35" s="16">
        <f t="shared" ca="1" si="34"/>
        <v>-2.7488721956224653</v>
      </c>
      <c r="AH35" s="16">
        <f t="shared" ca="1" si="35"/>
        <v>-3.4420193761824103</v>
      </c>
      <c r="AI35" s="16">
        <f t="shared" ca="1" si="36"/>
        <v>-0.75715251053585775</v>
      </c>
      <c r="AJ35" s="16">
        <f t="shared" ca="1" si="37"/>
        <v>-3.3242363405260273</v>
      </c>
      <c r="AN35" s="16">
        <f t="shared" ca="1" si="38"/>
        <v>-296.3015276516366</v>
      </c>
      <c r="AO35">
        <f t="shared" ca="1" si="39"/>
        <v>1.3545285277173769E-13</v>
      </c>
      <c r="AP35" s="17">
        <f t="shared" ca="1" si="40"/>
        <v>1.0400937451384504E-112</v>
      </c>
    </row>
    <row r="36" spans="1:42">
      <c r="A36" s="6" t="str">
        <f t="shared" si="3"/>
        <v/>
      </c>
      <c r="B36" s="4">
        <v>9</v>
      </c>
      <c r="C36" t="str">
        <f t="shared" si="4"/>
        <v>arb RYMK gamma</v>
      </c>
      <c r="D36" s="11">
        <f t="shared" ca="1" si="5"/>
        <v>0.114</v>
      </c>
      <c r="E36" s="3">
        <f t="shared" ca="1" si="41"/>
        <v>1.6E-2</v>
      </c>
      <c r="F36" s="3">
        <f t="shared" ca="1" si="41"/>
        <v>4.0000000000000001E-3</v>
      </c>
      <c r="G36" s="3">
        <f t="shared" ca="1" si="41"/>
        <v>3.0000000000000001E-5</v>
      </c>
      <c r="H36" s="3">
        <f t="shared" ca="1" si="41"/>
        <v>3.0000000000000001E-3</v>
      </c>
      <c r="I36" s="3">
        <f t="shared" ca="1" si="41"/>
        <v>8.9999999999999997E-44</v>
      </c>
      <c r="J36" s="3">
        <f t="shared" ca="1" si="41"/>
        <v>2E-3</v>
      </c>
      <c r="K36" s="3">
        <f t="shared" ca="1" si="41"/>
        <v>1E-3</v>
      </c>
      <c r="L36" s="3">
        <f t="shared" ca="1" si="41"/>
        <v>8.1000000000000003E-2</v>
      </c>
      <c r="M36" s="3">
        <f t="shared" ca="1" si="41"/>
        <v>2.1000000000000001E-2</v>
      </c>
      <c r="N36" s="3">
        <f t="shared" ca="1" si="41"/>
        <v>0.872</v>
      </c>
      <c r="O36" s="12">
        <f t="shared" ca="1" si="41"/>
        <v>0.28799999999999998</v>
      </c>
      <c r="R36">
        <f t="shared" ca="1" si="24"/>
        <v>4</v>
      </c>
      <c r="S36" s="5">
        <f t="shared" ca="1" si="25"/>
        <v>1.0228012379335253E-48</v>
      </c>
      <c r="U36" s="4">
        <v>33</v>
      </c>
      <c r="V36" s="4" t="s">
        <v>212</v>
      </c>
      <c r="Y36" s="16">
        <f t="shared" ca="1" si="26"/>
        <v>-2.1715568305876416</v>
      </c>
      <c r="Z36" s="16">
        <f t="shared" ca="1" si="27"/>
        <v>-4.1351665567423561</v>
      </c>
      <c r="AA36" s="16">
        <f t="shared" ca="1" si="28"/>
        <v>-5.521460917862246</v>
      </c>
      <c r="AB36" s="16">
        <f t="shared" ca="1" si="29"/>
        <v>-10.41431317630212</v>
      </c>
      <c r="AC36" s="16">
        <f t="shared" ca="1" si="30"/>
        <v>-5.8091429903140277</v>
      </c>
      <c r="AD36" s="16">
        <f t="shared" ca="1" si="31"/>
        <v>-99.116519514401787</v>
      </c>
      <c r="AE36" s="16">
        <f t="shared" ca="1" si="32"/>
        <v>-6.2146080984221914</v>
      </c>
      <c r="AF36" s="16">
        <f t="shared" ca="1" si="33"/>
        <v>-6.9077552789821368</v>
      </c>
      <c r="AG36" s="16">
        <f t="shared" ca="1" si="34"/>
        <v>-2.5133061243096981</v>
      </c>
      <c r="AH36" s="16">
        <f t="shared" ca="1" si="35"/>
        <v>-3.8632328412587138</v>
      </c>
      <c r="AI36" s="16">
        <f t="shared" ca="1" si="36"/>
        <v>-0.13696585507315742</v>
      </c>
      <c r="AJ36" s="16">
        <f t="shared" ca="1" si="37"/>
        <v>-1.2447947988461912</v>
      </c>
      <c r="AN36" s="16">
        <f t="shared" ca="1" si="38"/>
        <v>-146.66706232918293</v>
      </c>
      <c r="AO36">
        <f t="shared" ca="1" si="39"/>
        <v>4.2690418802233085E-7</v>
      </c>
      <c r="AP36" s="17">
        <f t="shared" ca="1" si="40"/>
        <v>1.8528230155923975E-50</v>
      </c>
    </row>
    <row r="37" spans="1:42">
      <c r="A37" s="6" t="str">
        <f t="shared" si="3"/>
        <v>MT</v>
      </c>
      <c r="B37" s="4">
        <v>28</v>
      </c>
      <c r="C37" t="str">
        <f t="shared" si="4"/>
        <v>arb RYMK mt cat</v>
      </c>
      <c r="D37" s="11">
        <f t="shared" ca="1" si="5"/>
        <v>6.0000000000000001E-3</v>
      </c>
      <c r="E37" s="3">
        <f t="shared" ca="1" si="41"/>
        <v>0.17399999999999999</v>
      </c>
      <c r="F37" s="3">
        <f t="shared" ca="1" si="41"/>
        <v>5.9999999999999997E-7</v>
      </c>
      <c r="G37" s="3">
        <f t="shared" ca="1" si="41"/>
        <v>8.0000000000000007E-5</v>
      </c>
      <c r="H37" s="3">
        <f t="shared" ca="1" si="41"/>
        <v>6.9999999999999997E-7</v>
      </c>
      <c r="I37" s="3">
        <f t="shared" ca="1" si="41"/>
        <v>3.0000000000000002E-44</v>
      </c>
      <c r="J37" s="3">
        <f t="shared" ca="1" si="41"/>
        <v>1E-3</v>
      </c>
      <c r="K37" s="3">
        <f t="shared" ca="1" si="41"/>
        <v>7.9999999999999996E-6</v>
      </c>
      <c r="L37" s="3">
        <f t="shared" ca="1" si="41"/>
        <v>4.0000000000000001E-3</v>
      </c>
      <c r="M37" s="3">
        <f t="shared" ca="1" si="41"/>
        <v>2.0000000000000001E-4</v>
      </c>
      <c r="N37" s="3">
        <f t="shared" ca="1" si="41"/>
        <v>2.8000000000000001E-2</v>
      </c>
      <c r="O37" s="12">
        <f t="shared" ca="1" si="41"/>
        <v>4.2999999999999997E-2</v>
      </c>
      <c r="R37">
        <f t="shared" ca="1" si="24"/>
        <v>1</v>
      </c>
      <c r="S37" s="5">
        <f t="shared" ca="1" si="25"/>
        <v>1.8120059711286873E-63</v>
      </c>
      <c r="T37">
        <f t="shared" ca="1" si="23"/>
        <v>1.8879631007428375E-154</v>
      </c>
      <c r="U37" s="4">
        <v>34</v>
      </c>
      <c r="V37" s="4" t="s">
        <v>213</v>
      </c>
      <c r="Y37" s="16">
        <f t="shared" ca="1" si="26"/>
        <v>-5.1159958097540823</v>
      </c>
      <c r="Z37" s="16">
        <f t="shared" ca="1" si="27"/>
        <v>-1.7486999797676082</v>
      </c>
      <c r="AA37" s="16">
        <f t="shared" ca="1" si="28"/>
        <v>-14.326336181730264</v>
      </c>
      <c r="AB37" s="16">
        <f t="shared" ca="1" si="29"/>
        <v>-9.4334839232903924</v>
      </c>
      <c r="AC37" s="16">
        <f t="shared" ca="1" si="30"/>
        <v>-14.172185501903007</v>
      </c>
      <c r="AD37" s="16">
        <f t="shared" ca="1" si="31"/>
        <v>-100.21513180306989</v>
      </c>
      <c r="AE37" s="16">
        <f t="shared" ca="1" si="32"/>
        <v>-6.9077552789821368</v>
      </c>
      <c r="AF37" s="16">
        <f t="shared" ca="1" si="33"/>
        <v>-11.736069016284437</v>
      </c>
      <c r="AG37" s="16">
        <f t="shared" ca="1" si="34"/>
        <v>-5.521460917862246</v>
      </c>
      <c r="AH37" s="16">
        <f t="shared" ca="1" si="35"/>
        <v>-8.5171931914162382</v>
      </c>
      <c r="AI37" s="16">
        <f t="shared" ca="1" si="36"/>
        <v>-3.575550768806933</v>
      </c>
      <c r="AJ37" s="16">
        <f t="shared" ca="1" si="37"/>
        <v>-3.1465551632885749</v>
      </c>
      <c r="AN37" s="16">
        <f t="shared" ca="1" si="38"/>
        <v>-177.69431160406029</v>
      </c>
      <c r="AO37">
        <f t="shared" ca="1" si="39"/>
        <v>1.9179359534585592E-8</v>
      </c>
      <c r="AP37" s="17">
        <f t="shared" ca="1" si="40"/>
        <v>3.452050507029002E-63</v>
      </c>
    </row>
    <row r="38" spans="1:42">
      <c r="A38" s="6" t="str">
        <f t="shared" si="3"/>
        <v>MT</v>
      </c>
      <c r="B38" s="4">
        <v>29</v>
      </c>
      <c r="C38" t="str">
        <f t="shared" si="4"/>
        <v>arb RYMK mt gamma</v>
      </c>
      <c r="D38" s="11">
        <f t="shared" ca="1" si="5"/>
        <v>8.9999999999999993E-3</v>
      </c>
      <c r="E38" s="3">
        <f t="shared" ca="1" si="41"/>
        <v>0.308</v>
      </c>
      <c r="F38" s="3">
        <f t="shared" ca="1" si="41"/>
        <v>7.0000000000000001E-3</v>
      </c>
      <c r="G38" s="3">
        <f t="shared" ca="1" si="41"/>
        <v>3.0000000000000001E-6</v>
      </c>
      <c r="H38" s="3">
        <f t="shared" ca="1" si="41"/>
        <v>8.9999999999999996E-7</v>
      </c>
      <c r="I38" s="3">
        <f t="shared" ca="1" si="41"/>
        <v>3.9999999999999998E-80</v>
      </c>
      <c r="J38" s="3">
        <f t="shared" ca="1" si="41"/>
        <v>2.9999999999999997E-4</v>
      </c>
      <c r="K38" s="3">
        <f t="shared" ca="1" si="41"/>
        <v>3.0000000000000001E-6</v>
      </c>
      <c r="L38" s="3">
        <f t="shared" ca="1" si="41"/>
        <v>4.0000000000000001E-3</v>
      </c>
      <c r="M38" s="3">
        <f t="shared" ca="1" si="41"/>
        <v>4.0000000000000001E-3</v>
      </c>
      <c r="N38" s="3">
        <f t="shared" ca="1" si="41"/>
        <v>6.9000000000000006E-2</v>
      </c>
      <c r="O38" s="12">
        <f t="shared" ca="1" si="41"/>
        <v>0.104</v>
      </c>
      <c r="R38">
        <f t="shared" ca="1" si="24"/>
        <v>3</v>
      </c>
      <c r="S38" s="5">
        <f t="shared" ca="1" si="25"/>
        <v>1.8397194873611171E-93</v>
      </c>
      <c r="U38" s="4">
        <v>35</v>
      </c>
      <c r="V38" s="4" t="s">
        <v>95</v>
      </c>
      <c r="Y38" s="16">
        <f t="shared" ca="1" si="26"/>
        <v>-4.7105307016459177</v>
      </c>
      <c r="Z38" s="16">
        <f t="shared" ca="1" si="27"/>
        <v>-1.1776554960085626</v>
      </c>
      <c r="AA38" s="16">
        <f t="shared" ca="1" si="28"/>
        <v>-4.9618451299268234</v>
      </c>
      <c r="AB38" s="16">
        <f t="shared" ca="1" si="29"/>
        <v>-12.716898269296165</v>
      </c>
      <c r="AC38" s="16">
        <f t="shared" ca="1" si="30"/>
        <v>-13.9208710736221</v>
      </c>
      <c r="AD38" s="16">
        <f t="shared" ca="1" si="31"/>
        <v>-182.82051307840376</v>
      </c>
      <c r="AE38" s="16">
        <f t="shared" ca="1" si="32"/>
        <v>-8.1117280833080727</v>
      </c>
      <c r="AF38" s="16">
        <f t="shared" ca="1" si="33"/>
        <v>-12.716898269296165</v>
      </c>
      <c r="AG38" s="16">
        <f t="shared" ca="1" si="34"/>
        <v>-5.521460917862246</v>
      </c>
      <c r="AH38" s="16">
        <f t="shared" ca="1" si="35"/>
        <v>-5.521460917862246</v>
      </c>
      <c r="AI38" s="16">
        <f t="shared" ca="1" si="36"/>
        <v>-2.6736487743848776</v>
      </c>
      <c r="AJ38" s="16">
        <f t="shared" ca="1" si="37"/>
        <v>-2.2633643798407643</v>
      </c>
      <c r="AN38" s="16">
        <f t="shared" ca="1" si="38"/>
        <v>-252.17986193723206</v>
      </c>
      <c r="AO38">
        <f t="shared" ca="1" si="39"/>
        <v>1.1167803178972089E-11</v>
      </c>
      <c r="AP38" s="17">
        <f t="shared" ca="1" si="40"/>
        <v>3.5565209007060287E-94</v>
      </c>
    </row>
    <row r="39" spans="1:42">
      <c r="A39" s="6" t="str">
        <f t="shared" si="3"/>
        <v/>
      </c>
      <c r="B39" s="4">
        <v>18</v>
      </c>
      <c r="C39" t="str">
        <f t="shared" si="4"/>
        <v>mus RYMK cat</v>
      </c>
      <c r="D39" s="11">
        <f t="shared" ca="1" si="5"/>
        <v>0.2</v>
      </c>
      <c r="E39" s="3">
        <f t="shared" ca="1" si="41"/>
        <v>5.2999999999999999E-2</v>
      </c>
      <c r="F39" s="3">
        <f t="shared" ca="1" si="41"/>
        <v>0.34100000000000003</v>
      </c>
      <c r="G39" s="3">
        <f t="shared" ca="1" si="41"/>
        <v>0.16200000000000001</v>
      </c>
      <c r="H39" s="3">
        <f t="shared" ca="1" si="41"/>
        <v>5.0000000000000004E-6</v>
      </c>
      <c r="I39" s="3">
        <f t="shared" ca="1" si="41"/>
        <v>9.9999999999999999E-96</v>
      </c>
      <c r="J39" s="3">
        <f t="shared" ca="1" si="41"/>
        <v>1.0999999999999999E-2</v>
      </c>
      <c r="K39" s="3">
        <f t="shared" ca="1" si="41"/>
        <v>6.0000000000000001E-3</v>
      </c>
      <c r="L39" s="3">
        <f t="shared" ca="1" si="41"/>
        <v>1.2999999999999999E-2</v>
      </c>
      <c r="M39" s="3">
        <f t="shared" ca="1" si="41"/>
        <v>4.9000000000000002E-2</v>
      </c>
      <c r="N39" s="3">
        <f t="shared" ca="1" si="41"/>
        <v>9.5000000000000001E-2</v>
      </c>
      <c r="O39" s="12">
        <f t="shared" ca="1" si="41"/>
        <v>0.56599999999999995</v>
      </c>
      <c r="R39">
        <f t="shared" ca="1" si="24"/>
        <v>6</v>
      </c>
      <c r="S39" s="5">
        <f t="shared" ca="1" si="25"/>
        <v>5.9135088679939678E-94</v>
      </c>
      <c r="T39">
        <f t="shared" ca="1" si="23"/>
        <v>1.3416291832051098E-255</v>
      </c>
      <c r="U39" s="4">
        <v>36</v>
      </c>
      <c r="V39" s="4" t="s">
        <v>96</v>
      </c>
      <c r="Y39" s="16">
        <f t="shared" ca="1" si="26"/>
        <v>-1.6094379124341003</v>
      </c>
      <c r="Z39" s="16">
        <f t="shared" ca="1" si="27"/>
        <v>-2.9374633654300153</v>
      </c>
      <c r="AA39" s="16">
        <f t="shared" ca="1" si="28"/>
        <v>-1.0758728016986201</v>
      </c>
      <c r="AB39" s="16">
        <f t="shared" ca="1" si="29"/>
        <v>-1.820158943749753</v>
      </c>
      <c r="AC39" s="16">
        <f t="shared" ca="1" si="30"/>
        <v>-12.206072645530174</v>
      </c>
      <c r="AD39" s="16">
        <f t="shared" ca="1" si="31"/>
        <v>-218.74558383443434</v>
      </c>
      <c r="AE39" s="16">
        <f t="shared" ca="1" si="32"/>
        <v>-4.5098600061837661</v>
      </c>
      <c r="AF39" s="16">
        <f t="shared" ca="1" si="33"/>
        <v>-5.1159958097540823</v>
      </c>
      <c r="AG39" s="16">
        <f t="shared" ca="1" si="34"/>
        <v>-4.3428059215206005</v>
      </c>
      <c r="AH39" s="16">
        <f t="shared" ca="1" si="35"/>
        <v>-3.0159349808715104</v>
      </c>
      <c r="AI39" s="16">
        <f t="shared" ca="1" si="36"/>
        <v>-2.353878387381596</v>
      </c>
      <c r="AJ39" s="16">
        <f t="shared" ca="1" si="37"/>
        <v>-0.56916120077895416</v>
      </c>
      <c r="AN39" s="16">
        <f t="shared" ca="1" si="38"/>
        <v>-255.379186221607</v>
      </c>
      <c r="AO39">
        <f t="shared" ca="1" si="39"/>
        <v>8.1100375140314395E-12</v>
      </c>
      <c r="AP39" s="17">
        <f t="shared" ca="1" si="40"/>
        <v>1.6242494133143551E-95</v>
      </c>
    </row>
    <row r="40" spans="1:42">
      <c r="A40" s="6" t="str">
        <f t="shared" si="3"/>
        <v/>
      </c>
      <c r="B40" s="4">
        <v>19</v>
      </c>
      <c r="C40" t="str">
        <f t="shared" si="4"/>
        <v>mus RYMK gamma</v>
      </c>
      <c r="D40" s="11">
        <f t="shared" ca="1" si="5"/>
        <v>0.22800000000000001</v>
      </c>
      <c r="E40" s="3">
        <f t="shared" ca="1" si="41"/>
        <v>0.13500000000000001</v>
      </c>
      <c r="F40" s="3">
        <f t="shared" ca="1" si="41"/>
        <v>0.45200000000000001</v>
      </c>
      <c r="G40" s="3">
        <f t="shared" ca="1" si="41"/>
        <v>0.189</v>
      </c>
      <c r="H40" s="3">
        <f t="shared" ca="1" si="41"/>
        <v>9.9999999999999995E-8</v>
      </c>
      <c r="I40" s="3">
        <f t="shared" ca="1" si="41"/>
        <v>8.0000000000000001E-165</v>
      </c>
      <c r="J40" s="3">
        <f t="shared" ca="1" si="41"/>
        <v>1.4E-2</v>
      </c>
      <c r="K40" s="3">
        <f t="shared" ca="1" si="41"/>
        <v>5.0000000000000001E-3</v>
      </c>
      <c r="L40" s="3">
        <f t="shared" ca="1" si="41"/>
        <v>7.0999999999999994E-2</v>
      </c>
      <c r="M40" s="3">
        <f t="shared" ca="1" si="41"/>
        <v>2.4E-2</v>
      </c>
      <c r="N40" s="3">
        <f t="shared" ca="1" si="41"/>
        <v>0.21199999999999999</v>
      </c>
      <c r="O40" s="12">
        <f t="shared" ca="1" si="41"/>
        <v>0.875</v>
      </c>
      <c r="R40">
        <f t="shared" ca="1" si="24"/>
        <v>7</v>
      </c>
      <c r="S40" s="5">
        <f t="shared" ca="1" si="25"/>
        <v>8.051482935250195E-161</v>
      </c>
      <c r="U40" s="4">
        <v>37</v>
      </c>
      <c r="V40" s="4" t="s">
        <v>97</v>
      </c>
      <c r="Y40" s="16">
        <f t="shared" ca="1" si="26"/>
        <v>-1.4784096500276962</v>
      </c>
      <c r="Z40" s="16">
        <f t="shared" ca="1" si="27"/>
        <v>-2.0024805005437076</v>
      </c>
      <c r="AA40" s="16">
        <f t="shared" ca="1" si="28"/>
        <v>-0.79407309914990587</v>
      </c>
      <c r="AB40" s="16">
        <f t="shared" ca="1" si="29"/>
        <v>-1.6660082639224947</v>
      </c>
      <c r="AC40" s="16">
        <f t="shared" ca="1" si="30"/>
        <v>-16.11809565095832</v>
      </c>
      <c r="AD40" s="16">
        <f t="shared" ca="1" si="31"/>
        <v>-377.84709880233771</v>
      </c>
      <c r="AE40" s="16">
        <f t="shared" ca="1" si="32"/>
        <v>-4.2686979493668789</v>
      </c>
      <c r="AF40" s="16">
        <f t="shared" ca="1" si="33"/>
        <v>-5.2983173665480363</v>
      </c>
      <c r="AG40" s="16">
        <f t="shared" ca="1" si="34"/>
        <v>-2.6450754019408218</v>
      </c>
      <c r="AH40" s="16">
        <f t="shared" ca="1" si="35"/>
        <v>-3.7297014486341915</v>
      </c>
      <c r="AI40" s="16">
        <f t="shared" ca="1" si="36"/>
        <v>-1.5511690043101247</v>
      </c>
      <c r="AJ40" s="16">
        <f t="shared" ca="1" si="37"/>
        <v>-0.13353139262452263</v>
      </c>
      <c r="AN40" s="16">
        <f t="shared" ca="1" si="38"/>
        <v>-415.84795813342976</v>
      </c>
      <c r="AO40">
        <f t="shared" ca="1" si="39"/>
        <v>8.7086863060177855E-19</v>
      </c>
      <c r="AP40" s="17">
        <f t="shared" ca="1" si="40"/>
        <v>2.62817050414289E-163</v>
      </c>
    </row>
    <row r="41" spans="1:42">
      <c r="A41" s="6" t="str">
        <f t="shared" si="3"/>
        <v>MT</v>
      </c>
      <c r="B41" s="4">
        <v>38</v>
      </c>
      <c r="C41" t="str">
        <f t="shared" si="4"/>
        <v>mus RYMK mt cat</v>
      </c>
      <c r="D41" s="11">
        <f t="shared" ca="1" si="5"/>
        <v>0.02</v>
      </c>
      <c r="E41" s="3">
        <f t="shared" ca="1" si="41"/>
        <v>5.6000000000000001E-2</v>
      </c>
      <c r="F41" s="3">
        <f t="shared" ca="1" si="41"/>
        <v>0.04</v>
      </c>
      <c r="G41" s="3">
        <f t="shared" ca="1" si="41"/>
        <v>0.24</v>
      </c>
      <c r="H41" s="3">
        <f t="shared" ca="1" si="41"/>
        <v>5.9999999999999997E-46</v>
      </c>
      <c r="I41" s="3">
        <f t="shared" ca="1" si="41"/>
        <v>2E-46</v>
      </c>
      <c r="J41" s="3">
        <f t="shared" ca="1" si="41"/>
        <v>6.9999999999999999E-6</v>
      </c>
      <c r="K41" s="3">
        <f t="shared" ca="1" si="41"/>
        <v>1.0000000000000001E-5</v>
      </c>
      <c r="L41" s="3">
        <f t="shared" ca="1" si="41"/>
        <v>3.9E-2</v>
      </c>
      <c r="M41" s="3">
        <f t="shared" ca="1" si="41"/>
        <v>2.5000000000000001E-2</v>
      </c>
      <c r="N41" s="3">
        <f t="shared" ca="1" si="41"/>
        <v>0.11</v>
      </c>
      <c r="O41" s="12">
        <f t="shared" ca="1" si="41"/>
        <v>0.20599999999999999</v>
      </c>
      <c r="R41">
        <f t="shared" ca="1" si="24"/>
        <v>4</v>
      </c>
      <c r="S41" s="5">
        <f t="shared" ca="1" si="25"/>
        <v>1.5415266451404298E-92</v>
      </c>
      <c r="T41">
        <f t="shared" ca="1" si="23"/>
        <v>8.5821239133361717E-270</v>
      </c>
      <c r="U41" s="4">
        <v>38</v>
      </c>
      <c r="V41" s="4" t="s">
        <v>98</v>
      </c>
      <c r="Y41" s="16">
        <f t="shared" ca="1" si="26"/>
        <v>-3.912023005428146</v>
      </c>
      <c r="Z41" s="16">
        <f t="shared" ca="1" si="27"/>
        <v>-2.8824035882469876</v>
      </c>
      <c r="AA41" s="16">
        <f t="shared" ca="1" si="28"/>
        <v>-3.2188758248682006</v>
      </c>
      <c r="AB41" s="16">
        <f t="shared" ca="1" si="29"/>
        <v>-1.4271163556401458</v>
      </c>
      <c r="AC41" s="16">
        <f t="shared" ca="1" si="30"/>
        <v>-104.12715480849805</v>
      </c>
      <c r="AD41" s="16">
        <f t="shared" ca="1" si="31"/>
        <v>-105.22576709716616</v>
      </c>
      <c r="AE41" s="16">
        <f t="shared" ca="1" si="32"/>
        <v>-11.86960040890896</v>
      </c>
      <c r="AF41" s="16">
        <f t="shared" ca="1" si="33"/>
        <v>-11.512925464970229</v>
      </c>
      <c r="AG41" s="16">
        <f t="shared" ca="1" si="34"/>
        <v>-3.2441936328524905</v>
      </c>
      <c r="AH41" s="16">
        <f t="shared" ca="1" si="35"/>
        <v>-3.6888794541139363</v>
      </c>
      <c r="AI41" s="16">
        <f t="shared" ca="1" si="36"/>
        <v>-2.2072749131897207</v>
      </c>
      <c r="AJ41" s="16">
        <f t="shared" ca="1" si="37"/>
        <v>-1.579879110192556</v>
      </c>
      <c r="AN41" s="16">
        <f t="shared" ca="1" si="38"/>
        <v>-251.10893964069331</v>
      </c>
      <c r="AO41">
        <f t="shared" ca="1" si="39"/>
        <v>1.2430177083225308E-11</v>
      </c>
      <c r="AP41" s="17">
        <f t="shared" ca="1" si="40"/>
        <v>9.9897570870965494E-94</v>
      </c>
    </row>
    <row r="42" spans="1:42">
      <c r="A42" s="6" t="str">
        <f t="shared" si="3"/>
        <v>MT</v>
      </c>
      <c r="B42" s="4">
        <v>39</v>
      </c>
      <c r="C42" t="str">
        <f t="shared" si="4"/>
        <v>mus RYMK mt gamma</v>
      </c>
      <c r="D42" s="11">
        <f t="shared" ca="1" si="5"/>
        <v>8.3000000000000004E-2</v>
      </c>
      <c r="E42" s="3">
        <f t="shared" ca="1" si="41"/>
        <v>0.14499999999999999</v>
      </c>
      <c r="F42" s="3">
        <f t="shared" ca="1" si="41"/>
        <v>0.1</v>
      </c>
      <c r="G42" s="3">
        <f t="shared" ca="1" si="41"/>
        <v>0.26200000000000001</v>
      </c>
      <c r="H42" s="3">
        <f t="shared" ca="1" si="41"/>
        <v>2E-46</v>
      </c>
      <c r="I42" s="3">
        <f t="shared" ca="1" si="41"/>
        <v>2.0000000000000001E-134</v>
      </c>
      <c r="J42" s="3">
        <f t="shared" ca="1" si="41"/>
        <v>9.9999999999999995E-8</v>
      </c>
      <c r="K42" s="3">
        <f t="shared" ca="1" si="41"/>
        <v>1E-4</v>
      </c>
      <c r="L42" s="3">
        <f t="shared" ca="1" si="41"/>
        <v>3.2000000000000001E-2</v>
      </c>
      <c r="M42" s="3">
        <f t="shared" ca="1" si="41"/>
        <v>2.1999999999999999E-2</v>
      </c>
      <c r="N42" s="3">
        <f t="shared" ca="1" si="41"/>
        <v>0.20799999999999999</v>
      </c>
      <c r="O42" s="12">
        <f t="shared" ca="1" si="41"/>
        <v>0.35699999999999998</v>
      </c>
      <c r="R42">
        <f t="shared" ca="1" si="24"/>
        <v>6</v>
      </c>
      <c r="S42" s="5">
        <f t="shared" ca="1" si="25"/>
        <v>3.023994900083773E-177</v>
      </c>
      <c r="U42" s="4">
        <v>39</v>
      </c>
      <c r="V42" s="4" t="s">
        <v>99</v>
      </c>
      <c r="Y42" s="16">
        <f t="shared" ca="1" si="26"/>
        <v>-2.488914671185539</v>
      </c>
      <c r="Z42" s="16">
        <f t="shared" ca="1" si="27"/>
        <v>-1.9310215365615626</v>
      </c>
      <c r="AA42" s="16">
        <f t="shared" ca="1" si="28"/>
        <v>-2.3025850929940455</v>
      </c>
      <c r="AB42" s="16">
        <f t="shared" ca="1" si="29"/>
        <v>-1.3394107752210402</v>
      </c>
      <c r="AC42" s="16">
        <f t="shared" ca="1" si="30"/>
        <v>-105.22576709716616</v>
      </c>
      <c r="AD42" s="16">
        <f t="shared" ca="1" si="31"/>
        <v>-307.8532552806422</v>
      </c>
      <c r="AE42" s="16">
        <f t="shared" ca="1" si="32"/>
        <v>-16.11809565095832</v>
      </c>
      <c r="AF42" s="16">
        <f t="shared" ca="1" si="33"/>
        <v>-9.2103403719761818</v>
      </c>
      <c r="AG42" s="16">
        <f t="shared" ca="1" si="34"/>
        <v>-3.4420193761824103</v>
      </c>
      <c r="AH42" s="16">
        <f t="shared" ca="1" si="35"/>
        <v>-3.8167128256238212</v>
      </c>
      <c r="AI42" s="16">
        <f t="shared" ca="1" si="36"/>
        <v>-1.5702171992808192</v>
      </c>
      <c r="AJ42" s="16">
        <f t="shared" ca="1" si="37"/>
        <v>-1.0300194972024981</v>
      </c>
      <c r="AN42" s="16">
        <f t="shared" ca="1" si="38"/>
        <v>-453.72812267851128</v>
      </c>
      <c r="AO42">
        <f t="shared" ca="1" si="39"/>
        <v>1.9716871391154559E-20</v>
      </c>
      <c r="AP42" s="17">
        <f t="shared" ca="1" si="40"/>
        <v>2.0345094950599442E-179</v>
      </c>
    </row>
    <row r="43" spans="1:42">
      <c r="B43" s="4">
        <v>40</v>
      </c>
      <c r="C43" t="str">
        <f t="shared" si="4"/>
        <v>arb cat mtDel</v>
      </c>
      <c r="D43" s="18">
        <f t="shared" ca="1" si="5"/>
        <v>3.5999999999999997E-2</v>
      </c>
      <c r="E43" s="19">
        <f t="shared" ca="1" si="41"/>
        <v>0.57199999999999995</v>
      </c>
      <c r="F43" s="19">
        <f t="shared" ca="1" si="41"/>
        <v>1.4999999999999999E-2</v>
      </c>
      <c r="G43" s="19">
        <f t="shared" ca="1" si="41"/>
        <v>0.03</v>
      </c>
      <c r="H43" s="3">
        <f t="shared" ca="1" si="41"/>
        <v>9.9999999999999997E-49</v>
      </c>
      <c r="I43" s="3">
        <f t="shared" ca="1" si="41"/>
        <v>1E-3</v>
      </c>
      <c r="J43" s="3">
        <f t="shared" ca="1" si="41"/>
        <v>2E-3</v>
      </c>
      <c r="K43" s="3">
        <f t="shared" ca="1" si="41"/>
        <v>8E-73</v>
      </c>
      <c r="L43" s="3">
        <f t="shared" ca="1" si="41"/>
        <v>2E-3</v>
      </c>
      <c r="M43" s="3">
        <f t="shared" ca="1" si="41"/>
        <v>8.0000000000000002E-3</v>
      </c>
      <c r="N43" s="3">
        <f t="shared" ca="1" si="41"/>
        <v>7.0000000000000001E-3</v>
      </c>
      <c r="O43" s="12">
        <f t="shared" ca="1" si="41"/>
        <v>7.0000000000000001E-3</v>
      </c>
      <c r="R43">
        <f t="shared" ca="1" si="24"/>
        <v>1</v>
      </c>
      <c r="S43" s="5">
        <f t="shared" ca="1" si="25"/>
        <v>1.1715973366813136E-120</v>
      </c>
      <c r="T43">
        <f t="shared" ca="1" si="23"/>
        <v>6.0302354997143673E-152</v>
      </c>
      <c r="U43" s="26">
        <v>40</v>
      </c>
      <c r="V43" s="26" t="s">
        <v>237</v>
      </c>
      <c r="Y43" s="16">
        <f t="shared" ca="1" si="26"/>
        <v>-3.3242363405260273</v>
      </c>
      <c r="Z43" s="16">
        <f t="shared" ca="1" si="27"/>
        <v>-0.55861628760233928</v>
      </c>
      <c r="AA43" s="16">
        <f t="shared" ca="1" si="28"/>
        <v>-4.1997050778799272</v>
      </c>
      <c r="AB43" s="16">
        <f t="shared" ca="1" si="29"/>
        <v>-3.5065578973199818</v>
      </c>
      <c r="AC43" s="16">
        <f t="shared" ca="1" si="30"/>
        <v>-110.52408446371419</v>
      </c>
      <c r="AD43" s="16">
        <f t="shared" ca="1" si="31"/>
        <v>-6.9077552789821368</v>
      </c>
      <c r="AE43" s="16">
        <f t="shared" ca="1" si="32"/>
        <v>-6.2146080984221914</v>
      </c>
      <c r="AF43" s="16">
        <f t="shared" ca="1" si="33"/>
        <v>-166.00927024688551</v>
      </c>
      <c r="AG43" s="16">
        <f t="shared" ca="1" si="34"/>
        <v>-6.2146080984221914</v>
      </c>
      <c r="AH43" s="16">
        <f t="shared" ca="1" si="35"/>
        <v>-4.8283137373023015</v>
      </c>
      <c r="AI43" s="16">
        <f t="shared" ca="1" si="36"/>
        <v>-4.9618451299268234</v>
      </c>
      <c r="AJ43" s="16">
        <f t="shared" ca="1" si="37"/>
        <v>-4.9618451299268234</v>
      </c>
      <c r="AN43" s="16">
        <f t="shared" ca="1" si="38"/>
        <v>-312.28775552705685</v>
      </c>
      <c r="AO43">
        <f t="shared" ca="1" si="39"/>
        <v>2.7385148535802547E-14</v>
      </c>
      <c r="AP43" s="17">
        <f t="shared" ca="1" si="40"/>
        <v>1.9012553829555625E-119</v>
      </c>
    </row>
    <row r="44" spans="1:42">
      <c r="B44" s="4">
        <v>41</v>
      </c>
      <c r="C44" t="str">
        <f t="shared" si="4"/>
        <v>arb gamma mtDel</v>
      </c>
      <c r="D44" s="18">
        <f t="shared" ca="1" si="5"/>
        <v>3.4000000000000002E-2</v>
      </c>
      <c r="E44" s="19">
        <f t="shared" ca="1" si="41"/>
        <v>0.75700000000000001</v>
      </c>
      <c r="F44" s="19">
        <f t="shared" ca="1" si="41"/>
        <v>1.2999999999999999E-2</v>
      </c>
      <c r="G44" s="19">
        <f t="shared" ca="1" si="41"/>
        <v>2.1999999999999999E-2</v>
      </c>
      <c r="H44" s="3">
        <f t="shared" ca="1" si="41"/>
        <v>9.0000000000000006E-5</v>
      </c>
      <c r="I44" s="3">
        <f t="shared" ca="1" si="41"/>
        <v>2.9999999999999997E-8</v>
      </c>
      <c r="J44" s="3">
        <f t="shared" ca="1" si="41"/>
        <v>5.0000000000000002E-5</v>
      </c>
      <c r="K44" s="3">
        <f t="shared" ca="1" si="41"/>
        <v>6.0000000000000001E-23</v>
      </c>
      <c r="L44" s="3">
        <f t="shared" ca="1" si="41"/>
        <v>6.0000000000000001E-3</v>
      </c>
      <c r="M44" s="3">
        <f t="shared" ca="1" si="41"/>
        <v>1E-3</v>
      </c>
      <c r="N44" s="3">
        <f t="shared" ca="1" si="41"/>
        <v>1.0999999999999999E-2</v>
      </c>
      <c r="O44" s="12">
        <f t="shared" ca="1" si="41"/>
        <v>1.0999999999999999E-2</v>
      </c>
      <c r="R44">
        <f t="shared" ca="1" si="24"/>
        <v>1</v>
      </c>
      <c r="S44" s="5">
        <f t="shared" ca="1" si="25"/>
        <v>9.333922798158091E-38</v>
      </c>
      <c r="U44" s="26">
        <v>41</v>
      </c>
      <c r="V44" s="26" t="s">
        <v>238</v>
      </c>
      <c r="Y44" s="16">
        <f t="shared" ca="1" si="26"/>
        <v>-3.3813947543659757</v>
      </c>
      <c r="Z44" s="16">
        <f t="shared" ca="1" si="27"/>
        <v>-0.27839202554468828</v>
      </c>
      <c r="AA44" s="16">
        <f t="shared" ca="1" si="28"/>
        <v>-4.3428059215206005</v>
      </c>
      <c r="AB44" s="16">
        <f t="shared" ca="1" si="29"/>
        <v>-3.8167128256238212</v>
      </c>
      <c r="AC44" s="16">
        <f t="shared" ca="1" si="30"/>
        <v>-9.3157008876340086</v>
      </c>
      <c r="AD44" s="16">
        <f t="shared" ca="1" si="31"/>
        <v>-17.322068455284256</v>
      </c>
      <c r="AE44" s="16">
        <f t="shared" ca="1" si="32"/>
        <v>-9.9034875525361272</v>
      </c>
      <c r="AF44" s="16">
        <f t="shared" ca="1" si="33"/>
        <v>-51.167697669634997</v>
      </c>
      <c r="AG44" s="16">
        <f t="shared" ca="1" si="34"/>
        <v>-5.1159958097540823</v>
      </c>
      <c r="AH44" s="16">
        <f t="shared" ca="1" si="35"/>
        <v>-6.9077552789821368</v>
      </c>
      <c r="AI44" s="16">
        <f t="shared" ca="1" si="36"/>
        <v>-4.5098600061837661</v>
      </c>
      <c r="AJ44" s="16">
        <f t="shared" ca="1" si="37"/>
        <v>-4.5098600061837661</v>
      </c>
      <c r="AN44" s="16">
        <f t="shared" ca="1" si="38"/>
        <v>-111.5520111808807</v>
      </c>
      <c r="AO44">
        <f t="shared" ca="1" si="39"/>
        <v>1.4300713625133641E-5</v>
      </c>
      <c r="AP44" s="17">
        <f t="shared" ca="1" si="40"/>
        <v>2.8660255684596306E-36</v>
      </c>
    </row>
    <row r="45" spans="1:42">
      <c r="B45" s="4">
        <v>42</v>
      </c>
      <c r="C45" t="str">
        <f t="shared" si="4"/>
        <v>mus cat mtDel</v>
      </c>
      <c r="D45" s="11">
        <f t="shared" ca="1" si="5"/>
        <v>0.156</v>
      </c>
      <c r="E45" s="3">
        <f t="shared" ca="1" si="41"/>
        <v>7.8E-2</v>
      </c>
      <c r="F45" s="3">
        <f t="shared" ca="1" si="41"/>
        <v>0.314</v>
      </c>
      <c r="G45" s="3">
        <f t="shared" ca="1" si="41"/>
        <v>0.61199999999999999</v>
      </c>
      <c r="H45" s="3">
        <f t="shared" ca="1" si="41"/>
        <v>1.9999999999999999E-6</v>
      </c>
      <c r="I45" s="3">
        <f t="shared" ca="1" si="41"/>
        <v>6.9999999999999999E-6</v>
      </c>
      <c r="J45" s="3">
        <f t="shared" ca="1" si="41"/>
        <v>2E-3</v>
      </c>
      <c r="K45" s="3">
        <f t="shared" ca="1" si="41"/>
        <v>8.0000000000000002E-3</v>
      </c>
      <c r="L45" s="3">
        <f t="shared" ca="1" si="41"/>
        <v>1E-3</v>
      </c>
      <c r="M45" s="3">
        <f t="shared" ca="1" si="41"/>
        <v>4.0000000000000002E-4</v>
      </c>
      <c r="N45" s="3">
        <f t="shared" ca="1" si="41"/>
        <v>4.0000000000000001E-3</v>
      </c>
      <c r="O45" s="12">
        <f t="shared" ca="1" si="41"/>
        <v>2.5999999999999999E-2</v>
      </c>
      <c r="R45">
        <f t="shared" ca="1" si="24"/>
        <v>4</v>
      </c>
      <c r="S45" s="5">
        <f t="shared" ca="1" si="25"/>
        <v>6.7524826144556887E-17</v>
      </c>
      <c r="T45">
        <f t="shared" ca="1" si="23"/>
        <v>1.394211995569709E-53</v>
      </c>
      <c r="U45" s="26">
        <v>42</v>
      </c>
      <c r="V45" s="26" t="s">
        <v>239</v>
      </c>
      <c r="Y45" s="16">
        <f t="shared" ca="1" si="26"/>
        <v>-1.8578992717325999</v>
      </c>
      <c r="Z45" s="16">
        <f t="shared" ca="1" si="27"/>
        <v>-2.5510464522925451</v>
      </c>
      <c r="AA45" s="16">
        <f t="shared" ca="1" si="28"/>
        <v>-1.1583622930738837</v>
      </c>
      <c r="AB45" s="16">
        <f t="shared" ca="1" si="29"/>
        <v>-0.49102299646981101</v>
      </c>
      <c r="AC45" s="16">
        <f t="shared" ca="1" si="30"/>
        <v>-13.122363377404328</v>
      </c>
      <c r="AD45" s="16">
        <f t="shared" ca="1" si="31"/>
        <v>-11.86960040890896</v>
      </c>
      <c r="AE45" s="16">
        <f t="shared" ca="1" si="32"/>
        <v>-6.2146080984221914</v>
      </c>
      <c r="AF45" s="16">
        <f t="shared" ca="1" si="33"/>
        <v>-4.8283137373023015</v>
      </c>
      <c r="AG45" s="16">
        <f t="shared" ca="1" si="34"/>
        <v>-6.9077552789821368</v>
      </c>
      <c r="AH45" s="16">
        <f t="shared" ca="1" si="35"/>
        <v>-7.8240460108562919</v>
      </c>
      <c r="AI45" s="16">
        <f t="shared" ca="1" si="36"/>
        <v>-5.521460917862246</v>
      </c>
      <c r="AJ45" s="16">
        <f t="shared" ca="1" si="37"/>
        <v>-3.6496587409606551</v>
      </c>
      <c r="AN45" s="16">
        <f t="shared" ca="1" si="38"/>
        <v>-56.825017925445046</v>
      </c>
      <c r="AO45">
        <f t="shared" ca="1" si="39"/>
        <v>3.4050291021014778E-3</v>
      </c>
      <c r="AP45" s="17">
        <f t="shared" ca="1" si="40"/>
        <v>4.2223934199532313E-15</v>
      </c>
    </row>
    <row r="46" spans="1:42" ht="14" thickBot="1">
      <c r="B46" s="4">
        <v>43</v>
      </c>
      <c r="C46" t="str">
        <f t="shared" si="4"/>
        <v>mus gamma mtDel</v>
      </c>
      <c r="D46" s="13">
        <f t="shared" ca="1" si="5"/>
        <v>0.23300000000000001</v>
      </c>
      <c r="E46" s="14">
        <f t="shared" ca="1" si="41"/>
        <v>8.5999999999999993E-2</v>
      </c>
      <c r="F46" s="14">
        <f t="shared" ca="1" si="41"/>
        <v>0.34100000000000003</v>
      </c>
      <c r="G46" s="14">
        <f t="shared" ca="1" si="41"/>
        <v>0.72799999999999998</v>
      </c>
      <c r="H46" s="14">
        <f t="shared" ca="1" si="41"/>
        <v>3E-10</v>
      </c>
      <c r="I46" s="14">
        <f t="shared" ca="1" si="41"/>
        <v>3E-28</v>
      </c>
      <c r="J46" s="14">
        <f t="shared" ca="1" si="41"/>
        <v>1.0000000000000001E-5</v>
      </c>
      <c r="K46" s="14">
        <f t="shared" ca="1" si="41"/>
        <v>1E-3</v>
      </c>
      <c r="L46" s="14">
        <f t="shared" ca="1" si="41"/>
        <v>1E-3</v>
      </c>
      <c r="M46" s="14">
        <f t="shared" ca="1" si="41"/>
        <v>2.0000000000000001E-4</v>
      </c>
      <c r="N46" s="14">
        <f t="shared" ca="1" si="41"/>
        <v>7.0000000000000001E-3</v>
      </c>
      <c r="O46" s="15">
        <f t="shared" ca="1" si="41"/>
        <v>1.7000000000000001E-2</v>
      </c>
      <c r="R46">
        <f t="shared" ca="1" si="24"/>
        <v>4</v>
      </c>
      <c r="S46" s="5">
        <f t="shared" ca="1" si="25"/>
        <v>6.9702795771279079E-43</v>
      </c>
      <c r="U46" s="26">
        <v>43</v>
      </c>
      <c r="V46" s="26" t="s">
        <v>240</v>
      </c>
      <c r="Y46" s="16">
        <f t="shared" ca="1" si="26"/>
        <v>-1.4567168254164364</v>
      </c>
      <c r="Z46" s="16">
        <f t="shared" ca="1" si="27"/>
        <v>-2.4534079827286295</v>
      </c>
      <c r="AA46" s="16">
        <f t="shared" ca="1" si="28"/>
        <v>-1.0758728016986201</v>
      </c>
      <c r="AB46" s="16">
        <f t="shared" ca="1" si="29"/>
        <v>-0.3174542307854511</v>
      </c>
      <c r="AC46" s="16">
        <f t="shared" ca="1" si="30"/>
        <v>-21.927238641272346</v>
      </c>
      <c r="AD46" s="16">
        <f t="shared" ca="1" si="31"/>
        <v>-63.373770315165167</v>
      </c>
      <c r="AE46" s="16">
        <f t="shared" ca="1" si="32"/>
        <v>-11.512925464970229</v>
      </c>
      <c r="AF46" s="16">
        <f t="shared" ca="1" si="33"/>
        <v>-6.9077552789821368</v>
      </c>
      <c r="AG46" s="16">
        <f t="shared" ca="1" si="34"/>
        <v>-6.9077552789821368</v>
      </c>
      <c r="AH46" s="16">
        <f t="shared" ca="1" si="35"/>
        <v>-8.5171931914162382</v>
      </c>
      <c r="AI46" s="16">
        <f t="shared" ca="1" si="36"/>
        <v>-4.9618451299268234</v>
      </c>
      <c r="AJ46" s="16">
        <f t="shared" ca="1" si="37"/>
        <v>-4.0745419349259206</v>
      </c>
      <c r="AN46" s="16">
        <f t="shared" ca="1" si="38"/>
        <v>-124.45009001141739</v>
      </c>
      <c r="AO46">
        <f t="shared" ca="1" si="39"/>
        <v>3.9373249925305505E-6</v>
      </c>
      <c r="AP46" s="17">
        <f t="shared" ca="1" si="40"/>
        <v>1.9033543293314628E-41</v>
      </c>
    </row>
    <row r="47" spans="1:42">
      <c r="B47" s="4"/>
      <c r="D47" s="2"/>
      <c r="E47" s="2"/>
      <c r="F47" s="2"/>
      <c r="G47" s="2"/>
      <c r="H47" s="2"/>
      <c r="I47" s="2"/>
      <c r="J47" s="2"/>
      <c r="K47" s="2"/>
      <c r="L47" s="2"/>
      <c r="M47" s="2"/>
      <c r="N47" s="2"/>
      <c r="O47" s="2"/>
      <c r="S47" s="5"/>
      <c r="U47" s="4"/>
      <c r="V47" s="4"/>
      <c r="Y47" s="16"/>
      <c r="Z47" s="16"/>
      <c r="AA47" s="16"/>
      <c r="AB47" s="16"/>
      <c r="AC47" s="16"/>
      <c r="AD47" s="16"/>
      <c r="AE47" s="16"/>
      <c r="AF47" s="16"/>
      <c r="AG47" s="16"/>
      <c r="AH47" s="16"/>
      <c r="AJ47" s="16"/>
      <c r="AL47" s="17"/>
    </row>
    <row r="48" spans="1:42">
      <c r="B48" s="4"/>
      <c r="D48" s="2" t="s">
        <v>231</v>
      </c>
      <c r="E48" s="2"/>
      <c r="F48" s="2"/>
      <c r="G48" s="2"/>
      <c r="H48" s="2"/>
      <c r="I48" s="2"/>
      <c r="J48" s="2"/>
      <c r="K48" s="2"/>
      <c r="L48" s="2"/>
      <c r="M48" s="2"/>
      <c r="N48" s="2"/>
      <c r="O48" s="2"/>
      <c r="S48" s="5"/>
      <c r="U48" s="4"/>
      <c r="V48" s="4"/>
      <c r="Y48" s="16"/>
      <c r="Z48" s="16"/>
      <c r="AA48" s="16"/>
      <c r="AB48" s="16"/>
      <c r="AC48" s="16"/>
      <c r="AD48" s="16"/>
      <c r="AE48" s="16"/>
      <c r="AF48" s="16"/>
      <c r="AG48" s="16"/>
      <c r="AH48" s="16"/>
      <c r="AJ48" s="16"/>
      <c r="AL48" s="17"/>
    </row>
    <row r="49" spans="2:38">
      <c r="B49" s="4"/>
      <c r="D49" s="20" t="s">
        <v>232</v>
      </c>
      <c r="E49" s="2"/>
      <c r="F49" s="2"/>
      <c r="G49" s="2"/>
      <c r="H49" s="2"/>
      <c r="I49" s="2"/>
      <c r="J49" s="2"/>
      <c r="K49" s="2"/>
      <c r="L49" s="2"/>
      <c r="M49" s="2"/>
      <c r="N49" s="2"/>
      <c r="O49" s="2"/>
      <c r="S49" s="5"/>
      <c r="U49" s="4"/>
      <c r="V49" s="4"/>
      <c r="Y49" s="16"/>
      <c r="Z49" s="16"/>
      <c r="AA49" s="16"/>
      <c r="AB49" s="16"/>
      <c r="AC49" s="16"/>
      <c r="AD49" s="16"/>
      <c r="AE49" s="16"/>
      <c r="AF49" s="16"/>
      <c r="AG49" s="16"/>
      <c r="AH49" s="16"/>
      <c r="AJ49" s="16"/>
      <c r="AL49" s="17"/>
    </row>
    <row r="50" spans="2:38">
      <c r="B50" s="4"/>
      <c r="D50" s="21" t="s">
        <v>230</v>
      </c>
      <c r="E50" s="2"/>
      <c r="F50" s="2"/>
      <c r="G50" s="2"/>
      <c r="H50" s="2"/>
      <c r="I50" s="2"/>
      <c r="J50" s="2"/>
      <c r="K50" s="2"/>
      <c r="L50" s="2"/>
      <c r="M50" s="2"/>
      <c r="N50" s="2"/>
      <c r="O50" s="2"/>
      <c r="S50" s="5"/>
      <c r="U50" s="4"/>
      <c r="V50" s="4"/>
      <c r="Y50" s="16"/>
      <c r="Z50" s="16"/>
      <c r="AA50" s="16"/>
      <c r="AB50" s="16"/>
      <c r="AC50" s="16"/>
      <c r="AD50" s="16"/>
      <c r="AE50" s="16"/>
      <c r="AF50" s="16"/>
      <c r="AG50" s="16"/>
      <c r="AH50" s="16"/>
      <c r="AJ50" s="16"/>
      <c r="AL50" s="17"/>
    </row>
    <row r="51" spans="2:38">
      <c r="B51" s="4"/>
      <c r="D51" s="25" t="s">
        <v>244</v>
      </c>
      <c r="E51" s="2"/>
      <c r="F51" s="2"/>
      <c r="G51" s="2"/>
      <c r="H51" s="2"/>
      <c r="I51" s="2"/>
      <c r="J51" s="2"/>
      <c r="K51" s="2"/>
      <c r="L51" s="2"/>
      <c r="M51" s="2"/>
      <c r="N51" s="2"/>
      <c r="O51" s="2"/>
      <c r="U51" s="4"/>
      <c r="V51" s="4"/>
    </row>
    <row r="52" spans="2:38">
      <c r="B52" s="4"/>
      <c r="D52" s="2"/>
      <c r="E52" s="2"/>
      <c r="F52" s="2"/>
      <c r="G52" s="2"/>
      <c r="H52" s="2"/>
      <c r="I52" s="2"/>
      <c r="J52" s="2"/>
      <c r="K52" s="2"/>
      <c r="L52" s="2"/>
      <c r="M52" s="2"/>
      <c r="N52" s="2"/>
      <c r="O52" s="2"/>
      <c r="U52" s="4"/>
      <c r="V52" s="4"/>
    </row>
    <row r="53" spans="2:38">
      <c r="B53" s="4"/>
      <c r="C53" s="26" t="s">
        <v>38</v>
      </c>
      <c r="D53" s="28">
        <f ca="1">CHIDIST(-2*SUM(Y14:Y46),88)</f>
        <v>0</v>
      </c>
      <c r="E53" s="28">
        <f t="shared" ref="E53:O53" ca="1" si="42">CHIDIST(-2*SUM(Z14:Z46),88)</f>
        <v>8.7043359840127394E-286</v>
      </c>
      <c r="F53" s="28">
        <f t="shared" ca="1" si="42"/>
        <v>2.0337874296374834E-300</v>
      </c>
      <c r="G53" s="28">
        <f t="shared" ca="1" si="42"/>
        <v>0</v>
      </c>
      <c r="H53" s="28">
        <f t="shared" ca="1" si="42"/>
        <v>0</v>
      </c>
      <c r="I53" s="28">
        <f t="shared" ca="1" si="42"/>
        <v>0</v>
      </c>
      <c r="J53" s="28">
        <f t="shared" ca="1" si="42"/>
        <v>0</v>
      </c>
      <c r="K53" s="28">
        <f t="shared" ca="1" si="42"/>
        <v>0</v>
      </c>
      <c r="L53" s="28">
        <f t="shared" ca="1" si="42"/>
        <v>9.7627135443683138E-72</v>
      </c>
      <c r="M53" s="28">
        <f t="shared" ca="1" si="42"/>
        <v>1.8946769036549243E-155</v>
      </c>
      <c r="N53" s="28">
        <f t="shared" ca="1" si="42"/>
        <v>0</v>
      </c>
      <c r="O53" s="28">
        <f t="shared" ca="1" si="42"/>
        <v>0</v>
      </c>
      <c r="U53" s="4"/>
      <c r="V53" s="4"/>
    </row>
    <row r="55" spans="2:38">
      <c r="B55" t="s">
        <v>241</v>
      </c>
      <c r="C55" t="s">
        <v>144</v>
      </c>
      <c r="D55" t="s">
        <v>204</v>
      </c>
    </row>
    <row r="56" spans="2:38">
      <c r="B56" t="s">
        <v>241</v>
      </c>
      <c r="C56">
        <v>0</v>
      </c>
      <c r="D56" t="s">
        <v>242</v>
      </c>
      <c r="E56">
        <v>2</v>
      </c>
      <c r="F56">
        <v>9</v>
      </c>
      <c r="G56">
        <v>10</v>
      </c>
      <c r="H56" t="s">
        <v>172</v>
      </c>
      <c r="I56">
        <v>3</v>
      </c>
      <c r="J56">
        <v>4</v>
      </c>
      <c r="K56">
        <v>5</v>
      </c>
      <c r="L56">
        <v>6</v>
      </c>
      <c r="M56">
        <v>7</v>
      </c>
      <c r="N56">
        <v>8</v>
      </c>
    </row>
    <row r="57" spans="2:38">
      <c r="B57" t="s">
        <v>241</v>
      </c>
      <c r="C57" t="s">
        <v>145</v>
      </c>
      <c r="D57" t="s">
        <v>146</v>
      </c>
      <c r="E57" t="s">
        <v>147</v>
      </c>
      <c r="F57" t="s">
        <v>148</v>
      </c>
      <c r="G57" t="s">
        <v>100</v>
      </c>
      <c r="H57" t="s">
        <v>149</v>
      </c>
      <c r="I57" t="s">
        <v>100</v>
      </c>
      <c r="J57" t="s">
        <v>172</v>
      </c>
      <c r="K57" t="s">
        <v>153</v>
      </c>
      <c r="L57" t="s">
        <v>100</v>
      </c>
      <c r="M57" t="s">
        <v>154</v>
      </c>
      <c r="N57" t="s">
        <v>100</v>
      </c>
      <c r="O57" t="s">
        <v>155</v>
      </c>
      <c r="P57" t="s">
        <v>100</v>
      </c>
      <c r="Q57" t="s">
        <v>156</v>
      </c>
      <c r="R57" t="s">
        <v>100</v>
      </c>
      <c r="S57" t="s">
        <v>157</v>
      </c>
      <c r="T57" t="s">
        <v>100</v>
      </c>
      <c r="U57" t="s">
        <v>150</v>
      </c>
      <c r="V57" t="s">
        <v>100</v>
      </c>
      <c r="W57" t="s">
        <v>172</v>
      </c>
    </row>
    <row r="58" spans="2:38">
      <c r="B58" t="s">
        <v>241</v>
      </c>
      <c r="C58">
        <v>1</v>
      </c>
      <c r="D58">
        <v>1</v>
      </c>
      <c r="E58">
        <v>3</v>
      </c>
      <c r="F58">
        <v>0.6</v>
      </c>
      <c r="G58">
        <v>-0.01</v>
      </c>
      <c r="H58">
        <v>0.376</v>
      </c>
      <c r="I58">
        <v>-2E-3</v>
      </c>
      <c r="J58" t="s">
        <v>172</v>
      </c>
      <c r="K58">
        <v>0.373</v>
      </c>
      <c r="L58">
        <v>-5.0000000000000001E-3</v>
      </c>
      <c r="M58">
        <v>4.5999999999999999E-2</v>
      </c>
      <c r="N58">
        <v>0</v>
      </c>
      <c r="O58">
        <v>0.439</v>
      </c>
      <c r="P58">
        <v>-5.0000000000000001E-3</v>
      </c>
      <c r="Q58">
        <v>0.94799999999999995</v>
      </c>
      <c r="R58">
        <v>-2E-3</v>
      </c>
      <c r="S58">
        <v>0.439</v>
      </c>
      <c r="T58">
        <v>-5.0000000000000001E-3</v>
      </c>
      <c r="U58">
        <v>0.93400000000000005</v>
      </c>
      <c r="V58">
        <v>-2E-3</v>
      </c>
      <c r="W58" t="s">
        <v>172</v>
      </c>
    </row>
    <row r="59" spans="2:38">
      <c r="B59" t="s">
        <v>241</v>
      </c>
      <c r="C59">
        <v>2</v>
      </c>
      <c r="D59">
        <v>2</v>
      </c>
      <c r="E59">
        <v>-3</v>
      </c>
      <c r="F59">
        <v>0.76200000000000001</v>
      </c>
      <c r="G59">
        <v>-8.0000000000000002E-3</v>
      </c>
      <c r="H59">
        <v>0.45800000000000002</v>
      </c>
      <c r="I59">
        <v>-2E-3</v>
      </c>
      <c r="J59" t="s">
        <v>172</v>
      </c>
      <c r="K59">
        <v>0.45900000000000002</v>
      </c>
      <c r="L59">
        <v>-5.0000000000000001E-3</v>
      </c>
      <c r="M59">
        <v>0.95399999999999996</v>
      </c>
      <c r="N59">
        <v>0</v>
      </c>
      <c r="O59">
        <v>0.56100000000000005</v>
      </c>
      <c r="P59">
        <v>-5.0000000000000001E-3</v>
      </c>
      <c r="Q59">
        <v>0.97099999999999997</v>
      </c>
      <c r="R59">
        <v>-2E-3</v>
      </c>
      <c r="S59">
        <v>0.56100000000000005</v>
      </c>
      <c r="T59">
        <v>-5.0000000000000001E-3</v>
      </c>
      <c r="U59">
        <v>0.97699999999999998</v>
      </c>
      <c r="V59">
        <v>-1E-3</v>
      </c>
      <c r="W59" t="s">
        <v>172</v>
      </c>
    </row>
    <row r="60" spans="2:38">
      <c r="B60" t="s">
        <v>241</v>
      </c>
      <c r="C60">
        <v>3</v>
      </c>
      <c r="D60">
        <v>3</v>
      </c>
      <c r="E60">
        <v>690.7</v>
      </c>
      <c r="F60">
        <v>3.0000000000000001E-3</v>
      </c>
      <c r="G60">
        <v>-4.0000000000000001E-3</v>
      </c>
      <c r="H60" s="1">
        <v>5.0000000000000002E-5</v>
      </c>
      <c r="I60">
        <v>0</v>
      </c>
      <c r="J60" t="s">
        <v>172</v>
      </c>
      <c r="K60">
        <v>0</v>
      </c>
      <c r="L60">
        <v>0</v>
      </c>
      <c r="M60" s="1">
        <v>1E-300</v>
      </c>
      <c r="N60">
        <v>0</v>
      </c>
      <c r="O60">
        <v>0</v>
      </c>
      <c r="P60">
        <v>0</v>
      </c>
      <c r="Q60">
        <v>0</v>
      </c>
      <c r="R60">
        <v>0</v>
      </c>
      <c r="S60">
        <v>0</v>
      </c>
      <c r="T60">
        <v>0</v>
      </c>
      <c r="U60">
        <v>0</v>
      </c>
      <c r="V60">
        <v>0</v>
      </c>
      <c r="W60" t="s">
        <v>172</v>
      </c>
    </row>
    <row r="61" spans="2:38">
      <c r="B61" t="s">
        <v>241</v>
      </c>
      <c r="C61">
        <v>4</v>
      </c>
      <c r="D61">
        <v>4</v>
      </c>
      <c r="E61">
        <v>716.1</v>
      </c>
      <c r="F61" s="1">
        <v>6.0000000000000002E-5</v>
      </c>
      <c r="G61">
        <v>-1E-3</v>
      </c>
      <c r="H61" s="1">
        <v>1.9999999999999999E-7</v>
      </c>
      <c r="I61">
        <v>0</v>
      </c>
      <c r="J61" t="s">
        <v>172</v>
      </c>
      <c r="K61">
        <v>0</v>
      </c>
      <c r="L61">
        <v>0</v>
      </c>
      <c r="M61" s="1" t="s">
        <v>173</v>
      </c>
      <c r="N61">
        <v>0</v>
      </c>
      <c r="O61">
        <v>0</v>
      </c>
      <c r="P61">
        <v>0</v>
      </c>
      <c r="Q61">
        <v>0</v>
      </c>
      <c r="R61">
        <v>0</v>
      </c>
      <c r="S61">
        <v>0</v>
      </c>
      <c r="T61">
        <v>0</v>
      </c>
      <c r="U61">
        <v>0</v>
      </c>
      <c r="V61">
        <v>0</v>
      </c>
      <c r="W61" t="s">
        <v>172</v>
      </c>
    </row>
    <row r="62" spans="2:38">
      <c r="B62" t="s">
        <v>241</v>
      </c>
      <c r="C62">
        <v>5</v>
      </c>
      <c r="D62">
        <v>5</v>
      </c>
      <c r="E62">
        <v>444.8</v>
      </c>
      <c r="F62" s="1">
        <v>1E-59</v>
      </c>
      <c r="G62">
        <v>0</v>
      </c>
      <c r="H62" s="1">
        <v>2E-19</v>
      </c>
      <c r="I62">
        <v>0</v>
      </c>
      <c r="J62" t="s">
        <v>172</v>
      </c>
      <c r="K62">
        <v>0</v>
      </c>
      <c r="L62">
        <v>0</v>
      </c>
      <c r="M62" s="1">
        <v>7.0000000000000006E-194</v>
      </c>
      <c r="N62">
        <v>0</v>
      </c>
      <c r="O62">
        <v>0</v>
      </c>
      <c r="P62">
        <v>0</v>
      </c>
      <c r="Q62">
        <v>0</v>
      </c>
      <c r="R62">
        <v>0</v>
      </c>
      <c r="S62">
        <v>0</v>
      </c>
      <c r="T62">
        <v>0</v>
      </c>
      <c r="U62">
        <v>0</v>
      </c>
      <c r="V62">
        <v>0</v>
      </c>
      <c r="W62" t="s">
        <v>172</v>
      </c>
    </row>
    <row r="63" spans="2:38">
      <c r="B63" t="s">
        <v>241</v>
      </c>
      <c r="C63">
        <v>6</v>
      </c>
      <c r="D63">
        <v>6</v>
      </c>
      <c r="E63">
        <v>461.8</v>
      </c>
      <c r="F63" s="1">
        <v>8.0000000000000002E-53</v>
      </c>
      <c r="G63">
        <v>0</v>
      </c>
      <c r="H63" s="1">
        <v>5.0000000000000004E-18</v>
      </c>
      <c r="I63">
        <v>0</v>
      </c>
      <c r="J63" t="s">
        <v>172</v>
      </c>
      <c r="K63">
        <v>0</v>
      </c>
      <c r="L63">
        <v>0</v>
      </c>
      <c r="M63" s="1">
        <v>3E-201</v>
      </c>
      <c r="N63">
        <v>0</v>
      </c>
      <c r="O63">
        <v>0</v>
      </c>
      <c r="P63">
        <v>0</v>
      </c>
      <c r="Q63">
        <v>0</v>
      </c>
      <c r="R63">
        <v>0</v>
      </c>
      <c r="S63">
        <v>0</v>
      </c>
      <c r="T63">
        <v>0</v>
      </c>
      <c r="U63">
        <v>0</v>
      </c>
      <c r="V63">
        <v>0</v>
      </c>
      <c r="W63" t="s">
        <v>172</v>
      </c>
    </row>
    <row r="64" spans="2:38">
      <c r="B64" t="s">
        <v>241</v>
      </c>
      <c r="C64">
        <v>7</v>
      </c>
      <c r="D64">
        <v>7</v>
      </c>
      <c r="E64">
        <v>480.4</v>
      </c>
      <c r="F64">
        <v>1E-3</v>
      </c>
      <c r="G64">
        <v>-1E-3</v>
      </c>
      <c r="H64" s="1">
        <v>6.9999999999999994E-5</v>
      </c>
      <c r="I64">
        <v>0</v>
      </c>
      <c r="J64" t="s">
        <v>172</v>
      </c>
      <c r="K64">
        <v>0</v>
      </c>
      <c r="L64">
        <v>0</v>
      </c>
      <c r="M64" s="1">
        <v>2.0000000000000001E-209</v>
      </c>
      <c r="N64">
        <v>0</v>
      </c>
      <c r="O64">
        <v>0</v>
      </c>
      <c r="P64">
        <v>0</v>
      </c>
      <c r="Q64">
        <v>0</v>
      </c>
      <c r="R64">
        <v>0</v>
      </c>
      <c r="S64">
        <v>0</v>
      </c>
      <c r="T64">
        <v>0</v>
      </c>
      <c r="U64">
        <v>0</v>
      </c>
      <c r="V64">
        <v>0</v>
      </c>
      <c r="W64" t="s">
        <v>172</v>
      </c>
    </row>
    <row r="65" spans="2:23">
      <c r="B65" t="s">
        <v>241</v>
      </c>
      <c r="C65">
        <v>8</v>
      </c>
      <c r="D65">
        <v>8</v>
      </c>
      <c r="E65">
        <v>453.4</v>
      </c>
      <c r="F65" s="1">
        <v>1.0000000000000001E-5</v>
      </c>
      <c r="G65">
        <v>0</v>
      </c>
      <c r="H65" s="1">
        <v>3.0000000000000001E-6</v>
      </c>
      <c r="I65">
        <v>0</v>
      </c>
      <c r="J65" t="s">
        <v>172</v>
      </c>
      <c r="K65">
        <v>0</v>
      </c>
      <c r="L65">
        <v>0</v>
      </c>
      <c r="M65" s="1">
        <v>9.9999999999999999E-198</v>
      </c>
      <c r="N65">
        <v>0</v>
      </c>
      <c r="O65">
        <v>0</v>
      </c>
      <c r="P65">
        <v>0</v>
      </c>
      <c r="Q65">
        <v>0</v>
      </c>
      <c r="R65">
        <v>0</v>
      </c>
      <c r="S65">
        <v>0</v>
      </c>
      <c r="T65">
        <v>0</v>
      </c>
      <c r="U65">
        <v>0</v>
      </c>
      <c r="V65">
        <v>0</v>
      </c>
      <c r="W65" t="s">
        <v>172</v>
      </c>
    </row>
    <row r="66" spans="2:23">
      <c r="B66" t="s">
        <v>241</v>
      </c>
      <c r="C66">
        <v>9</v>
      </c>
      <c r="D66">
        <v>9</v>
      </c>
      <c r="E66">
        <v>471</v>
      </c>
      <c r="F66" s="1">
        <v>3.9999999999999998E-75</v>
      </c>
      <c r="G66">
        <v>0</v>
      </c>
      <c r="H66" s="1">
        <v>9.9999999999999991E-22</v>
      </c>
      <c r="I66">
        <v>0</v>
      </c>
      <c r="J66" t="s">
        <v>172</v>
      </c>
      <c r="K66">
        <v>0</v>
      </c>
      <c r="L66">
        <v>0</v>
      </c>
      <c r="M66" s="1">
        <v>3E-205</v>
      </c>
      <c r="N66">
        <v>0</v>
      </c>
      <c r="O66">
        <v>0</v>
      </c>
      <c r="P66">
        <v>0</v>
      </c>
      <c r="Q66">
        <v>0</v>
      </c>
      <c r="R66">
        <v>0</v>
      </c>
      <c r="S66">
        <v>0</v>
      </c>
      <c r="T66">
        <v>0</v>
      </c>
      <c r="U66">
        <v>0</v>
      </c>
      <c r="V66">
        <v>0</v>
      </c>
      <c r="W66" t="s">
        <v>172</v>
      </c>
    </row>
    <row r="67" spans="2:23">
      <c r="B67" t="s">
        <v>241</v>
      </c>
      <c r="C67">
        <v>10</v>
      </c>
      <c r="D67">
        <v>10</v>
      </c>
      <c r="E67">
        <v>474.8</v>
      </c>
      <c r="F67">
        <v>3.0000000000000001E-3</v>
      </c>
      <c r="G67">
        <v>-9.7000000000000003E-2</v>
      </c>
      <c r="H67" s="1">
        <v>7.0000000000000005E-8</v>
      </c>
      <c r="I67">
        <v>0</v>
      </c>
      <c r="J67" t="s">
        <v>172</v>
      </c>
      <c r="K67">
        <v>0</v>
      </c>
      <c r="L67">
        <v>0</v>
      </c>
      <c r="M67" s="1">
        <v>5.9999999999999999E-207</v>
      </c>
      <c r="N67">
        <v>0</v>
      </c>
      <c r="O67">
        <v>0</v>
      </c>
      <c r="P67">
        <v>0</v>
      </c>
      <c r="Q67">
        <v>0</v>
      </c>
      <c r="R67">
        <v>0</v>
      </c>
      <c r="S67">
        <v>0</v>
      </c>
      <c r="T67">
        <v>0</v>
      </c>
      <c r="U67">
        <v>0</v>
      </c>
      <c r="V67">
        <v>0</v>
      </c>
      <c r="W67" t="s">
        <v>172</v>
      </c>
    </row>
    <row r="68" spans="2:23">
      <c r="B68" t="s">
        <v>241</v>
      </c>
      <c r="C68">
        <v>11</v>
      </c>
      <c r="D68">
        <v>11</v>
      </c>
      <c r="E68">
        <v>48.9</v>
      </c>
      <c r="F68">
        <v>0.14099999999999999</v>
      </c>
      <c r="G68">
        <v>-8.9999999999999993E-3</v>
      </c>
      <c r="H68">
        <v>4.5999999999999999E-2</v>
      </c>
      <c r="I68">
        <v>-1E-3</v>
      </c>
      <c r="J68" t="s">
        <v>172</v>
      </c>
      <c r="K68">
        <v>4.4999999999999998E-2</v>
      </c>
      <c r="L68">
        <v>-2E-3</v>
      </c>
      <c r="M68" s="1">
        <v>5.9999999999999998E-22</v>
      </c>
      <c r="N68">
        <v>0</v>
      </c>
      <c r="O68">
        <v>9.1999999999999998E-2</v>
      </c>
      <c r="P68">
        <v>-3.0000000000000001E-3</v>
      </c>
      <c r="Q68">
        <v>0.66100000000000003</v>
      </c>
      <c r="R68">
        <v>-5.0000000000000001E-3</v>
      </c>
      <c r="S68">
        <v>9.1999999999999998E-2</v>
      </c>
      <c r="T68">
        <v>-3.0000000000000001E-3</v>
      </c>
      <c r="U68">
        <v>0.45600000000000002</v>
      </c>
      <c r="V68">
        <v>-5.0000000000000001E-3</v>
      </c>
      <c r="W68" t="s">
        <v>172</v>
      </c>
    </row>
    <row r="69" spans="2:23">
      <c r="B69" t="s">
        <v>241</v>
      </c>
      <c r="C69">
        <v>12</v>
      </c>
      <c r="D69">
        <v>12</v>
      </c>
      <c r="E69">
        <v>49.8</v>
      </c>
      <c r="F69">
        <v>0.161</v>
      </c>
      <c r="G69">
        <v>-8.9999999999999993E-3</v>
      </c>
      <c r="H69">
        <v>7.3999999999999996E-2</v>
      </c>
      <c r="I69">
        <v>-1E-3</v>
      </c>
      <c r="J69" t="s">
        <v>172</v>
      </c>
      <c r="K69">
        <v>7.6999999999999999E-2</v>
      </c>
      <c r="L69">
        <v>-3.0000000000000001E-3</v>
      </c>
      <c r="M69" s="1">
        <v>2.0000000000000001E-22</v>
      </c>
      <c r="N69">
        <v>0</v>
      </c>
      <c r="O69">
        <v>0.115</v>
      </c>
      <c r="P69">
        <v>-3.0000000000000001E-3</v>
      </c>
      <c r="Q69">
        <v>0.69099999999999995</v>
      </c>
      <c r="R69">
        <v>-5.0000000000000001E-3</v>
      </c>
      <c r="S69">
        <v>0.115</v>
      </c>
      <c r="T69">
        <v>-3.0000000000000001E-3</v>
      </c>
      <c r="U69">
        <v>0.54300000000000004</v>
      </c>
      <c r="V69">
        <v>-5.0000000000000001E-3</v>
      </c>
      <c r="W69" t="s">
        <v>172</v>
      </c>
    </row>
    <row r="70" spans="2:23">
      <c r="B70" t="s">
        <v>241</v>
      </c>
      <c r="C70">
        <v>13</v>
      </c>
      <c r="D70">
        <v>13</v>
      </c>
      <c r="E70">
        <v>727.8</v>
      </c>
      <c r="F70" s="1">
        <v>2.9999999999999997E-4</v>
      </c>
      <c r="G70">
        <v>-1E-3</v>
      </c>
      <c r="H70" s="1">
        <v>6.0000000000000002E-6</v>
      </c>
      <c r="I70">
        <v>0</v>
      </c>
      <c r="J70" t="s">
        <v>172</v>
      </c>
      <c r="K70">
        <v>0</v>
      </c>
      <c r="L70">
        <v>0</v>
      </c>
      <c r="M70" s="1" t="s">
        <v>174</v>
      </c>
      <c r="N70">
        <v>0</v>
      </c>
      <c r="O70">
        <v>0</v>
      </c>
      <c r="P70">
        <v>0</v>
      </c>
      <c r="Q70">
        <v>0</v>
      </c>
      <c r="R70">
        <v>0</v>
      </c>
      <c r="S70">
        <v>0</v>
      </c>
      <c r="T70">
        <v>0</v>
      </c>
      <c r="U70">
        <v>0</v>
      </c>
      <c r="V70">
        <v>0</v>
      </c>
      <c r="W70" t="s">
        <v>172</v>
      </c>
    </row>
    <row r="71" spans="2:23">
      <c r="B71" t="s">
        <v>241</v>
      </c>
      <c r="C71">
        <v>14</v>
      </c>
      <c r="D71">
        <v>14</v>
      </c>
      <c r="E71">
        <v>739.3</v>
      </c>
      <c r="F71">
        <v>0.10199999999999999</v>
      </c>
      <c r="G71">
        <v>-0.35899999999999999</v>
      </c>
      <c r="H71" s="1">
        <v>3.9999999999999998E-6</v>
      </c>
      <c r="I71">
        <v>0</v>
      </c>
      <c r="J71" t="s">
        <v>172</v>
      </c>
      <c r="K71">
        <v>0</v>
      </c>
      <c r="L71">
        <v>0</v>
      </c>
      <c r="M71" s="1" t="s">
        <v>199</v>
      </c>
      <c r="N71">
        <v>0</v>
      </c>
      <c r="O71">
        <v>0</v>
      </c>
      <c r="P71">
        <v>0</v>
      </c>
      <c r="Q71">
        <v>0</v>
      </c>
      <c r="R71">
        <v>0</v>
      </c>
      <c r="S71">
        <v>0</v>
      </c>
      <c r="T71">
        <v>0</v>
      </c>
      <c r="U71">
        <v>0</v>
      </c>
      <c r="V71">
        <v>0</v>
      </c>
      <c r="W71" t="s">
        <v>172</v>
      </c>
    </row>
    <row r="72" spans="2:23">
      <c r="B72" t="s">
        <v>241</v>
      </c>
      <c r="C72">
        <v>15</v>
      </c>
      <c r="D72">
        <v>15</v>
      </c>
      <c r="E72">
        <v>530.70000000000005</v>
      </c>
      <c r="F72" s="1">
        <v>6.9999999999999996E-47</v>
      </c>
      <c r="G72">
        <v>0</v>
      </c>
      <c r="H72" s="1">
        <v>7.0000000000000003E-17</v>
      </c>
      <c r="I72">
        <v>0</v>
      </c>
      <c r="J72" t="s">
        <v>172</v>
      </c>
      <c r="K72">
        <v>0</v>
      </c>
      <c r="L72">
        <v>0</v>
      </c>
      <c r="M72" s="1">
        <v>3.0000000000000003E-231</v>
      </c>
      <c r="N72">
        <v>0</v>
      </c>
      <c r="O72">
        <v>0</v>
      </c>
      <c r="P72">
        <v>0</v>
      </c>
      <c r="Q72">
        <v>0</v>
      </c>
      <c r="R72">
        <v>0</v>
      </c>
      <c r="S72">
        <v>0</v>
      </c>
      <c r="T72">
        <v>0</v>
      </c>
      <c r="U72">
        <v>0</v>
      </c>
      <c r="V72">
        <v>0</v>
      </c>
      <c r="W72" t="s">
        <v>172</v>
      </c>
    </row>
    <row r="73" spans="2:23">
      <c r="B73" t="s">
        <v>241</v>
      </c>
      <c r="C73">
        <v>16</v>
      </c>
      <c r="D73">
        <v>16</v>
      </c>
      <c r="E73">
        <v>524.70000000000005</v>
      </c>
      <c r="F73" s="1">
        <v>1.0000000000000001E-37</v>
      </c>
      <c r="G73">
        <v>0</v>
      </c>
      <c r="H73" s="1">
        <v>4.0000000000000003E-15</v>
      </c>
      <c r="I73">
        <v>0</v>
      </c>
      <c r="J73" t="s">
        <v>172</v>
      </c>
      <c r="K73">
        <v>0</v>
      </c>
      <c r="L73">
        <v>0</v>
      </c>
      <c r="M73" s="1">
        <v>1E-228</v>
      </c>
      <c r="N73">
        <v>0</v>
      </c>
      <c r="O73">
        <v>0</v>
      </c>
      <c r="P73">
        <v>0</v>
      </c>
      <c r="Q73">
        <v>0</v>
      </c>
      <c r="R73">
        <v>0</v>
      </c>
      <c r="S73">
        <v>0</v>
      </c>
      <c r="T73">
        <v>0</v>
      </c>
      <c r="U73">
        <v>0</v>
      </c>
      <c r="V73">
        <v>0</v>
      </c>
      <c r="W73" t="s">
        <v>172</v>
      </c>
    </row>
    <row r="74" spans="2:23">
      <c r="B74" t="s">
        <v>241</v>
      </c>
      <c r="C74">
        <v>17</v>
      </c>
      <c r="D74">
        <v>17</v>
      </c>
      <c r="E74">
        <v>548.1</v>
      </c>
      <c r="F74" s="1">
        <v>3.9999999999999999E-47</v>
      </c>
      <c r="G74">
        <v>0</v>
      </c>
      <c r="H74" s="1">
        <v>2.9999999999999999E-16</v>
      </c>
      <c r="I74">
        <v>0</v>
      </c>
      <c r="J74" t="s">
        <v>172</v>
      </c>
      <c r="K74">
        <v>0</v>
      </c>
      <c r="L74">
        <v>0</v>
      </c>
      <c r="M74" s="1">
        <v>8.0000000000000006E-239</v>
      </c>
      <c r="N74">
        <v>0</v>
      </c>
      <c r="O74">
        <v>0</v>
      </c>
      <c r="P74">
        <v>0</v>
      </c>
      <c r="Q74">
        <v>0</v>
      </c>
      <c r="R74">
        <v>0</v>
      </c>
      <c r="S74">
        <v>0</v>
      </c>
      <c r="T74">
        <v>0</v>
      </c>
      <c r="U74">
        <v>0</v>
      </c>
      <c r="V74">
        <v>0</v>
      </c>
      <c r="W74" t="s">
        <v>172</v>
      </c>
    </row>
    <row r="75" spans="2:23">
      <c r="B75" t="s">
        <v>241</v>
      </c>
      <c r="C75">
        <v>18</v>
      </c>
      <c r="D75">
        <v>18</v>
      </c>
      <c r="E75">
        <v>537.5</v>
      </c>
      <c r="F75" s="1">
        <v>1.9999999999999999E-44</v>
      </c>
      <c r="G75">
        <v>0</v>
      </c>
      <c r="H75" s="1">
        <v>3.9999999999999999E-16</v>
      </c>
      <c r="I75">
        <v>0</v>
      </c>
      <c r="J75" t="s">
        <v>172</v>
      </c>
      <c r="K75">
        <v>0</v>
      </c>
      <c r="L75">
        <v>0</v>
      </c>
      <c r="M75" s="1">
        <v>2.9999999999999999E-234</v>
      </c>
      <c r="N75">
        <v>0</v>
      </c>
      <c r="O75">
        <v>0</v>
      </c>
      <c r="P75">
        <v>0</v>
      </c>
      <c r="Q75">
        <v>0</v>
      </c>
      <c r="R75">
        <v>0</v>
      </c>
      <c r="S75">
        <v>0</v>
      </c>
      <c r="T75">
        <v>0</v>
      </c>
      <c r="U75">
        <v>0</v>
      </c>
      <c r="V75">
        <v>0</v>
      </c>
      <c r="W75" t="s">
        <v>172</v>
      </c>
    </row>
    <row r="76" spans="2:23">
      <c r="B76" t="s">
        <v>241</v>
      </c>
      <c r="C76">
        <v>19</v>
      </c>
      <c r="D76">
        <v>19</v>
      </c>
      <c r="E76">
        <v>516.1</v>
      </c>
      <c r="F76" s="1">
        <v>5.0000000000000004E-6</v>
      </c>
      <c r="G76">
        <v>0</v>
      </c>
      <c r="H76" s="1">
        <v>1.9999999999999999E-7</v>
      </c>
      <c r="I76">
        <v>0</v>
      </c>
      <c r="J76" t="s">
        <v>172</v>
      </c>
      <c r="K76">
        <v>0</v>
      </c>
      <c r="L76">
        <v>0</v>
      </c>
      <c r="M76" s="1">
        <v>6.9999999999999994E-225</v>
      </c>
      <c r="N76">
        <v>0</v>
      </c>
      <c r="O76">
        <v>0</v>
      </c>
      <c r="P76">
        <v>0</v>
      </c>
      <c r="Q76">
        <v>0</v>
      </c>
      <c r="R76">
        <v>0</v>
      </c>
      <c r="S76">
        <v>0</v>
      </c>
      <c r="T76">
        <v>0</v>
      </c>
      <c r="U76">
        <v>0</v>
      </c>
      <c r="V76">
        <v>0</v>
      </c>
      <c r="W76" t="s">
        <v>172</v>
      </c>
    </row>
    <row r="77" spans="2:23">
      <c r="B77" t="s">
        <v>241</v>
      </c>
      <c r="C77">
        <v>20</v>
      </c>
      <c r="D77">
        <v>20</v>
      </c>
      <c r="E77">
        <v>500.8</v>
      </c>
      <c r="F77" s="1">
        <v>9.9999999999999995E-8</v>
      </c>
      <c r="G77">
        <v>0</v>
      </c>
      <c r="H77" s="1">
        <v>1.9999999999999999E-7</v>
      </c>
      <c r="I77">
        <v>0</v>
      </c>
      <c r="J77" t="s">
        <v>172</v>
      </c>
      <c r="K77">
        <v>0</v>
      </c>
      <c r="L77">
        <v>0</v>
      </c>
      <c r="M77" s="1">
        <v>2.9999999999999998E-218</v>
      </c>
      <c r="N77">
        <v>0</v>
      </c>
      <c r="O77">
        <v>0</v>
      </c>
      <c r="P77">
        <v>0</v>
      </c>
      <c r="Q77">
        <v>0</v>
      </c>
      <c r="R77">
        <v>0</v>
      </c>
      <c r="S77">
        <v>0</v>
      </c>
      <c r="T77">
        <v>0</v>
      </c>
      <c r="U77">
        <v>0</v>
      </c>
      <c r="V77">
        <v>0</v>
      </c>
      <c r="W77" t="s">
        <v>172</v>
      </c>
    </row>
    <row r="78" spans="2:23">
      <c r="B78" t="s">
        <v>241</v>
      </c>
      <c r="C78">
        <v>21</v>
      </c>
      <c r="D78">
        <v>21</v>
      </c>
      <c r="E78">
        <v>127.7</v>
      </c>
      <c r="F78">
        <v>1.2999999999999999E-2</v>
      </c>
      <c r="G78">
        <v>-3.0000000000000001E-3</v>
      </c>
      <c r="H78">
        <v>3.0000000000000001E-3</v>
      </c>
      <c r="I78">
        <v>0</v>
      </c>
      <c r="J78" t="s">
        <v>172</v>
      </c>
      <c r="K78">
        <v>3.0000000000000001E-3</v>
      </c>
      <c r="L78">
        <v>-1E-3</v>
      </c>
      <c r="M78" s="1">
        <v>2.9999999999999999E-56</v>
      </c>
      <c r="N78">
        <v>0</v>
      </c>
      <c r="O78">
        <v>8.0000000000000002E-3</v>
      </c>
      <c r="P78">
        <v>-1E-3</v>
      </c>
      <c r="Q78">
        <v>0.16900000000000001</v>
      </c>
      <c r="R78">
        <v>-4.0000000000000001E-3</v>
      </c>
      <c r="S78">
        <v>7.0000000000000001E-3</v>
      </c>
      <c r="T78">
        <v>-1E-3</v>
      </c>
      <c r="U78">
        <v>6.7000000000000004E-2</v>
      </c>
      <c r="V78">
        <v>-3.0000000000000001E-3</v>
      </c>
      <c r="W78" t="s">
        <v>172</v>
      </c>
    </row>
    <row r="79" spans="2:23">
      <c r="B79" t="s">
        <v>241</v>
      </c>
      <c r="C79">
        <v>22</v>
      </c>
      <c r="D79">
        <v>22</v>
      </c>
      <c r="E79">
        <v>148.19999999999999</v>
      </c>
      <c r="F79">
        <v>2E-3</v>
      </c>
      <c r="G79">
        <v>-1E-3</v>
      </c>
      <c r="H79">
        <v>1E-3</v>
      </c>
      <c r="I79">
        <v>0</v>
      </c>
      <c r="J79" t="s">
        <v>172</v>
      </c>
      <c r="K79">
        <v>1E-3</v>
      </c>
      <c r="L79">
        <v>0</v>
      </c>
      <c r="M79" s="1">
        <v>3.9999999999999997E-65</v>
      </c>
      <c r="N79">
        <v>0</v>
      </c>
      <c r="O79">
        <v>4.0000000000000001E-3</v>
      </c>
      <c r="P79">
        <v>-1E-3</v>
      </c>
      <c r="Q79">
        <v>9.9000000000000005E-2</v>
      </c>
      <c r="R79">
        <v>-3.0000000000000001E-3</v>
      </c>
      <c r="S79">
        <v>3.0000000000000001E-3</v>
      </c>
      <c r="T79">
        <v>-1E-3</v>
      </c>
      <c r="U79">
        <v>3.2000000000000001E-2</v>
      </c>
      <c r="V79">
        <v>-2E-3</v>
      </c>
      <c r="W79" t="s">
        <v>172</v>
      </c>
    </row>
    <row r="80" spans="2:23">
      <c r="B80" t="s">
        <v>241</v>
      </c>
      <c r="C80">
        <v>23</v>
      </c>
      <c r="D80">
        <v>23</v>
      </c>
      <c r="E80">
        <v>796.9</v>
      </c>
      <c r="F80" s="1">
        <v>3.9999999999999997E-77</v>
      </c>
      <c r="G80">
        <v>0</v>
      </c>
      <c r="H80" s="1">
        <v>5.9999999999999998E-22</v>
      </c>
      <c r="I80">
        <v>0</v>
      </c>
      <c r="J80" t="s">
        <v>172</v>
      </c>
      <c r="K80">
        <v>0</v>
      </c>
      <c r="L80">
        <v>0</v>
      </c>
      <c r="M80">
        <v>0</v>
      </c>
      <c r="N80">
        <v>0</v>
      </c>
      <c r="O80">
        <v>0</v>
      </c>
      <c r="P80">
        <v>0</v>
      </c>
      <c r="Q80">
        <v>0</v>
      </c>
      <c r="R80">
        <v>0</v>
      </c>
      <c r="S80">
        <v>0</v>
      </c>
      <c r="T80">
        <v>0</v>
      </c>
      <c r="U80">
        <v>0</v>
      </c>
      <c r="V80">
        <v>0</v>
      </c>
      <c r="W80" t="s">
        <v>172</v>
      </c>
    </row>
    <row r="81" spans="2:23">
      <c r="B81" t="s">
        <v>241</v>
      </c>
      <c r="C81">
        <v>24</v>
      </c>
      <c r="D81">
        <v>24</v>
      </c>
      <c r="E81">
        <v>815.1</v>
      </c>
      <c r="F81" s="1">
        <v>4.0000000000000003E-5</v>
      </c>
      <c r="G81">
        <v>0</v>
      </c>
      <c r="H81" s="1">
        <v>3.9999999999999998E-6</v>
      </c>
      <c r="I81">
        <v>0</v>
      </c>
      <c r="J81" t="s">
        <v>172</v>
      </c>
      <c r="K81">
        <v>0</v>
      </c>
      <c r="L81">
        <v>0</v>
      </c>
      <c r="M81">
        <v>0</v>
      </c>
      <c r="N81">
        <v>0</v>
      </c>
      <c r="O81">
        <v>0</v>
      </c>
      <c r="P81">
        <v>0</v>
      </c>
      <c r="Q81">
        <v>0</v>
      </c>
      <c r="R81">
        <v>0</v>
      </c>
      <c r="S81">
        <v>0</v>
      </c>
      <c r="T81">
        <v>0</v>
      </c>
      <c r="U81">
        <v>0</v>
      </c>
      <c r="V81">
        <v>0</v>
      </c>
      <c r="W81" t="s">
        <v>172</v>
      </c>
    </row>
    <row r="82" spans="2:23">
      <c r="B82" t="s">
        <v>241</v>
      </c>
      <c r="C82">
        <v>25</v>
      </c>
      <c r="D82">
        <v>25</v>
      </c>
      <c r="E82">
        <v>442.9</v>
      </c>
      <c r="F82" s="1">
        <v>5.0000000000000002E-5</v>
      </c>
      <c r="G82">
        <v>0</v>
      </c>
      <c r="H82" s="1">
        <v>9.0000000000000002E-6</v>
      </c>
      <c r="I82">
        <v>0</v>
      </c>
      <c r="J82" t="s">
        <v>172</v>
      </c>
      <c r="K82">
        <v>0</v>
      </c>
      <c r="L82">
        <v>0</v>
      </c>
      <c r="M82" s="1">
        <v>4.0000000000000002E-193</v>
      </c>
      <c r="N82">
        <v>0</v>
      </c>
      <c r="O82">
        <v>0</v>
      </c>
      <c r="P82">
        <v>0</v>
      </c>
      <c r="Q82">
        <v>0</v>
      </c>
      <c r="R82">
        <v>0</v>
      </c>
      <c r="S82">
        <v>0</v>
      </c>
      <c r="T82">
        <v>0</v>
      </c>
      <c r="U82">
        <v>0</v>
      </c>
      <c r="V82">
        <v>0</v>
      </c>
      <c r="W82" t="s">
        <v>172</v>
      </c>
    </row>
    <row r="83" spans="2:23">
      <c r="B83" t="s">
        <v>241</v>
      </c>
      <c r="C83">
        <v>26</v>
      </c>
      <c r="D83">
        <v>26</v>
      </c>
      <c r="E83">
        <v>420.3</v>
      </c>
      <c r="F83" s="1">
        <v>6.9999999999999999E-50</v>
      </c>
      <c r="G83">
        <v>0</v>
      </c>
      <c r="H83" s="1">
        <v>5.9999999999999997E-18</v>
      </c>
      <c r="I83">
        <v>0</v>
      </c>
      <c r="J83" t="s">
        <v>172</v>
      </c>
      <c r="K83">
        <v>0</v>
      </c>
      <c r="L83">
        <v>0</v>
      </c>
      <c r="M83" s="1">
        <v>2.9999999999999998E-183</v>
      </c>
      <c r="N83">
        <v>0</v>
      </c>
      <c r="O83">
        <v>0</v>
      </c>
      <c r="P83">
        <v>0</v>
      </c>
      <c r="Q83">
        <v>0</v>
      </c>
      <c r="R83">
        <v>0</v>
      </c>
      <c r="S83">
        <v>0</v>
      </c>
      <c r="T83">
        <v>0</v>
      </c>
      <c r="U83">
        <v>0</v>
      </c>
      <c r="V83">
        <v>0</v>
      </c>
      <c r="W83" t="s">
        <v>172</v>
      </c>
    </row>
    <row r="84" spans="2:23">
      <c r="B84" t="s">
        <v>241</v>
      </c>
      <c r="C84">
        <v>27</v>
      </c>
      <c r="D84">
        <v>27</v>
      </c>
      <c r="E84">
        <v>511.6</v>
      </c>
      <c r="F84" s="1">
        <v>4.0000000000000002E-32</v>
      </c>
      <c r="G84">
        <v>0</v>
      </c>
      <c r="H84" s="1">
        <v>4E-14</v>
      </c>
      <c r="I84">
        <v>0</v>
      </c>
      <c r="J84" t="s">
        <v>172</v>
      </c>
      <c r="K84">
        <v>0</v>
      </c>
      <c r="L84">
        <v>0</v>
      </c>
      <c r="M84" s="1">
        <v>5.9999999999999998E-223</v>
      </c>
      <c r="N84">
        <v>0</v>
      </c>
      <c r="O84">
        <v>0</v>
      </c>
      <c r="P84">
        <v>0</v>
      </c>
      <c r="Q84">
        <v>0</v>
      </c>
      <c r="R84">
        <v>0</v>
      </c>
      <c r="S84">
        <v>0</v>
      </c>
      <c r="T84">
        <v>0</v>
      </c>
      <c r="U84">
        <v>0</v>
      </c>
      <c r="V84">
        <v>0</v>
      </c>
      <c r="W84" t="s">
        <v>172</v>
      </c>
    </row>
    <row r="85" spans="2:23">
      <c r="B85" t="s">
        <v>241</v>
      </c>
      <c r="C85">
        <v>28</v>
      </c>
      <c r="D85">
        <v>28</v>
      </c>
      <c r="E85">
        <v>523.9</v>
      </c>
      <c r="F85" s="1">
        <v>6.9999999999999999E-6</v>
      </c>
      <c r="G85">
        <v>0</v>
      </c>
      <c r="H85" s="1">
        <v>6.9999999999999999E-6</v>
      </c>
      <c r="I85">
        <v>0</v>
      </c>
      <c r="J85" t="s">
        <v>172</v>
      </c>
      <c r="K85">
        <v>0</v>
      </c>
      <c r="L85">
        <v>0</v>
      </c>
      <c r="M85" s="1">
        <v>3E-228</v>
      </c>
      <c r="N85">
        <v>0</v>
      </c>
      <c r="O85">
        <v>0</v>
      </c>
      <c r="P85">
        <v>0</v>
      </c>
      <c r="Q85">
        <v>0</v>
      </c>
      <c r="R85">
        <v>0</v>
      </c>
      <c r="S85">
        <v>0</v>
      </c>
      <c r="T85">
        <v>0</v>
      </c>
      <c r="U85">
        <v>0</v>
      </c>
      <c r="V85">
        <v>0</v>
      </c>
      <c r="W85" t="s">
        <v>172</v>
      </c>
    </row>
    <row r="86" spans="2:23">
      <c r="B86" t="s">
        <v>241</v>
      </c>
      <c r="C86">
        <v>29</v>
      </c>
      <c r="D86">
        <v>29</v>
      </c>
      <c r="E86">
        <v>448</v>
      </c>
      <c r="F86" s="1">
        <v>6.9999999999999997E-7</v>
      </c>
      <c r="G86">
        <v>0</v>
      </c>
      <c r="H86" s="1">
        <v>9.9999999999999995E-8</v>
      </c>
      <c r="I86">
        <v>0</v>
      </c>
      <c r="J86" t="s">
        <v>172</v>
      </c>
      <c r="K86">
        <v>0</v>
      </c>
      <c r="L86">
        <v>0</v>
      </c>
      <c r="M86" s="1">
        <v>2.9999999999999999E-195</v>
      </c>
      <c r="N86">
        <v>0</v>
      </c>
      <c r="O86">
        <v>0</v>
      </c>
      <c r="P86">
        <v>0</v>
      </c>
      <c r="Q86">
        <v>0</v>
      </c>
      <c r="R86">
        <v>0</v>
      </c>
      <c r="S86">
        <v>0</v>
      </c>
      <c r="T86">
        <v>0</v>
      </c>
      <c r="U86">
        <v>0</v>
      </c>
      <c r="V86">
        <v>0</v>
      </c>
      <c r="W86" t="s">
        <v>172</v>
      </c>
    </row>
    <row r="87" spans="2:23">
      <c r="B87" t="s">
        <v>241</v>
      </c>
      <c r="C87">
        <v>30</v>
      </c>
      <c r="D87">
        <v>30</v>
      </c>
      <c r="E87">
        <v>448.2</v>
      </c>
      <c r="F87" s="1">
        <v>8.9999999999999996E-7</v>
      </c>
      <c r="G87">
        <v>0</v>
      </c>
      <c r="H87" s="1">
        <v>6.9999999999999997E-7</v>
      </c>
      <c r="I87">
        <v>0</v>
      </c>
      <c r="J87" t="s">
        <v>172</v>
      </c>
      <c r="K87">
        <v>0</v>
      </c>
      <c r="L87">
        <v>0</v>
      </c>
      <c r="M87" s="1">
        <v>2.0000000000000002E-195</v>
      </c>
      <c r="N87">
        <v>0</v>
      </c>
      <c r="O87">
        <v>0</v>
      </c>
      <c r="P87">
        <v>0</v>
      </c>
      <c r="Q87">
        <v>0</v>
      </c>
      <c r="R87">
        <v>0</v>
      </c>
      <c r="S87">
        <v>0</v>
      </c>
      <c r="T87">
        <v>0</v>
      </c>
      <c r="U87">
        <v>0</v>
      </c>
      <c r="V87">
        <v>0</v>
      </c>
      <c r="W87" t="s">
        <v>172</v>
      </c>
    </row>
    <row r="88" spans="2:23">
      <c r="B88" t="s">
        <v>241</v>
      </c>
      <c r="C88">
        <v>31</v>
      </c>
      <c r="D88">
        <v>31</v>
      </c>
      <c r="E88">
        <v>63.6</v>
      </c>
      <c r="F88">
        <v>0.13500000000000001</v>
      </c>
      <c r="G88">
        <v>-8.9999999999999993E-3</v>
      </c>
      <c r="H88">
        <v>3.7999999999999999E-2</v>
      </c>
      <c r="I88">
        <v>-1E-3</v>
      </c>
      <c r="J88" t="s">
        <v>172</v>
      </c>
      <c r="K88">
        <v>3.6999999999999998E-2</v>
      </c>
      <c r="L88">
        <v>-2E-3</v>
      </c>
      <c r="M88" s="1">
        <v>1.9999999999999999E-28</v>
      </c>
      <c r="N88">
        <v>0</v>
      </c>
      <c r="O88">
        <v>7.9000000000000001E-2</v>
      </c>
      <c r="P88">
        <v>-3.0000000000000001E-3</v>
      </c>
      <c r="Q88">
        <v>0.54200000000000004</v>
      </c>
      <c r="R88">
        <v>-5.0000000000000001E-3</v>
      </c>
      <c r="S88">
        <v>7.9000000000000001E-2</v>
      </c>
      <c r="T88">
        <v>-3.0000000000000001E-3</v>
      </c>
      <c r="U88">
        <v>0.40600000000000003</v>
      </c>
      <c r="V88">
        <v>-5.0000000000000001E-3</v>
      </c>
      <c r="W88" t="s">
        <v>172</v>
      </c>
    </row>
    <row r="89" spans="2:23">
      <c r="B89" t="s">
        <v>241</v>
      </c>
      <c r="C89">
        <v>32</v>
      </c>
      <c r="D89">
        <v>32</v>
      </c>
      <c r="E89">
        <v>77.5</v>
      </c>
      <c r="F89">
        <v>4.2999999999999997E-2</v>
      </c>
      <c r="G89">
        <v>-7.0000000000000001E-3</v>
      </c>
      <c r="H89">
        <v>6.0000000000000001E-3</v>
      </c>
      <c r="I89">
        <v>0</v>
      </c>
      <c r="J89" t="s">
        <v>172</v>
      </c>
      <c r="K89">
        <v>5.0000000000000001E-3</v>
      </c>
      <c r="L89">
        <v>-1E-3</v>
      </c>
      <c r="M89" s="1">
        <v>1.9999999999999999E-34</v>
      </c>
      <c r="N89">
        <v>0</v>
      </c>
      <c r="O89">
        <v>4.4999999999999998E-2</v>
      </c>
      <c r="P89">
        <v>-2E-3</v>
      </c>
      <c r="Q89">
        <v>0.45100000000000001</v>
      </c>
      <c r="R89">
        <v>-5.0000000000000001E-3</v>
      </c>
      <c r="S89">
        <v>4.4999999999999998E-2</v>
      </c>
      <c r="T89">
        <v>-2E-3</v>
      </c>
      <c r="U89">
        <v>0.27300000000000002</v>
      </c>
      <c r="V89">
        <v>-4.0000000000000001E-3</v>
      </c>
      <c r="W89" t="s">
        <v>172</v>
      </c>
    </row>
    <row r="90" spans="2:23">
      <c r="B90" t="s">
        <v>241</v>
      </c>
      <c r="C90">
        <v>33</v>
      </c>
      <c r="D90">
        <v>33</v>
      </c>
      <c r="E90">
        <v>717.6</v>
      </c>
      <c r="F90" s="1">
        <v>8.0000000000000002E-8</v>
      </c>
      <c r="G90">
        <v>0</v>
      </c>
      <c r="H90" s="1">
        <v>9.9999999999999995E-8</v>
      </c>
      <c r="I90">
        <v>0</v>
      </c>
      <c r="J90" t="s">
        <v>172</v>
      </c>
      <c r="K90">
        <v>0</v>
      </c>
      <c r="L90">
        <v>0</v>
      </c>
      <c r="M90" s="1" t="s">
        <v>217</v>
      </c>
      <c r="N90">
        <v>0</v>
      </c>
      <c r="O90">
        <v>0</v>
      </c>
      <c r="P90">
        <v>0</v>
      </c>
      <c r="Q90">
        <v>0</v>
      </c>
      <c r="R90">
        <v>0</v>
      </c>
      <c r="S90">
        <v>0</v>
      </c>
      <c r="T90">
        <v>0</v>
      </c>
      <c r="U90">
        <v>0</v>
      </c>
      <c r="V90">
        <v>0</v>
      </c>
      <c r="W90" t="s">
        <v>172</v>
      </c>
    </row>
    <row r="91" spans="2:23">
      <c r="B91" t="s">
        <v>241</v>
      </c>
      <c r="C91">
        <v>34</v>
      </c>
      <c r="D91">
        <v>34</v>
      </c>
      <c r="E91">
        <v>721.5</v>
      </c>
      <c r="F91" s="1">
        <v>2.0000000000000001E-54</v>
      </c>
      <c r="G91">
        <v>0</v>
      </c>
      <c r="H91" s="1">
        <v>6.0000000000000001E-17</v>
      </c>
      <c r="I91">
        <v>0</v>
      </c>
      <c r="J91" t="s">
        <v>172</v>
      </c>
      <c r="K91">
        <v>0</v>
      </c>
      <c r="L91">
        <v>0</v>
      </c>
      <c r="M91" s="1" t="s">
        <v>218</v>
      </c>
      <c r="N91">
        <v>0</v>
      </c>
      <c r="O91">
        <v>0</v>
      </c>
      <c r="P91">
        <v>0</v>
      </c>
      <c r="Q91">
        <v>0</v>
      </c>
      <c r="R91">
        <v>0</v>
      </c>
      <c r="S91">
        <v>0</v>
      </c>
      <c r="T91">
        <v>0</v>
      </c>
      <c r="U91">
        <v>0</v>
      </c>
      <c r="V91">
        <v>0</v>
      </c>
      <c r="W91" t="s">
        <v>172</v>
      </c>
    </row>
    <row r="92" spans="2:23">
      <c r="B92" t="s">
        <v>241</v>
      </c>
      <c r="C92">
        <v>35</v>
      </c>
      <c r="D92">
        <v>35</v>
      </c>
      <c r="E92">
        <v>480.6</v>
      </c>
      <c r="F92" s="1">
        <v>3.0000000000000001E-5</v>
      </c>
      <c r="G92">
        <v>-1E-3</v>
      </c>
      <c r="H92" s="1">
        <v>1.9999999999999999E-7</v>
      </c>
      <c r="I92">
        <v>0</v>
      </c>
      <c r="J92" t="s">
        <v>172</v>
      </c>
      <c r="K92">
        <v>0</v>
      </c>
      <c r="L92">
        <v>0</v>
      </c>
      <c r="M92" s="1">
        <v>2.0000000000000001E-209</v>
      </c>
      <c r="N92">
        <v>0</v>
      </c>
      <c r="O92">
        <v>0</v>
      </c>
      <c r="P92">
        <v>0</v>
      </c>
      <c r="Q92">
        <v>0</v>
      </c>
      <c r="R92">
        <v>0</v>
      </c>
      <c r="S92">
        <v>0</v>
      </c>
      <c r="T92">
        <v>0</v>
      </c>
      <c r="U92">
        <v>0</v>
      </c>
      <c r="V92">
        <v>0</v>
      </c>
      <c r="W92" t="s">
        <v>172</v>
      </c>
    </row>
    <row r="93" spans="2:23">
      <c r="B93" t="s">
        <v>241</v>
      </c>
      <c r="C93">
        <v>36</v>
      </c>
      <c r="D93">
        <v>36</v>
      </c>
      <c r="E93">
        <v>456.9</v>
      </c>
      <c r="F93" s="1">
        <v>8E-79</v>
      </c>
      <c r="G93">
        <v>0</v>
      </c>
      <c r="H93" s="1">
        <v>4.9999999999999995E-22</v>
      </c>
      <c r="I93">
        <v>0</v>
      </c>
      <c r="J93" t="s">
        <v>172</v>
      </c>
      <c r="K93">
        <v>0</v>
      </c>
      <c r="L93">
        <v>0</v>
      </c>
      <c r="M93" s="1">
        <v>2.9999999999999998E-199</v>
      </c>
      <c r="N93">
        <v>0</v>
      </c>
      <c r="O93">
        <v>0</v>
      </c>
      <c r="P93">
        <v>0</v>
      </c>
      <c r="Q93">
        <v>0</v>
      </c>
      <c r="R93">
        <v>0</v>
      </c>
      <c r="S93">
        <v>0</v>
      </c>
      <c r="T93">
        <v>0</v>
      </c>
      <c r="U93">
        <v>0</v>
      </c>
      <c r="V93">
        <v>0</v>
      </c>
      <c r="W93" t="s">
        <v>172</v>
      </c>
    </row>
    <row r="94" spans="2:23">
      <c r="B94" t="s">
        <v>241</v>
      </c>
      <c r="C94">
        <v>37</v>
      </c>
      <c r="D94">
        <v>37</v>
      </c>
      <c r="E94">
        <v>574.1</v>
      </c>
      <c r="F94" s="1">
        <v>3.0000000000000002E-53</v>
      </c>
      <c r="G94">
        <v>0</v>
      </c>
      <c r="H94" s="1">
        <v>2.0000000000000001E-17</v>
      </c>
      <c r="I94">
        <v>0</v>
      </c>
      <c r="J94" t="s">
        <v>172</v>
      </c>
      <c r="K94">
        <v>0</v>
      </c>
      <c r="L94">
        <v>0</v>
      </c>
      <c r="M94" s="1">
        <v>5.0000000000000003E-250</v>
      </c>
      <c r="N94">
        <v>0</v>
      </c>
      <c r="O94">
        <v>0</v>
      </c>
      <c r="P94">
        <v>0</v>
      </c>
      <c r="Q94">
        <v>0</v>
      </c>
      <c r="R94">
        <v>0</v>
      </c>
      <c r="S94">
        <v>0</v>
      </c>
      <c r="T94">
        <v>0</v>
      </c>
      <c r="U94">
        <v>0</v>
      </c>
      <c r="V94">
        <v>0</v>
      </c>
      <c r="W94" t="s">
        <v>172</v>
      </c>
    </row>
    <row r="95" spans="2:23">
      <c r="B95" t="s">
        <v>241</v>
      </c>
      <c r="C95">
        <v>38</v>
      </c>
      <c r="D95">
        <v>38</v>
      </c>
      <c r="E95">
        <v>555.5</v>
      </c>
      <c r="F95" s="1">
        <v>3E-32</v>
      </c>
      <c r="G95">
        <v>0</v>
      </c>
      <c r="H95" s="1">
        <v>8.9999999999999995E-14</v>
      </c>
      <c r="I95">
        <v>0</v>
      </c>
      <c r="J95" t="s">
        <v>172</v>
      </c>
      <c r="K95">
        <v>0</v>
      </c>
      <c r="L95">
        <v>0</v>
      </c>
      <c r="M95" s="1">
        <v>4.9999999999999998E-242</v>
      </c>
      <c r="N95">
        <v>0</v>
      </c>
      <c r="O95">
        <v>0</v>
      </c>
      <c r="P95">
        <v>0</v>
      </c>
      <c r="Q95">
        <v>0</v>
      </c>
      <c r="R95">
        <v>0</v>
      </c>
      <c r="S95">
        <v>0</v>
      </c>
      <c r="T95">
        <v>0</v>
      </c>
      <c r="U95">
        <v>0</v>
      </c>
      <c r="V95">
        <v>0</v>
      </c>
      <c r="W95" t="s">
        <v>172</v>
      </c>
    </row>
    <row r="96" spans="2:23">
      <c r="B96" t="s">
        <v>241</v>
      </c>
      <c r="C96">
        <v>39</v>
      </c>
      <c r="D96">
        <v>39</v>
      </c>
      <c r="E96">
        <v>431.2</v>
      </c>
      <c r="F96" s="1">
        <v>5.9999999999999997E-46</v>
      </c>
      <c r="G96">
        <v>0</v>
      </c>
      <c r="H96" s="1">
        <v>5.0000000000000004E-16</v>
      </c>
      <c r="I96">
        <v>0</v>
      </c>
      <c r="J96" t="s">
        <v>172</v>
      </c>
      <c r="K96">
        <v>0</v>
      </c>
      <c r="L96">
        <v>0</v>
      </c>
      <c r="M96" s="1">
        <v>5.0000000000000001E-188</v>
      </c>
      <c r="N96">
        <v>0</v>
      </c>
      <c r="O96">
        <v>0</v>
      </c>
      <c r="P96">
        <v>0</v>
      </c>
      <c r="Q96">
        <v>0</v>
      </c>
      <c r="R96">
        <v>0</v>
      </c>
      <c r="S96">
        <v>0</v>
      </c>
      <c r="T96">
        <v>0</v>
      </c>
      <c r="U96">
        <v>0</v>
      </c>
      <c r="V96">
        <v>0</v>
      </c>
      <c r="W96" t="s">
        <v>172</v>
      </c>
    </row>
    <row r="97" spans="2:23">
      <c r="B97" t="s">
        <v>241</v>
      </c>
      <c r="C97">
        <v>40</v>
      </c>
      <c r="D97">
        <v>40</v>
      </c>
      <c r="E97">
        <v>444.5</v>
      </c>
      <c r="F97" s="1">
        <v>2E-46</v>
      </c>
      <c r="G97">
        <v>0</v>
      </c>
      <c r="H97" s="1">
        <v>4.0000000000000003E-17</v>
      </c>
      <c r="I97">
        <v>0</v>
      </c>
      <c r="J97" t="s">
        <v>172</v>
      </c>
      <c r="K97">
        <v>0</v>
      </c>
      <c r="L97">
        <v>0</v>
      </c>
      <c r="M97" s="1">
        <v>8.0000000000000001E-194</v>
      </c>
      <c r="N97">
        <v>0</v>
      </c>
      <c r="O97">
        <v>0</v>
      </c>
      <c r="P97">
        <v>0</v>
      </c>
      <c r="Q97">
        <v>0</v>
      </c>
      <c r="R97">
        <v>0</v>
      </c>
      <c r="S97">
        <v>0</v>
      </c>
      <c r="T97">
        <v>0</v>
      </c>
      <c r="U97">
        <v>0</v>
      </c>
      <c r="V97">
        <v>0</v>
      </c>
      <c r="W97" t="s">
        <v>172</v>
      </c>
    </row>
    <row r="98" spans="2:23">
      <c r="B98" t="s">
        <v>241</v>
      </c>
      <c r="C98">
        <v>41</v>
      </c>
      <c r="D98">
        <v>41</v>
      </c>
      <c r="E98">
        <v>433.8</v>
      </c>
      <c r="F98" s="1">
        <v>9.9999999999999997E-49</v>
      </c>
      <c r="G98">
        <v>0</v>
      </c>
      <c r="H98" s="1">
        <v>4.0000000000000003E-17</v>
      </c>
      <c r="I98">
        <v>0</v>
      </c>
      <c r="J98" t="s">
        <v>172</v>
      </c>
      <c r="K98">
        <v>0</v>
      </c>
      <c r="L98">
        <v>0</v>
      </c>
      <c r="M98" s="1">
        <v>4.0000000000000003E-189</v>
      </c>
      <c r="N98">
        <v>0</v>
      </c>
      <c r="O98">
        <v>0</v>
      </c>
      <c r="P98">
        <v>0</v>
      </c>
      <c r="Q98">
        <v>0</v>
      </c>
      <c r="R98">
        <v>0</v>
      </c>
      <c r="S98">
        <v>0</v>
      </c>
      <c r="T98">
        <v>0</v>
      </c>
      <c r="U98">
        <v>0</v>
      </c>
      <c r="V98">
        <v>0</v>
      </c>
      <c r="W98" t="s">
        <v>172</v>
      </c>
    </row>
    <row r="99" spans="2:23">
      <c r="B99" t="s">
        <v>241</v>
      </c>
      <c r="C99">
        <v>42</v>
      </c>
      <c r="D99">
        <v>42</v>
      </c>
      <c r="E99">
        <v>455.7</v>
      </c>
      <c r="F99" s="1">
        <v>9.0000000000000006E-5</v>
      </c>
      <c r="G99">
        <v>-1E-3</v>
      </c>
      <c r="H99" s="1">
        <v>4.9999999999999998E-7</v>
      </c>
      <c r="I99">
        <v>0</v>
      </c>
      <c r="J99" t="s">
        <v>172</v>
      </c>
      <c r="K99">
        <v>0</v>
      </c>
      <c r="L99">
        <v>0</v>
      </c>
      <c r="M99" s="1">
        <v>9.9999999999999991E-199</v>
      </c>
      <c r="N99">
        <v>0</v>
      </c>
      <c r="O99">
        <v>0</v>
      </c>
      <c r="P99">
        <v>0</v>
      </c>
      <c r="Q99">
        <v>0</v>
      </c>
      <c r="R99">
        <v>0</v>
      </c>
      <c r="S99">
        <v>0</v>
      </c>
      <c r="T99">
        <v>0</v>
      </c>
      <c r="U99">
        <v>0</v>
      </c>
      <c r="V99">
        <v>0</v>
      </c>
      <c r="W99" t="s">
        <v>172</v>
      </c>
    </row>
    <row r="100" spans="2:23">
      <c r="B100" t="s">
        <v>241</v>
      </c>
      <c r="C100">
        <v>43</v>
      </c>
      <c r="D100">
        <v>43</v>
      </c>
      <c r="E100">
        <v>474</v>
      </c>
      <c r="F100" s="1">
        <v>1.9999999999999999E-6</v>
      </c>
      <c r="G100">
        <v>0</v>
      </c>
      <c r="H100" s="1">
        <v>2.9999999999999999E-7</v>
      </c>
      <c r="I100">
        <v>0</v>
      </c>
      <c r="J100" t="s">
        <v>172</v>
      </c>
      <c r="K100">
        <v>0</v>
      </c>
      <c r="L100">
        <v>0</v>
      </c>
      <c r="M100" s="1">
        <v>1E-206</v>
      </c>
      <c r="N100">
        <v>0</v>
      </c>
      <c r="O100">
        <v>0</v>
      </c>
      <c r="P100">
        <v>0</v>
      </c>
      <c r="Q100">
        <v>0</v>
      </c>
      <c r="R100">
        <v>0</v>
      </c>
      <c r="S100">
        <v>0</v>
      </c>
      <c r="T100">
        <v>0</v>
      </c>
      <c r="U100">
        <v>0</v>
      </c>
      <c r="V100">
        <v>0</v>
      </c>
      <c r="W100" t="s">
        <v>172</v>
      </c>
    </row>
    <row r="101" spans="2:23">
      <c r="B101" t="s">
        <v>241</v>
      </c>
      <c r="C101">
        <v>44</v>
      </c>
      <c r="D101">
        <v>44</v>
      </c>
      <c r="E101">
        <v>448.9</v>
      </c>
      <c r="F101" s="1">
        <v>3E-10</v>
      </c>
      <c r="G101">
        <v>0</v>
      </c>
      <c r="H101" s="1">
        <v>9.9999999999999995E-8</v>
      </c>
      <c r="I101">
        <v>0</v>
      </c>
      <c r="J101" t="s">
        <v>172</v>
      </c>
      <c r="K101">
        <v>0</v>
      </c>
      <c r="L101">
        <v>0</v>
      </c>
      <c r="M101" s="1">
        <v>1.0000000000000001E-195</v>
      </c>
      <c r="N101">
        <v>0</v>
      </c>
      <c r="O101">
        <v>0</v>
      </c>
      <c r="P101">
        <v>0</v>
      </c>
      <c r="Q101">
        <v>0</v>
      </c>
      <c r="R101">
        <v>0</v>
      </c>
      <c r="S101">
        <v>0</v>
      </c>
      <c r="T101">
        <v>0</v>
      </c>
      <c r="U101">
        <v>0</v>
      </c>
      <c r="V101">
        <v>0</v>
      </c>
      <c r="W101" t="s">
        <v>172</v>
      </c>
    </row>
    <row r="104" spans="2:23">
      <c r="B104" t="s">
        <v>241</v>
      </c>
      <c r="C104" t="s">
        <v>144</v>
      </c>
      <c r="D104" t="s">
        <v>205</v>
      </c>
    </row>
    <row r="105" spans="2:23">
      <c r="B105" t="s">
        <v>241</v>
      </c>
      <c r="C105">
        <v>0</v>
      </c>
      <c r="D105" t="s">
        <v>242</v>
      </c>
      <c r="E105">
        <v>2</v>
      </c>
      <c r="F105">
        <v>9</v>
      </c>
      <c r="G105">
        <v>10</v>
      </c>
      <c r="H105" t="s">
        <v>172</v>
      </c>
      <c r="I105">
        <v>3</v>
      </c>
      <c r="J105">
        <v>4</v>
      </c>
      <c r="K105">
        <v>5</v>
      </c>
      <c r="L105">
        <v>6</v>
      </c>
      <c r="M105">
        <v>7</v>
      </c>
      <c r="N105">
        <v>8</v>
      </c>
    </row>
    <row r="106" spans="2:23">
      <c r="B106" t="s">
        <v>241</v>
      </c>
      <c r="C106" t="s">
        <v>145</v>
      </c>
      <c r="D106" t="s">
        <v>146</v>
      </c>
      <c r="E106" t="s">
        <v>147</v>
      </c>
      <c r="F106" t="s">
        <v>148</v>
      </c>
      <c r="G106" t="s">
        <v>100</v>
      </c>
      <c r="H106" t="s">
        <v>149</v>
      </c>
      <c r="I106" t="s">
        <v>100</v>
      </c>
      <c r="J106" t="s">
        <v>172</v>
      </c>
      <c r="K106" t="s">
        <v>153</v>
      </c>
      <c r="L106" t="s">
        <v>100</v>
      </c>
      <c r="M106" t="s">
        <v>154</v>
      </c>
      <c r="N106" t="s">
        <v>100</v>
      </c>
      <c r="O106" t="s">
        <v>155</v>
      </c>
      <c r="P106" t="s">
        <v>100</v>
      </c>
      <c r="Q106" t="s">
        <v>156</v>
      </c>
      <c r="R106" t="s">
        <v>100</v>
      </c>
      <c r="S106" t="s">
        <v>157</v>
      </c>
      <c r="T106" t="s">
        <v>100</v>
      </c>
      <c r="U106" t="s">
        <v>150</v>
      </c>
      <c r="V106" t="s">
        <v>100</v>
      </c>
      <c r="W106" t="s">
        <v>172</v>
      </c>
    </row>
    <row r="107" spans="2:23">
      <c r="B107" t="s">
        <v>241</v>
      </c>
      <c r="C107">
        <v>1</v>
      </c>
      <c r="D107">
        <v>1</v>
      </c>
      <c r="E107">
        <v>1653.1</v>
      </c>
      <c r="F107" s="1">
        <v>6.9999999999999997E-33</v>
      </c>
      <c r="G107">
        <v>0</v>
      </c>
      <c r="H107" s="1">
        <v>2E-14</v>
      </c>
      <c r="I107">
        <v>0</v>
      </c>
      <c r="J107" t="s">
        <v>172</v>
      </c>
      <c r="K107">
        <v>0</v>
      </c>
      <c r="L107">
        <v>0</v>
      </c>
      <c r="M107">
        <v>0</v>
      </c>
      <c r="N107">
        <v>0</v>
      </c>
      <c r="O107">
        <v>0</v>
      </c>
      <c r="P107">
        <v>0</v>
      </c>
      <c r="Q107">
        <v>0</v>
      </c>
      <c r="R107">
        <v>0</v>
      </c>
      <c r="S107">
        <v>0</v>
      </c>
      <c r="T107">
        <v>0</v>
      </c>
      <c r="U107">
        <v>0</v>
      </c>
      <c r="V107">
        <v>0</v>
      </c>
      <c r="W107" t="s">
        <v>172</v>
      </c>
    </row>
    <row r="108" spans="2:23">
      <c r="B108" t="s">
        <v>241</v>
      </c>
      <c r="C108">
        <v>2</v>
      </c>
      <c r="D108">
        <v>2</v>
      </c>
      <c r="E108">
        <v>1867.8</v>
      </c>
      <c r="F108" s="1">
        <v>6.9999999999999994E-95</v>
      </c>
      <c r="G108">
        <v>0</v>
      </c>
      <c r="H108" s="1">
        <v>1E-25</v>
      </c>
      <c r="I108">
        <v>0</v>
      </c>
      <c r="J108" t="s">
        <v>172</v>
      </c>
      <c r="K108">
        <v>0</v>
      </c>
      <c r="L108">
        <v>0</v>
      </c>
      <c r="M108">
        <v>0</v>
      </c>
      <c r="N108">
        <v>0</v>
      </c>
      <c r="O108">
        <v>0</v>
      </c>
      <c r="P108">
        <v>0</v>
      </c>
      <c r="Q108">
        <v>0</v>
      </c>
      <c r="R108">
        <v>0</v>
      </c>
      <c r="S108">
        <v>0</v>
      </c>
      <c r="T108">
        <v>0</v>
      </c>
      <c r="U108">
        <v>0</v>
      </c>
      <c r="V108">
        <v>0</v>
      </c>
      <c r="W108" t="s">
        <v>172</v>
      </c>
    </row>
    <row r="109" spans="2:23">
      <c r="B109" t="s">
        <v>241</v>
      </c>
      <c r="C109">
        <v>3</v>
      </c>
      <c r="D109">
        <v>3</v>
      </c>
      <c r="E109">
        <v>2.9</v>
      </c>
      <c r="F109">
        <v>0.59</v>
      </c>
      <c r="G109">
        <v>-0.01</v>
      </c>
      <c r="H109">
        <v>0.34399999999999997</v>
      </c>
      <c r="I109">
        <v>-2E-3</v>
      </c>
      <c r="J109" t="s">
        <v>172</v>
      </c>
      <c r="K109">
        <v>0.34399999999999997</v>
      </c>
      <c r="L109">
        <v>-5.0000000000000001E-3</v>
      </c>
      <c r="M109">
        <v>5.2999999999999999E-2</v>
      </c>
      <c r="N109">
        <v>0</v>
      </c>
      <c r="O109">
        <v>0.43</v>
      </c>
      <c r="P109">
        <v>-5.0000000000000001E-3</v>
      </c>
      <c r="Q109">
        <v>0.98299999999999998</v>
      </c>
      <c r="R109">
        <v>-1E-3</v>
      </c>
      <c r="S109">
        <v>0.43</v>
      </c>
      <c r="T109">
        <v>-5.0000000000000001E-3</v>
      </c>
      <c r="U109">
        <v>0.97399999999999998</v>
      </c>
      <c r="V109">
        <v>-2E-3</v>
      </c>
      <c r="W109" t="s">
        <v>172</v>
      </c>
    </row>
    <row r="110" spans="2:23">
      <c r="B110" t="s">
        <v>241</v>
      </c>
      <c r="C110">
        <v>4</v>
      </c>
      <c r="D110">
        <v>4</v>
      </c>
      <c r="E110">
        <v>-2.9</v>
      </c>
      <c r="F110">
        <v>0.76</v>
      </c>
      <c r="G110">
        <v>-8.0000000000000002E-3</v>
      </c>
      <c r="H110">
        <v>0.439</v>
      </c>
      <c r="I110">
        <v>-2E-3</v>
      </c>
      <c r="J110" t="s">
        <v>172</v>
      </c>
      <c r="K110">
        <v>0.443</v>
      </c>
      <c r="L110">
        <v>-5.0000000000000001E-3</v>
      </c>
      <c r="M110">
        <v>0.94699999999999995</v>
      </c>
      <c r="N110">
        <v>0</v>
      </c>
      <c r="O110">
        <v>0.56999999999999995</v>
      </c>
      <c r="P110">
        <v>-5.0000000000000001E-3</v>
      </c>
      <c r="Q110">
        <v>0.98799999999999999</v>
      </c>
      <c r="R110">
        <v>-1E-3</v>
      </c>
      <c r="S110">
        <v>0.56999999999999995</v>
      </c>
      <c r="T110">
        <v>-5.0000000000000001E-3</v>
      </c>
      <c r="U110">
        <v>0.99099999999999999</v>
      </c>
      <c r="V110">
        <v>-1E-3</v>
      </c>
      <c r="W110" t="s">
        <v>172</v>
      </c>
    </row>
    <row r="111" spans="2:23">
      <c r="B111" t="s">
        <v>241</v>
      </c>
      <c r="C111">
        <v>5</v>
      </c>
      <c r="D111">
        <v>5</v>
      </c>
      <c r="E111">
        <v>158.30000000000001</v>
      </c>
      <c r="F111">
        <v>2E-3</v>
      </c>
      <c r="G111">
        <v>-1E-3</v>
      </c>
      <c r="H111" s="1">
        <v>2.9999999999999997E-4</v>
      </c>
      <c r="I111">
        <v>0</v>
      </c>
      <c r="J111" t="s">
        <v>172</v>
      </c>
      <c r="K111" s="1">
        <v>2.0000000000000001E-4</v>
      </c>
      <c r="L111">
        <v>0</v>
      </c>
      <c r="M111" s="1">
        <v>1.9999999999999999E-69</v>
      </c>
      <c r="N111">
        <v>0</v>
      </c>
      <c r="O111">
        <v>1E-3</v>
      </c>
      <c r="P111">
        <v>0</v>
      </c>
      <c r="Q111">
        <v>0.189</v>
      </c>
      <c r="R111">
        <v>-4.0000000000000001E-3</v>
      </c>
      <c r="S111">
        <v>1E-3</v>
      </c>
      <c r="T111">
        <v>0</v>
      </c>
      <c r="U111">
        <v>1.9E-2</v>
      </c>
      <c r="V111">
        <v>-1E-3</v>
      </c>
      <c r="W111" t="s">
        <v>172</v>
      </c>
    </row>
    <row r="112" spans="2:23">
      <c r="B112" t="s">
        <v>241</v>
      </c>
      <c r="C112">
        <v>6</v>
      </c>
      <c r="D112">
        <v>6</v>
      </c>
      <c r="E112">
        <v>136.69999999999999</v>
      </c>
      <c r="F112">
        <v>8.9999999999999993E-3</v>
      </c>
      <c r="G112">
        <v>-4.0000000000000001E-3</v>
      </c>
      <c r="H112">
        <v>1E-3</v>
      </c>
      <c r="I112">
        <v>0</v>
      </c>
      <c r="J112" t="s">
        <v>172</v>
      </c>
      <c r="K112">
        <v>1E-3</v>
      </c>
      <c r="L112">
        <v>0</v>
      </c>
      <c r="M112" s="1">
        <v>3.9999999999999999E-60</v>
      </c>
      <c r="N112">
        <v>0</v>
      </c>
      <c r="O112">
        <v>5.0000000000000001E-3</v>
      </c>
      <c r="P112">
        <v>-1E-3</v>
      </c>
      <c r="Q112">
        <v>0.28000000000000003</v>
      </c>
      <c r="R112">
        <v>-4.0000000000000001E-3</v>
      </c>
      <c r="S112">
        <v>4.0000000000000001E-3</v>
      </c>
      <c r="T112">
        <v>-1E-3</v>
      </c>
      <c r="U112">
        <v>6.9000000000000006E-2</v>
      </c>
      <c r="V112">
        <v>-3.0000000000000001E-3</v>
      </c>
      <c r="W112" t="s">
        <v>172</v>
      </c>
    </row>
    <row r="113" spans="2:23">
      <c r="B113" t="s">
        <v>241</v>
      </c>
      <c r="C113">
        <v>7</v>
      </c>
      <c r="D113">
        <v>7</v>
      </c>
      <c r="E113">
        <v>521.4</v>
      </c>
      <c r="F113" s="1">
        <v>7.0000000000000003E-68</v>
      </c>
      <c r="G113">
        <v>0</v>
      </c>
      <c r="H113" s="1">
        <v>1.9999999999999999E-20</v>
      </c>
      <c r="I113">
        <v>0</v>
      </c>
      <c r="J113" t="s">
        <v>172</v>
      </c>
      <c r="K113">
        <v>0</v>
      </c>
      <c r="L113">
        <v>0</v>
      </c>
      <c r="M113" s="1">
        <v>3.9999999999999998E-227</v>
      </c>
      <c r="N113">
        <v>0</v>
      </c>
      <c r="O113">
        <v>0</v>
      </c>
      <c r="P113">
        <v>0</v>
      </c>
      <c r="Q113">
        <v>0</v>
      </c>
      <c r="R113">
        <v>0</v>
      </c>
      <c r="S113">
        <v>0</v>
      </c>
      <c r="T113">
        <v>0</v>
      </c>
      <c r="U113">
        <v>0</v>
      </c>
      <c r="V113">
        <v>0</v>
      </c>
      <c r="W113" t="s">
        <v>172</v>
      </c>
    </row>
    <row r="114" spans="2:23">
      <c r="B114" t="s">
        <v>241</v>
      </c>
      <c r="C114">
        <v>8</v>
      </c>
      <c r="D114">
        <v>8</v>
      </c>
      <c r="E114">
        <v>669.7</v>
      </c>
      <c r="F114" s="1">
        <v>3.0000000000000001E-70</v>
      </c>
      <c r="G114">
        <v>0</v>
      </c>
      <c r="H114" s="1">
        <v>3.0000000000000003E-20</v>
      </c>
      <c r="I114">
        <v>0</v>
      </c>
      <c r="J114" t="s">
        <v>172</v>
      </c>
      <c r="K114">
        <v>0</v>
      </c>
      <c r="L114">
        <v>0</v>
      </c>
      <c r="M114" s="1">
        <v>9.9999999999999996E-292</v>
      </c>
      <c r="N114">
        <v>0</v>
      </c>
      <c r="O114">
        <v>0</v>
      </c>
      <c r="P114">
        <v>0</v>
      </c>
      <c r="Q114">
        <v>0</v>
      </c>
      <c r="R114">
        <v>0</v>
      </c>
      <c r="S114">
        <v>0</v>
      </c>
      <c r="T114">
        <v>0</v>
      </c>
      <c r="U114">
        <v>0</v>
      </c>
      <c r="V114">
        <v>0</v>
      </c>
      <c r="W114" t="s">
        <v>172</v>
      </c>
    </row>
    <row r="115" spans="2:23">
      <c r="B115" t="s">
        <v>241</v>
      </c>
      <c r="C115">
        <v>9</v>
      </c>
      <c r="D115">
        <v>9</v>
      </c>
      <c r="E115">
        <v>185.3</v>
      </c>
      <c r="F115">
        <v>2E-3</v>
      </c>
      <c r="G115">
        <v>-2E-3</v>
      </c>
      <c r="H115" s="1">
        <v>2.0000000000000001E-4</v>
      </c>
      <c r="I115">
        <v>0</v>
      </c>
      <c r="J115" t="s">
        <v>172</v>
      </c>
      <c r="K115" s="1">
        <v>2.0000000000000001E-4</v>
      </c>
      <c r="L115">
        <v>0</v>
      </c>
      <c r="M115" s="1">
        <v>2.9999999999999999E-81</v>
      </c>
      <c r="N115">
        <v>0</v>
      </c>
      <c r="O115">
        <v>1E-3</v>
      </c>
      <c r="P115">
        <v>0</v>
      </c>
      <c r="Q115">
        <v>0.107</v>
      </c>
      <c r="R115">
        <v>-3.0000000000000001E-3</v>
      </c>
      <c r="S115">
        <v>1E-3</v>
      </c>
      <c r="T115">
        <v>0</v>
      </c>
      <c r="U115">
        <v>1.9E-2</v>
      </c>
      <c r="V115">
        <v>-1E-3</v>
      </c>
      <c r="W115" t="s">
        <v>172</v>
      </c>
    </row>
    <row r="116" spans="2:23">
      <c r="B116" t="s">
        <v>241</v>
      </c>
      <c r="C116">
        <v>10</v>
      </c>
      <c r="D116">
        <v>10</v>
      </c>
      <c r="E116">
        <v>199.2</v>
      </c>
      <c r="F116">
        <v>2E-3</v>
      </c>
      <c r="G116">
        <v>-2E-3</v>
      </c>
      <c r="H116" s="1">
        <v>2.0000000000000001E-4</v>
      </c>
      <c r="I116">
        <v>0</v>
      </c>
      <c r="J116" t="s">
        <v>172</v>
      </c>
      <c r="K116" s="1">
        <v>2.0000000000000001E-4</v>
      </c>
      <c r="L116">
        <v>0</v>
      </c>
      <c r="M116" s="1">
        <v>3.0000000000000002E-87</v>
      </c>
      <c r="N116">
        <v>0</v>
      </c>
      <c r="O116">
        <v>1E-3</v>
      </c>
      <c r="P116">
        <v>0</v>
      </c>
      <c r="Q116">
        <v>8.5999999999999993E-2</v>
      </c>
      <c r="R116">
        <v>-3.0000000000000001E-3</v>
      </c>
      <c r="S116">
        <v>1E-3</v>
      </c>
      <c r="T116">
        <v>0</v>
      </c>
      <c r="U116">
        <v>1.7000000000000001E-2</v>
      </c>
      <c r="V116">
        <v>-1E-3</v>
      </c>
      <c r="W116" t="s">
        <v>172</v>
      </c>
    </row>
    <row r="117" spans="2:23">
      <c r="B117" t="s">
        <v>241</v>
      </c>
      <c r="C117">
        <v>11</v>
      </c>
      <c r="D117">
        <v>11</v>
      </c>
      <c r="E117">
        <v>1535.4</v>
      </c>
      <c r="F117" s="1">
        <v>1.9999999999999999E-47</v>
      </c>
      <c r="G117">
        <v>0</v>
      </c>
      <c r="H117" s="1">
        <v>2.0000000000000001E-17</v>
      </c>
      <c r="I117">
        <v>0</v>
      </c>
      <c r="J117" t="s">
        <v>172</v>
      </c>
      <c r="K117">
        <v>0</v>
      </c>
      <c r="L117">
        <v>0</v>
      </c>
      <c r="M117">
        <v>0</v>
      </c>
      <c r="N117">
        <v>0</v>
      </c>
      <c r="O117">
        <v>0</v>
      </c>
      <c r="P117">
        <v>0</v>
      </c>
      <c r="Q117">
        <v>0</v>
      </c>
      <c r="R117">
        <v>0</v>
      </c>
      <c r="S117">
        <v>0</v>
      </c>
      <c r="T117">
        <v>0</v>
      </c>
      <c r="U117">
        <v>0</v>
      </c>
      <c r="V117">
        <v>0</v>
      </c>
      <c r="W117" t="s">
        <v>172</v>
      </c>
    </row>
    <row r="118" spans="2:23">
      <c r="B118" t="s">
        <v>241</v>
      </c>
      <c r="C118">
        <v>12</v>
      </c>
      <c r="D118">
        <v>12</v>
      </c>
      <c r="E118">
        <v>1338.2</v>
      </c>
      <c r="F118" s="1">
        <v>2.9999999999999999E-7</v>
      </c>
      <c r="G118">
        <v>0</v>
      </c>
      <c r="H118" s="1">
        <v>1.9999999999999999E-6</v>
      </c>
      <c r="I118">
        <v>0</v>
      </c>
      <c r="J118" t="s">
        <v>172</v>
      </c>
      <c r="K118">
        <v>0</v>
      </c>
      <c r="L118">
        <v>0</v>
      </c>
      <c r="M118">
        <v>0</v>
      </c>
      <c r="N118">
        <v>0</v>
      </c>
      <c r="O118">
        <v>0</v>
      </c>
      <c r="P118">
        <v>0</v>
      </c>
      <c r="Q118">
        <v>0</v>
      </c>
      <c r="R118">
        <v>0</v>
      </c>
      <c r="S118">
        <v>0</v>
      </c>
      <c r="T118">
        <v>0</v>
      </c>
      <c r="U118">
        <v>0</v>
      </c>
      <c r="V118">
        <v>0</v>
      </c>
      <c r="W118" t="s">
        <v>172</v>
      </c>
    </row>
    <row r="119" spans="2:23">
      <c r="B119" t="s">
        <v>241</v>
      </c>
      <c r="C119">
        <v>13</v>
      </c>
      <c r="D119">
        <v>13</v>
      </c>
      <c r="E119">
        <v>29.5</v>
      </c>
      <c r="F119">
        <v>0.19700000000000001</v>
      </c>
      <c r="G119">
        <v>-1.0999999999999999E-2</v>
      </c>
      <c r="H119">
        <v>4.9000000000000002E-2</v>
      </c>
      <c r="I119">
        <v>-1E-3</v>
      </c>
      <c r="J119" t="s">
        <v>172</v>
      </c>
      <c r="K119">
        <v>4.9000000000000002E-2</v>
      </c>
      <c r="L119">
        <v>-2E-3</v>
      </c>
      <c r="M119" s="1">
        <v>1E-13</v>
      </c>
      <c r="N119">
        <v>0</v>
      </c>
      <c r="O119">
        <v>0.151</v>
      </c>
      <c r="P119">
        <v>-4.0000000000000001E-3</v>
      </c>
      <c r="Q119">
        <v>0.88600000000000001</v>
      </c>
      <c r="R119">
        <v>-3.0000000000000001E-3</v>
      </c>
      <c r="S119">
        <v>0.151</v>
      </c>
      <c r="T119">
        <v>-4.0000000000000001E-3</v>
      </c>
      <c r="U119">
        <v>0.74299999999999999</v>
      </c>
      <c r="V119">
        <v>-4.0000000000000001E-3</v>
      </c>
      <c r="W119" t="s">
        <v>172</v>
      </c>
    </row>
    <row r="120" spans="2:23">
      <c r="B120" t="s">
        <v>241</v>
      </c>
      <c r="C120">
        <v>14</v>
      </c>
      <c r="D120">
        <v>14</v>
      </c>
      <c r="E120">
        <v>23</v>
      </c>
      <c r="F120">
        <v>0.32400000000000001</v>
      </c>
      <c r="G120">
        <v>-1.0999999999999999E-2</v>
      </c>
      <c r="H120">
        <v>0.14000000000000001</v>
      </c>
      <c r="I120">
        <v>-1E-3</v>
      </c>
      <c r="J120" t="s">
        <v>172</v>
      </c>
      <c r="K120">
        <v>0.13900000000000001</v>
      </c>
      <c r="L120">
        <v>-3.0000000000000001E-3</v>
      </c>
      <c r="M120" s="1">
        <v>1E-10</v>
      </c>
      <c r="N120">
        <v>0</v>
      </c>
      <c r="O120">
        <v>0.217</v>
      </c>
      <c r="P120">
        <v>-4.0000000000000001E-3</v>
      </c>
      <c r="Q120">
        <v>0.90900000000000003</v>
      </c>
      <c r="R120">
        <v>-3.0000000000000001E-3</v>
      </c>
      <c r="S120">
        <v>0.217</v>
      </c>
      <c r="T120">
        <v>-4.0000000000000001E-3</v>
      </c>
      <c r="U120">
        <v>0.81799999999999995</v>
      </c>
      <c r="V120">
        <v>-4.0000000000000001E-3</v>
      </c>
      <c r="W120" t="s">
        <v>172</v>
      </c>
    </row>
    <row r="121" spans="2:23">
      <c r="B121" t="s">
        <v>241</v>
      </c>
      <c r="C121">
        <v>15</v>
      </c>
      <c r="D121">
        <v>15</v>
      </c>
      <c r="E121">
        <v>100.5</v>
      </c>
      <c r="F121">
        <v>4.0000000000000001E-3</v>
      </c>
      <c r="G121">
        <v>-3.0000000000000001E-3</v>
      </c>
      <c r="H121" s="1">
        <v>2.9999999999999997E-4</v>
      </c>
      <c r="I121">
        <v>0</v>
      </c>
      <c r="J121" t="s">
        <v>172</v>
      </c>
      <c r="K121" s="1">
        <v>5.0000000000000001E-4</v>
      </c>
      <c r="L121">
        <v>0</v>
      </c>
      <c r="M121" s="1">
        <v>1.9999999999999999E-44</v>
      </c>
      <c r="N121">
        <v>0</v>
      </c>
      <c r="O121">
        <v>3.0000000000000001E-3</v>
      </c>
      <c r="P121">
        <v>-1E-3</v>
      </c>
      <c r="Q121">
        <v>0.496</v>
      </c>
      <c r="R121">
        <v>-5.0000000000000001E-3</v>
      </c>
      <c r="S121">
        <v>3.0000000000000001E-3</v>
      </c>
      <c r="T121">
        <v>-1E-3</v>
      </c>
      <c r="U121">
        <v>4.4999999999999998E-2</v>
      </c>
      <c r="V121">
        <v>-2E-3</v>
      </c>
      <c r="W121" t="s">
        <v>172</v>
      </c>
    </row>
    <row r="122" spans="2:23">
      <c r="B122" t="s">
        <v>241</v>
      </c>
      <c r="C122">
        <v>16</v>
      </c>
      <c r="D122">
        <v>16</v>
      </c>
      <c r="E122">
        <v>86.2</v>
      </c>
      <c r="F122">
        <v>1.4E-2</v>
      </c>
      <c r="G122">
        <v>-5.0000000000000001E-3</v>
      </c>
      <c r="H122">
        <v>1E-3</v>
      </c>
      <c r="I122">
        <v>0</v>
      </c>
      <c r="J122" t="s">
        <v>172</v>
      </c>
      <c r="K122">
        <v>1E-3</v>
      </c>
      <c r="L122">
        <v>0</v>
      </c>
      <c r="M122" s="1">
        <v>2.9999999999999999E-38</v>
      </c>
      <c r="N122">
        <v>0</v>
      </c>
      <c r="O122">
        <v>0.01</v>
      </c>
      <c r="P122">
        <v>-1E-3</v>
      </c>
      <c r="Q122">
        <v>0.59099999999999997</v>
      </c>
      <c r="R122">
        <v>-5.0000000000000001E-3</v>
      </c>
      <c r="S122">
        <v>8.0000000000000002E-3</v>
      </c>
      <c r="T122">
        <v>-1E-3</v>
      </c>
      <c r="U122">
        <v>0.10199999999999999</v>
      </c>
      <c r="V122">
        <v>-3.0000000000000001E-3</v>
      </c>
      <c r="W122" t="s">
        <v>172</v>
      </c>
    </row>
    <row r="123" spans="2:23">
      <c r="B123" t="s">
        <v>241</v>
      </c>
      <c r="C123">
        <v>17</v>
      </c>
      <c r="D123">
        <v>17</v>
      </c>
      <c r="E123">
        <v>502.4</v>
      </c>
      <c r="F123" s="1">
        <v>2.0000000000000001E-4</v>
      </c>
      <c r="G123">
        <v>-1E-3</v>
      </c>
      <c r="H123" s="1">
        <v>7.9999999999999996E-6</v>
      </c>
      <c r="I123">
        <v>0</v>
      </c>
      <c r="J123" t="s">
        <v>172</v>
      </c>
      <c r="K123">
        <v>0</v>
      </c>
      <c r="L123">
        <v>0</v>
      </c>
      <c r="M123" s="1">
        <v>6.0000000000000002E-219</v>
      </c>
      <c r="N123">
        <v>0</v>
      </c>
      <c r="O123">
        <v>0</v>
      </c>
      <c r="P123">
        <v>0</v>
      </c>
      <c r="Q123">
        <v>0</v>
      </c>
      <c r="R123">
        <v>0</v>
      </c>
      <c r="S123">
        <v>0</v>
      </c>
      <c r="T123">
        <v>0</v>
      </c>
      <c r="U123">
        <v>0</v>
      </c>
      <c r="V123">
        <v>0</v>
      </c>
      <c r="W123" t="s">
        <v>172</v>
      </c>
    </row>
    <row r="124" spans="2:23">
      <c r="B124" t="s">
        <v>241</v>
      </c>
      <c r="C124">
        <v>18</v>
      </c>
      <c r="D124">
        <v>18</v>
      </c>
      <c r="E124">
        <v>494.1</v>
      </c>
      <c r="F124" s="1">
        <v>2.0000000000000001E-4</v>
      </c>
      <c r="G124">
        <v>-1E-3</v>
      </c>
      <c r="H124" s="1">
        <v>2.0000000000000002E-5</v>
      </c>
      <c r="I124">
        <v>0</v>
      </c>
      <c r="J124" t="s">
        <v>172</v>
      </c>
      <c r="K124">
        <v>0</v>
      </c>
      <c r="L124">
        <v>0</v>
      </c>
      <c r="M124" s="1">
        <v>2.0000000000000001E-215</v>
      </c>
      <c r="N124">
        <v>0</v>
      </c>
      <c r="O124">
        <v>0</v>
      </c>
      <c r="P124">
        <v>0</v>
      </c>
      <c r="Q124">
        <v>0</v>
      </c>
      <c r="R124">
        <v>0</v>
      </c>
      <c r="S124">
        <v>0</v>
      </c>
      <c r="T124">
        <v>0</v>
      </c>
      <c r="U124">
        <v>0</v>
      </c>
      <c r="V124">
        <v>0</v>
      </c>
      <c r="W124" t="s">
        <v>172</v>
      </c>
    </row>
    <row r="125" spans="2:23">
      <c r="B125" t="s">
        <v>241</v>
      </c>
      <c r="C125">
        <v>19</v>
      </c>
      <c r="D125">
        <v>19</v>
      </c>
      <c r="E125">
        <v>135.30000000000001</v>
      </c>
      <c r="F125">
        <v>1.0999999999999999E-2</v>
      </c>
      <c r="G125">
        <v>-4.0000000000000001E-3</v>
      </c>
      <c r="H125">
        <v>2E-3</v>
      </c>
      <c r="I125">
        <v>0</v>
      </c>
      <c r="J125" t="s">
        <v>172</v>
      </c>
      <c r="K125">
        <v>2E-3</v>
      </c>
      <c r="L125">
        <v>0</v>
      </c>
      <c r="M125" s="1">
        <v>2.0000000000000001E-59</v>
      </c>
      <c r="N125">
        <v>0</v>
      </c>
      <c r="O125">
        <v>7.0000000000000001E-3</v>
      </c>
      <c r="P125">
        <v>-1E-3</v>
      </c>
      <c r="Q125">
        <v>0.28499999999999998</v>
      </c>
      <c r="R125">
        <v>-5.0000000000000001E-3</v>
      </c>
      <c r="S125">
        <v>7.0000000000000001E-3</v>
      </c>
      <c r="T125">
        <v>-1E-3</v>
      </c>
      <c r="U125">
        <v>0.09</v>
      </c>
      <c r="V125">
        <v>-3.0000000000000001E-3</v>
      </c>
      <c r="W125" t="s">
        <v>172</v>
      </c>
    </row>
    <row r="126" spans="2:23">
      <c r="B126" t="s">
        <v>241</v>
      </c>
      <c r="C126">
        <v>20</v>
      </c>
      <c r="D126">
        <v>20</v>
      </c>
      <c r="E126">
        <v>157.5</v>
      </c>
      <c r="F126">
        <v>1.4E-2</v>
      </c>
      <c r="G126">
        <v>-6.0000000000000001E-3</v>
      </c>
      <c r="H126">
        <v>1E-3</v>
      </c>
      <c r="I126">
        <v>0</v>
      </c>
      <c r="J126" t="s">
        <v>172</v>
      </c>
      <c r="K126" s="1">
        <v>2.9999999999999997E-4</v>
      </c>
      <c r="L126">
        <v>0</v>
      </c>
      <c r="M126" s="1">
        <v>3.9999999999999999E-69</v>
      </c>
      <c r="N126">
        <v>0</v>
      </c>
      <c r="O126">
        <v>3.0000000000000001E-3</v>
      </c>
      <c r="P126">
        <v>-1E-3</v>
      </c>
      <c r="Q126">
        <v>0.185</v>
      </c>
      <c r="R126">
        <v>-4.0000000000000001E-3</v>
      </c>
      <c r="S126">
        <v>3.0000000000000001E-3</v>
      </c>
      <c r="T126">
        <v>-1E-3</v>
      </c>
      <c r="U126">
        <v>0.05</v>
      </c>
      <c r="V126">
        <v>-2E-3</v>
      </c>
      <c r="W126" t="s">
        <v>172</v>
      </c>
    </row>
    <row r="127" spans="2:23">
      <c r="B127" t="s">
        <v>241</v>
      </c>
      <c r="C127">
        <v>21</v>
      </c>
      <c r="D127">
        <v>21</v>
      </c>
      <c r="E127">
        <v>1867.8</v>
      </c>
      <c r="F127" s="1">
        <v>2.9999999999999999E-7</v>
      </c>
      <c r="G127">
        <v>0</v>
      </c>
      <c r="H127" s="1">
        <v>3.9999999999999998E-6</v>
      </c>
      <c r="I127">
        <v>0</v>
      </c>
      <c r="J127" t="s">
        <v>172</v>
      </c>
      <c r="K127">
        <v>0</v>
      </c>
      <c r="L127">
        <v>0</v>
      </c>
      <c r="M127">
        <v>0</v>
      </c>
      <c r="N127">
        <v>0</v>
      </c>
      <c r="O127">
        <v>0</v>
      </c>
      <c r="P127">
        <v>0</v>
      </c>
      <c r="Q127">
        <v>0</v>
      </c>
      <c r="R127">
        <v>0</v>
      </c>
      <c r="S127">
        <v>0</v>
      </c>
      <c r="T127">
        <v>0</v>
      </c>
      <c r="U127">
        <v>0</v>
      </c>
      <c r="V127">
        <v>0</v>
      </c>
      <c r="W127" t="s">
        <v>172</v>
      </c>
    </row>
    <row r="128" spans="2:23">
      <c r="B128" t="s">
        <v>241</v>
      </c>
      <c r="C128">
        <v>22</v>
      </c>
      <c r="D128">
        <v>22</v>
      </c>
      <c r="E128">
        <v>1800.1</v>
      </c>
      <c r="F128" s="1">
        <v>2E-8</v>
      </c>
      <c r="G128">
        <v>0</v>
      </c>
      <c r="H128" s="1">
        <v>3.0000000000000001E-6</v>
      </c>
      <c r="I128">
        <v>0</v>
      </c>
      <c r="J128" t="s">
        <v>172</v>
      </c>
      <c r="K128">
        <v>0</v>
      </c>
      <c r="L128">
        <v>0</v>
      </c>
      <c r="M128">
        <v>0</v>
      </c>
      <c r="N128">
        <v>0</v>
      </c>
      <c r="O128">
        <v>0</v>
      </c>
      <c r="P128">
        <v>0</v>
      </c>
      <c r="Q128">
        <v>0</v>
      </c>
      <c r="R128">
        <v>0</v>
      </c>
      <c r="S128">
        <v>0</v>
      </c>
      <c r="T128">
        <v>0</v>
      </c>
      <c r="U128">
        <v>0</v>
      </c>
      <c r="V128">
        <v>0</v>
      </c>
      <c r="W128" t="s">
        <v>172</v>
      </c>
    </row>
    <row r="129" spans="2:23">
      <c r="B129" t="s">
        <v>241</v>
      </c>
      <c r="C129">
        <v>23</v>
      </c>
      <c r="D129">
        <v>23</v>
      </c>
      <c r="E129">
        <v>142.4</v>
      </c>
      <c r="F129">
        <v>3.1E-2</v>
      </c>
      <c r="G129">
        <v>-6.0000000000000001E-3</v>
      </c>
      <c r="H129">
        <v>5.0000000000000001E-3</v>
      </c>
      <c r="I129">
        <v>0</v>
      </c>
      <c r="J129" t="s">
        <v>172</v>
      </c>
      <c r="K129">
        <v>5.0000000000000001E-3</v>
      </c>
      <c r="L129">
        <v>-1E-3</v>
      </c>
      <c r="M129" s="1">
        <v>1E-62</v>
      </c>
      <c r="N129">
        <v>0</v>
      </c>
      <c r="O129">
        <v>1.2E-2</v>
      </c>
      <c r="P129">
        <v>-1E-3</v>
      </c>
      <c r="Q129">
        <v>0.27800000000000002</v>
      </c>
      <c r="R129">
        <v>-4.0000000000000001E-3</v>
      </c>
      <c r="S129">
        <v>1.0999999999999999E-2</v>
      </c>
      <c r="T129">
        <v>-1E-3</v>
      </c>
      <c r="U129">
        <v>0.13</v>
      </c>
      <c r="V129">
        <v>-3.0000000000000001E-3</v>
      </c>
      <c r="W129" t="s">
        <v>172</v>
      </c>
    </row>
    <row r="130" spans="2:23">
      <c r="B130" t="s">
        <v>241</v>
      </c>
      <c r="C130">
        <v>24</v>
      </c>
      <c r="D130">
        <v>24</v>
      </c>
      <c r="E130">
        <v>138.5</v>
      </c>
      <c r="F130">
        <v>0.03</v>
      </c>
      <c r="G130">
        <v>-6.0000000000000001E-3</v>
      </c>
      <c r="H130">
        <v>6.0000000000000001E-3</v>
      </c>
      <c r="I130">
        <v>0</v>
      </c>
      <c r="J130" t="s">
        <v>172</v>
      </c>
      <c r="K130">
        <v>6.0000000000000001E-3</v>
      </c>
      <c r="L130">
        <v>-1E-3</v>
      </c>
      <c r="M130" s="1">
        <v>7.0000000000000006E-61</v>
      </c>
      <c r="N130">
        <v>0</v>
      </c>
      <c r="O130">
        <v>1.4E-2</v>
      </c>
      <c r="P130">
        <v>-1E-3</v>
      </c>
      <c r="Q130">
        <v>0.29799999999999999</v>
      </c>
      <c r="R130">
        <v>-5.0000000000000001E-3</v>
      </c>
      <c r="S130">
        <v>1.2E-2</v>
      </c>
      <c r="T130">
        <v>-1E-3</v>
      </c>
      <c r="U130">
        <v>0.13700000000000001</v>
      </c>
      <c r="V130">
        <v>-3.0000000000000001E-3</v>
      </c>
      <c r="W130" t="s">
        <v>172</v>
      </c>
    </row>
    <row r="131" spans="2:23">
      <c r="B131" t="s">
        <v>241</v>
      </c>
      <c r="C131">
        <v>25</v>
      </c>
      <c r="D131">
        <v>25</v>
      </c>
      <c r="E131">
        <v>262.10000000000002</v>
      </c>
      <c r="F131">
        <v>4.0000000000000001E-3</v>
      </c>
      <c r="G131">
        <v>-6.0000000000000001E-3</v>
      </c>
      <c r="H131" s="1">
        <v>4.0000000000000003E-5</v>
      </c>
      <c r="I131">
        <v>0</v>
      </c>
      <c r="J131" t="s">
        <v>172</v>
      </c>
      <c r="K131">
        <v>0</v>
      </c>
      <c r="L131">
        <v>0</v>
      </c>
      <c r="M131" s="1">
        <v>1.0000000000000001E-114</v>
      </c>
      <c r="N131">
        <v>0</v>
      </c>
      <c r="O131">
        <v>0</v>
      </c>
      <c r="P131">
        <v>0</v>
      </c>
      <c r="Q131">
        <v>1.7000000000000001E-2</v>
      </c>
      <c r="R131">
        <v>-1E-3</v>
      </c>
      <c r="S131">
        <v>0</v>
      </c>
      <c r="T131">
        <v>0</v>
      </c>
      <c r="U131">
        <v>1E-3</v>
      </c>
      <c r="V131">
        <v>0</v>
      </c>
      <c r="W131" t="s">
        <v>172</v>
      </c>
    </row>
    <row r="132" spans="2:23">
      <c r="B132" t="s">
        <v>241</v>
      </c>
      <c r="C132">
        <v>26</v>
      </c>
      <c r="D132">
        <v>26</v>
      </c>
      <c r="E132">
        <v>268.5</v>
      </c>
      <c r="F132">
        <v>1E-3</v>
      </c>
      <c r="G132">
        <v>-2E-3</v>
      </c>
      <c r="H132" s="1">
        <v>5.0000000000000002E-5</v>
      </c>
      <c r="I132">
        <v>0</v>
      </c>
      <c r="J132" t="s">
        <v>172</v>
      </c>
      <c r="K132">
        <v>0</v>
      </c>
      <c r="L132">
        <v>0</v>
      </c>
      <c r="M132" s="1">
        <v>2.0000000000000001E-117</v>
      </c>
      <c r="N132">
        <v>0</v>
      </c>
      <c r="O132">
        <v>0</v>
      </c>
      <c r="P132">
        <v>0</v>
      </c>
      <c r="Q132">
        <v>1.2E-2</v>
      </c>
      <c r="R132">
        <v>-1E-3</v>
      </c>
      <c r="S132">
        <v>0</v>
      </c>
      <c r="T132">
        <v>0</v>
      </c>
      <c r="U132" s="1">
        <v>2.9999999999999997E-4</v>
      </c>
      <c r="V132">
        <v>0</v>
      </c>
      <c r="W132" t="s">
        <v>172</v>
      </c>
    </row>
    <row r="133" spans="2:23">
      <c r="B133" t="s">
        <v>241</v>
      </c>
      <c r="C133">
        <v>27</v>
      </c>
      <c r="D133">
        <v>27</v>
      </c>
      <c r="E133">
        <v>662.7</v>
      </c>
      <c r="F133" s="1">
        <v>1.0000000000000001E-5</v>
      </c>
      <c r="G133">
        <v>0</v>
      </c>
      <c r="H133" s="1">
        <v>6.9999999999999999E-6</v>
      </c>
      <c r="I133">
        <v>0</v>
      </c>
      <c r="J133" t="s">
        <v>172</v>
      </c>
      <c r="K133">
        <v>0</v>
      </c>
      <c r="L133">
        <v>0</v>
      </c>
      <c r="M133" s="1">
        <v>2.0000000000000001E-288</v>
      </c>
      <c r="N133">
        <v>0</v>
      </c>
      <c r="O133">
        <v>0</v>
      </c>
      <c r="P133">
        <v>0</v>
      </c>
      <c r="Q133">
        <v>0</v>
      </c>
      <c r="R133">
        <v>0</v>
      </c>
      <c r="S133">
        <v>0</v>
      </c>
      <c r="T133">
        <v>0</v>
      </c>
      <c r="U133">
        <v>0</v>
      </c>
      <c r="V133">
        <v>0</v>
      </c>
      <c r="W133" t="s">
        <v>172</v>
      </c>
    </row>
    <row r="134" spans="2:23">
      <c r="B134" t="s">
        <v>241</v>
      </c>
      <c r="C134">
        <v>28</v>
      </c>
      <c r="D134">
        <v>28</v>
      </c>
      <c r="E134">
        <v>718.2</v>
      </c>
      <c r="F134" s="1">
        <v>1E-4</v>
      </c>
      <c r="G134">
        <v>-1E-3</v>
      </c>
      <c r="H134" s="1">
        <v>3.0000000000000001E-6</v>
      </c>
      <c r="I134">
        <v>0</v>
      </c>
      <c r="J134" t="s">
        <v>172</v>
      </c>
      <c r="K134">
        <v>0</v>
      </c>
      <c r="L134">
        <v>0</v>
      </c>
      <c r="M134" s="1" t="s">
        <v>219</v>
      </c>
      <c r="N134">
        <v>0</v>
      </c>
      <c r="O134">
        <v>0</v>
      </c>
      <c r="P134">
        <v>0</v>
      </c>
      <c r="Q134">
        <v>0</v>
      </c>
      <c r="R134">
        <v>0</v>
      </c>
      <c r="S134">
        <v>0</v>
      </c>
      <c r="T134">
        <v>0</v>
      </c>
      <c r="U134">
        <v>0</v>
      </c>
      <c r="V134">
        <v>0</v>
      </c>
      <c r="W134" t="s">
        <v>172</v>
      </c>
    </row>
    <row r="135" spans="2:23">
      <c r="B135" t="s">
        <v>241</v>
      </c>
      <c r="C135">
        <v>29</v>
      </c>
      <c r="D135">
        <v>29</v>
      </c>
      <c r="E135">
        <v>324.2</v>
      </c>
      <c r="F135">
        <v>1E-3</v>
      </c>
      <c r="G135">
        <v>-1E-3</v>
      </c>
      <c r="H135" s="1">
        <v>4.0000000000000003E-5</v>
      </c>
      <c r="I135">
        <v>0</v>
      </c>
      <c r="J135" t="s">
        <v>172</v>
      </c>
      <c r="K135">
        <v>0</v>
      </c>
      <c r="L135">
        <v>0</v>
      </c>
      <c r="M135" s="1">
        <v>1E-141</v>
      </c>
      <c r="N135">
        <v>0</v>
      </c>
      <c r="O135">
        <v>0</v>
      </c>
      <c r="P135">
        <v>0</v>
      </c>
      <c r="Q135">
        <v>3.0000000000000001E-3</v>
      </c>
      <c r="R135">
        <v>-1E-3</v>
      </c>
      <c r="S135">
        <v>0</v>
      </c>
      <c r="T135">
        <v>0</v>
      </c>
      <c r="U135">
        <v>0</v>
      </c>
      <c r="V135">
        <v>0</v>
      </c>
      <c r="W135" t="s">
        <v>172</v>
      </c>
    </row>
    <row r="136" spans="2:23">
      <c r="B136" t="s">
        <v>241</v>
      </c>
      <c r="C136">
        <v>30</v>
      </c>
      <c r="D136">
        <v>30</v>
      </c>
      <c r="E136">
        <v>310</v>
      </c>
      <c r="F136" s="1">
        <v>2.9999999999999997E-4</v>
      </c>
      <c r="G136">
        <v>-1E-3</v>
      </c>
      <c r="H136" s="1">
        <v>4.0000000000000003E-5</v>
      </c>
      <c r="I136">
        <v>0</v>
      </c>
      <c r="J136" t="s">
        <v>172</v>
      </c>
      <c r="K136">
        <v>0</v>
      </c>
      <c r="L136">
        <v>0</v>
      </c>
      <c r="M136" s="1">
        <v>2.0000000000000001E-135</v>
      </c>
      <c r="N136">
        <v>0</v>
      </c>
      <c r="O136">
        <v>0</v>
      </c>
      <c r="P136">
        <v>0</v>
      </c>
      <c r="Q136">
        <v>5.0000000000000001E-3</v>
      </c>
      <c r="R136">
        <v>-1E-3</v>
      </c>
      <c r="S136">
        <v>0</v>
      </c>
      <c r="T136">
        <v>0</v>
      </c>
      <c r="U136">
        <v>0</v>
      </c>
      <c r="V136">
        <v>0</v>
      </c>
      <c r="W136" t="s">
        <v>172</v>
      </c>
    </row>
    <row r="137" spans="2:23">
      <c r="B137" t="s">
        <v>241</v>
      </c>
      <c r="C137">
        <v>31</v>
      </c>
      <c r="D137">
        <v>31</v>
      </c>
      <c r="E137">
        <v>1589.6</v>
      </c>
      <c r="F137" s="1">
        <v>3.0000000000000001E-120</v>
      </c>
      <c r="G137">
        <v>0</v>
      </c>
      <c r="H137" s="1">
        <v>1.9999999999999999E-28</v>
      </c>
      <c r="I137">
        <v>0</v>
      </c>
      <c r="J137" t="s">
        <v>172</v>
      </c>
      <c r="K137">
        <v>0</v>
      </c>
      <c r="L137">
        <v>0</v>
      </c>
      <c r="M137">
        <v>0</v>
      </c>
      <c r="N137">
        <v>0</v>
      </c>
      <c r="O137">
        <v>0</v>
      </c>
      <c r="P137">
        <v>0</v>
      </c>
      <c r="Q137">
        <v>0</v>
      </c>
      <c r="R137">
        <v>0</v>
      </c>
      <c r="S137">
        <v>0</v>
      </c>
      <c r="T137">
        <v>0</v>
      </c>
      <c r="U137">
        <v>0</v>
      </c>
      <c r="V137">
        <v>0</v>
      </c>
      <c r="W137" t="s">
        <v>172</v>
      </c>
    </row>
    <row r="138" spans="2:23">
      <c r="B138" t="s">
        <v>241</v>
      </c>
      <c r="C138">
        <v>32</v>
      </c>
      <c r="D138">
        <v>32</v>
      </c>
      <c r="E138">
        <v>1572.6</v>
      </c>
      <c r="F138" s="1">
        <v>9.9999999999999994E-12</v>
      </c>
      <c r="G138">
        <v>0</v>
      </c>
      <c r="H138" s="1">
        <v>2.9999999999999997E-8</v>
      </c>
      <c r="I138">
        <v>0</v>
      </c>
      <c r="J138" t="s">
        <v>172</v>
      </c>
      <c r="K138">
        <v>0</v>
      </c>
      <c r="L138">
        <v>0</v>
      </c>
      <c r="M138">
        <v>0</v>
      </c>
      <c r="N138">
        <v>0</v>
      </c>
      <c r="O138">
        <v>0</v>
      </c>
      <c r="P138">
        <v>0</v>
      </c>
      <c r="Q138">
        <v>0</v>
      </c>
      <c r="R138">
        <v>0</v>
      </c>
      <c r="S138">
        <v>0</v>
      </c>
      <c r="T138">
        <v>0</v>
      </c>
      <c r="U138">
        <v>0</v>
      </c>
      <c r="V138">
        <v>0</v>
      </c>
      <c r="W138" t="s">
        <v>172</v>
      </c>
    </row>
    <row r="139" spans="2:23">
      <c r="B139" t="s">
        <v>241</v>
      </c>
      <c r="C139">
        <v>33</v>
      </c>
      <c r="D139">
        <v>33</v>
      </c>
      <c r="E139">
        <v>67.2</v>
      </c>
      <c r="F139">
        <v>3.3000000000000002E-2</v>
      </c>
      <c r="G139">
        <v>-6.0000000000000001E-3</v>
      </c>
      <c r="H139">
        <v>6.0000000000000001E-3</v>
      </c>
      <c r="I139">
        <v>0</v>
      </c>
      <c r="J139" t="s">
        <v>172</v>
      </c>
      <c r="K139">
        <v>4.0000000000000001E-3</v>
      </c>
      <c r="L139">
        <v>-1E-3</v>
      </c>
      <c r="M139" s="1">
        <v>5.9999999999999998E-30</v>
      </c>
      <c r="N139">
        <v>0</v>
      </c>
      <c r="O139">
        <v>1.4999999999999999E-2</v>
      </c>
      <c r="P139">
        <v>-1E-3</v>
      </c>
      <c r="Q139">
        <v>0.68600000000000005</v>
      </c>
      <c r="R139">
        <v>-5.0000000000000001E-3</v>
      </c>
      <c r="S139">
        <v>1.4999999999999999E-2</v>
      </c>
      <c r="T139">
        <v>-1E-3</v>
      </c>
      <c r="U139">
        <v>0.186</v>
      </c>
      <c r="V139">
        <v>-4.0000000000000001E-3</v>
      </c>
      <c r="W139" t="s">
        <v>172</v>
      </c>
    </row>
    <row r="140" spans="2:23">
      <c r="B140" t="s">
        <v>241</v>
      </c>
      <c r="C140">
        <v>34</v>
      </c>
      <c r="D140">
        <v>34</v>
      </c>
      <c r="E140">
        <v>61.8</v>
      </c>
      <c r="F140">
        <v>2.4E-2</v>
      </c>
      <c r="G140">
        <v>-5.0000000000000001E-3</v>
      </c>
      <c r="H140">
        <v>5.0000000000000001E-3</v>
      </c>
      <c r="I140">
        <v>0</v>
      </c>
      <c r="J140" t="s">
        <v>172</v>
      </c>
      <c r="K140">
        <v>4.0000000000000001E-3</v>
      </c>
      <c r="L140">
        <v>-1E-3</v>
      </c>
      <c r="M140" s="1">
        <v>1E-27</v>
      </c>
      <c r="N140">
        <v>0</v>
      </c>
      <c r="O140">
        <v>1.7000000000000001E-2</v>
      </c>
      <c r="P140">
        <v>-1E-3</v>
      </c>
      <c r="Q140">
        <v>0.71199999999999997</v>
      </c>
      <c r="R140">
        <v>-5.0000000000000001E-3</v>
      </c>
      <c r="S140">
        <v>1.7000000000000001E-2</v>
      </c>
      <c r="T140">
        <v>-1E-3</v>
      </c>
      <c r="U140">
        <v>0.19</v>
      </c>
      <c r="V140">
        <v>-4.0000000000000001E-3</v>
      </c>
      <c r="W140" t="s">
        <v>172</v>
      </c>
    </row>
    <row r="141" spans="2:23">
      <c r="B141" t="s">
        <v>241</v>
      </c>
      <c r="C141">
        <v>35</v>
      </c>
      <c r="D141">
        <v>35</v>
      </c>
      <c r="E141">
        <v>178.7</v>
      </c>
      <c r="F141">
        <v>1E-3</v>
      </c>
      <c r="G141">
        <v>-2E-3</v>
      </c>
      <c r="H141" s="1">
        <v>8.0000000000000007E-5</v>
      </c>
      <c r="I141">
        <v>0</v>
      </c>
      <c r="J141" t="s">
        <v>172</v>
      </c>
      <c r="K141" s="1">
        <v>4.0000000000000003E-5</v>
      </c>
      <c r="L141">
        <v>0</v>
      </c>
      <c r="M141" s="1">
        <v>2E-78</v>
      </c>
      <c r="N141">
        <v>0</v>
      </c>
      <c r="O141" s="1">
        <v>1E-4</v>
      </c>
      <c r="P141">
        <v>0</v>
      </c>
      <c r="Q141">
        <v>0.13600000000000001</v>
      </c>
      <c r="R141">
        <v>-3.0000000000000001E-3</v>
      </c>
      <c r="S141" s="1">
        <v>6.9999999999999994E-5</v>
      </c>
      <c r="T141">
        <v>0</v>
      </c>
      <c r="U141">
        <v>1E-3</v>
      </c>
      <c r="V141">
        <v>0</v>
      </c>
      <c r="W141" t="s">
        <v>172</v>
      </c>
    </row>
    <row r="142" spans="2:23">
      <c r="B142" t="s">
        <v>241</v>
      </c>
      <c r="C142">
        <v>36</v>
      </c>
      <c r="D142">
        <v>36</v>
      </c>
      <c r="E142">
        <v>231.5</v>
      </c>
      <c r="F142">
        <v>1E-3</v>
      </c>
      <c r="G142">
        <v>-1E-3</v>
      </c>
      <c r="H142" s="1">
        <v>1E-4</v>
      </c>
      <c r="I142">
        <v>0</v>
      </c>
      <c r="J142" t="s">
        <v>172</v>
      </c>
      <c r="K142">
        <v>0</v>
      </c>
      <c r="L142">
        <v>0</v>
      </c>
      <c r="M142" s="1">
        <v>3.0000000000000003E-101</v>
      </c>
      <c r="N142">
        <v>0</v>
      </c>
      <c r="O142">
        <v>0</v>
      </c>
      <c r="P142">
        <v>0</v>
      </c>
      <c r="Q142">
        <v>3.1E-2</v>
      </c>
      <c r="R142">
        <v>-2E-3</v>
      </c>
      <c r="S142">
        <v>0</v>
      </c>
      <c r="T142">
        <v>0</v>
      </c>
      <c r="U142" s="1">
        <v>2.9999999999999997E-4</v>
      </c>
      <c r="V142">
        <v>0</v>
      </c>
      <c r="W142" t="s">
        <v>172</v>
      </c>
    </row>
    <row r="143" spans="2:23">
      <c r="B143" t="s">
        <v>241</v>
      </c>
      <c r="C143">
        <v>37</v>
      </c>
      <c r="D143">
        <v>37</v>
      </c>
      <c r="E143">
        <v>589.4</v>
      </c>
      <c r="F143" s="1">
        <v>8E-55</v>
      </c>
      <c r="G143">
        <v>0</v>
      </c>
      <c r="H143" s="1">
        <v>2.0000000000000001E-17</v>
      </c>
      <c r="I143">
        <v>0</v>
      </c>
      <c r="J143" t="s">
        <v>172</v>
      </c>
      <c r="K143">
        <v>0</v>
      </c>
      <c r="L143">
        <v>0</v>
      </c>
      <c r="M143" s="1">
        <v>9.9999999999999998E-257</v>
      </c>
      <c r="N143">
        <v>0</v>
      </c>
      <c r="O143">
        <v>0</v>
      </c>
      <c r="P143">
        <v>0</v>
      </c>
      <c r="Q143">
        <v>0</v>
      </c>
      <c r="R143">
        <v>0</v>
      </c>
      <c r="S143">
        <v>0</v>
      </c>
      <c r="T143">
        <v>0</v>
      </c>
      <c r="U143">
        <v>0</v>
      </c>
      <c r="V143">
        <v>0</v>
      </c>
      <c r="W143" t="s">
        <v>172</v>
      </c>
    </row>
    <row r="144" spans="2:23">
      <c r="B144" t="s">
        <v>241</v>
      </c>
      <c r="C144">
        <v>38</v>
      </c>
      <c r="D144">
        <v>38</v>
      </c>
      <c r="E144">
        <v>577.5</v>
      </c>
      <c r="F144" s="1">
        <v>2.9999999999999999E-82</v>
      </c>
      <c r="G144">
        <v>0</v>
      </c>
      <c r="H144" s="1">
        <v>1E-22</v>
      </c>
      <c r="I144">
        <v>0</v>
      </c>
      <c r="J144" t="s">
        <v>172</v>
      </c>
      <c r="K144">
        <v>0</v>
      </c>
      <c r="L144">
        <v>0</v>
      </c>
      <c r="M144" s="1">
        <v>2E-251</v>
      </c>
      <c r="N144">
        <v>0</v>
      </c>
      <c r="O144">
        <v>0</v>
      </c>
      <c r="P144">
        <v>0</v>
      </c>
      <c r="Q144">
        <v>0</v>
      </c>
      <c r="R144">
        <v>0</v>
      </c>
      <c r="S144">
        <v>0</v>
      </c>
      <c r="T144">
        <v>0</v>
      </c>
      <c r="U144">
        <v>0</v>
      </c>
      <c r="V144">
        <v>0</v>
      </c>
      <c r="W144" t="s">
        <v>172</v>
      </c>
    </row>
    <row r="145" spans="2:23">
      <c r="B145" t="s">
        <v>241</v>
      </c>
      <c r="C145">
        <v>39</v>
      </c>
      <c r="D145">
        <v>39</v>
      </c>
      <c r="E145">
        <v>292</v>
      </c>
      <c r="F145" s="1">
        <v>6.9999999999999999E-6</v>
      </c>
      <c r="G145">
        <v>0</v>
      </c>
      <c r="H145" s="1">
        <v>1.9999999999999999E-6</v>
      </c>
      <c r="I145">
        <v>0</v>
      </c>
      <c r="J145" t="s">
        <v>172</v>
      </c>
      <c r="K145">
        <v>0</v>
      </c>
      <c r="L145">
        <v>0</v>
      </c>
      <c r="M145" s="1">
        <v>1E-127</v>
      </c>
      <c r="N145">
        <v>0</v>
      </c>
      <c r="O145">
        <v>0</v>
      </c>
      <c r="P145">
        <v>0</v>
      </c>
      <c r="Q145">
        <v>7.0000000000000001E-3</v>
      </c>
      <c r="R145">
        <v>-1E-3</v>
      </c>
      <c r="S145">
        <v>0</v>
      </c>
      <c r="T145">
        <v>0</v>
      </c>
      <c r="U145">
        <v>0</v>
      </c>
      <c r="V145">
        <v>0</v>
      </c>
      <c r="W145" t="s">
        <v>172</v>
      </c>
    </row>
    <row r="146" spans="2:23">
      <c r="B146" t="s">
        <v>241</v>
      </c>
      <c r="C146">
        <v>40</v>
      </c>
      <c r="D146">
        <v>40</v>
      </c>
      <c r="E146">
        <v>252.1</v>
      </c>
      <c r="F146" s="1">
        <v>9.9999999999999995E-8</v>
      </c>
      <c r="G146">
        <v>0</v>
      </c>
      <c r="H146" s="1">
        <v>9.9999999999999995E-7</v>
      </c>
      <c r="I146">
        <v>0</v>
      </c>
      <c r="J146" t="s">
        <v>172</v>
      </c>
      <c r="K146">
        <v>0</v>
      </c>
      <c r="L146">
        <v>0</v>
      </c>
      <c r="M146" s="1">
        <v>2.9999999999999999E-110</v>
      </c>
      <c r="N146">
        <v>0</v>
      </c>
      <c r="O146">
        <v>0</v>
      </c>
      <c r="P146">
        <v>0</v>
      </c>
      <c r="Q146">
        <v>2.3E-2</v>
      </c>
      <c r="R146">
        <v>-1E-3</v>
      </c>
      <c r="S146" s="1">
        <v>9.9999999999999995E-8</v>
      </c>
      <c r="T146">
        <v>0</v>
      </c>
      <c r="U146" s="1">
        <v>2.9999999999999997E-4</v>
      </c>
      <c r="V146">
        <v>0</v>
      </c>
      <c r="W146" t="s">
        <v>172</v>
      </c>
    </row>
    <row r="147" spans="2:23">
      <c r="B147" t="s">
        <v>241</v>
      </c>
      <c r="C147">
        <v>41</v>
      </c>
      <c r="D147">
        <v>41</v>
      </c>
      <c r="E147">
        <v>277.10000000000002</v>
      </c>
      <c r="F147">
        <v>2E-3</v>
      </c>
      <c r="G147">
        <v>-6.0000000000000001E-3</v>
      </c>
      <c r="H147" s="1">
        <v>2.0000000000000002E-5</v>
      </c>
      <c r="I147">
        <v>0</v>
      </c>
      <c r="J147" t="s">
        <v>172</v>
      </c>
      <c r="K147">
        <v>0</v>
      </c>
      <c r="L147">
        <v>0</v>
      </c>
      <c r="M147" s="1">
        <v>3.9999999999999999E-121</v>
      </c>
      <c r="N147">
        <v>0</v>
      </c>
      <c r="O147">
        <v>0</v>
      </c>
      <c r="P147">
        <v>0</v>
      </c>
      <c r="Q147">
        <v>0.01</v>
      </c>
      <c r="R147">
        <v>-1E-3</v>
      </c>
      <c r="S147">
        <v>0</v>
      </c>
      <c r="T147">
        <v>0</v>
      </c>
      <c r="U147" s="1">
        <v>1E-4</v>
      </c>
      <c r="V147">
        <v>0</v>
      </c>
      <c r="W147" t="s">
        <v>172</v>
      </c>
    </row>
    <row r="148" spans="2:23">
      <c r="B148" t="s">
        <v>241</v>
      </c>
      <c r="C148">
        <v>42</v>
      </c>
      <c r="D148">
        <v>42</v>
      </c>
      <c r="E148">
        <v>276.89999999999998</v>
      </c>
      <c r="F148" s="1">
        <v>5.0000000000000002E-5</v>
      </c>
      <c r="G148">
        <v>0</v>
      </c>
      <c r="H148" s="1">
        <v>3.9999999999999998E-6</v>
      </c>
      <c r="I148">
        <v>0</v>
      </c>
      <c r="J148" t="s">
        <v>172</v>
      </c>
      <c r="K148">
        <v>0</v>
      </c>
      <c r="L148">
        <v>0</v>
      </c>
      <c r="M148" s="1">
        <v>4.9999999999999999E-121</v>
      </c>
      <c r="N148">
        <v>0</v>
      </c>
      <c r="O148">
        <v>0</v>
      </c>
      <c r="P148">
        <v>0</v>
      </c>
      <c r="Q148">
        <v>0.01</v>
      </c>
      <c r="R148">
        <v>-1E-3</v>
      </c>
      <c r="S148">
        <v>0</v>
      </c>
      <c r="T148">
        <v>0</v>
      </c>
      <c r="U148">
        <v>1E-3</v>
      </c>
      <c r="V148">
        <v>0</v>
      </c>
      <c r="W148" t="s">
        <v>172</v>
      </c>
    </row>
    <row r="149" spans="2:23">
      <c r="B149" t="s">
        <v>241</v>
      </c>
      <c r="C149">
        <v>43</v>
      </c>
      <c r="D149">
        <v>43</v>
      </c>
      <c r="E149">
        <v>173.5</v>
      </c>
      <c r="F149">
        <v>2E-3</v>
      </c>
      <c r="G149">
        <v>-4.0000000000000001E-3</v>
      </c>
      <c r="H149" s="1">
        <v>4.0000000000000003E-5</v>
      </c>
      <c r="I149">
        <v>0</v>
      </c>
      <c r="J149" t="s">
        <v>172</v>
      </c>
      <c r="K149">
        <v>0</v>
      </c>
      <c r="L149">
        <v>0</v>
      </c>
      <c r="M149" s="1">
        <v>3.9999999999999997E-76</v>
      </c>
      <c r="N149">
        <v>0</v>
      </c>
      <c r="O149" s="1">
        <v>1E-4</v>
      </c>
      <c r="P149">
        <v>0</v>
      </c>
      <c r="Q149">
        <v>0.154</v>
      </c>
      <c r="R149">
        <v>-4.0000000000000001E-3</v>
      </c>
      <c r="S149">
        <v>0</v>
      </c>
      <c r="T149">
        <v>0</v>
      </c>
      <c r="U149">
        <v>1E-3</v>
      </c>
      <c r="V149">
        <v>0</v>
      </c>
      <c r="W149" t="s">
        <v>172</v>
      </c>
    </row>
    <row r="150" spans="2:23">
      <c r="B150" t="s">
        <v>241</v>
      </c>
      <c r="C150">
        <v>44</v>
      </c>
      <c r="D150">
        <v>44</v>
      </c>
      <c r="E150">
        <v>187.4</v>
      </c>
      <c r="F150" s="1">
        <v>1.0000000000000001E-5</v>
      </c>
      <c r="G150">
        <v>0</v>
      </c>
      <c r="H150" s="1">
        <v>1.9999999999999999E-6</v>
      </c>
      <c r="I150">
        <v>0</v>
      </c>
      <c r="J150" t="s">
        <v>172</v>
      </c>
      <c r="K150">
        <v>0</v>
      </c>
      <c r="L150">
        <v>0</v>
      </c>
      <c r="M150" s="1">
        <v>3.9999999999999998E-82</v>
      </c>
      <c r="N150">
        <v>0</v>
      </c>
      <c r="O150" s="1">
        <v>1E-4</v>
      </c>
      <c r="P150">
        <v>0</v>
      </c>
      <c r="Q150">
        <v>0.115</v>
      </c>
      <c r="R150">
        <v>-3.0000000000000001E-3</v>
      </c>
      <c r="S150">
        <v>0</v>
      </c>
      <c r="T150">
        <v>0</v>
      </c>
      <c r="U150" s="1">
        <v>1E-4</v>
      </c>
      <c r="V150">
        <v>0</v>
      </c>
      <c r="W150" t="s">
        <v>172</v>
      </c>
    </row>
    <row r="153" spans="2:23">
      <c r="B153" t="s">
        <v>241</v>
      </c>
      <c r="C153" t="s">
        <v>144</v>
      </c>
      <c r="D153" t="s">
        <v>206</v>
      </c>
    </row>
    <row r="154" spans="2:23">
      <c r="B154" t="s">
        <v>241</v>
      </c>
      <c r="C154">
        <v>0</v>
      </c>
      <c r="D154" t="s">
        <v>242</v>
      </c>
      <c r="E154">
        <v>2</v>
      </c>
      <c r="F154">
        <v>9</v>
      </c>
      <c r="G154">
        <v>10</v>
      </c>
      <c r="H154" t="s">
        <v>172</v>
      </c>
      <c r="I154">
        <v>3</v>
      </c>
      <c r="J154">
        <v>4</v>
      </c>
      <c r="K154">
        <v>5</v>
      </c>
      <c r="L154">
        <v>6</v>
      </c>
      <c r="M154">
        <v>7</v>
      </c>
      <c r="N154">
        <v>8</v>
      </c>
    </row>
    <row r="155" spans="2:23">
      <c r="B155" t="s">
        <v>241</v>
      </c>
      <c r="C155" t="s">
        <v>145</v>
      </c>
      <c r="D155" t="s">
        <v>146</v>
      </c>
      <c r="E155" t="s">
        <v>147</v>
      </c>
      <c r="F155" t="s">
        <v>148</v>
      </c>
      <c r="G155" t="s">
        <v>100</v>
      </c>
      <c r="H155" t="s">
        <v>149</v>
      </c>
      <c r="I155" t="s">
        <v>100</v>
      </c>
      <c r="J155" t="s">
        <v>172</v>
      </c>
      <c r="K155" t="s">
        <v>153</v>
      </c>
      <c r="L155" t="s">
        <v>100</v>
      </c>
      <c r="M155" t="s">
        <v>154</v>
      </c>
      <c r="N155" t="s">
        <v>100</v>
      </c>
      <c r="O155" t="s">
        <v>155</v>
      </c>
      <c r="P155" t="s">
        <v>100</v>
      </c>
      <c r="Q155" t="s">
        <v>156</v>
      </c>
      <c r="R155" t="s">
        <v>100</v>
      </c>
      <c r="S155" t="s">
        <v>157</v>
      </c>
      <c r="T155" t="s">
        <v>100</v>
      </c>
      <c r="U155" t="s">
        <v>150</v>
      </c>
      <c r="V155" t="s">
        <v>100</v>
      </c>
      <c r="W155" t="s">
        <v>172</v>
      </c>
    </row>
    <row r="156" spans="2:23">
      <c r="B156" t="s">
        <v>241</v>
      </c>
      <c r="C156">
        <v>1</v>
      </c>
      <c r="D156">
        <v>1</v>
      </c>
      <c r="E156">
        <v>885.1</v>
      </c>
      <c r="F156" s="1">
        <v>2E-87</v>
      </c>
      <c r="G156">
        <v>0</v>
      </c>
      <c r="H156" s="1">
        <v>5.9999999999999998E-22</v>
      </c>
      <c r="I156">
        <v>0</v>
      </c>
      <c r="J156" t="s">
        <v>172</v>
      </c>
      <c r="K156">
        <v>0</v>
      </c>
      <c r="L156">
        <v>0</v>
      </c>
      <c r="M156">
        <v>0</v>
      </c>
      <c r="N156">
        <v>0</v>
      </c>
      <c r="O156">
        <v>0</v>
      </c>
      <c r="P156">
        <v>0</v>
      </c>
      <c r="Q156">
        <v>0</v>
      </c>
      <c r="R156">
        <v>0</v>
      </c>
      <c r="S156">
        <v>0</v>
      </c>
      <c r="T156">
        <v>0</v>
      </c>
      <c r="U156">
        <v>0</v>
      </c>
      <c r="V156">
        <v>0</v>
      </c>
      <c r="W156" t="s">
        <v>172</v>
      </c>
    </row>
    <row r="157" spans="2:23">
      <c r="B157" t="s">
        <v>241</v>
      </c>
      <c r="C157">
        <v>2</v>
      </c>
      <c r="D157">
        <v>2</v>
      </c>
      <c r="E157">
        <v>1058</v>
      </c>
      <c r="F157" s="1">
        <v>8.0000000000000002E-53</v>
      </c>
      <c r="G157">
        <v>0</v>
      </c>
      <c r="H157" s="1">
        <v>2E-16</v>
      </c>
      <c r="I157">
        <v>0</v>
      </c>
      <c r="J157" t="s">
        <v>172</v>
      </c>
      <c r="K157">
        <v>0</v>
      </c>
      <c r="L157">
        <v>0</v>
      </c>
      <c r="M157">
        <v>0</v>
      </c>
      <c r="N157">
        <v>0</v>
      </c>
      <c r="O157">
        <v>0</v>
      </c>
      <c r="P157">
        <v>0</v>
      </c>
      <c r="Q157">
        <v>0</v>
      </c>
      <c r="R157">
        <v>0</v>
      </c>
      <c r="S157">
        <v>0</v>
      </c>
      <c r="T157">
        <v>0</v>
      </c>
      <c r="U157">
        <v>0</v>
      </c>
      <c r="V157">
        <v>0</v>
      </c>
      <c r="W157" t="s">
        <v>172</v>
      </c>
    </row>
    <row r="158" spans="2:23">
      <c r="B158" t="s">
        <v>241</v>
      </c>
      <c r="C158">
        <v>3</v>
      </c>
      <c r="D158">
        <v>3</v>
      </c>
      <c r="E158">
        <v>141.4</v>
      </c>
      <c r="F158" s="1">
        <v>1E-4</v>
      </c>
      <c r="G158">
        <v>0</v>
      </c>
      <c r="H158" s="1">
        <v>4.0000000000000003E-5</v>
      </c>
      <c r="I158">
        <v>0</v>
      </c>
      <c r="J158" t="s">
        <v>172</v>
      </c>
      <c r="K158" s="1">
        <v>1E-4</v>
      </c>
      <c r="L158">
        <v>0</v>
      </c>
      <c r="M158" s="1">
        <v>4.0000000000000002E-62</v>
      </c>
      <c r="N158">
        <v>0</v>
      </c>
      <c r="O158">
        <v>1E-3</v>
      </c>
      <c r="P158">
        <v>0</v>
      </c>
      <c r="Q158">
        <v>0.15</v>
      </c>
      <c r="R158">
        <v>-4.0000000000000001E-3</v>
      </c>
      <c r="S158">
        <v>1E-3</v>
      </c>
      <c r="T158">
        <v>0</v>
      </c>
      <c r="U158">
        <v>1.7999999999999999E-2</v>
      </c>
      <c r="V158">
        <v>-1E-3</v>
      </c>
      <c r="W158" t="s">
        <v>172</v>
      </c>
    </row>
    <row r="159" spans="2:23">
      <c r="B159" t="s">
        <v>241</v>
      </c>
      <c r="C159">
        <v>4</v>
      </c>
      <c r="D159">
        <v>4</v>
      </c>
      <c r="E159">
        <v>150.9</v>
      </c>
      <c r="F159" s="1">
        <v>2.0000000000000001E-4</v>
      </c>
      <c r="G159">
        <v>-1E-3</v>
      </c>
      <c r="H159" s="1">
        <v>3.0000000000000001E-5</v>
      </c>
      <c r="I159">
        <v>0</v>
      </c>
      <c r="J159" t="s">
        <v>172</v>
      </c>
      <c r="K159">
        <v>0</v>
      </c>
      <c r="L159">
        <v>0</v>
      </c>
      <c r="M159" s="1">
        <v>3.0000000000000002E-66</v>
      </c>
      <c r="N159">
        <v>0</v>
      </c>
      <c r="O159" s="1">
        <v>2.9999999999999997E-4</v>
      </c>
      <c r="P159">
        <v>0</v>
      </c>
      <c r="Q159">
        <v>0.123</v>
      </c>
      <c r="R159">
        <v>-3.0000000000000001E-3</v>
      </c>
      <c r="S159" s="1">
        <v>2.9999999999999997E-4</v>
      </c>
      <c r="T159">
        <v>0</v>
      </c>
      <c r="U159">
        <v>0.01</v>
      </c>
      <c r="V159">
        <v>-1E-3</v>
      </c>
      <c r="W159" t="s">
        <v>172</v>
      </c>
    </row>
    <row r="160" spans="2:23">
      <c r="B160" t="s">
        <v>241</v>
      </c>
      <c r="C160">
        <v>5</v>
      </c>
      <c r="D160">
        <v>5</v>
      </c>
      <c r="E160">
        <v>48.5</v>
      </c>
      <c r="F160">
        <v>7.9000000000000001E-2</v>
      </c>
      <c r="G160">
        <v>-8.9999999999999993E-3</v>
      </c>
      <c r="H160">
        <v>1.2999999999999999E-2</v>
      </c>
      <c r="I160">
        <v>0</v>
      </c>
      <c r="J160" t="s">
        <v>172</v>
      </c>
      <c r="K160">
        <v>1.2E-2</v>
      </c>
      <c r="L160">
        <v>-1E-3</v>
      </c>
      <c r="M160" s="1">
        <v>8.0000000000000004E-22</v>
      </c>
      <c r="N160">
        <v>0</v>
      </c>
      <c r="O160">
        <v>5.7000000000000002E-2</v>
      </c>
      <c r="P160">
        <v>-2E-3</v>
      </c>
      <c r="Q160">
        <v>0.78300000000000003</v>
      </c>
      <c r="R160">
        <v>-4.0000000000000001E-3</v>
      </c>
      <c r="S160">
        <v>5.7000000000000002E-2</v>
      </c>
      <c r="T160">
        <v>-2E-3</v>
      </c>
      <c r="U160">
        <v>0.51100000000000001</v>
      </c>
      <c r="V160">
        <v>-5.0000000000000001E-3</v>
      </c>
      <c r="W160" t="s">
        <v>172</v>
      </c>
    </row>
    <row r="161" spans="2:23">
      <c r="B161" t="s">
        <v>241</v>
      </c>
      <c r="C161">
        <v>6</v>
      </c>
      <c r="D161">
        <v>6</v>
      </c>
      <c r="E161">
        <v>52.5</v>
      </c>
      <c r="F161">
        <v>0.108</v>
      </c>
      <c r="G161">
        <v>-1.4E-2</v>
      </c>
      <c r="H161">
        <v>8.0000000000000002E-3</v>
      </c>
      <c r="I161">
        <v>0</v>
      </c>
      <c r="J161" t="s">
        <v>172</v>
      </c>
      <c r="K161">
        <v>8.0000000000000002E-3</v>
      </c>
      <c r="L161">
        <v>-1E-3</v>
      </c>
      <c r="M161" s="1">
        <v>1.9999999999999999E-23</v>
      </c>
      <c r="N161">
        <v>0</v>
      </c>
      <c r="O161">
        <v>5.5E-2</v>
      </c>
      <c r="P161">
        <v>-2E-3</v>
      </c>
      <c r="Q161">
        <v>0.75</v>
      </c>
      <c r="R161">
        <v>-4.0000000000000001E-3</v>
      </c>
      <c r="S161">
        <v>5.5E-2</v>
      </c>
      <c r="T161">
        <v>-2E-3</v>
      </c>
      <c r="U161">
        <v>0.53200000000000003</v>
      </c>
      <c r="V161">
        <v>-5.0000000000000001E-3</v>
      </c>
      <c r="W161" t="s">
        <v>172</v>
      </c>
    </row>
    <row r="162" spans="2:23">
      <c r="B162" t="s">
        <v>241</v>
      </c>
      <c r="C162">
        <v>7</v>
      </c>
      <c r="D162">
        <v>7</v>
      </c>
      <c r="E162">
        <v>175</v>
      </c>
      <c r="F162" s="1">
        <v>4.0000000000000002E-9</v>
      </c>
      <c r="G162">
        <v>0</v>
      </c>
      <c r="H162" s="1">
        <v>3.9999999999999998E-7</v>
      </c>
      <c r="I162">
        <v>0</v>
      </c>
      <c r="J162" t="s">
        <v>172</v>
      </c>
      <c r="K162">
        <v>0</v>
      </c>
      <c r="L162">
        <v>0</v>
      </c>
      <c r="M162" s="1">
        <v>9.9999999999999993E-77</v>
      </c>
      <c r="N162">
        <v>0</v>
      </c>
      <c r="O162" s="1">
        <v>9.0000000000000006E-5</v>
      </c>
      <c r="P162">
        <v>0</v>
      </c>
      <c r="Q162">
        <v>6.5000000000000002E-2</v>
      </c>
      <c r="R162">
        <v>-2E-3</v>
      </c>
      <c r="S162" s="1">
        <v>9.0000000000000006E-5</v>
      </c>
      <c r="T162">
        <v>0</v>
      </c>
      <c r="U162" s="1">
        <v>1E-4</v>
      </c>
      <c r="V162">
        <v>0</v>
      </c>
      <c r="W162" t="s">
        <v>172</v>
      </c>
    </row>
    <row r="163" spans="2:23">
      <c r="B163" t="s">
        <v>241</v>
      </c>
      <c r="C163">
        <v>8</v>
      </c>
      <c r="D163">
        <v>8</v>
      </c>
      <c r="E163">
        <v>236.3</v>
      </c>
      <c r="F163" s="1">
        <v>4.0000000000000003E-5</v>
      </c>
      <c r="G163">
        <v>0</v>
      </c>
      <c r="H163" s="1">
        <v>3.9999999999999998E-6</v>
      </c>
      <c r="I163">
        <v>0</v>
      </c>
      <c r="J163" t="s">
        <v>172</v>
      </c>
      <c r="K163">
        <v>0</v>
      </c>
      <c r="L163">
        <v>0</v>
      </c>
      <c r="M163" s="1">
        <v>1.9999999999999999E-103</v>
      </c>
      <c r="N163">
        <v>0</v>
      </c>
      <c r="O163">
        <v>0</v>
      </c>
      <c r="P163">
        <v>0</v>
      </c>
      <c r="Q163">
        <v>0.01</v>
      </c>
      <c r="R163">
        <v>-1E-3</v>
      </c>
      <c r="S163">
        <v>0</v>
      </c>
      <c r="T163">
        <v>0</v>
      </c>
      <c r="U163">
        <v>0</v>
      </c>
      <c r="V163">
        <v>0</v>
      </c>
      <c r="W163" t="s">
        <v>172</v>
      </c>
    </row>
    <row r="164" spans="2:23">
      <c r="B164" t="s">
        <v>241</v>
      </c>
      <c r="C164">
        <v>9</v>
      </c>
      <c r="D164">
        <v>9</v>
      </c>
      <c r="E164">
        <v>15.1</v>
      </c>
      <c r="F164">
        <v>0.46899999999999997</v>
      </c>
      <c r="G164">
        <v>-1.0999999999999999E-2</v>
      </c>
      <c r="H164">
        <v>0.191</v>
      </c>
      <c r="I164">
        <v>-1E-3</v>
      </c>
      <c r="J164" t="s">
        <v>172</v>
      </c>
      <c r="K164">
        <v>0.189</v>
      </c>
      <c r="L164">
        <v>-4.0000000000000001E-3</v>
      </c>
      <c r="M164" s="1">
        <v>2.9999999999999999E-7</v>
      </c>
      <c r="N164">
        <v>0</v>
      </c>
      <c r="O164">
        <v>0.253</v>
      </c>
      <c r="P164">
        <v>-4.0000000000000001E-3</v>
      </c>
      <c r="Q164">
        <v>0.96599999999999997</v>
      </c>
      <c r="R164">
        <v>-2E-3</v>
      </c>
      <c r="S164">
        <v>0.253</v>
      </c>
      <c r="T164">
        <v>-4.0000000000000001E-3</v>
      </c>
      <c r="U164">
        <v>0.91700000000000004</v>
      </c>
      <c r="V164">
        <v>-3.0000000000000001E-3</v>
      </c>
      <c r="W164" t="s">
        <v>172</v>
      </c>
    </row>
    <row r="165" spans="2:23">
      <c r="B165" t="s">
        <v>241</v>
      </c>
      <c r="C165">
        <v>10</v>
      </c>
      <c r="D165">
        <v>10</v>
      </c>
      <c r="E165">
        <v>-15.1</v>
      </c>
      <c r="F165">
        <v>0.872</v>
      </c>
      <c r="G165">
        <v>-5.0000000000000001E-3</v>
      </c>
      <c r="H165">
        <v>0.65900000000000003</v>
      </c>
      <c r="I165">
        <v>-2E-3</v>
      </c>
      <c r="J165" t="s">
        <v>172</v>
      </c>
      <c r="K165">
        <v>0.66600000000000004</v>
      </c>
      <c r="L165">
        <v>-5.0000000000000001E-3</v>
      </c>
      <c r="M165">
        <v>1</v>
      </c>
      <c r="N165">
        <v>0</v>
      </c>
      <c r="O165">
        <v>0.747</v>
      </c>
      <c r="P165">
        <v>-4.0000000000000001E-3</v>
      </c>
      <c r="Q165">
        <v>0.998</v>
      </c>
      <c r="R165">
        <v>0</v>
      </c>
      <c r="S165">
        <v>0.747</v>
      </c>
      <c r="T165">
        <v>-4.0000000000000001E-3</v>
      </c>
      <c r="U165">
        <v>1</v>
      </c>
      <c r="V165">
        <v>0</v>
      </c>
      <c r="W165" t="s">
        <v>172</v>
      </c>
    </row>
    <row r="166" spans="2:23">
      <c r="B166" t="s">
        <v>241</v>
      </c>
      <c r="C166">
        <v>11</v>
      </c>
      <c r="D166">
        <v>11</v>
      </c>
      <c r="E166">
        <v>779.8</v>
      </c>
      <c r="F166" s="1">
        <v>1.0000000000000001E-115</v>
      </c>
      <c r="G166">
        <v>0</v>
      </c>
      <c r="H166" s="1">
        <v>5.0000000000000002E-28</v>
      </c>
      <c r="I166">
        <v>0</v>
      </c>
      <c r="J166" t="s">
        <v>172</v>
      </c>
      <c r="K166">
        <v>0</v>
      </c>
      <c r="L166">
        <v>0</v>
      </c>
      <c r="M166">
        <v>0</v>
      </c>
      <c r="N166">
        <v>0</v>
      </c>
      <c r="O166">
        <v>0</v>
      </c>
      <c r="P166">
        <v>0</v>
      </c>
      <c r="Q166">
        <v>0</v>
      </c>
      <c r="R166">
        <v>0</v>
      </c>
      <c r="S166">
        <v>0</v>
      </c>
      <c r="T166">
        <v>0</v>
      </c>
      <c r="U166">
        <v>0</v>
      </c>
      <c r="V166">
        <v>0</v>
      </c>
      <c r="W166" t="s">
        <v>172</v>
      </c>
    </row>
    <row r="167" spans="2:23">
      <c r="B167" t="s">
        <v>241</v>
      </c>
      <c r="C167">
        <v>12</v>
      </c>
      <c r="D167">
        <v>12</v>
      </c>
      <c r="E167">
        <v>677.7</v>
      </c>
      <c r="F167" s="1">
        <v>9.9999999999999992E-72</v>
      </c>
      <c r="G167">
        <v>0</v>
      </c>
      <c r="H167" s="1">
        <v>3.9999999999999998E-20</v>
      </c>
      <c r="I167">
        <v>0</v>
      </c>
      <c r="J167" t="s">
        <v>172</v>
      </c>
      <c r="K167">
        <v>0</v>
      </c>
      <c r="L167">
        <v>0</v>
      </c>
      <c r="M167" s="1">
        <v>5.0000000000000001E-295</v>
      </c>
      <c r="N167">
        <v>0</v>
      </c>
      <c r="O167">
        <v>0</v>
      </c>
      <c r="P167">
        <v>0</v>
      </c>
      <c r="Q167">
        <v>0</v>
      </c>
      <c r="R167">
        <v>0</v>
      </c>
      <c r="S167">
        <v>0</v>
      </c>
      <c r="T167">
        <v>0</v>
      </c>
      <c r="U167">
        <v>0</v>
      </c>
      <c r="V167">
        <v>0</v>
      </c>
      <c r="W167" t="s">
        <v>172</v>
      </c>
    </row>
    <row r="168" spans="2:23">
      <c r="B168" t="s">
        <v>241</v>
      </c>
      <c r="C168">
        <v>13</v>
      </c>
      <c r="D168">
        <v>13</v>
      </c>
      <c r="E168">
        <v>173.3</v>
      </c>
      <c r="F168">
        <v>5.0000000000000001E-3</v>
      </c>
      <c r="G168">
        <v>-6.0000000000000001E-3</v>
      </c>
      <c r="H168" s="1">
        <v>1E-4</v>
      </c>
      <c r="I168">
        <v>0</v>
      </c>
      <c r="J168" t="s">
        <v>172</v>
      </c>
      <c r="K168">
        <v>0</v>
      </c>
      <c r="L168">
        <v>0</v>
      </c>
      <c r="M168" s="1">
        <v>6.0000000000000005E-76</v>
      </c>
      <c r="N168">
        <v>0</v>
      </c>
      <c r="O168" s="1">
        <v>2.9999999999999997E-4</v>
      </c>
      <c r="P168">
        <v>0</v>
      </c>
      <c r="Q168">
        <v>7.0999999999999994E-2</v>
      </c>
      <c r="R168">
        <v>-3.0000000000000001E-3</v>
      </c>
      <c r="S168" s="1">
        <v>2.0000000000000001E-4</v>
      </c>
      <c r="T168">
        <v>0</v>
      </c>
      <c r="U168">
        <v>4.0000000000000001E-3</v>
      </c>
      <c r="V168">
        <v>-1E-3</v>
      </c>
      <c r="W168" t="s">
        <v>172</v>
      </c>
    </row>
    <row r="169" spans="2:23">
      <c r="B169" t="s">
        <v>241</v>
      </c>
      <c r="C169">
        <v>14</v>
      </c>
      <c r="D169">
        <v>14</v>
      </c>
      <c r="E169">
        <v>158.9</v>
      </c>
      <c r="F169">
        <v>5.0000000000000001E-3</v>
      </c>
      <c r="G169">
        <v>-4.0000000000000001E-3</v>
      </c>
      <c r="H169" s="1">
        <v>2.0000000000000001E-4</v>
      </c>
      <c r="I169">
        <v>0</v>
      </c>
      <c r="J169" t="s">
        <v>172</v>
      </c>
      <c r="K169" s="1">
        <v>2.9999999999999997E-4</v>
      </c>
      <c r="L169">
        <v>0</v>
      </c>
      <c r="M169" s="1">
        <v>9.9999999999999996E-70</v>
      </c>
      <c r="N169">
        <v>0</v>
      </c>
      <c r="O169">
        <v>1E-3</v>
      </c>
      <c r="P169">
        <v>0</v>
      </c>
      <c r="Q169">
        <v>0.109</v>
      </c>
      <c r="R169">
        <v>-3.0000000000000001E-3</v>
      </c>
      <c r="S169">
        <v>1E-3</v>
      </c>
      <c r="T169">
        <v>0</v>
      </c>
      <c r="U169">
        <v>1.2E-2</v>
      </c>
      <c r="V169">
        <v>-1E-3</v>
      </c>
      <c r="W169" t="s">
        <v>172</v>
      </c>
    </row>
    <row r="170" spans="2:23">
      <c r="B170" t="s">
        <v>241</v>
      </c>
      <c r="C170">
        <v>15</v>
      </c>
      <c r="D170">
        <v>15</v>
      </c>
      <c r="E170">
        <v>108.2</v>
      </c>
      <c r="F170">
        <v>7.0000000000000001E-3</v>
      </c>
      <c r="G170">
        <v>-8.0000000000000002E-3</v>
      </c>
      <c r="H170" s="1">
        <v>1E-4</v>
      </c>
      <c r="I170">
        <v>0</v>
      </c>
      <c r="J170" t="s">
        <v>172</v>
      </c>
      <c r="K170" s="1">
        <v>6.9999999999999994E-5</v>
      </c>
      <c r="L170">
        <v>0</v>
      </c>
      <c r="M170" s="1">
        <v>9.9999999999999997E-48</v>
      </c>
      <c r="N170">
        <v>0</v>
      </c>
      <c r="O170">
        <v>6.0000000000000001E-3</v>
      </c>
      <c r="P170">
        <v>-1E-3</v>
      </c>
      <c r="Q170">
        <v>0.28799999999999998</v>
      </c>
      <c r="R170">
        <v>-5.0000000000000001E-3</v>
      </c>
      <c r="S170">
        <v>4.0000000000000001E-3</v>
      </c>
      <c r="T170">
        <v>-1E-3</v>
      </c>
      <c r="U170">
        <v>7.2999999999999995E-2</v>
      </c>
      <c r="V170">
        <v>-3.0000000000000001E-3</v>
      </c>
      <c r="W170" t="s">
        <v>172</v>
      </c>
    </row>
    <row r="171" spans="2:23">
      <c r="B171" t="s">
        <v>241</v>
      </c>
      <c r="C171">
        <v>16</v>
      </c>
      <c r="D171">
        <v>16</v>
      </c>
      <c r="E171">
        <v>93.5</v>
      </c>
      <c r="F171">
        <v>1.6E-2</v>
      </c>
      <c r="G171">
        <v>-5.0000000000000001E-3</v>
      </c>
      <c r="H171">
        <v>2E-3</v>
      </c>
      <c r="I171">
        <v>0</v>
      </c>
      <c r="J171" t="s">
        <v>172</v>
      </c>
      <c r="K171">
        <v>2E-3</v>
      </c>
      <c r="L171">
        <v>0</v>
      </c>
      <c r="M171" s="1">
        <v>2E-41</v>
      </c>
      <c r="N171">
        <v>0</v>
      </c>
      <c r="O171">
        <v>1.4E-2</v>
      </c>
      <c r="P171">
        <v>-1E-3</v>
      </c>
      <c r="Q171">
        <v>0.38600000000000001</v>
      </c>
      <c r="R171">
        <v>-5.0000000000000001E-3</v>
      </c>
      <c r="S171">
        <v>1.2E-2</v>
      </c>
      <c r="T171">
        <v>-1E-3</v>
      </c>
      <c r="U171">
        <v>0.16800000000000001</v>
      </c>
      <c r="V171">
        <v>-4.0000000000000001E-3</v>
      </c>
      <c r="W171" t="s">
        <v>172</v>
      </c>
    </row>
    <row r="172" spans="2:23">
      <c r="B172" t="s">
        <v>241</v>
      </c>
      <c r="C172">
        <v>17</v>
      </c>
      <c r="D172">
        <v>17</v>
      </c>
      <c r="E172">
        <v>211.2</v>
      </c>
      <c r="F172">
        <v>5.0000000000000001E-3</v>
      </c>
      <c r="G172">
        <v>-1.2999999999999999E-2</v>
      </c>
      <c r="H172" s="1">
        <v>1.0000000000000001E-5</v>
      </c>
      <c r="I172">
        <v>0</v>
      </c>
      <c r="J172" t="s">
        <v>172</v>
      </c>
      <c r="K172">
        <v>0</v>
      </c>
      <c r="L172">
        <v>0</v>
      </c>
      <c r="M172" s="1">
        <v>2E-92</v>
      </c>
      <c r="N172">
        <v>0</v>
      </c>
      <c r="O172">
        <v>0</v>
      </c>
      <c r="P172">
        <v>0</v>
      </c>
      <c r="Q172">
        <v>1.9E-2</v>
      </c>
      <c r="R172">
        <v>-1E-3</v>
      </c>
      <c r="S172">
        <v>0</v>
      </c>
      <c r="T172">
        <v>0</v>
      </c>
      <c r="U172" s="1">
        <v>9.0000000000000006E-5</v>
      </c>
      <c r="V172">
        <v>0</v>
      </c>
      <c r="W172" t="s">
        <v>172</v>
      </c>
    </row>
    <row r="173" spans="2:23">
      <c r="B173" t="s">
        <v>241</v>
      </c>
      <c r="C173">
        <v>18</v>
      </c>
      <c r="D173">
        <v>18</v>
      </c>
      <c r="E173">
        <v>223.8</v>
      </c>
      <c r="F173" s="1">
        <v>1E-4</v>
      </c>
      <c r="G173">
        <v>-1E-3</v>
      </c>
      <c r="H173" s="1">
        <v>3.0000000000000001E-6</v>
      </c>
      <c r="I173">
        <v>0</v>
      </c>
      <c r="J173" t="s">
        <v>172</v>
      </c>
      <c r="K173">
        <v>0</v>
      </c>
      <c r="L173">
        <v>0</v>
      </c>
      <c r="M173" s="1">
        <v>6E-98</v>
      </c>
      <c r="N173">
        <v>0</v>
      </c>
      <c r="O173">
        <v>0</v>
      </c>
      <c r="P173">
        <v>0</v>
      </c>
      <c r="Q173">
        <v>1.2999999999999999E-2</v>
      </c>
      <c r="R173">
        <v>-1E-3</v>
      </c>
      <c r="S173">
        <v>0</v>
      </c>
      <c r="T173">
        <v>0</v>
      </c>
      <c r="U173">
        <v>0</v>
      </c>
      <c r="V173">
        <v>0</v>
      </c>
      <c r="W173" t="s">
        <v>172</v>
      </c>
    </row>
    <row r="174" spans="2:23">
      <c r="B174" t="s">
        <v>241</v>
      </c>
      <c r="C174">
        <v>19</v>
      </c>
      <c r="D174">
        <v>19</v>
      </c>
      <c r="E174">
        <v>48</v>
      </c>
      <c r="F174">
        <v>9.5000000000000001E-2</v>
      </c>
      <c r="G174">
        <v>-1.0999999999999999E-2</v>
      </c>
      <c r="H174">
        <v>1.2E-2</v>
      </c>
      <c r="I174">
        <v>0</v>
      </c>
      <c r="J174" t="s">
        <v>172</v>
      </c>
      <c r="K174">
        <v>1.2999999999999999E-2</v>
      </c>
      <c r="L174">
        <v>-1E-3</v>
      </c>
      <c r="M174" s="1">
        <v>9.9999999999999991E-22</v>
      </c>
      <c r="N174">
        <v>0</v>
      </c>
      <c r="O174">
        <v>6.8000000000000005E-2</v>
      </c>
      <c r="P174">
        <v>-3.0000000000000001E-3</v>
      </c>
      <c r="Q174">
        <v>0.78700000000000003</v>
      </c>
      <c r="R174">
        <v>-4.0000000000000001E-3</v>
      </c>
      <c r="S174">
        <v>6.8000000000000005E-2</v>
      </c>
      <c r="T174">
        <v>-3.0000000000000001E-3</v>
      </c>
      <c r="U174">
        <v>0.58499999999999996</v>
      </c>
      <c r="V174">
        <v>-5.0000000000000001E-3</v>
      </c>
      <c r="W174" t="s">
        <v>172</v>
      </c>
    </row>
    <row r="175" spans="2:23">
      <c r="B175" t="s">
        <v>241</v>
      </c>
      <c r="C175">
        <v>20</v>
      </c>
      <c r="D175">
        <v>20</v>
      </c>
      <c r="E175">
        <v>41.5</v>
      </c>
      <c r="F175">
        <v>0.21199999999999999</v>
      </c>
      <c r="G175">
        <v>-1.4E-2</v>
      </c>
      <c r="H175">
        <v>2.8000000000000001E-2</v>
      </c>
      <c r="I175">
        <v>-1E-3</v>
      </c>
      <c r="J175" t="s">
        <v>172</v>
      </c>
      <c r="K175">
        <v>2.9000000000000001E-2</v>
      </c>
      <c r="L175">
        <v>-2E-3</v>
      </c>
      <c r="M175" s="1">
        <v>1.0000000000000001E-18</v>
      </c>
      <c r="N175">
        <v>0</v>
      </c>
      <c r="O175">
        <v>9.7000000000000003E-2</v>
      </c>
      <c r="P175">
        <v>-3.0000000000000001E-3</v>
      </c>
      <c r="Q175">
        <v>0.84099999999999997</v>
      </c>
      <c r="R175">
        <v>-4.0000000000000001E-3</v>
      </c>
      <c r="S175">
        <v>9.7000000000000003E-2</v>
      </c>
      <c r="T175">
        <v>-3.0000000000000001E-3</v>
      </c>
      <c r="U175">
        <v>0.72399999999999998</v>
      </c>
      <c r="V175">
        <v>-4.0000000000000001E-3</v>
      </c>
      <c r="W175" t="s">
        <v>172</v>
      </c>
    </row>
    <row r="176" spans="2:23">
      <c r="B176" t="s">
        <v>241</v>
      </c>
      <c r="C176">
        <v>21</v>
      </c>
      <c r="D176">
        <v>21</v>
      </c>
      <c r="E176">
        <v>1092.9000000000001</v>
      </c>
      <c r="F176" s="1">
        <v>6.0000000000000002E-62</v>
      </c>
      <c r="G176">
        <v>0</v>
      </c>
      <c r="H176" s="1">
        <v>2E-19</v>
      </c>
      <c r="I176">
        <v>0</v>
      </c>
      <c r="J176" t="s">
        <v>172</v>
      </c>
      <c r="K176">
        <v>0</v>
      </c>
      <c r="L176">
        <v>0</v>
      </c>
      <c r="M176">
        <v>0</v>
      </c>
      <c r="N176">
        <v>0</v>
      </c>
      <c r="O176">
        <v>0</v>
      </c>
      <c r="P176">
        <v>0</v>
      </c>
      <c r="Q176">
        <v>0</v>
      </c>
      <c r="R176">
        <v>0</v>
      </c>
      <c r="S176">
        <v>0</v>
      </c>
      <c r="T176">
        <v>0</v>
      </c>
      <c r="U176">
        <v>0</v>
      </c>
      <c r="V176">
        <v>0</v>
      </c>
      <c r="W176" t="s">
        <v>172</v>
      </c>
    </row>
    <row r="177" spans="2:23">
      <c r="B177" t="s">
        <v>241</v>
      </c>
      <c r="C177">
        <v>22</v>
      </c>
      <c r="D177">
        <v>22</v>
      </c>
      <c r="E177">
        <v>1056</v>
      </c>
      <c r="F177" s="1">
        <v>1.0000000000000001E-86</v>
      </c>
      <c r="G177">
        <v>0</v>
      </c>
      <c r="H177" s="1">
        <v>1.9999999999999999E-23</v>
      </c>
      <c r="I177">
        <v>0</v>
      </c>
      <c r="J177" t="s">
        <v>172</v>
      </c>
      <c r="K177">
        <v>0</v>
      </c>
      <c r="L177">
        <v>0</v>
      </c>
      <c r="M177">
        <v>0</v>
      </c>
      <c r="N177">
        <v>0</v>
      </c>
      <c r="O177">
        <v>0</v>
      </c>
      <c r="P177">
        <v>0</v>
      </c>
      <c r="Q177">
        <v>0</v>
      </c>
      <c r="R177">
        <v>0</v>
      </c>
      <c r="S177">
        <v>0</v>
      </c>
      <c r="T177">
        <v>0</v>
      </c>
      <c r="U177">
        <v>0</v>
      </c>
      <c r="V177">
        <v>0</v>
      </c>
      <c r="W177" t="s">
        <v>172</v>
      </c>
    </row>
    <row r="178" spans="2:23">
      <c r="B178" t="s">
        <v>241</v>
      </c>
      <c r="C178">
        <v>23</v>
      </c>
      <c r="D178">
        <v>23</v>
      </c>
      <c r="E178">
        <v>278.39999999999998</v>
      </c>
      <c r="F178" s="1">
        <v>9.9999999999999995E-7</v>
      </c>
      <c r="G178">
        <v>0</v>
      </c>
      <c r="H178" s="1">
        <v>5.9999999999999997E-7</v>
      </c>
      <c r="I178">
        <v>0</v>
      </c>
      <c r="J178" t="s">
        <v>172</v>
      </c>
      <c r="K178">
        <v>0</v>
      </c>
      <c r="L178">
        <v>0</v>
      </c>
      <c r="M178" s="1">
        <v>9.9999999999999998E-122</v>
      </c>
      <c r="N178">
        <v>0</v>
      </c>
      <c r="O178">
        <v>0</v>
      </c>
      <c r="P178">
        <v>0</v>
      </c>
      <c r="Q178">
        <v>4.0000000000000001E-3</v>
      </c>
      <c r="R178">
        <v>-1E-3</v>
      </c>
      <c r="S178">
        <v>0</v>
      </c>
      <c r="T178">
        <v>0</v>
      </c>
      <c r="U178">
        <v>0</v>
      </c>
      <c r="V178">
        <v>0</v>
      </c>
      <c r="W178" t="s">
        <v>172</v>
      </c>
    </row>
    <row r="179" spans="2:23">
      <c r="B179" t="s">
        <v>241</v>
      </c>
      <c r="C179">
        <v>24</v>
      </c>
      <c r="D179">
        <v>24</v>
      </c>
      <c r="E179">
        <v>289.3</v>
      </c>
      <c r="F179" s="1">
        <v>2E-46</v>
      </c>
      <c r="G179">
        <v>0</v>
      </c>
      <c r="H179" s="1">
        <v>4.0000000000000003E-17</v>
      </c>
      <c r="I179">
        <v>0</v>
      </c>
      <c r="J179" t="s">
        <v>172</v>
      </c>
      <c r="K179">
        <v>0</v>
      </c>
      <c r="L179">
        <v>0</v>
      </c>
      <c r="M179" s="1">
        <v>1.9999999999999999E-126</v>
      </c>
      <c r="N179">
        <v>0</v>
      </c>
      <c r="O179">
        <v>0</v>
      </c>
      <c r="P179">
        <v>0</v>
      </c>
      <c r="Q179">
        <v>3.0000000000000001E-3</v>
      </c>
      <c r="R179">
        <v>-1E-3</v>
      </c>
      <c r="S179">
        <v>0</v>
      </c>
      <c r="T179">
        <v>0</v>
      </c>
      <c r="U179">
        <v>0</v>
      </c>
      <c r="V179">
        <v>0</v>
      </c>
      <c r="W179" t="s">
        <v>172</v>
      </c>
    </row>
    <row r="180" spans="2:23">
      <c r="B180" t="s">
        <v>241</v>
      </c>
      <c r="C180">
        <v>25</v>
      </c>
      <c r="D180">
        <v>25</v>
      </c>
      <c r="E180">
        <v>96.6</v>
      </c>
      <c r="F180">
        <v>0.02</v>
      </c>
      <c r="G180">
        <v>-1.0999999999999999E-2</v>
      </c>
      <c r="H180" s="1">
        <v>4.0000000000000002E-4</v>
      </c>
      <c r="I180">
        <v>0</v>
      </c>
      <c r="J180" t="s">
        <v>172</v>
      </c>
      <c r="K180" s="1">
        <v>4.0000000000000002E-4</v>
      </c>
      <c r="L180">
        <v>0</v>
      </c>
      <c r="M180" s="1">
        <v>1E-42</v>
      </c>
      <c r="N180">
        <v>0</v>
      </c>
      <c r="O180">
        <v>7.0000000000000001E-3</v>
      </c>
      <c r="P180">
        <v>-1E-3</v>
      </c>
      <c r="Q180">
        <v>0.373</v>
      </c>
      <c r="R180">
        <v>-5.0000000000000001E-3</v>
      </c>
      <c r="S180">
        <v>7.0000000000000001E-3</v>
      </c>
      <c r="T180">
        <v>-1E-3</v>
      </c>
      <c r="U180">
        <v>0.124</v>
      </c>
      <c r="V180">
        <v>-3.0000000000000001E-3</v>
      </c>
      <c r="W180" t="s">
        <v>172</v>
      </c>
    </row>
    <row r="181" spans="2:23">
      <c r="B181" t="s">
        <v>241</v>
      </c>
      <c r="C181">
        <v>26</v>
      </c>
      <c r="D181">
        <v>26</v>
      </c>
      <c r="E181">
        <v>87.1</v>
      </c>
      <c r="F181">
        <v>7.0000000000000001E-3</v>
      </c>
      <c r="G181">
        <v>-4.0000000000000001E-3</v>
      </c>
      <c r="H181">
        <v>1E-3</v>
      </c>
      <c r="I181">
        <v>0</v>
      </c>
      <c r="J181" t="s">
        <v>172</v>
      </c>
      <c r="K181" s="1">
        <v>4.0000000000000002E-4</v>
      </c>
      <c r="L181">
        <v>0</v>
      </c>
      <c r="M181" s="1">
        <v>1.9999999999999999E-38</v>
      </c>
      <c r="N181">
        <v>0</v>
      </c>
      <c r="O181">
        <v>1.0999999999999999E-2</v>
      </c>
      <c r="P181">
        <v>-1E-3</v>
      </c>
      <c r="Q181">
        <v>0.45100000000000001</v>
      </c>
      <c r="R181">
        <v>-5.0000000000000001E-3</v>
      </c>
      <c r="S181">
        <v>1.0999999999999999E-2</v>
      </c>
      <c r="T181">
        <v>-1E-3</v>
      </c>
      <c r="U181">
        <v>0.17399999999999999</v>
      </c>
      <c r="V181">
        <v>-4.0000000000000001E-3</v>
      </c>
      <c r="W181" t="s">
        <v>172</v>
      </c>
    </row>
    <row r="182" spans="2:23">
      <c r="B182" t="s">
        <v>241</v>
      </c>
      <c r="C182">
        <v>27</v>
      </c>
      <c r="D182">
        <v>27</v>
      </c>
      <c r="E182">
        <v>266.3</v>
      </c>
      <c r="F182" s="1">
        <v>4.9999999999999998E-7</v>
      </c>
      <c r="G182">
        <v>0</v>
      </c>
      <c r="H182" s="1">
        <v>9.9999999999999995E-7</v>
      </c>
      <c r="I182">
        <v>0</v>
      </c>
      <c r="J182" t="s">
        <v>172</v>
      </c>
      <c r="K182">
        <v>0</v>
      </c>
      <c r="L182">
        <v>0</v>
      </c>
      <c r="M182" s="1">
        <v>2E-116</v>
      </c>
      <c r="N182">
        <v>0</v>
      </c>
      <c r="O182">
        <v>0</v>
      </c>
      <c r="P182">
        <v>0</v>
      </c>
      <c r="Q182">
        <v>4.0000000000000001E-3</v>
      </c>
      <c r="R182">
        <v>-1E-3</v>
      </c>
      <c r="S182">
        <v>0</v>
      </c>
      <c r="T182">
        <v>0</v>
      </c>
      <c r="U182">
        <v>0</v>
      </c>
      <c r="V182">
        <v>0</v>
      </c>
      <c r="W182" t="s">
        <v>172</v>
      </c>
    </row>
    <row r="183" spans="2:23">
      <c r="B183" t="s">
        <v>241</v>
      </c>
      <c r="C183">
        <v>28</v>
      </c>
      <c r="D183">
        <v>28</v>
      </c>
      <c r="E183">
        <v>355.2</v>
      </c>
      <c r="F183" s="1">
        <v>5.0000000000000004E-6</v>
      </c>
      <c r="G183">
        <v>0</v>
      </c>
      <c r="H183" s="1">
        <v>1.9999999999999999E-6</v>
      </c>
      <c r="I183">
        <v>0</v>
      </c>
      <c r="J183" t="s">
        <v>172</v>
      </c>
      <c r="K183">
        <v>0</v>
      </c>
      <c r="L183">
        <v>0</v>
      </c>
      <c r="M183" s="1">
        <v>5.9999999999999997E-155</v>
      </c>
      <c r="N183">
        <v>0</v>
      </c>
      <c r="O183">
        <v>0</v>
      </c>
      <c r="P183">
        <v>0</v>
      </c>
      <c r="Q183" s="1">
        <v>1E-4</v>
      </c>
      <c r="R183">
        <v>0</v>
      </c>
      <c r="S183">
        <v>0</v>
      </c>
      <c r="T183">
        <v>0</v>
      </c>
      <c r="U183">
        <v>0</v>
      </c>
      <c r="V183">
        <v>0</v>
      </c>
      <c r="W183" t="s">
        <v>172</v>
      </c>
    </row>
    <row r="184" spans="2:23">
      <c r="B184" t="s">
        <v>241</v>
      </c>
      <c r="C184">
        <v>29</v>
      </c>
      <c r="D184">
        <v>29</v>
      </c>
      <c r="E184">
        <v>69.8</v>
      </c>
      <c r="F184">
        <v>2.8000000000000001E-2</v>
      </c>
      <c r="G184">
        <v>-6.0000000000000001E-3</v>
      </c>
      <c r="H184">
        <v>3.0000000000000001E-3</v>
      </c>
      <c r="I184">
        <v>0</v>
      </c>
      <c r="J184" t="s">
        <v>172</v>
      </c>
      <c r="K184">
        <v>3.0000000000000001E-3</v>
      </c>
      <c r="L184">
        <v>-1E-3</v>
      </c>
      <c r="M184" s="1">
        <v>5.0000000000000004E-31</v>
      </c>
      <c r="N184">
        <v>0</v>
      </c>
      <c r="O184">
        <v>1.7000000000000001E-2</v>
      </c>
      <c r="P184">
        <v>-1E-3</v>
      </c>
      <c r="Q184">
        <v>0.59399999999999997</v>
      </c>
      <c r="R184">
        <v>-5.0000000000000001E-3</v>
      </c>
      <c r="S184">
        <v>1.7000000000000001E-2</v>
      </c>
      <c r="T184">
        <v>-1E-3</v>
      </c>
      <c r="U184">
        <v>0.20100000000000001</v>
      </c>
      <c r="V184">
        <v>-4.0000000000000001E-3</v>
      </c>
      <c r="W184" t="s">
        <v>172</v>
      </c>
    </row>
    <row r="185" spans="2:23">
      <c r="B185" t="s">
        <v>241</v>
      </c>
      <c r="C185">
        <v>30</v>
      </c>
      <c r="D185">
        <v>30</v>
      </c>
      <c r="E185">
        <v>59.6</v>
      </c>
      <c r="F185">
        <v>6.9000000000000006E-2</v>
      </c>
      <c r="G185">
        <v>-8.0000000000000002E-3</v>
      </c>
      <c r="H185">
        <v>1.2E-2</v>
      </c>
      <c r="I185">
        <v>0</v>
      </c>
      <c r="J185" t="s">
        <v>172</v>
      </c>
      <c r="K185">
        <v>1.2E-2</v>
      </c>
      <c r="L185">
        <v>-1E-3</v>
      </c>
      <c r="M185" s="1">
        <v>1E-26</v>
      </c>
      <c r="N185">
        <v>0</v>
      </c>
      <c r="O185">
        <v>2.9000000000000001E-2</v>
      </c>
      <c r="P185">
        <v>-2E-3</v>
      </c>
      <c r="Q185">
        <v>0.68799999999999994</v>
      </c>
      <c r="R185">
        <v>-5.0000000000000001E-3</v>
      </c>
      <c r="S185">
        <v>2.9000000000000001E-2</v>
      </c>
      <c r="T185">
        <v>-2E-3</v>
      </c>
      <c r="U185">
        <v>0.30599999999999999</v>
      </c>
      <c r="V185">
        <v>-5.0000000000000001E-3</v>
      </c>
      <c r="W185" t="s">
        <v>172</v>
      </c>
    </row>
    <row r="186" spans="2:23">
      <c r="B186" t="s">
        <v>241</v>
      </c>
      <c r="C186">
        <v>31</v>
      </c>
      <c r="D186">
        <v>31</v>
      </c>
      <c r="E186">
        <v>832.4</v>
      </c>
      <c r="F186" s="1">
        <v>6E-10</v>
      </c>
      <c r="G186">
        <v>0</v>
      </c>
      <c r="H186" s="1">
        <v>9.9999999999999995E-8</v>
      </c>
      <c r="I186">
        <v>0</v>
      </c>
      <c r="J186" t="s">
        <v>172</v>
      </c>
      <c r="K186">
        <v>0</v>
      </c>
      <c r="L186">
        <v>0</v>
      </c>
      <c r="M186">
        <v>0</v>
      </c>
      <c r="N186">
        <v>0</v>
      </c>
      <c r="O186">
        <v>0</v>
      </c>
      <c r="P186">
        <v>0</v>
      </c>
      <c r="Q186">
        <v>0</v>
      </c>
      <c r="R186">
        <v>0</v>
      </c>
      <c r="S186">
        <v>0</v>
      </c>
      <c r="T186">
        <v>0</v>
      </c>
      <c r="U186">
        <v>0</v>
      </c>
      <c r="V186">
        <v>0</v>
      </c>
      <c r="W186" t="s">
        <v>172</v>
      </c>
    </row>
    <row r="187" spans="2:23">
      <c r="B187" t="s">
        <v>241</v>
      </c>
      <c r="C187">
        <v>32</v>
      </c>
      <c r="D187">
        <v>32</v>
      </c>
      <c r="E187">
        <v>823.1</v>
      </c>
      <c r="F187" s="1">
        <v>9.9999999999999998E-13</v>
      </c>
      <c r="G187">
        <v>0</v>
      </c>
      <c r="H187" s="1">
        <v>1E-8</v>
      </c>
      <c r="I187">
        <v>0</v>
      </c>
      <c r="J187" t="s">
        <v>172</v>
      </c>
      <c r="K187">
        <v>0</v>
      </c>
      <c r="L187">
        <v>0</v>
      </c>
      <c r="M187">
        <v>0</v>
      </c>
      <c r="N187">
        <v>0</v>
      </c>
      <c r="O187">
        <v>0</v>
      </c>
      <c r="P187">
        <v>0</v>
      </c>
      <c r="Q187">
        <v>0</v>
      </c>
      <c r="R187">
        <v>0</v>
      </c>
      <c r="S187">
        <v>0</v>
      </c>
      <c r="T187">
        <v>0</v>
      </c>
      <c r="U187">
        <v>0</v>
      </c>
      <c r="V187">
        <v>0</v>
      </c>
      <c r="W187" t="s">
        <v>172</v>
      </c>
    </row>
    <row r="188" spans="2:23">
      <c r="B188" t="s">
        <v>241</v>
      </c>
      <c r="C188">
        <v>33</v>
      </c>
      <c r="D188">
        <v>33</v>
      </c>
      <c r="E188">
        <v>209.8</v>
      </c>
      <c r="F188">
        <v>3.0000000000000001E-3</v>
      </c>
      <c r="G188">
        <v>-3.0000000000000001E-3</v>
      </c>
      <c r="H188" s="1">
        <v>1E-4</v>
      </c>
      <c r="I188">
        <v>0</v>
      </c>
      <c r="J188" t="s">
        <v>172</v>
      </c>
      <c r="K188">
        <v>0</v>
      </c>
      <c r="L188">
        <v>0</v>
      </c>
      <c r="M188" s="1">
        <v>6.9999999999999997E-92</v>
      </c>
      <c r="N188">
        <v>0</v>
      </c>
      <c r="O188">
        <v>0</v>
      </c>
      <c r="P188">
        <v>0</v>
      </c>
      <c r="Q188">
        <v>0.03</v>
      </c>
      <c r="R188">
        <v>-2E-3</v>
      </c>
      <c r="S188">
        <v>0</v>
      </c>
      <c r="T188">
        <v>0</v>
      </c>
      <c r="U188">
        <v>1E-3</v>
      </c>
      <c r="V188">
        <v>0</v>
      </c>
      <c r="W188" t="s">
        <v>172</v>
      </c>
    </row>
    <row r="189" spans="2:23">
      <c r="B189" t="s">
        <v>241</v>
      </c>
      <c r="C189">
        <v>34</v>
      </c>
      <c r="D189">
        <v>34</v>
      </c>
      <c r="E189">
        <v>187.9</v>
      </c>
      <c r="F189">
        <v>1E-3</v>
      </c>
      <c r="G189">
        <v>-2E-3</v>
      </c>
      <c r="H189" s="1">
        <v>2.0000000000000002E-5</v>
      </c>
      <c r="I189">
        <v>0</v>
      </c>
      <c r="J189" t="s">
        <v>172</v>
      </c>
      <c r="K189">
        <v>0</v>
      </c>
      <c r="L189">
        <v>0</v>
      </c>
      <c r="M189" s="1">
        <v>1.9999999999999999E-82</v>
      </c>
      <c r="N189">
        <v>0</v>
      </c>
      <c r="O189" s="1">
        <v>1E-4</v>
      </c>
      <c r="P189">
        <v>0</v>
      </c>
      <c r="Q189">
        <v>5.5E-2</v>
      </c>
      <c r="R189">
        <v>-2E-3</v>
      </c>
      <c r="S189" s="1">
        <v>1E-4</v>
      </c>
      <c r="T189">
        <v>0</v>
      </c>
      <c r="U189">
        <v>3.0000000000000001E-3</v>
      </c>
      <c r="V189">
        <v>-1E-3</v>
      </c>
      <c r="W189" t="s">
        <v>172</v>
      </c>
    </row>
    <row r="190" spans="2:23">
      <c r="B190" t="s">
        <v>241</v>
      </c>
      <c r="C190">
        <v>35</v>
      </c>
      <c r="D190">
        <v>35</v>
      </c>
      <c r="E190">
        <v>128.5</v>
      </c>
      <c r="F190">
        <v>5.0000000000000001E-3</v>
      </c>
      <c r="G190">
        <v>-6.0000000000000001E-3</v>
      </c>
      <c r="H190" s="1">
        <v>1E-4</v>
      </c>
      <c r="I190">
        <v>0</v>
      </c>
      <c r="J190" t="s">
        <v>172</v>
      </c>
      <c r="K190">
        <v>0</v>
      </c>
      <c r="L190">
        <v>0</v>
      </c>
      <c r="M190" s="1">
        <v>2.0000000000000001E-56</v>
      </c>
      <c r="N190">
        <v>0</v>
      </c>
      <c r="O190">
        <v>3.0000000000000001E-3</v>
      </c>
      <c r="P190">
        <v>-1E-3</v>
      </c>
      <c r="Q190">
        <v>0.182</v>
      </c>
      <c r="R190">
        <v>-4.0000000000000001E-3</v>
      </c>
      <c r="S190">
        <v>3.0000000000000001E-3</v>
      </c>
      <c r="T190">
        <v>-1E-3</v>
      </c>
      <c r="U190">
        <v>5.5E-2</v>
      </c>
      <c r="V190">
        <v>-2E-3</v>
      </c>
      <c r="W190" t="s">
        <v>172</v>
      </c>
    </row>
    <row r="191" spans="2:23">
      <c r="B191" t="s">
        <v>241</v>
      </c>
      <c r="C191">
        <v>36</v>
      </c>
      <c r="D191">
        <v>36</v>
      </c>
      <c r="E191">
        <v>123.6</v>
      </c>
      <c r="F191" s="1">
        <v>4.0000000000000002E-4</v>
      </c>
      <c r="G191">
        <v>-1E-3</v>
      </c>
      <c r="H191" s="1">
        <v>6.0000000000000002E-5</v>
      </c>
      <c r="I191">
        <v>0</v>
      </c>
      <c r="J191" t="s">
        <v>172</v>
      </c>
      <c r="K191" s="1">
        <v>4.0000000000000003E-5</v>
      </c>
      <c r="L191">
        <v>0</v>
      </c>
      <c r="M191" s="1">
        <v>2.0000000000000001E-54</v>
      </c>
      <c r="N191">
        <v>0</v>
      </c>
      <c r="O191">
        <v>2E-3</v>
      </c>
      <c r="P191">
        <v>0</v>
      </c>
      <c r="Q191">
        <v>0.19600000000000001</v>
      </c>
      <c r="R191">
        <v>-4.0000000000000001E-3</v>
      </c>
      <c r="S191">
        <v>2E-3</v>
      </c>
      <c r="T191">
        <v>0</v>
      </c>
      <c r="U191">
        <v>4.3999999999999997E-2</v>
      </c>
      <c r="V191">
        <v>-2E-3</v>
      </c>
      <c r="W191" t="s">
        <v>172</v>
      </c>
    </row>
    <row r="192" spans="2:23">
      <c r="B192" t="s">
        <v>241</v>
      </c>
      <c r="C192">
        <v>37</v>
      </c>
      <c r="D192">
        <v>37</v>
      </c>
      <c r="E192">
        <v>278.60000000000002</v>
      </c>
      <c r="F192" s="1">
        <v>7.0000000000000003E-74</v>
      </c>
      <c r="G192">
        <v>0</v>
      </c>
      <c r="H192" s="1">
        <v>4.9999999999999997E-21</v>
      </c>
      <c r="I192">
        <v>0</v>
      </c>
      <c r="J192" t="s">
        <v>172</v>
      </c>
      <c r="K192">
        <v>0</v>
      </c>
      <c r="L192">
        <v>0</v>
      </c>
      <c r="M192" s="1">
        <v>9.9999999999999998E-122</v>
      </c>
      <c r="N192">
        <v>0</v>
      </c>
      <c r="O192">
        <v>0</v>
      </c>
      <c r="P192">
        <v>0</v>
      </c>
      <c r="Q192">
        <v>2E-3</v>
      </c>
      <c r="R192">
        <v>0</v>
      </c>
      <c r="S192">
        <v>0</v>
      </c>
      <c r="T192">
        <v>0</v>
      </c>
      <c r="U192">
        <v>0</v>
      </c>
      <c r="V192">
        <v>0</v>
      </c>
      <c r="W192" t="s">
        <v>172</v>
      </c>
    </row>
    <row r="193" spans="2:23">
      <c r="B193" t="s">
        <v>241</v>
      </c>
      <c r="C193">
        <v>38</v>
      </c>
      <c r="D193">
        <v>38</v>
      </c>
      <c r="E193">
        <v>259.8</v>
      </c>
      <c r="F193" s="1">
        <v>3.0000000000000003E-39</v>
      </c>
      <c r="G193">
        <v>0</v>
      </c>
      <c r="H193" s="1">
        <v>5E-15</v>
      </c>
      <c r="I193">
        <v>0</v>
      </c>
      <c r="J193" t="s">
        <v>172</v>
      </c>
      <c r="K193">
        <v>0</v>
      </c>
      <c r="L193">
        <v>0</v>
      </c>
      <c r="M193" s="1">
        <v>9.9999999999999998E-114</v>
      </c>
      <c r="N193">
        <v>0</v>
      </c>
      <c r="O193">
        <v>0</v>
      </c>
      <c r="P193">
        <v>0</v>
      </c>
      <c r="Q193">
        <v>4.0000000000000001E-3</v>
      </c>
      <c r="R193">
        <v>-1E-3</v>
      </c>
      <c r="S193">
        <v>0</v>
      </c>
      <c r="T193">
        <v>0</v>
      </c>
      <c r="U193">
        <v>0</v>
      </c>
      <c r="V193">
        <v>0</v>
      </c>
      <c r="W193" t="s">
        <v>172</v>
      </c>
    </row>
    <row r="194" spans="2:23">
      <c r="B194" t="s">
        <v>241</v>
      </c>
      <c r="C194">
        <v>39</v>
      </c>
      <c r="D194">
        <v>39</v>
      </c>
      <c r="E194">
        <v>61.6</v>
      </c>
      <c r="F194">
        <v>0.11</v>
      </c>
      <c r="G194">
        <v>-1.2E-2</v>
      </c>
      <c r="H194">
        <v>1.2E-2</v>
      </c>
      <c r="I194">
        <v>0</v>
      </c>
      <c r="J194" t="s">
        <v>172</v>
      </c>
      <c r="K194">
        <v>1.2E-2</v>
      </c>
      <c r="L194">
        <v>-1E-3</v>
      </c>
      <c r="M194" s="1">
        <v>2.0000000000000001E-27</v>
      </c>
      <c r="N194">
        <v>0</v>
      </c>
      <c r="O194">
        <v>4.9000000000000002E-2</v>
      </c>
      <c r="P194">
        <v>-2E-3</v>
      </c>
      <c r="Q194">
        <v>0.67800000000000005</v>
      </c>
      <c r="R194">
        <v>-5.0000000000000001E-3</v>
      </c>
      <c r="S194">
        <v>4.9000000000000002E-2</v>
      </c>
      <c r="T194">
        <v>-2E-3</v>
      </c>
      <c r="U194">
        <v>0.47599999999999998</v>
      </c>
      <c r="V194">
        <v>-5.0000000000000001E-3</v>
      </c>
      <c r="W194" t="s">
        <v>172</v>
      </c>
    </row>
    <row r="195" spans="2:23">
      <c r="B195" t="s">
        <v>241</v>
      </c>
      <c r="C195">
        <v>40</v>
      </c>
      <c r="D195">
        <v>40</v>
      </c>
      <c r="E195">
        <v>51.3</v>
      </c>
      <c r="F195">
        <v>0.20799999999999999</v>
      </c>
      <c r="G195">
        <v>-1.0999999999999999E-2</v>
      </c>
      <c r="H195">
        <v>5.5E-2</v>
      </c>
      <c r="I195">
        <v>-1E-3</v>
      </c>
      <c r="J195" t="s">
        <v>172</v>
      </c>
      <c r="K195">
        <v>5.1999999999999998E-2</v>
      </c>
      <c r="L195">
        <v>-2E-3</v>
      </c>
      <c r="M195" s="1">
        <v>5.0000000000000002E-23</v>
      </c>
      <c r="N195">
        <v>0</v>
      </c>
      <c r="O195">
        <v>0.10199999999999999</v>
      </c>
      <c r="P195">
        <v>-3.0000000000000001E-3</v>
      </c>
      <c r="Q195">
        <v>0.75800000000000001</v>
      </c>
      <c r="R195">
        <v>-4.0000000000000001E-3</v>
      </c>
      <c r="S195">
        <v>0.10199999999999999</v>
      </c>
      <c r="T195">
        <v>-3.0000000000000001E-3</v>
      </c>
      <c r="U195">
        <v>0.66900000000000004</v>
      </c>
      <c r="V195">
        <v>-5.0000000000000001E-3</v>
      </c>
      <c r="W195" t="s">
        <v>172</v>
      </c>
    </row>
    <row r="196" spans="2:23">
      <c r="B196" t="s">
        <v>241</v>
      </c>
      <c r="C196">
        <v>41</v>
      </c>
      <c r="D196">
        <v>41</v>
      </c>
      <c r="E196">
        <v>104.7</v>
      </c>
      <c r="F196">
        <v>7.0000000000000001E-3</v>
      </c>
      <c r="G196">
        <v>-6.0000000000000001E-3</v>
      </c>
      <c r="H196" s="1">
        <v>2.0000000000000001E-4</v>
      </c>
      <c r="I196">
        <v>0</v>
      </c>
      <c r="J196" t="s">
        <v>172</v>
      </c>
      <c r="K196" s="1">
        <v>2.9999999999999997E-4</v>
      </c>
      <c r="L196">
        <v>0</v>
      </c>
      <c r="M196" s="1">
        <v>4.0000000000000001E-46</v>
      </c>
      <c r="N196">
        <v>0</v>
      </c>
      <c r="O196">
        <v>5.0000000000000001E-3</v>
      </c>
      <c r="P196">
        <v>-1E-3</v>
      </c>
      <c r="Q196">
        <v>0.314</v>
      </c>
      <c r="R196">
        <v>-5.0000000000000001E-3</v>
      </c>
      <c r="S196">
        <v>5.0000000000000001E-3</v>
      </c>
      <c r="T196">
        <v>-1E-3</v>
      </c>
      <c r="U196">
        <v>6.9000000000000006E-2</v>
      </c>
      <c r="V196">
        <v>-3.0000000000000001E-3</v>
      </c>
      <c r="W196" t="s">
        <v>172</v>
      </c>
    </row>
    <row r="197" spans="2:23">
      <c r="B197" t="s">
        <v>241</v>
      </c>
      <c r="C197">
        <v>42</v>
      </c>
      <c r="D197">
        <v>42</v>
      </c>
      <c r="E197">
        <v>101.3</v>
      </c>
      <c r="F197">
        <v>1.0999999999999999E-2</v>
      </c>
      <c r="G197">
        <v>-5.0000000000000001E-3</v>
      </c>
      <c r="H197">
        <v>1E-3</v>
      </c>
      <c r="I197">
        <v>0</v>
      </c>
      <c r="J197" t="s">
        <v>172</v>
      </c>
      <c r="K197" s="1">
        <v>2.0000000000000001E-4</v>
      </c>
      <c r="L197">
        <v>0</v>
      </c>
      <c r="M197" s="1">
        <v>9.9999999999999995E-45</v>
      </c>
      <c r="N197">
        <v>0</v>
      </c>
      <c r="O197">
        <v>7.0000000000000001E-3</v>
      </c>
      <c r="P197">
        <v>-1E-3</v>
      </c>
      <c r="Q197">
        <v>0.33800000000000002</v>
      </c>
      <c r="R197">
        <v>-5.0000000000000001E-3</v>
      </c>
      <c r="S197">
        <v>6.0000000000000001E-3</v>
      </c>
      <c r="T197">
        <v>-1E-3</v>
      </c>
      <c r="U197">
        <v>9.5000000000000001E-2</v>
      </c>
      <c r="V197">
        <v>-3.0000000000000001E-3</v>
      </c>
      <c r="W197" t="s">
        <v>172</v>
      </c>
    </row>
    <row r="198" spans="2:23">
      <c r="B198" t="s">
        <v>241</v>
      </c>
      <c r="C198">
        <v>43</v>
      </c>
      <c r="D198">
        <v>43</v>
      </c>
      <c r="E198">
        <v>134</v>
      </c>
      <c r="F198">
        <v>4.0000000000000001E-3</v>
      </c>
      <c r="G198">
        <v>-5.0000000000000001E-3</v>
      </c>
      <c r="H198" s="1">
        <v>8.0000000000000007E-5</v>
      </c>
      <c r="I198">
        <v>0</v>
      </c>
      <c r="J198" t="s">
        <v>172</v>
      </c>
      <c r="K198">
        <v>0</v>
      </c>
      <c r="L198">
        <v>0</v>
      </c>
      <c r="M198" s="1">
        <v>6.0000000000000002E-59</v>
      </c>
      <c r="N198">
        <v>0</v>
      </c>
      <c r="O198">
        <v>3.0000000000000001E-3</v>
      </c>
      <c r="P198">
        <v>-1E-3</v>
      </c>
      <c r="Q198">
        <v>0.16300000000000001</v>
      </c>
      <c r="R198">
        <v>-4.0000000000000001E-3</v>
      </c>
      <c r="S198">
        <v>3.0000000000000001E-3</v>
      </c>
      <c r="T198">
        <v>-1E-3</v>
      </c>
      <c r="U198">
        <v>5.1999999999999998E-2</v>
      </c>
      <c r="V198">
        <v>-2E-3</v>
      </c>
      <c r="W198" t="s">
        <v>172</v>
      </c>
    </row>
    <row r="199" spans="2:23">
      <c r="B199" t="s">
        <v>241</v>
      </c>
      <c r="C199">
        <v>44</v>
      </c>
      <c r="D199">
        <v>44</v>
      </c>
      <c r="E199">
        <v>121.6</v>
      </c>
      <c r="F199">
        <v>7.0000000000000001E-3</v>
      </c>
      <c r="G199">
        <v>-4.0000000000000001E-3</v>
      </c>
      <c r="H199">
        <v>1E-3</v>
      </c>
      <c r="I199">
        <v>0</v>
      </c>
      <c r="J199" t="s">
        <v>172</v>
      </c>
      <c r="K199">
        <v>1E-3</v>
      </c>
      <c r="L199">
        <v>0</v>
      </c>
      <c r="M199" s="1">
        <v>2.0000000000000001E-53</v>
      </c>
      <c r="N199">
        <v>0</v>
      </c>
      <c r="O199">
        <v>7.0000000000000001E-3</v>
      </c>
      <c r="P199">
        <v>-1E-3</v>
      </c>
      <c r="Q199">
        <v>0.219</v>
      </c>
      <c r="R199">
        <v>-4.0000000000000001E-3</v>
      </c>
      <c r="S199">
        <v>7.0000000000000001E-3</v>
      </c>
      <c r="T199">
        <v>-1E-3</v>
      </c>
      <c r="U199">
        <v>9.5000000000000001E-2</v>
      </c>
      <c r="V199">
        <v>-3.0000000000000001E-3</v>
      </c>
      <c r="W199" t="s">
        <v>172</v>
      </c>
    </row>
    <row r="202" spans="2:23">
      <c r="B202" t="s">
        <v>241</v>
      </c>
      <c r="C202" t="s">
        <v>144</v>
      </c>
      <c r="D202" t="s">
        <v>207</v>
      </c>
    </row>
    <row r="203" spans="2:23">
      <c r="B203" t="s">
        <v>241</v>
      </c>
      <c r="C203">
        <v>0</v>
      </c>
      <c r="D203" t="s">
        <v>242</v>
      </c>
      <c r="E203">
        <v>2</v>
      </c>
      <c r="F203">
        <v>9</v>
      </c>
      <c r="G203">
        <v>10</v>
      </c>
      <c r="H203" t="s">
        <v>172</v>
      </c>
      <c r="I203">
        <v>3</v>
      </c>
      <c r="J203">
        <v>4</v>
      </c>
      <c r="K203">
        <v>5</v>
      </c>
      <c r="L203">
        <v>6</v>
      </c>
      <c r="M203">
        <v>7</v>
      </c>
      <c r="N203">
        <v>8</v>
      </c>
    </row>
    <row r="204" spans="2:23">
      <c r="B204" t="s">
        <v>241</v>
      </c>
      <c r="C204" t="s">
        <v>145</v>
      </c>
      <c r="D204" t="s">
        <v>146</v>
      </c>
      <c r="E204" t="s">
        <v>147</v>
      </c>
      <c r="F204" t="s">
        <v>148</v>
      </c>
      <c r="G204" t="s">
        <v>100</v>
      </c>
      <c r="H204" t="s">
        <v>149</v>
      </c>
      <c r="I204" t="s">
        <v>100</v>
      </c>
      <c r="J204" t="s">
        <v>172</v>
      </c>
      <c r="K204" t="s">
        <v>153</v>
      </c>
      <c r="L204" t="s">
        <v>100</v>
      </c>
      <c r="M204" t="s">
        <v>154</v>
      </c>
      <c r="N204" t="s">
        <v>100</v>
      </c>
      <c r="O204" t="s">
        <v>155</v>
      </c>
      <c r="P204" t="s">
        <v>100</v>
      </c>
      <c r="Q204" t="s">
        <v>156</v>
      </c>
      <c r="R204" t="s">
        <v>100</v>
      </c>
      <c r="S204" t="s">
        <v>157</v>
      </c>
      <c r="T204" t="s">
        <v>100</v>
      </c>
      <c r="U204" t="s">
        <v>150</v>
      </c>
      <c r="V204" t="s">
        <v>100</v>
      </c>
      <c r="W204" t="s">
        <v>172</v>
      </c>
    </row>
    <row r="205" spans="2:23">
      <c r="B205" t="s">
        <v>241</v>
      </c>
      <c r="C205">
        <v>1</v>
      </c>
      <c r="D205">
        <v>1</v>
      </c>
      <c r="E205">
        <v>392.3</v>
      </c>
      <c r="F205" s="1">
        <v>2.0000000000000002E-5</v>
      </c>
      <c r="G205">
        <v>0</v>
      </c>
      <c r="H205" s="1">
        <v>6.0000000000000002E-6</v>
      </c>
      <c r="I205">
        <v>0</v>
      </c>
      <c r="J205" t="s">
        <v>172</v>
      </c>
      <c r="K205">
        <v>0</v>
      </c>
      <c r="L205">
        <v>0</v>
      </c>
      <c r="M205" s="1">
        <v>3.9999999999999999E-171</v>
      </c>
      <c r="N205">
        <v>0</v>
      </c>
      <c r="O205">
        <v>0</v>
      </c>
      <c r="P205">
        <v>0</v>
      </c>
      <c r="Q205">
        <v>0</v>
      </c>
      <c r="R205">
        <v>0</v>
      </c>
      <c r="S205">
        <v>0</v>
      </c>
      <c r="T205">
        <v>0</v>
      </c>
      <c r="U205">
        <v>0</v>
      </c>
      <c r="V205">
        <v>0</v>
      </c>
      <c r="W205" t="s">
        <v>172</v>
      </c>
    </row>
    <row r="206" spans="2:23">
      <c r="B206" t="s">
        <v>241</v>
      </c>
      <c r="C206">
        <v>2</v>
      </c>
      <c r="D206">
        <v>2</v>
      </c>
      <c r="E206">
        <v>462.2</v>
      </c>
      <c r="F206" s="1">
        <v>6.0000000000000002E-58</v>
      </c>
      <c r="G206">
        <v>0</v>
      </c>
      <c r="H206" s="1">
        <v>5.0000000000000004E-19</v>
      </c>
      <c r="I206">
        <v>0</v>
      </c>
      <c r="J206" t="s">
        <v>172</v>
      </c>
      <c r="K206">
        <v>0</v>
      </c>
      <c r="L206">
        <v>0</v>
      </c>
      <c r="M206" s="1">
        <v>1.9999999999999999E-201</v>
      </c>
      <c r="N206">
        <v>0</v>
      </c>
      <c r="O206">
        <v>0</v>
      </c>
      <c r="P206">
        <v>0</v>
      </c>
      <c r="Q206">
        <v>0</v>
      </c>
      <c r="R206">
        <v>0</v>
      </c>
      <c r="S206">
        <v>0</v>
      </c>
      <c r="T206">
        <v>0</v>
      </c>
      <c r="U206">
        <v>0</v>
      </c>
      <c r="V206">
        <v>0</v>
      </c>
      <c r="W206" t="s">
        <v>172</v>
      </c>
    </row>
    <row r="207" spans="2:23">
      <c r="B207" t="s">
        <v>241</v>
      </c>
      <c r="C207">
        <v>3</v>
      </c>
      <c r="D207">
        <v>3</v>
      </c>
      <c r="E207">
        <v>123.4</v>
      </c>
      <c r="F207">
        <v>1.0999999999999999E-2</v>
      </c>
      <c r="G207">
        <v>-0.01</v>
      </c>
      <c r="H207" s="1">
        <v>1E-4</v>
      </c>
      <c r="I207">
        <v>0</v>
      </c>
      <c r="J207" t="s">
        <v>172</v>
      </c>
      <c r="K207" s="1">
        <v>6.9999999999999994E-5</v>
      </c>
      <c r="L207">
        <v>0</v>
      </c>
      <c r="M207" s="1">
        <v>2.0000000000000001E-54</v>
      </c>
      <c r="N207">
        <v>0</v>
      </c>
      <c r="O207">
        <v>2E-3</v>
      </c>
      <c r="P207">
        <v>0</v>
      </c>
      <c r="Q207">
        <v>3.2000000000000001E-2</v>
      </c>
      <c r="R207">
        <v>-2E-3</v>
      </c>
      <c r="S207">
        <v>1E-3</v>
      </c>
      <c r="T207">
        <v>0</v>
      </c>
      <c r="U207">
        <v>1.2999999999999999E-2</v>
      </c>
      <c r="V207">
        <v>-1E-3</v>
      </c>
      <c r="W207" t="s">
        <v>172</v>
      </c>
    </row>
    <row r="208" spans="2:23">
      <c r="B208" t="s">
        <v>241</v>
      </c>
      <c r="C208">
        <v>4</v>
      </c>
      <c r="D208">
        <v>4</v>
      </c>
      <c r="E208">
        <v>120.8</v>
      </c>
      <c r="F208">
        <v>8.0000000000000002E-3</v>
      </c>
      <c r="G208">
        <v>-4.0000000000000001E-3</v>
      </c>
      <c r="H208">
        <v>1E-3</v>
      </c>
      <c r="I208">
        <v>0</v>
      </c>
      <c r="J208" t="s">
        <v>172</v>
      </c>
      <c r="K208">
        <v>0</v>
      </c>
      <c r="L208">
        <v>0</v>
      </c>
      <c r="M208" s="1">
        <v>4.0000000000000001E-53</v>
      </c>
      <c r="N208">
        <v>0</v>
      </c>
      <c r="O208">
        <v>3.0000000000000001E-3</v>
      </c>
      <c r="P208">
        <v>-1E-3</v>
      </c>
      <c r="Q208">
        <v>0.04</v>
      </c>
      <c r="R208">
        <v>-2E-3</v>
      </c>
      <c r="S208">
        <v>1E-3</v>
      </c>
      <c r="T208">
        <v>0</v>
      </c>
      <c r="U208">
        <v>1.6E-2</v>
      </c>
      <c r="V208">
        <v>-1E-3</v>
      </c>
      <c r="W208" t="s">
        <v>172</v>
      </c>
    </row>
    <row r="209" spans="2:23">
      <c r="B209" t="s">
        <v>241</v>
      </c>
      <c r="C209">
        <v>5</v>
      </c>
      <c r="D209">
        <v>5</v>
      </c>
      <c r="E209">
        <v>81.099999999999994</v>
      </c>
      <c r="F209">
        <v>3.0000000000000001E-3</v>
      </c>
      <c r="G209">
        <v>-4.0000000000000001E-3</v>
      </c>
      <c r="H209" s="1">
        <v>9.0000000000000006E-5</v>
      </c>
      <c r="I209">
        <v>0</v>
      </c>
      <c r="J209" t="s">
        <v>172</v>
      </c>
      <c r="K209" s="1">
        <v>8.0000000000000007E-5</v>
      </c>
      <c r="L209">
        <v>0</v>
      </c>
      <c r="M209" s="1">
        <v>6.0000000000000003E-36</v>
      </c>
      <c r="N209">
        <v>0</v>
      </c>
      <c r="O209">
        <v>1.2999999999999999E-2</v>
      </c>
      <c r="P209">
        <v>-1E-3</v>
      </c>
      <c r="Q209">
        <v>0.155</v>
      </c>
      <c r="R209">
        <v>-4.0000000000000001E-3</v>
      </c>
      <c r="S209">
        <v>4.0000000000000001E-3</v>
      </c>
      <c r="T209">
        <v>-1E-3</v>
      </c>
      <c r="U209">
        <v>6.7000000000000004E-2</v>
      </c>
      <c r="V209">
        <v>-2E-3</v>
      </c>
      <c r="W209" t="s">
        <v>172</v>
      </c>
    </row>
    <row r="210" spans="2:23">
      <c r="B210" t="s">
        <v>241</v>
      </c>
      <c r="C210">
        <v>6</v>
      </c>
      <c r="D210">
        <v>6</v>
      </c>
      <c r="E210">
        <v>93.3</v>
      </c>
      <c r="F210">
        <v>1E-3</v>
      </c>
      <c r="G210">
        <v>-4.0000000000000001E-3</v>
      </c>
      <c r="H210" s="1">
        <v>6.9999999999999999E-6</v>
      </c>
      <c r="I210">
        <v>0</v>
      </c>
      <c r="J210" t="s">
        <v>172</v>
      </c>
      <c r="K210">
        <v>0</v>
      </c>
      <c r="L210">
        <v>0</v>
      </c>
      <c r="M210" s="1">
        <v>2.9999999999999999E-41</v>
      </c>
      <c r="N210">
        <v>0</v>
      </c>
      <c r="O210">
        <v>8.0000000000000002E-3</v>
      </c>
      <c r="P210">
        <v>-1E-3</v>
      </c>
      <c r="Q210">
        <v>9.5000000000000001E-2</v>
      </c>
      <c r="R210">
        <v>-3.0000000000000001E-3</v>
      </c>
      <c r="S210">
        <v>2E-3</v>
      </c>
      <c r="T210">
        <v>0</v>
      </c>
      <c r="U210">
        <v>3.4000000000000002E-2</v>
      </c>
      <c r="V210">
        <v>-2E-3</v>
      </c>
      <c r="W210" t="s">
        <v>172</v>
      </c>
    </row>
    <row r="211" spans="2:23">
      <c r="B211" t="s">
        <v>241</v>
      </c>
      <c r="C211">
        <v>7</v>
      </c>
      <c r="D211">
        <v>7</v>
      </c>
      <c r="E211">
        <v>6.4</v>
      </c>
      <c r="F211">
        <v>0.60699999999999998</v>
      </c>
      <c r="G211">
        <v>-0.01</v>
      </c>
      <c r="H211">
        <v>0.33900000000000002</v>
      </c>
      <c r="I211">
        <v>-2E-3</v>
      </c>
      <c r="J211" t="s">
        <v>172</v>
      </c>
      <c r="K211">
        <v>0.34200000000000003</v>
      </c>
      <c r="L211">
        <v>-5.0000000000000001E-3</v>
      </c>
      <c r="M211">
        <v>2E-3</v>
      </c>
      <c r="N211">
        <v>0</v>
      </c>
      <c r="O211">
        <v>0.39800000000000002</v>
      </c>
      <c r="P211">
        <v>-5.0000000000000001E-3</v>
      </c>
      <c r="Q211">
        <v>0.94499999999999995</v>
      </c>
      <c r="R211">
        <v>-2E-3</v>
      </c>
      <c r="S211">
        <v>0.39800000000000002</v>
      </c>
      <c r="T211">
        <v>-5.0000000000000001E-3</v>
      </c>
      <c r="U211">
        <v>0.93400000000000005</v>
      </c>
      <c r="V211">
        <v>-2E-3</v>
      </c>
      <c r="W211" t="s">
        <v>172</v>
      </c>
    </row>
    <row r="212" spans="2:23">
      <c r="B212" t="s">
        <v>241</v>
      </c>
      <c r="C212">
        <v>8</v>
      </c>
      <c r="D212">
        <v>8</v>
      </c>
      <c r="E212">
        <v>-6.4</v>
      </c>
      <c r="F212">
        <v>0.76900000000000002</v>
      </c>
      <c r="G212">
        <v>-7.0000000000000001E-3</v>
      </c>
      <c r="H212">
        <v>0.54300000000000004</v>
      </c>
      <c r="I212">
        <v>-2E-3</v>
      </c>
      <c r="J212" t="s">
        <v>172</v>
      </c>
      <c r="K212">
        <v>0.54800000000000004</v>
      </c>
      <c r="L212">
        <v>-5.0000000000000001E-3</v>
      </c>
      <c r="M212">
        <v>0.998</v>
      </c>
      <c r="N212">
        <v>0</v>
      </c>
      <c r="O212">
        <v>0.60199999999999998</v>
      </c>
      <c r="P212">
        <v>-5.0000000000000001E-3</v>
      </c>
      <c r="Q212">
        <v>0.97</v>
      </c>
      <c r="R212">
        <v>-2E-3</v>
      </c>
      <c r="S212">
        <v>0.60199999999999998</v>
      </c>
      <c r="T212">
        <v>-5.0000000000000001E-3</v>
      </c>
      <c r="U212">
        <v>0.97499999999999998</v>
      </c>
      <c r="V212">
        <v>-2E-3</v>
      </c>
      <c r="W212" t="s">
        <v>172</v>
      </c>
    </row>
    <row r="213" spans="2:23">
      <c r="B213" t="s">
        <v>241</v>
      </c>
      <c r="C213">
        <v>9</v>
      </c>
      <c r="D213">
        <v>9</v>
      </c>
      <c r="E213">
        <v>54.8</v>
      </c>
      <c r="F213">
        <v>6.4000000000000001E-2</v>
      </c>
      <c r="G213">
        <v>-8.9999999999999993E-3</v>
      </c>
      <c r="H213">
        <v>8.0000000000000002E-3</v>
      </c>
      <c r="I213">
        <v>0</v>
      </c>
      <c r="J213" t="s">
        <v>172</v>
      </c>
      <c r="K213">
        <v>7.0000000000000001E-3</v>
      </c>
      <c r="L213">
        <v>-1E-3</v>
      </c>
      <c r="M213" s="1">
        <v>1.9999999999999998E-24</v>
      </c>
      <c r="N213">
        <v>0</v>
      </c>
      <c r="O213">
        <v>5.5E-2</v>
      </c>
      <c r="P213">
        <v>-2E-3</v>
      </c>
      <c r="Q213">
        <v>0.42899999999999999</v>
      </c>
      <c r="R213">
        <v>-5.0000000000000001E-3</v>
      </c>
      <c r="S213">
        <v>0.03</v>
      </c>
      <c r="T213">
        <v>-2E-3</v>
      </c>
      <c r="U213">
        <v>0.315</v>
      </c>
      <c r="V213">
        <v>-5.0000000000000001E-3</v>
      </c>
      <c r="W213" t="s">
        <v>172</v>
      </c>
    </row>
    <row r="214" spans="2:23">
      <c r="B214" t="s">
        <v>241</v>
      </c>
      <c r="C214">
        <v>10</v>
      </c>
      <c r="D214">
        <v>10</v>
      </c>
      <c r="E214">
        <v>43.9</v>
      </c>
      <c r="F214">
        <v>8.1000000000000003E-2</v>
      </c>
      <c r="G214">
        <v>-0.01</v>
      </c>
      <c r="H214">
        <v>0.01</v>
      </c>
      <c r="I214">
        <v>0</v>
      </c>
      <c r="J214" t="s">
        <v>172</v>
      </c>
      <c r="K214">
        <v>0.01</v>
      </c>
      <c r="L214">
        <v>-1E-3</v>
      </c>
      <c r="M214" s="1">
        <v>7.9999999999999996E-20</v>
      </c>
      <c r="N214">
        <v>0</v>
      </c>
      <c r="O214">
        <v>6.8000000000000005E-2</v>
      </c>
      <c r="P214">
        <v>-3.0000000000000001E-3</v>
      </c>
      <c r="Q214">
        <v>0.58499999999999996</v>
      </c>
      <c r="R214">
        <v>-5.0000000000000001E-3</v>
      </c>
      <c r="S214">
        <v>4.3999999999999997E-2</v>
      </c>
      <c r="T214">
        <v>-2E-3</v>
      </c>
      <c r="U214">
        <v>0.39100000000000001</v>
      </c>
      <c r="V214">
        <v>-5.0000000000000001E-3</v>
      </c>
      <c r="W214" t="s">
        <v>172</v>
      </c>
    </row>
    <row r="215" spans="2:23">
      <c r="B215" t="s">
        <v>241</v>
      </c>
      <c r="C215">
        <v>11</v>
      </c>
      <c r="D215">
        <v>11</v>
      </c>
      <c r="E215">
        <v>314.60000000000002</v>
      </c>
      <c r="F215" s="1">
        <v>2.9999999999999997E-4</v>
      </c>
      <c r="G215">
        <v>-1E-3</v>
      </c>
      <c r="H215" s="1">
        <v>1.0000000000000001E-5</v>
      </c>
      <c r="I215">
        <v>0</v>
      </c>
      <c r="J215" t="s">
        <v>172</v>
      </c>
      <c r="K215">
        <v>0</v>
      </c>
      <c r="L215">
        <v>0</v>
      </c>
      <c r="M215" s="1">
        <v>2E-137</v>
      </c>
      <c r="N215">
        <v>0</v>
      </c>
      <c r="O215">
        <v>0</v>
      </c>
      <c r="P215">
        <v>0</v>
      </c>
      <c r="Q215">
        <v>0</v>
      </c>
      <c r="R215">
        <v>0</v>
      </c>
      <c r="S215">
        <v>0</v>
      </c>
      <c r="T215">
        <v>0</v>
      </c>
      <c r="U215">
        <v>0</v>
      </c>
      <c r="V215">
        <v>0</v>
      </c>
      <c r="W215" t="s">
        <v>172</v>
      </c>
    </row>
    <row r="216" spans="2:23">
      <c r="B216" t="s">
        <v>241</v>
      </c>
      <c r="C216">
        <v>12</v>
      </c>
      <c r="D216">
        <v>12</v>
      </c>
      <c r="E216">
        <v>308</v>
      </c>
      <c r="F216" s="1">
        <v>4.0000000000000003E-5</v>
      </c>
      <c r="G216">
        <v>0</v>
      </c>
      <c r="H216" s="1">
        <v>1.0000000000000001E-5</v>
      </c>
      <c r="I216">
        <v>0</v>
      </c>
      <c r="J216" t="s">
        <v>172</v>
      </c>
      <c r="K216">
        <v>0</v>
      </c>
      <c r="L216">
        <v>0</v>
      </c>
      <c r="M216" s="1">
        <v>2.0000000000000001E-134</v>
      </c>
      <c r="N216">
        <v>0</v>
      </c>
      <c r="O216">
        <v>0</v>
      </c>
      <c r="P216">
        <v>0</v>
      </c>
      <c r="Q216">
        <v>0</v>
      </c>
      <c r="R216">
        <v>0</v>
      </c>
      <c r="S216">
        <v>0</v>
      </c>
      <c r="T216">
        <v>0</v>
      </c>
      <c r="U216">
        <v>0</v>
      </c>
      <c r="V216">
        <v>0</v>
      </c>
      <c r="W216" t="s">
        <v>172</v>
      </c>
    </row>
    <row r="217" spans="2:23">
      <c r="B217" t="s">
        <v>241</v>
      </c>
      <c r="C217">
        <v>13</v>
      </c>
      <c r="D217">
        <v>13</v>
      </c>
      <c r="E217">
        <v>130.30000000000001</v>
      </c>
      <c r="F217">
        <v>7.0000000000000001E-3</v>
      </c>
      <c r="G217">
        <v>-5.0000000000000001E-3</v>
      </c>
      <c r="H217" s="1">
        <v>2.0000000000000001E-4</v>
      </c>
      <c r="I217">
        <v>0</v>
      </c>
      <c r="J217" t="s">
        <v>172</v>
      </c>
      <c r="K217">
        <v>0</v>
      </c>
      <c r="L217">
        <v>0</v>
      </c>
      <c r="M217" s="1">
        <v>3E-57</v>
      </c>
      <c r="N217">
        <v>0</v>
      </c>
      <c r="O217">
        <v>2E-3</v>
      </c>
      <c r="P217">
        <v>0</v>
      </c>
      <c r="Q217">
        <v>2.5999999999999999E-2</v>
      </c>
      <c r="R217">
        <v>-2E-3</v>
      </c>
      <c r="S217" s="1">
        <v>4.0000000000000003E-5</v>
      </c>
      <c r="T217">
        <v>0</v>
      </c>
      <c r="U217">
        <v>7.0000000000000001E-3</v>
      </c>
      <c r="V217">
        <v>-1E-3</v>
      </c>
      <c r="W217" t="s">
        <v>172</v>
      </c>
    </row>
    <row r="218" spans="2:23">
      <c r="B218" t="s">
        <v>241</v>
      </c>
      <c r="C218">
        <v>14</v>
      </c>
      <c r="D218">
        <v>14</v>
      </c>
      <c r="E218">
        <v>124.9</v>
      </c>
      <c r="F218">
        <v>0.01</v>
      </c>
      <c r="G218">
        <v>-7.0000000000000001E-3</v>
      </c>
      <c r="H218" s="1">
        <v>4.0000000000000002E-4</v>
      </c>
      <c r="I218">
        <v>0</v>
      </c>
      <c r="J218" t="s">
        <v>172</v>
      </c>
      <c r="K218" s="1">
        <v>3.0000000000000001E-5</v>
      </c>
      <c r="L218">
        <v>0</v>
      </c>
      <c r="M218" s="1">
        <v>6.0000000000000003E-55</v>
      </c>
      <c r="N218">
        <v>0</v>
      </c>
      <c r="O218">
        <v>3.0000000000000001E-3</v>
      </c>
      <c r="P218">
        <v>-1E-3</v>
      </c>
      <c r="Q218">
        <v>3.5999999999999997E-2</v>
      </c>
      <c r="R218">
        <v>-2E-3</v>
      </c>
      <c r="S218" s="1">
        <v>2.0000000000000001E-4</v>
      </c>
      <c r="T218">
        <v>0</v>
      </c>
      <c r="U218">
        <v>1.2999999999999999E-2</v>
      </c>
      <c r="V218">
        <v>-1E-3</v>
      </c>
      <c r="W218" t="s">
        <v>172</v>
      </c>
    </row>
    <row r="219" spans="2:23">
      <c r="B219" t="s">
        <v>241</v>
      </c>
      <c r="C219">
        <v>15</v>
      </c>
      <c r="D219">
        <v>15</v>
      </c>
      <c r="E219">
        <v>122</v>
      </c>
      <c r="F219">
        <v>1.2999999999999999E-2</v>
      </c>
      <c r="G219">
        <v>-2.1999999999999999E-2</v>
      </c>
      <c r="H219" s="1">
        <v>3.0000000000000001E-5</v>
      </c>
      <c r="I219">
        <v>0</v>
      </c>
      <c r="J219" t="s">
        <v>172</v>
      </c>
      <c r="K219">
        <v>0</v>
      </c>
      <c r="L219">
        <v>0</v>
      </c>
      <c r="M219" s="1">
        <v>1E-53</v>
      </c>
      <c r="N219">
        <v>0</v>
      </c>
      <c r="O219">
        <v>3.0000000000000001E-3</v>
      </c>
      <c r="P219">
        <v>-1E-3</v>
      </c>
      <c r="Q219">
        <v>2.4E-2</v>
      </c>
      <c r="R219">
        <v>-2E-3</v>
      </c>
      <c r="S219" s="1">
        <v>2.0000000000000001E-4</v>
      </c>
      <c r="T219">
        <v>0</v>
      </c>
      <c r="U219">
        <v>8.9999999999999993E-3</v>
      </c>
      <c r="V219">
        <v>-1E-3</v>
      </c>
      <c r="W219" t="s">
        <v>172</v>
      </c>
    </row>
    <row r="220" spans="2:23">
      <c r="B220" t="s">
        <v>241</v>
      </c>
      <c r="C220">
        <v>16</v>
      </c>
      <c r="D220">
        <v>16</v>
      </c>
      <c r="E220">
        <v>118.2</v>
      </c>
      <c r="F220">
        <v>4.0000000000000001E-3</v>
      </c>
      <c r="G220">
        <v>-7.0000000000000001E-3</v>
      </c>
      <c r="H220" s="1">
        <v>5.0000000000000002E-5</v>
      </c>
      <c r="I220">
        <v>0</v>
      </c>
      <c r="J220" t="s">
        <v>172</v>
      </c>
      <c r="K220">
        <v>0</v>
      </c>
      <c r="L220">
        <v>0</v>
      </c>
      <c r="M220" s="1">
        <v>5E-52</v>
      </c>
      <c r="N220">
        <v>0</v>
      </c>
      <c r="O220">
        <v>3.0000000000000001E-3</v>
      </c>
      <c r="P220">
        <v>-1E-3</v>
      </c>
      <c r="Q220">
        <v>3.1E-2</v>
      </c>
      <c r="R220">
        <v>-2E-3</v>
      </c>
      <c r="S220" s="1">
        <v>2.0000000000000001E-4</v>
      </c>
      <c r="T220">
        <v>0</v>
      </c>
      <c r="U220">
        <v>0.01</v>
      </c>
      <c r="V220">
        <v>-1E-3</v>
      </c>
      <c r="W220" t="s">
        <v>172</v>
      </c>
    </row>
    <row r="221" spans="2:23">
      <c r="B221" t="s">
        <v>241</v>
      </c>
      <c r="C221">
        <v>17</v>
      </c>
      <c r="D221">
        <v>17</v>
      </c>
      <c r="E221">
        <v>40.700000000000003</v>
      </c>
      <c r="F221">
        <v>0.14099999999999999</v>
      </c>
      <c r="G221">
        <v>-1.0999999999999999E-2</v>
      </c>
      <c r="H221">
        <v>2.5000000000000001E-2</v>
      </c>
      <c r="I221">
        <v>-1E-3</v>
      </c>
      <c r="J221" t="s">
        <v>172</v>
      </c>
      <c r="K221">
        <v>2.5000000000000001E-2</v>
      </c>
      <c r="L221">
        <v>-2E-3</v>
      </c>
      <c r="M221" s="1">
        <v>2.0000000000000001E-18</v>
      </c>
      <c r="N221">
        <v>0</v>
      </c>
      <c r="O221">
        <v>8.6999999999999994E-2</v>
      </c>
      <c r="P221">
        <v>-3.0000000000000001E-3</v>
      </c>
      <c r="Q221">
        <v>0.62</v>
      </c>
      <c r="R221">
        <v>-5.0000000000000001E-3</v>
      </c>
      <c r="S221">
        <v>8.6999999999999994E-2</v>
      </c>
      <c r="T221">
        <v>-3.0000000000000001E-3</v>
      </c>
      <c r="U221">
        <v>0.53100000000000003</v>
      </c>
      <c r="V221">
        <v>-5.0000000000000001E-3</v>
      </c>
      <c r="W221" t="s">
        <v>172</v>
      </c>
    </row>
    <row r="222" spans="2:23">
      <c r="B222" t="s">
        <v>241</v>
      </c>
      <c r="C222">
        <v>18</v>
      </c>
      <c r="D222">
        <v>18</v>
      </c>
      <c r="E222">
        <v>48.6</v>
      </c>
      <c r="F222">
        <v>0.11600000000000001</v>
      </c>
      <c r="G222">
        <v>-0.01</v>
      </c>
      <c r="H222">
        <v>2.5000000000000001E-2</v>
      </c>
      <c r="I222">
        <v>-1E-3</v>
      </c>
      <c r="J222" t="s">
        <v>172</v>
      </c>
      <c r="K222">
        <v>2.5999999999999999E-2</v>
      </c>
      <c r="L222">
        <v>-2E-3</v>
      </c>
      <c r="M222" s="1">
        <v>8.0000000000000004E-22</v>
      </c>
      <c r="N222">
        <v>0</v>
      </c>
      <c r="O222">
        <v>8.2000000000000003E-2</v>
      </c>
      <c r="P222">
        <v>-3.0000000000000001E-3</v>
      </c>
      <c r="Q222">
        <v>0.51300000000000001</v>
      </c>
      <c r="R222">
        <v>-5.0000000000000001E-3</v>
      </c>
      <c r="S222">
        <v>8.2000000000000003E-2</v>
      </c>
      <c r="T222">
        <v>-3.0000000000000001E-3</v>
      </c>
      <c r="U222">
        <v>0.50700000000000001</v>
      </c>
      <c r="V222">
        <v>-5.0000000000000001E-3</v>
      </c>
      <c r="W222" t="s">
        <v>172</v>
      </c>
    </row>
    <row r="223" spans="2:23">
      <c r="B223" t="s">
        <v>241</v>
      </c>
      <c r="C223">
        <v>19</v>
      </c>
      <c r="D223">
        <v>19</v>
      </c>
      <c r="E223">
        <v>88.8</v>
      </c>
      <c r="F223">
        <v>1.2999999999999999E-2</v>
      </c>
      <c r="G223">
        <v>-1.2E-2</v>
      </c>
      <c r="H223" s="1">
        <v>1E-4</v>
      </c>
      <c r="I223">
        <v>0</v>
      </c>
      <c r="J223" t="s">
        <v>172</v>
      </c>
      <c r="K223" s="1">
        <v>6.9999999999999994E-5</v>
      </c>
      <c r="L223">
        <v>0</v>
      </c>
      <c r="M223" s="1">
        <v>3.0000000000000003E-39</v>
      </c>
      <c r="N223">
        <v>0</v>
      </c>
      <c r="O223">
        <v>8.9999999999999993E-3</v>
      </c>
      <c r="P223">
        <v>-1E-3</v>
      </c>
      <c r="Q223">
        <v>0.11899999999999999</v>
      </c>
      <c r="R223">
        <v>-3.0000000000000001E-3</v>
      </c>
      <c r="S223">
        <v>2E-3</v>
      </c>
      <c r="T223">
        <v>0</v>
      </c>
      <c r="U223">
        <v>3.7999999999999999E-2</v>
      </c>
      <c r="V223">
        <v>-2E-3</v>
      </c>
      <c r="W223" t="s">
        <v>172</v>
      </c>
    </row>
    <row r="224" spans="2:23">
      <c r="B224" t="s">
        <v>241</v>
      </c>
      <c r="C224">
        <v>20</v>
      </c>
      <c r="D224">
        <v>20</v>
      </c>
      <c r="E224">
        <v>91</v>
      </c>
      <c r="F224">
        <v>7.0999999999999994E-2</v>
      </c>
      <c r="G224">
        <v>-2.9000000000000001E-2</v>
      </c>
      <c r="H224">
        <v>1E-3</v>
      </c>
      <c r="I224">
        <v>0</v>
      </c>
      <c r="J224" t="s">
        <v>172</v>
      </c>
      <c r="K224" s="1">
        <v>5.0000000000000002E-5</v>
      </c>
      <c r="L224">
        <v>0</v>
      </c>
      <c r="M224" s="1">
        <v>3.0000000000000002E-40</v>
      </c>
      <c r="N224">
        <v>0</v>
      </c>
      <c r="O224">
        <v>8.9999999999999993E-3</v>
      </c>
      <c r="P224">
        <v>-1E-3</v>
      </c>
      <c r="Q224">
        <v>0.107</v>
      </c>
      <c r="R224">
        <v>-3.0000000000000001E-3</v>
      </c>
      <c r="S224">
        <v>3.0000000000000001E-3</v>
      </c>
      <c r="T224">
        <v>-1E-3</v>
      </c>
      <c r="U224">
        <v>5.8000000000000003E-2</v>
      </c>
      <c r="V224">
        <v>-2E-3</v>
      </c>
      <c r="W224" t="s">
        <v>172</v>
      </c>
    </row>
    <row r="225" spans="2:23">
      <c r="B225" t="s">
        <v>241</v>
      </c>
      <c r="C225">
        <v>21</v>
      </c>
      <c r="D225">
        <v>21</v>
      </c>
      <c r="E225">
        <v>543.1</v>
      </c>
      <c r="F225" s="1">
        <v>9.9999999999999993E-35</v>
      </c>
      <c r="G225">
        <v>0</v>
      </c>
      <c r="H225" s="1">
        <v>5.9999999999999997E-14</v>
      </c>
      <c r="I225">
        <v>0</v>
      </c>
      <c r="J225" t="s">
        <v>172</v>
      </c>
      <c r="K225">
        <v>0</v>
      </c>
      <c r="L225">
        <v>0</v>
      </c>
      <c r="M225" s="1">
        <v>1E-236</v>
      </c>
      <c r="N225">
        <v>0</v>
      </c>
      <c r="O225">
        <v>0</v>
      </c>
      <c r="P225">
        <v>0</v>
      </c>
      <c r="Q225">
        <v>0</v>
      </c>
      <c r="R225">
        <v>0</v>
      </c>
      <c r="S225">
        <v>0</v>
      </c>
      <c r="T225">
        <v>0</v>
      </c>
      <c r="U225">
        <v>0</v>
      </c>
      <c r="V225">
        <v>0</v>
      </c>
      <c r="W225" t="s">
        <v>172</v>
      </c>
    </row>
    <row r="226" spans="2:23">
      <c r="B226" t="s">
        <v>241</v>
      </c>
      <c r="C226">
        <v>22</v>
      </c>
      <c r="D226">
        <v>22</v>
      </c>
      <c r="E226">
        <v>552.6</v>
      </c>
      <c r="F226" s="1">
        <v>3.0000000000000001E-5</v>
      </c>
      <c r="G226">
        <v>0</v>
      </c>
      <c r="H226" s="1">
        <v>6.0000000000000002E-6</v>
      </c>
      <c r="I226">
        <v>0</v>
      </c>
      <c r="J226" t="s">
        <v>172</v>
      </c>
      <c r="K226">
        <v>0</v>
      </c>
      <c r="L226">
        <v>0</v>
      </c>
      <c r="M226" s="1">
        <v>9.9999999999999997E-241</v>
      </c>
      <c r="N226">
        <v>0</v>
      </c>
      <c r="O226">
        <v>0</v>
      </c>
      <c r="P226">
        <v>0</v>
      </c>
      <c r="Q226">
        <v>0</v>
      </c>
      <c r="R226">
        <v>0</v>
      </c>
      <c r="S226">
        <v>0</v>
      </c>
      <c r="T226">
        <v>0</v>
      </c>
      <c r="U226">
        <v>0</v>
      </c>
      <c r="V226">
        <v>0</v>
      </c>
      <c r="W226" t="s">
        <v>172</v>
      </c>
    </row>
    <row r="227" spans="2:23">
      <c r="B227" t="s">
        <v>241</v>
      </c>
      <c r="C227">
        <v>23</v>
      </c>
      <c r="D227">
        <v>23</v>
      </c>
      <c r="E227">
        <v>165.5</v>
      </c>
      <c r="F227">
        <v>1E-3</v>
      </c>
      <c r="G227">
        <v>-2E-3</v>
      </c>
      <c r="H227" s="1">
        <v>1.0000000000000001E-5</v>
      </c>
      <c r="I227">
        <v>0</v>
      </c>
      <c r="J227" t="s">
        <v>172</v>
      </c>
      <c r="K227">
        <v>0</v>
      </c>
      <c r="L227">
        <v>0</v>
      </c>
      <c r="M227" s="1">
        <v>9.9999999999999997E-73</v>
      </c>
      <c r="N227">
        <v>0</v>
      </c>
      <c r="O227" s="1">
        <v>5.0000000000000002E-5</v>
      </c>
      <c r="P227">
        <v>0</v>
      </c>
      <c r="Q227">
        <v>7.0000000000000001E-3</v>
      </c>
      <c r="R227">
        <v>-1E-3</v>
      </c>
      <c r="S227">
        <v>0</v>
      </c>
      <c r="T227">
        <v>0</v>
      </c>
      <c r="U227" s="1">
        <v>1E-4</v>
      </c>
      <c r="V227">
        <v>0</v>
      </c>
      <c r="W227" t="s">
        <v>172</v>
      </c>
    </row>
    <row r="228" spans="2:23">
      <c r="B228" t="s">
        <v>241</v>
      </c>
      <c r="C228">
        <v>24</v>
      </c>
      <c r="D228">
        <v>24</v>
      </c>
      <c r="E228">
        <v>164.7</v>
      </c>
      <c r="F228" s="1">
        <v>1E-4</v>
      </c>
      <c r="G228">
        <v>-1E-3</v>
      </c>
      <c r="H228" s="1">
        <v>1.9999999999999999E-6</v>
      </c>
      <c r="I228">
        <v>0</v>
      </c>
      <c r="J228" t="s">
        <v>172</v>
      </c>
      <c r="K228">
        <v>0</v>
      </c>
      <c r="L228">
        <v>0</v>
      </c>
      <c r="M228" s="1">
        <v>3.0000000000000001E-72</v>
      </c>
      <c r="N228">
        <v>0</v>
      </c>
      <c r="O228">
        <v>0</v>
      </c>
      <c r="P228">
        <v>0</v>
      </c>
      <c r="Q228">
        <v>7.0000000000000001E-3</v>
      </c>
      <c r="R228">
        <v>-1E-3</v>
      </c>
      <c r="S228">
        <v>0</v>
      </c>
      <c r="T228">
        <v>0</v>
      </c>
      <c r="U228" s="1">
        <v>2.0000000000000001E-4</v>
      </c>
      <c r="V228">
        <v>0</v>
      </c>
      <c r="W228" t="s">
        <v>172</v>
      </c>
    </row>
    <row r="229" spans="2:23">
      <c r="B229" t="s">
        <v>241</v>
      </c>
      <c r="C229">
        <v>25</v>
      </c>
      <c r="D229">
        <v>25</v>
      </c>
      <c r="E229">
        <v>102.5</v>
      </c>
      <c r="F229">
        <v>6.0000000000000001E-3</v>
      </c>
      <c r="G229">
        <v>-7.0000000000000001E-3</v>
      </c>
      <c r="H229" s="1">
        <v>8.0000000000000007E-5</v>
      </c>
      <c r="I229">
        <v>0</v>
      </c>
      <c r="J229" t="s">
        <v>172</v>
      </c>
      <c r="K229" s="1">
        <v>2.0000000000000002E-5</v>
      </c>
      <c r="L229">
        <v>0</v>
      </c>
      <c r="M229" s="1">
        <v>3.0000000000000001E-45</v>
      </c>
      <c r="N229">
        <v>0</v>
      </c>
      <c r="O229">
        <v>6.0000000000000001E-3</v>
      </c>
      <c r="P229">
        <v>-1E-3</v>
      </c>
      <c r="Q229">
        <v>6.5000000000000002E-2</v>
      </c>
      <c r="R229">
        <v>-2E-3</v>
      </c>
      <c r="S229">
        <v>2E-3</v>
      </c>
      <c r="T229">
        <v>0</v>
      </c>
      <c r="U229">
        <v>0.04</v>
      </c>
      <c r="V229">
        <v>-2E-3</v>
      </c>
      <c r="W229" t="s">
        <v>172</v>
      </c>
    </row>
    <row r="230" spans="2:23">
      <c r="B230" t="s">
        <v>241</v>
      </c>
      <c r="C230">
        <v>26</v>
      </c>
      <c r="D230">
        <v>26</v>
      </c>
      <c r="E230">
        <v>102.7</v>
      </c>
      <c r="F230" s="1">
        <v>1.0000000000000001E-5</v>
      </c>
      <c r="G230">
        <v>0</v>
      </c>
      <c r="H230" s="1">
        <v>1.9999999999999999E-6</v>
      </c>
      <c r="I230">
        <v>0</v>
      </c>
      <c r="J230" t="s">
        <v>172</v>
      </c>
      <c r="K230">
        <v>0</v>
      </c>
      <c r="L230">
        <v>0</v>
      </c>
      <c r="M230" s="1">
        <v>2E-45</v>
      </c>
      <c r="N230">
        <v>0</v>
      </c>
      <c r="O230">
        <v>6.0000000000000001E-3</v>
      </c>
      <c r="P230">
        <v>-1E-3</v>
      </c>
      <c r="Q230">
        <v>6.3E-2</v>
      </c>
      <c r="R230">
        <v>-2E-3</v>
      </c>
      <c r="S230">
        <v>2E-3</v>
      </c>
      <c r="T230">
        <v>0</v>
      </c>
      <c r="U230">
        <v>4.2000000000000003E-2</v>
      </c>
      <c r="V230">
        <v>-2E-3</v>
      </c>
      <c r="W230" t="s">
        <v>172</v>
      </c>
    </row>
    <row r="231" spans="2:23">
      <c r="B231" t="s">
        <v>241</v>
      </c>
      <c r="C231">
        <v>27</v>
      </c>
      <c r="D231">
        <v>27</v>
      </c>
      <c r="E231">
        <v>36.4</v>
      </c>
      <c r="F231">
        <v>9.9000000000000005E-2</v>
      </c>
      <c r="G231">
        <v>-0.01</v>
      </c>
      <c r="H231">
        <v>1.4999999999999999E-2</v>
      </c>
      <c r="I231">
        <v>0</v>
      </c>
      <c r="J231" t="s">
        <v>172</v>
      </c>
      <c r="K231">
        <v>1.4E-2</v>
      </c>
      <c r="L231">
        <v>-1E-3</v>
      </c>
      <c r="M231" s="1">
        <v>2E-16</v>
      </c>
      <c r="N231">
        <v>0</v>
      </c>
      <c r="O231">
        <v>4.7E-2</v>
      </c>
      <c r="P231">
        <v>-2E-3</v>
      </c>
      <c r="Q231">
        <v>0.64900000000000002</v>
      </c>
      <c r="R231">
        <v>-5.0000000000000001E-3</v>
      </c>
      <c r="S231">
        <v>4.7E-2</v>
      </c>
      <c r="T231">
        <v>-2E-3</v>
      </c>
      <c r="U231">
        <v>0.33900000000000002</v>
      </c>
      <c r="V231">
        <v>-5.0000000000000001E-3</v>
      </c>
      <c r="W231" t="s">
        <v>172</v>
      </c>
    </row>
    <row r="232" spans="2:23">
      <c r="B232" t="s">
        <v>241</v>
      </c>
      <c r="C232">
        <v>28</v>
      </c>
      <c r="D232">
        <v>28</v>
      </c>
      <c r="E232">
        <v>42.7</v>
      </c>
      <c r="F232">
        <v>8.1000000000000003E-2</v>
      </c>
      <c r="G232">
        <v>-8.9999999999999993E-3</v>
      </c>
      <c r="H232">
        <v>1.4E-2</v>
      </c>
      <c r="I232">
        <v>0</v>
      </c>
      <c r="J232" t="s">
        <v>172</v>
      </c>
      <c r="K232">
        <v>1.4E-2</v>
      </c>
      <c r="L232">
        <v>-1E-3</v>
      </c>
      <c r="M232" s="1">
        <v>2.9999999999999999E-19</v>
      </c>
      <c r="N232">
        <v>0</v>
      </c>
      <c r="O232">
        <v>4.1000000000000002E-2</v>
      </c>
      <c r="P232">
        <v>-2E-3</v>
      </c>
      <c r="Q232">
        <v>0.57699999999999996</v>
      </c>
      <c r="R232">
        <v>-5.0000000000000001E-3</v>
      </c>
      <c r="S232">
        <v>4.1000000000000002E-2</v>
      </c>
      <c r="T232">
        <v>-2E-3</v>
      </c>
      <c r="U232">
        <v>0.28199999999999997</v>
      </c>
      <c r="V232">
        <v>-5.0000000000000001E-3</v>
      </c>
      <c r="W232" t="s">
        <v>172</v>
      </c>
    </row>
    <row r="233" spans="2:23">
      <c r="B233" t="s">
        <v>241</v>
      </c>
      <c r="C233">
        <v>29</v>
      </c>
      <c r="D233">
        <v>29</v>
      </c>
      <c r="E233">
        <v>75.099999999999994</v>
      </c>
      <c r="F233">
        <v>4.0000000000000001E-3</v>
      </c>
      <c r="G233">
        <v>-4.0000000000000001E-3</v>
      </c>
      <c r="H233" s="1">
        <v>1E-4</v>
      </c>
      <c r="I233">
        <v>0</v>
      </c>
      <c r="J233" t="s">
        <v>172</v>
      </c>
      <c r="K233" s="1">
        <v>5.0000000000000002E-5</v>
      </c>
      <c r="L233">
        <v>0</v>
      </c>
      <c r="M233" s="1">
        <v>2.0000000000000001E-33</v>
      </c>
      <c r="N233">
        <v>0</v>
      </c>
      <c r="O233">
        <v>1.2E-2</v>
      </c>
      <c r="P233">
        <v>-1E-3</v>
      </c>
      <c r="Q233">
        <v>0.20499999999999999</v>
      </c>
      <c r="R233">
        <v>-4.0000000000000001E-3</v>
      </c>
      <c r="S233">
        <v>4.0000000000000001E-3</v>
      </c>
      <c r="T233">
        <v>-1E-3</v>
      </c>
      <c r="U233">
        <v>7.4999999999999997E-2</v>
      </c>
      <c r="V233">
        <v>-3.0000000000000001E-3</v>
      </c>
      <c r="W233" t="s">
        <v>172</v>
      </c>
    </row>
    <row r="234" spans="2:23">
      <c r="B234" t="s">
        <v>241</v>
      </c>
      <c r="C234">
        <v>30</v>
      </c>
      <c r="D234">
        <v>30</v>
      </c>
      <c r="E234">
        <v>75.5</v>
      </c>
      <c r="F234">
        <v>4.0000000000000001E-3</v>
      </c>
      <c r="G234">
        <v>-4.0000000000000001E-3</v>
      </c>
      <c r="H234" s="1">
        <v>2.0000000000000001E-4</v>
      </c>
      <c r="I234">
        <v>0</v>
      </c>
      <c r="J234" t="s">
        <v>172</v>
      </c>
      <c r="K234">
        <v>0</v>
      </c>
      <c r="L234">
        <v>0</v>
      </c>
      <c r="M234" s="1">
        <v>2.0000000000000001E-33</v>
      </c>
      <c r="N234">
        <v>0</v>
      </c>
      <c r="O234">
        <v>1.2999999999999999E-2</v>
      </c>
      <c r="P234">
        <v>-1E-3</v>
      </c>
      <c r="Q234">
        <v>0.20200000000000001</v>
      </c>
      <c r="R234">
        <v>-4.0000000000000001E-3</v>
      </c>
      <c r="S234">
        <v>4.0000000000000001E-3</v>
      </c>
      <c r="T234">
        <v>-1E-3</v>
      </c>
      <c r="U234">
        <v>6.6000000000000003E-2</v>
      </c>
      <c r="V234">
        <v>-2E-3</v>
      </c>
      <c r="W234" t="s">
        <v>172</v>
      </c>
    </row>
    <row r="235" spans="2:23">
      <c r="B235" t="s">
        <v>241</v>
      </c>
      <c r="C235">
        <v>31</v>
      </c>
      <c r="D235">
        <v>31</v>
      </c>
      <c r="E235">
        <v>321</v>
      </c>
      <c r="F235" s="1">
        <v>3.9999999999999998E-57</v>
      </c>
      <c r="G235">
        <v>0</v>
      </c>
      <c r="H235" s="1">
        <v>5.0000000000000004E-19</v>
      </c>
      <c r="I235">
        <v>0</v>
      </c>
      <c r="J235" t="s">
        <v>172</v>
      </c>
      <c r="K235">
        <v>0</v>
      </c>
      <c r="L235">
        <v>0</v>
      </c>
      <c r="M235" s="1">
        <v>3.9999999999999999E-140</v>
      </c>
      <c r="N235">
        <v>0</v>
      </c>
      <c r="O235">
        <v>0</v>
      </c>
      <c r="P235">
        <v>0</v>
      </c>
      <c r="Q235">
        <v>0</v>
      </c>
      <c r="R235">
        <v>0</v>
      </c>
      <c r="S235">
        <v>0</v>
      </c>
      <c r="T235">
        <v>0</v>
      </c>
      <c r="U235">
        <v>0</v>
      </c>
      <c r="V235">
        <v>0</v>
      </c>
      <c r="W235" t="s">
        <v>172</v>
      </c>
    </row>
    <row r="236" spans="2:23">
      <c r="B236" t="s">
        <v>241</v>
      </c>
      <c r="C236">
        <v>32</v>
      </c>
      <c r="D236">
        <v>32</v>
      </c>
      <c r="E236">
        <v>317.5</v>
      </c>
      <c r="F236" s="1">
        <v>2.0000000000000001E-4</v>
      </c>
      <c r="G236">
        <v>-1E-3</v>
      </c>
      <c r="H236" s="1">
        <v>6.9999999999999999E-6</v>
      </c>
      <c r="I236">
        <v>0</v>
      </c>
      <c r="J236" t="s">
        <v>172</v>
      </c>
      <c r="K236">
        <v>0</v>
      </c>
      <c r="L236">
        <v>0</v>
      </c>
      <c r="M236" s="1">
        <v>1.0000000000000001E-138</v>
      </c>
      <c r="N236">
        <v>0</v>
      </c>
      <c r="O236">
        <v>0</v>
      </c>
      <c r="P236">
        <v>0</v>
      </c>
      <c r="Q236">
        <v>0</v>
      </c>
      <c r="R236">
        <v>0</v>
      </c>
      <c r="S236">
        <v>0</v>
      </c>
      <c r="T236">
        <v>0</v>
      </c>
      <c r="U236">
        <v>0</v>
      </c>
      <c r="V236">
        <v>0</v>
      </c>
      <c r="W236" t="s">
        <v>172</v>
      </c>
    </row>
    <row r="237" spans="2:23">
      <c r="B237" t="s">
        <v>241</v>
      </c>
      <c r="C237">
        <v>33</v>
      </c>
      <c r="D237">
        <v>33</v>
      </c>
      <c r="E237">
        <v>132.80000000000001</v>
      </c>
      <c r="F237">
        <v>5.0000000000000001E-3</v>
      </c>
      <c r="G237">
        <v>-8.9999999999999993E-3</v>
      </c>
      <c r="H237" s="1">
        <v>3.0000000000000001E-5</v>
      </c>
      <c r="I237">
        <v>0</v>
      </c>
      <c r="J237" t="s">
        <v>172</v>
      </c>
      <c r="K237">
        <v>0</v>
      </c>
      <c r="L237">
        <v>0</v>
      </c>
      <c r="M237" s="1">
        <v>2.0000000000000001E-58</v>
      </c>
      <c r="N237">
        <v>0</v>
      </c>
      <c r="O237">
        <v>1E-3</v>
      </c>
      <c r="P237">
        <v>0</v>
      </c>
      <c r="Q237">
        <v>2.5000000000000001E-2</v>
      </c>
      <c r="R237">
        <v>-2E-3</v>
      </c>
      <c r="S237">
        <v>0</v>
      </c>
      <c r="T237">
        <v>0</v>
      </c>
      <c r="U237">
        <v>6.0000000000000001E-3</v>
      </c>
      <c r="V237">
        <v>-1E-3</v>
      </c>
      <c r="W237" t="s">
        <v>172</v>
      </c>
    </row>
    <row r="238" spans="2:23">
      <c r="B238" t="s">
        <v>241</v>
      </c>
      <c r="C238">
        <v>34</v>
      </c>
      <c r="D238">
        <v>34</v>
      </c>
      <c r="E238">
        <v>132.19999999999999</v>
      </c>
      <c r="F238" s="1">
        <v>4.0000000000000003E-5</v>
      </c>
      <c r="G238">
        <v>0</v>
      </c>
      <c r="H238" s="1">
        <v>5.0000000000000004E-6</v>
      </c>
      <c r="I238">
        <v>0</v>
      </c>
      <c r="J238" t="s">
        <v>172</v>
      </c>
      <c r="K238">
        <v>0</v>
      </c>
      <c r="L238">
        <v>0</v>
      </c>
      <c r="M238" s="1">
        <v>4.0000000000000001E-58</v>
      </c>
      <c r="N238">
        <v>0</v>
      </c>
      <c r="O238">
        <v>1E-3</v>
      </c>
      <c r="P238">
        <v>0</v>
      </c>
      <c r="Q238">
        <v>2.5000000000000001E-2</v>
      </c>
      <c r="R238">
        <v>-2E-3</v>
      </c>
      <c r="S238" s="1">
        <v>2.0000000000000001E-4</v>
      </c>
      <c r="T238">
        <v>0</v>
      </c>
      <c r="U238">
        <v>8.9999999999999993E-3</v>
      </c>
      <c r="V238">
        <v>-1E-3</v>
      </c>
      <c r="W238" t="s">
        <v>172</v>
      </c>
    </row>
    <row r="239" spans="2:23">
      <c r="B239" t="s">
        <v>241</v>
      </c>
      <c r="C239">
        <v>35</v>
      </c>
      <c r="D239">
        <v>35</v>
      </c>
      <c r="E239">
        <v>125.9</v>
      </c>
      <c r="F239" s="1">
        <v>2.0000000000000001E-4</v>
      </c>
      <c r="G239">
        <v>-1E-3</v>
      </c>
      <c r="H239" s="1">
        <v>1.0000000000000001E-5</v>
      </c>
      <c r="I239">
        <v>0</v>
      </c>
      <c r="J239" t="s">
        <v>172</v>
      </c>
      <c r="K239">
        <v>0</v>
      </c>
      <c r="L239">
        <v>0</v>
      </c>
      <c r="M239" s="1">
        <v>2E-55</v>
      </c>
      <c r="N239">
        <v>0</v>
      </c>
      <c r="O239">
        <v>2E-3</v>
      </c>
      <c r="P239">
        <v>0</v>
      </c>
      <c r="Q239">
        <v>0.02</v>
      </c>
      <c r="R239">
        <v>-1E-3</v>
      </c>
      <c r="S239" s="1">
        <v>4.0000000000000002E-4</v>
      </c>
      <c r="T239">
        <v>0</v>
      </c>
      <c r="U239">
        <v>1.2E-2</v>
      </c>
      <c r="V239">
        <v>-1E-3</v>
      </c>
      <c r="W239" t="s">
        <v>172</v>
      </c>
    </row>
    <row r="240" spans="2:23">
      <c r="B240" t="s">
        <v>241</v>
      </c>
      <c r="C240">
        <v>36</v>
      </c>
      <c r="D240">
        <v>36</v>
      </c>
      <c r="E240">
        <v>134</v>
      </c>
      <c r="F240">
        <v>2E-3</v>
      </c>
      <c r="G240">
        <v>-6.0000000000000001E-3</v>
      </c>
      <c r="H240" s="1">
        <v>2.0000000000000002E-5</v>
      </c>
      <c r="I240">
        <v>0</v>
      </c>
      <c r="J240" t="s">
        <v>172</v>
      </c>
      <c r="K240">
        <v>0</v>
      </c>
      <c r="L240">
        <v>0</v>
      </c>
      <c r="M240" s="1">
        <v>7.0000000000000002E-59</v>
      </c>
      <c r="N240">
        <v>0</v>
      </c>
      <c r="O240">
        <v>1E-3</v>
      </c>
      <c r="P240">
        <v>0</v>
      </c>
      <c r="Q240">
        <v>8.9999999999999993E-3</v>
      </c>
      <c r="R240">
        <v>-1E-3</v>
      </c>
      <c r="S240" s="1">
        <v>1E-4</v>
      </c>
      <c r="T240">
        <v>0</v>
      </c>
      <c r="U240">
        <v>5.0000000000000001E-3</v>
      </c>
      <c r="V240">
        <v>-1E-3</v>
      </c>
      <c r="W240" t="s">
        <v>172</v>
      </c>
    </row>
    <row r="241" spans="2:23">
      <c r="B241" t="s">
        <v>241</v>
      </c>
      <c r="C241">
        <v>37</v>
      </c>
      <c r="D241">
        <v>37</v>
      </c>
      <c r="E241">
        <v>62.2</v>
      </c>
      <c r="F241">
        <v>5.6000000000000001E-2</v>
      </c>
      <c r="G241">
        <v>-1.2E-2</v>
      </c>
      <c r="H241">
        <v>3.0000000000000001E-3</v>
      </c>
      <c r="I241">
        <v>0</v>
      </c>
      <c r="J241" t="s">
        <v>172</v>
      </c>
      <c r="K241">
        <v>3.0000000000000001E-3</v>
      </c>
      <c r="L241">
        <v>-1E-3</v>
      </c>
      <c r="M241" s="1">
        <v>8.9999999999999996E-28</v>
      </c>
      <c r="N241">
        <v>0</v>
      </c>
      <c r="O241">
        <v>2.8000000000000001E-2</v>
      </c>
      <c r="P241">
        <v>-2E-3</v>
      </c>
      <c r="Q241">
        <v>0.35699999999999998</v>
      </c>
      <c r="R241">
        <v>-5.0000000000000001E-3</v>
      </c>
      <c r="S241">
        <v>2.8000000000000001E-2</v>
      </c>
      <c r="T241">
        <v>-2E-3</v>
      </c>
      <c r="U241">
        <v>0.25700000000000001</v>
      </c>
      <c r="V241">
        <v>-4.0000000000000001E-3</v>
      </c>
      <c r="W241" t="s">
        <v>172</v>
      </c>
    </row>
    <row r="242" spans="2:23">
      <c r="B242" t="s">
        <v>241</v>
      </c>
      <c r="C242">
        <v>38</v>
      </c>
      <c r="D242">
        <v>38</v>
      </c>
      <c r="E242">
        <v>56.5</v>
      </c>
      <c r="F242">
        <v>9.6000000000000002E-2</v>
      </c>
      <c r="G242">
        <v>-1.2E-2</v>
      </c>
      <c r="H242">
        <v>0.01</v>
      </c>
      <c r="I242">
        <v>0</v>
      </c>
      <c r="J242" t="s">
        <v>172</v>
      </c>
      <c r="K242">
        <v>8.0000000000000002E-3</v>
      </c>
      <c r="L242">
        <v>-1E-3</v>
      </c>
      <c r="M242" s="1">
        <v>2.9999999999999998E-25</v>
      </c>
      <c r="N242">
        <v>0</v>
      </c>
      <c r="O242">
        <v>4.2000000000000003E-2</v>
      </c>
      <c r="P242">
        <v>-2E-3</v>
      </c>
      <c r="Q242">
        <v>0.41599999999999998</v>
      </c>
      <c r="R242">
        <v>-5.0000000000000001E-3</v>
      </c>
      <c r="S242">
        <v>4.2000000000000003E-2</v>
      </c>
      <c r="T242">
        <v>-2E-3</v>
      </c>
      <c r="U242">
        <v>0.32500000000000001</v>
      </c>
      <c r="V242">
        <v>-5.0000000000000001E-3</v>
      </c>
      <c r="W242" t="s">
        <v>172</v>
      </c>
    </row>
    <row r="243" spans="2:23">
      <c r="B243" t="s">
        <v>241</v>
      </c>
      <c r="C243">
        <v>39</v>
      </c>
      <c r="D243">
        <v>39</v>
      </c>
      <c r="E243">
        <v>70.900000000000006</v>
      </c>
      <c r="F243">
        <v>3.9E-2</v>
      </c>
      <c r="G243">
        <v>-8.9999999999999993E-3</v>
      </c>
      <c r="H243">
        <v>3.0000000000000001E-3</v>
      </c>
      <c r="I243">
        <v>0</v>
      </c>
      <c r="J243" t="s">
        <v>172</v>
      </c>
      <c r="K243">
        <v>2E-3</v>
      </c>
      <c r="L243">
        <v>0</v>
      </c>
      <c r="M243" s="1">
        <v>2.0000000000000002E-31</v>
      </c>
      <c r="N243">
        <v>0</v>
      </c>
      <c r="O243">
        <v>2.5000000000000001E-2</v>
      </c>
      <c r="P243">
        <v>-2E-3</v>
      </c>
      <c r="Q243">
        <v>0.249</v>
      </c>
      <c r="R243">
        <v>-4.0000000000000001E-3</v>
      </c>
      <c r="S243">
        <v>1.7999999999999999E-2</v>
      </c>
      <c r="T243">
        <v>-1E-3</v>
      </c>
      <c r="U243">
        <v>0.23200000000000001</v>
      </c>
      <c r="V243">
        <v>-4.0000000000000001E-3</v>
      </c>
      <c r="W243" t="s">
        <v>172</v>
      </c>
    </row>
    <row r="244" spans="2:23">
      <c r="B244" t="s">
        <v>241</v>
      </c>
      <c r="C244">
        <v>40</v>
      </c>
      <c r="D244">
        <v>40</v>
      </c>
      <c r="E244">
        <v>81.5</v>
      </c>
      <c r="F244">
        <v>3.2000000000000001E-2</v>
      </c>
      <c r="G244">
        <v>-0.01</v>
      </c>
      <c r="H244">
        <v>1E-3</v>
      </c>
      <c r="I244">
        <v>0</v>
      </c>
      <c r="J244" t="s">
        <v>172</v>
      </c>
      <c r="K244">
        <v>1E-3</v>
      </c>
      <c r="L244">
        <v>0</v>
      </c>
      <c r="M244" s="1">
        <v>3.9999999999999998E-36</v>
      </c>
      <c r="N244">
        <v>0</v>
      </c>
      <c r="O244">
        <v>0.02</v>
      </c>
      <c r="P244">
        <v>-1E-3</v>
      </c>
      <c r="Q244">
        <v>0.16600000000000001</v>
      </c>
      <c r="R244">
        <v>-4.0000000000000001E-3</v>
      </c>
      <c r="S244">
        <v>1.6E-2</v>
      </c>
      <c r="T244">
        <v>-1E-3</v>
      </c>
      <c r="U244">
        <v>0.20499999999999999</v>
      </c>
      <c r="V244">
        <v>-4.0000000000000001E-3</v>
      </c>
      <c r="W244" t="s">
        <v>172</v>
      </c>
    </row>
    <row r="245" spans="2:23">
      <c r="B245" t="s">
        <v>241</v>
      </c>
      <c r="C245">
        <v>41</v>
      </c>
      <c r="D245">
        <v>41</v>
      </c>
      <c r="E245">
        <v>99.3</v>
      </c>
      <c r="F245">
        <v>2E-3</v>
      </c>
      <c r="G245">
        <v>-2E-3</v>
      </c>
      <c r="H245" s="1">
        <v>9.0000000000000006E-5</v>
      </c>
      <c r="I245">
        <v>0</v>
      </c>
      <c r="J245" t="s">
        <v>172</v>
      </c>
      <c r="K245" s="1">
        <v>3.0000000000000001E-5</v>
      </c>
      <c r="L245">
        <v>0</v>
      </c>
      <c r="M245" s="1">
        <v>7.9999999999999996E-44</v>
      </c>
      <c r="N245">
        <v>0</v>
      </c>
      <c r="O245">
        <v>5.0000000000000001E-3</v>
      </c>
      <c r="P245">
        <v>-1E-3</v>
      </c>
      <c r="Q245">
        <v>7.6999999999999999E-2</v>
      </c>
      <c r="R245">
        <v>-3.0000000000000001E-3</v>
      </c>
      <c r="S245">
        <v>2E-3</v>
      </c>
      <c r="T245">
        <v>0</v>
      </c>
      <c r="U245">
        <v>0.03</v>
      </c>
      <c r="V245">
        <v>-2E-3</v>
      </c>
      <c r="W245" t="s">
        <v>172</v>
      </c>
    </row>
    <row r="246" spans="2:23">
      <c r="B246" t="s">
        <v>241</v>
      </c>
      <c r="C246">
        <v>42</v>
      </c>
      <c r="D246">
        <v>42</v>
      </c>
      <c r="E246">
        <v>92.4</v>
      </c>
      <c r="F246">
        <v>6.0000000000000001E-3</v>
      </c>
      <c r="G246">
        <v>-6.0000000000000001E-3</v>
      </c>
      <c r="H246" s="1">
        <v>2.0000000000000001E-4</v>
      </c>
      <c r="I246">
        <v>0</v>
      </c>
      <c r="J246" t="s">
        <v>172</v>
      </c>
      <c r="K246" s="1">
        <v>2.0000000000000001E-4</v>
      </c>
      <c r="L246">
        <v>0</v>
      </c>
      <c r="M246" s="1">
        <v>6.9999999999999999E-41</v>
      </c>
      <c r="N246">
        <v>0</v>
      </c>
      <c r="O246">
        <v>8.9999999999999993E-3</v>
      </c>
      <c r="P246">
        <v>-1E-3</v>
      </c>
      <c r="Q246">
        <v>0.104</v>
      </c>
      <c r="R246">
        <v>-3.0000000000000001E-3</v>
      </c>
      <c r="S246">
        <v>3.0000000000000001E-3</v>
      </c>
      <c r="T246">
        <v>-1E-3</v>
      </c>
      <c r="U246">
        <v>5.3999999999999999E-2</v>
      </c>
      <c r="V246">
        <v>-2E-3</v>
      </c>
      <c r="W246" t="s">
        <v>172</v>
      </c>
    </row>
    <row r="247" spans="2:23">
      <c r="B247" t="s">
        <v>241</v>
      </c>
      <c r="C247">
        <v>43</v>
      </c>
      <c r="D247">
        <v>43</v>
      </c>
      <c r="E247">
        <v>131</v>
      </c>
      <c r="F247">
        <v>1E-3</v>
      </c>
      <c r="G247">
        <v>-4.0000000000000001E-3</v>
      </c>
      <c r="H247" s="1">
        <v>1.9999999999999999E-6</v>
      </c>
      <c r="I247">
        <v>0</v>
      </c>
      <c r="J247" t="s">
        <v>172</v>
      </c>
      <c r="K247">
        <v>0</v>
      </c>
      <c r="L247">
        <v>0</v>
      </c>
      <c r="M247" s="1">
        <v>9.9999999999999995E-58</v>
      </c>
      <c r="N247">
        <v>0</v>
      </c>
      <c r="O247">
        <v>1E-3</v>
      </c>
      <c r="P247">
        <v>0</v>
      </c>
      <c r="Q247">
        <v>1.4999999999999999E-2</v>
      </c>
      <c r="R247">
        <v>-1E-3</v>
      </c>
      <c r="S247" s="1">
        <v>2.9999999999999997E-4</v>
      </c>
      <c r="T247">
        <v>0</v>
      </c>
      <c r="U247">
        <v>0.01</v>
      </c>
      <c r="V247">
        <v>-1E-3</v>
      </c>
      <c r="W247" t="s">
        <v>172</v>
      </c>
    </row>
    <row r="248" spans="2:23">
      <c r="B248" t="s">
        <v>241</v>
      </c>
      <c r="C248">
        <v>44</v>
      </c>
      <c r="D248">
        <v>44</v>
      </c>
      <c r="E248">
        <v>126.3</v>
      </c>
      <c r="F248">
        <v>1E-3</v>
      </c>
      <c r="G248">
        <v>-4.0000000000000001E-3</v>
      </c>
      <c r="H248" s="1">
        <v>6.0000000000000002E-6</v>
      </c>
      <c r="I248">
        <v>0</v>
      </c>
      <c r="J248" t="s">
        <v>172</v>
      </c>
      <c r="K248">
        <v>0</v>
      </c>
      <c r="L248">
        <v>0</v>
      </c>
      <c r="M248" s="1">
        <v>9.9999999999999999E-56</v>
      </c>
      <c r="N248">
        <v>0</v>
      </c>
      <c r="O248">
        <v>2E-3</v>
      </c>
      <c r="P248">
        <v>0</v>
      </c>
      <c r="Q248">
        <v>0.02</v>
      </c>
      <c r="R248">
        <v>-1E-3</v>
      </c>
      <c r="S248" s="1">
        <v>2.9999999999999997E-4</v>
      </c>
      <c r="T248">
        <v>0</v>
      </c>
      <c r="U248">
        <v>1.2999999999999999E-2</v>
      </c>
      <c r="V248">
        <v>-1E-3</v>
      </c>
      <c r="W248" t="s">
        <v>172</v>
      </c>
    </row>
    <row r="251" spans="2:23">
      <c r="B251" t="s">
        <v>241</v>
      </c>
      <c r="C251" t="s">
        <v>144</v>
      </c>
      <c r="D251" t="s">
        <v>208</v>
      </c>
    </row>
    <row r="252" spans="2:23">
      <c r="B252" t="s">
        <v>241</v>
      </c>
      <c r="C252">
        <v>0</v>
      </c>
      <c r="D252" t="s">
        <v>242</v>
      </c>
      <c r="E252">
        <v>2</v>
      </c>
      <c r="F252">
        <v>9</v>
      </c>
      <c r="G252">
        <v>10</v>
      </c>
      <c r="H252" t="s">
        <v>172</v>
      </c>
      <c r="I252">
        <v>3</v>
      </c>
      <c r="J252">
        <v>4</v>
      </c>
      <c r="K252">
        <v>5</v>
      </c>
      <c r="L252">
        <v>6</v>
      </c>
      <c r="M252">
        <v>7</v>
      </c>
      <c r="N252">
        <v>8</v>
      </c>
    </row>
    <row r="253" spans="2:23">
      <c r="B253" t="s">
        <v>241</v>
      </c>
      <c r="C253" t="s">
        <v>145</v>
      </c>
      <c r="D253" t="s">
        <v>146</v>
      </c>
      <c r="E253" t="s">
        <v>147</v>
      </c>
      <c r="F253" t="s">
        <v>148</v>
      </c>
      <c r="G253" t="s">
        <v>100</v>
      </c>
      <c r="H253" t="s">
        <v>149</v>
      </c>
      <c r="I253" t="s">
        <v>100</v>
      </c>
      <c r="J253" t="s">
        <v>172</v>
      </c>
      <c r="K253" t="s">
        <v>153</v>
      </c>
      <c r="L253" t="s">
        <v>100</v>
      </c>
      <c r="M253" t="s">
        <v>154</v>
      </c>
      <c r="N253" t="s">
        <v>100</v>
      </c>
      <c r="O253" t="s">
        <v>155</v>
      </c>
      <c r="P253" t="s">
        <v>100</v>
      </c>
      <c r="Q253" t="s">
        <v>156</v>
      </c>
      <c r="R253" t="s">
        <v>100</v>
      </c>
      <c r="S253" t="s">
        <v>157</v>
      </c>
      <c r="T253" t="s">
        <v>100</v>
      </c>
      <c r="U253" t="s">
        <v>150</v>
      </c>
      <c r="V253" t="s">
        <v>100</v>
      </c>
      <c r="W253" t="s">
        <v>172</v>
      </c>
    </row>
    <row r="254" spans="2:23">
      <c r="B254" t="s">
        <v>241</v>
      </c>
      <c r="C254">
        <v>1</v>
      </c>
      <c r="D254">
        <v>1</v>
      </c>
      <c r="E254">
        <v>1112.0999999999999</v>
      </c>
      <c r="F254">
        <v>3.0000000000000001E-3</v>
      </c>
      <c r="G254">
        <v>-2.8000000000000001E-2</v>
      </c>
      <c r="H254" s="1">
        <v>6.9999999999999997E-7</v>
      </c>
      <c r="I254">
        <v>0</v>
      </c>
      <c r="J254" t="s">
        <v>172</v>
      </c>
      <c r="K254">
        <v>0</v>
      </c>
      <c r="L254">
        <v>0</v>
      </c>
      <c r="M254">
        <v>0</v>
      </c>
      <c r="N254">
        <v>0</v>
      </c>
      <c r="O254">
        <v>0</v>
      </c>
      <c r="P254">
        <v>0</v>
      </c>
      <c r="Q254">
        <v>0</v>
      </c>
      <c r="R254">
        <v>0</v>
      </c>
      <c r="S254">
        <v>0</v>
      </c>
      <c r="T254">
        <v>0</v>
      </c>
      <c r="U254">
        <v>0</v>
      </c>
      <c r="V254">
        <v>0</v>
      </c>
      <c r="W254" t="s">
        <v>172</v>
      </c>
    </row>
    <row r="255" spans="2:23">
      <c r="B255" t="s">
        <v>241</v>
      </c>
      <c r="C255">
        <v>2</v>
      </c>
      <c r="D255">
        <v>2</v>
      </c>
      <c r="E255">
        <v>1320.6</v>
      </c>
      <c r="F255" s="1">
        <v>2.0000000000000002E-5</v>
      </c>
      <c r="G255">
        <v>0</v>
      </c>
      <c r="H255" s="1">
        <v>7.9999999999999996E-7</v>
      </c>
      <c r="I255">
        <v>0</v>
      </c>
      <c r="J255" t="s">
        <v>172</v>
      </c>
      <c r="K255">
        <v>0</v>
      </c>
      <c r="L255">
        <v>0</v>
      </c>
      <c r="M255">
        <v>0</v>
      </c>
      <c r="N255">
        <v>0</v>
      </c>
      <c r="O255">
        <v>0</v>
      </c>
      <c r="P255">
        <v>0</v>
      </c>
      <c r="Q255">
        <v>0</v>
      </c>
      <c r="R255">
        <v>0</v>
      </c>
      <c r="S255">
        <v>0</v>
      </c>
      <c r="T255">
        <v>0</v>
      </c>
      <c r="U255">
        <v>0</v>
      </c>
      <c r="V255">
        <v>0</v>
      </c>
      <c r="W255" t="s">
        <v>172</v>
      </c>
    </row>
    <row r="256" spans="2:23">
      <c r="B256" t="s">
        <v>241</v>
      </c>
      <c r="C256">
        <v>3</v>
      </c>
      <c r="D256">
        <v>3</v>
      </c>
      <c r="E256">
        <v>80.400000000000006</v>
      </c>
      <c r="F256">
        <v>0.13400000000000001</v>
      </c>
      <c r="G256">
        <v>-1.2E-2</v>
      </c>
      <c r="H256">
        <v>1.9E-2</v>
      </c>
      <c r="I256">
        <v>0</v>
      </c>
      <c r="J256" t="s">
        <v>172</v>
      </c>
      <c r="K256">
        <v>1.6E-2</v>
      </c>
      <c r="L256">
        <v>-1E-3</v>
      </c>
      <c r="M256" s="1">
        <v>1E-35</v>
      </c>
      <c r="N256">
        <v>0</v>
      </c>
      <c r="O256">
        <v>8.7999999999999995E-2</v>
      </c>
      <c r="P256">
        <v>-3.0000000000000001E-3</v>
      </c>
      <c r="Q256">
        <v>0.67600000000000005</v>
      </c>
      <c r="R256">
        <v>-5.0000000000000001E-3</v>
      </c>
      <c r="S256">
        <v>7.3999999999999996E-2</v>
      </c>
      <c r="T256">
        <v>-3.0000000000000001E-3</v>
      </c>
      <c r="U256">
        <v>0.53400000000000003</v>
      </c>
      <c r="V256">
        <v>-5.0000000000000001E-3</v>
      </c>
      <c r="W256" t="s">
        <v>172</v>
      </c>
    </row>
    <row r="257" spans="2:23">
      <c r="B257" t="s">
        <v>241</v>
      </c>
      <c r="C257">
        <v>4</v>
      </c>
      <c r="D257">
        <v>4</v>
      </c>
      <c r="E257">
        <v>104.2</v>
      </c>
      <c r="F257">
        <v>2.8000000000000001E-2</v>
      </c>
      <c r="G257">
        <v>-7.0000000000000001E-3</v>
      </c>
      <c r="H257">
        <v>3.0000000000000001E-3</v>
      </c>
      <c r="I257">
        <v>0</v>
      </c>
      <c r="J257" t="s">
        <v>172</v>
      </c>
      <c r="K257">
        <v>2E-3</v>
      </c>
      <c r="L257">
        <v>0</v>
      </c>
      <c r="M257" s="1">
        <v>4.9999999999999999E-46</v>
      </c>
      <c r="N257">
        <v>0</v>
      </c>
      <c r="O257">
        <v>4.9000000000000002E-2</v>
      </c>
      <c r="P257">
        <v>-2E-3</v>
      </c>
      <c r="Q257">
        <v>0.55900000000000005</v>
      </c>
      <c r="R257">
        <v>-5.0000000000000001E-3</v>
      </c>
      <c r="S257">
        <v>3.3000000000000002E-2</v>
      </c>
      <c r="T257">
        <v>-2E-3</v>
      </c>
      <c r="U257">
        <v>0.311</v>
      </c>
      <c r="V257">
        <v>-5.0000000000000001E-3</v>
      </c>
      <c r="W257" t="s">
        <v>172</v>
      </c>
    </row>
    <row r="258" spans="2:23">
      <c r="B258" t="s">
        <v>241</v>
      </c>
      <c r="C258">
        <v>5</v>
      </c>
      <c r="D258">
        <v>5</v>
      </c>
      <c r="E258">
        <v>2</v>
      </c>
      <c r="F258">
        <v>0.70599999999999996</v>
      </c>
      <c r="G258">
        <v>-8.9999999999999993E-3</v>
      </c>
      <c r="H258">
        <v>0.28899999999999998</v>
      </c>
      <c r="I258">
        <v>-1E-3</v>
      </c>
      <c r="J258" t="s">
        <v>172</v>
      </c>
      <c r="K258">
        <v>0.28199999999999997</v>
      </c>
      <c r="L258">
        <v>-5.0000000000000001E-3</v>
      </c>
      <c r="M258">
        <v>0.114</v>
      </c>
      <c r="N258">
        <v>0</v>
      </c>
      <c r="O258">
        <v>0.47</v>
      </c>
      <c r="P258">
        <v>-5.0000000000000001E-3</v>
      </c>
      <c r="Q258">
        <v>0.99</v>
      </c>
      <c r="R258">
        <v>-1E-3</v>
      </c>
      <c r="S258">
        <v>0.47</v>
      </c>
      <c r="T258">
        <v>-5.0000000000000001E-3</v>
      </c>
      <c r="U258">
        <v>0.98799999999999999</v>
      </c>
      <c r="V258">
        <v>-1E-3</v>
      </c>
      <c r="W258" t="s">
        <v>172</v>
      </c>
    </row>
    <row r="259" spans="2:23">
      <c r="B259" t="s">
        <v>241</v>
      </c>
      <c r="C259">
        <v>6</v>
      </c>
      <c r="D259">
        <v>6</v>
      </c>
      <c r="E259">
        <v>-2</v>
      </c>
      <c r="F259">
        <v>0.76300000000000001</v>
      </c>
      <c r="G259">
        <v>-8.0000000000000002E-3</v>
      </c>
      <c r="H259">
        <v>0.312</v>
      </c>
      <c r="I259">
        <v>-2E-3</v>
      </c>
      <c r="J259" t="s">
        <v>172</v>
      </c>
      <c r="K259">
        <v>0.308</v>
      </c>
      <c r="L259">
        <v>-5.0000000000000001E-3</v>
      </c>
      <c r="M259">
        <v>0.88600000000000001</v>
      </c>
      <c r="N259">
        <v>0</v>
      </c>
      <c r="O259">
        <v>0.53</v>
      </c>
      <c r="P259">
        <v>-5.0000000000000001E-3</v>
      </c>
      <c r="Q259">
        <v>0.99399999999999999</v>
      </c>
      <c r="R259">
        <v>-1E-3</v>
      </c>
      <c r="S259">
        <v>0.53</v>
      </c>
      <c r="T259">
        <v>-5.0000000000000001E-3</v>
      </c>
      <c r="U259">
        <v>0.99399999999999999</v>
      </c>
      <c r="V259">
        <v>-1E-3</v>
      </c>
      <c r="W259" t="s">
        <v>172</v>
      </c>
    </row>
    <row r="260" spans="2:23">
      <c r="B260" t="s">
        <v>241</v>
      </c>
      <c r="C260">
        <v>7</v>
      </c>
      <c r="D260">
        <v>7</v>
      </c>
      <c r="E260">
        <v>391.2</v>
      </c>
      <c r="F260" s="1">
        <v>6E-65</v>
      </c>
      <c r="G260">
        <v>0</v>
      </c>
      <c r="H260" s="1">
        <v>6.0000000000000006E-20</v>
      </c>
      <c r="I260">
        <v>0</v>
      </c>
      <c r="J260" t="s">
        <v>172</v>
      </c>
      <c r="K260">
        <v>0</v>
      </c>
      <c r="L260">
        <v>0</v>
      </c>
      <c r="M260" s="1">
        <v>9.9999999999999998E-171</v>
      </c>
      <c r="N260">
        <v>0</v>
      </c>
      <c r="O260">
        <v>0</v>
      </c>
      <c r="P260">
        <v>0</v>
      </c>
      <c r="Q260">
        <v>3.0000000000000001E-3</v>
      </c>
      <c r="R260">
        <v>-1E-3</v>
      </c>
      <c r="S260">
        <v>0</v>
      </c>
      <c r="T260">
        <v>0</v>
      </c>
      <c r="U260">
        <v>0</v>
      </c>
      <c r="V260">
        <v>0</v>
      </c>
      <c r="W260" t="s">
        <v>172</v>
      </c>
    </row>
    <row r="261" spans="2:23">
      <c r="B261" t="s">
        <v>241</v>
      </c>
      <c r="C261">
        <v>8</v>
      </c>
      <c r="D261">
        <v>8</v>
      </c>
      <c r="E261">
        <v>513</v>
      </c>
      <c r="F261" s="1">
        <v>1.0000000000000001E-37</v>
      </c>
      <c r="G261">
        <v>0</v>
      </c>
      <c r="H261" s="1">
        <v>2.9999999999999998E-15</v>
      </c>
      <c r="I261">
        <v>0</v>
      </c>
      <c r="J261" t="s">
        <v>172</v>
      </c>
      <c r="K261">
        <v>0</v>
      </c>
      <c r="L261">
        <v>0</v>
      </c>
      <c r="M261" s="1">
        <v>9.9999999999999997E-224</v>
      </c>
      <c r="N261">
        <v>0</v>
      </c>
      <c r="O261">
        <v>0</v>
      </c>
      <c r="P261">
        <v>0</v>
      </c>
      <c r="Q261" s="1">
        <v>1E-4</v>
      </c>
      <c r="R261">
        <v>0</v>
      </c>
      <c r="S261">
        <v>0</v>
      </c>
      <c r="T261">
        <v>0</v>
      </c>
      <c r="U261">
        <v>0</v>
      </c>
      <c r="V261">
        <v>0</v>
      </c>
      <c r="W261" t="s">
        <v>172</v>
      </c>
    </row>
    <row r="262" spans="2:23">
      <c r="B262" t="s">
        <v>241</v>
      </c>
      <c r="C262">
        <v>9</v>
      </c>
      <c r="D262">
        <v>9</v>
      </c>
      <c r="E262">
        <v>48.9</v>
      </c>
      <c r="F262">
        <v>0.188</v>
      </c>
      <c r="G262">
        <v>-1.2E-2</v>
      </c>
      <c r="H262">
        <v>3.3000000000000002E-2</v>
      </c>
      <c r="I262">
        <v>-1E-3</v>
      </c>
      <c r="J262" t="s">
        <v>172</v>
      </c>
      <c r="K262">
        <v>3.5000000000000003E-2</v>
      </c>
      <c r="L262">
        <v>-2E-3</v>
      </c>
      <c r="M262" s="1">
        <v>4.9999999999999995E-22</v>
      </c>
      <c r="N262">
        <v>0</v>
      </c>
      <c r="O262">
        <v>0.11700000000000001</v>
      </c>
      <c r="P262">
        <v>-3.0000000000000001E-3</v>
      </c>
      <c r="Q262">
        <v>0.89100000000000001</v>
      </c>
      <c r="R262">
        <v>-3.0000000000000001E-3</v>
      </c>
      <c r="S262">
        <v>0.107</v>
      </c>
      <c r="T262">
        <v>-3.0000000000000001E-3</v>
      </c>
      <c r="U262">
        <v>0.67400000000000004</v>
      </c>
      <c r="V262">
        <v>-5.0000000000000001E-3</v>
      </c>
      <c r="W262" t="s">
        <v>172</v>
      </c>
    </row>
    <row r="263" spans="2:23">
      <c r="B263" t="s">
        <v>241</v>
      </c>
      <c r="C263">
        <v>10</v>
      </c>
      <c r="D263">
        <v>10</v>
      </c>
      <c r="E263">
        <v>77.7</v>
      </c>
      <c r="F263">
        <v>0.114</v>
      </c>
      <c r="G263">
        <v>-1.0999999999999999E-2</v>
      </c>
      <c r="H263">
        <v>1.7000000000000001E-2</v>
      </c>
      <c r="I263">
        <v>0</v>
      </c>
      <c r="J263" t="s">
        <v>172</v>
      </c>
      <c r="K263">
        <v>1.7000000000000001E-2</v>
      </c>
      <c r="L263">
        <v>-1E-3</v>
      </c>
      <c r="M263" s="1">
        <v>1.9999999999999999E-34</v>
      </c>
      <c r="N263">
        <v>0</v>
      </c>
      <c r="O263">
        <v>7.0000000000000007E-2</v>
      </c>
      <c r="P263">
        <v>-3.0000000000000001E-3</v>
      </c>
      <c r="Q263">
        <v>0.75700000000000001</v>
      </c>
      <c r="R263">
        <v>-4.0000000000000001E-3</v>
      </c>
      <c r="S263">
        <v>5.2999999999999999E-2</v>
      </c>
      <c r="T263">
        <v>-2E-3</v>
      </c>
      <c r="U263">
        <v>0.46100000000000002</v>
      </c>
      <c r="V263">
        <v>-5.0000000000000001E-3</v>
      </c>
      <c r="W263" t="s">
        <v>172</v>
      </c>
    </row>
    <row r="264" spans="2:23">
      <c r="B264" t="s">
        <v>241</v>
      </c>
      <c r="C264">
        <v>11</v>
      </c>
      <c r="D264">
        <v>11</v>
      </c>
      <c r="E264">
        <v>1023.4</v>
      </c>
      <c r="F264" s="1">
        <v>3E-51</v>
      </c>
      <c r="G264">
        <v>0</v>
      </c>
      <c r="H264" s="1">
        <v>8.9999999999999996E-17</v>
      </c>
      <c r="I264">
        <v>0</v>
      </c>
      <c r="J264" t="s">
        <v>172</v>
      </c>
      <c r="K264">
        <v>0</v>
      </c>
      <c r="L264">
        <v>0</v>
      </c>
      <c r="M264">
        <v>0</v>
      </c>
      <c r="N264">
        <v>0</v>
      </c>
      <c r="O264">
        <v>0</v>
      </c>
      <c r="P264">
        <v>0</v>
      </c>
      <c r="Q264">
        <v>0</v>
      </c>
      <c r="R264">
        <v>0</v>
      </c>
      <c r="S264">
        <v>0</v>
      </c>
      <c r="T264">
        <v>0</v>
      </c>
      <c r="U264">
        <v>0</v>
      </c>
      <c r="V264">
        <v>0</v>
      </c>
      <c r="W264" t="s">
        <v>172</v>
      </c>
    </row>
    <row r="265" spans="2:23">
      <c r="B265" t="s">
        <v>241</v>
      </c>
      <c r="C265">
        <v>12</v>
      </c>
      <c r="D265">
        <v>12</v>
      </c>
      <c r="E265">
        <v>840.2</v>
      </c>
      <c r="F265" s="1">
        <v>4.0000000000000003E-68</v>
      </c>
      <c r="G265">
        <v>0</v>
      </c>
      <c r="H265" s="1">
        <v>9.9999999999999991E-22</v>
      </c>
      <c r="I265">
        <v>0</v>
      </c>
      <c r="J265" t="s">
        <v>172</v>
      </c>
      <c r="K265">
        <v>0</v>
      </c>
      <c r="L265">
        <v>0</v>
      </c>
      <c r="M265">
        <v>0</v>
      </c>
      <c r="N265">
        <v>0</v>
      </c>
      <c r="O265">
        <v>0</v>
      </c>
      <c r="P265">
        <v>0</v>
      </c>
      <c r="Q265">
        <v>0</v>
      </c>
      <c r="R265">
        <v>0</v>
      </c>
      <c r="S265">
        <v>0</v>
      </c>
      <c r="T265">
        <v>0</v>
      </c>
      <c r="U265">
        <v>0</v>
      </c>
      <c r="V265">
        <v>0</v>
      </c>
      <c r="W265" t="s">
        <v>172</v>
      </c>
    </row>
    <row r="266" spans="2:23">
      <c r="B266" t="s">
        <v>241</v>
      </c>
      <c r="C266">
        <v>13</v>
      </c>
      <c r="D266">
        <v>13</v>
      </c>
      <c r="E266">
        <v>156.9</v>
      </c>
      <c r="F266">
        <v>5.0000000000000001E-3</v>
      </c>
      <c r="G266">
        <v>-8.0000000000000002E-3</v>
      </c>
      <c r="H266" s="1">
        <v>5.0000000000000002E-5</v>
      </c>
      <c r="I266">
        <v>0</v>
      </c>
      <c r="J266" t="s">
        <v>172</v>
      </c>
      <c r="K266">
        <v>0</v>
      </c>
      <c r="L266">
        <v>0</v>
      </c>
      <c r="M266" s="1">
        <v>7.0000000000000003E-69</v>
      </c>
      <c r="N266">
        <v>0</v>
      </c>
      <c r="O266">
        <v>7.0000000000000001E-3</v>
      </c>
      <c r="P266">
        <v>-1E-3</v>
      </c>
      <c r="Q266">
        <v>0.33300000000000002</v>
      </c>
      <c r="R266">
        <v>-5.0000000000000001E-3</v>
      </c>
      <c r="S266">
        <v>1E-3</v>
      </c>
      <c r="T266">
        <v>0</v>
      </c>
      <c r="U266">
        <v>2.1000000000000001E-2</v>
      </c>
      <c r="V266">
        <v>-1E-3</v>
      </c>
      <c r="W266" t="s">
        <v>172</v>
      </c>
    </row>
    <row r="267" spans="2:23">
      <c r="B267" t="s">
        <v>241</v>
      </c>
      <c r="C267">
        <v>14</v>
      </c>
      <c r="D267">
        <v>14</v>
      </c>
      <c r="E267">
        <v>154.19999999999999</v>
      </c>
      <c r="F267">
        <v>3.0000000000000001E-3</v>
      </c>
      <c r="G267">
        <v>-3.0000000000000001E-3</v>
      </c>
      <c r="H267" s="1">
        <v>2.0000000000000001E-4</v>
      </c>
      <c r="I267">
        <v>0</v>
      </c>
      <c r="J267" t="s">
        <v>172</v>
      </c>
      <c r="K267" s="1">
        <v>2.0000000000000001E-4</v>
      </c>
      <c r="L267">
        <v>0</v>
      </c>
      <c r="M267" s="1">
        <v>9.9999999999999994E-68</v>
      </c>
      <c r="N267">
        <v>0</v>
      </c>
      <c r="O267">
        <v>8.9999999999999993E-3</v>
      </c>
      <c r="P267">
        <v>-1E-3</v>
      </c>
      <c r="Q267">
        <v>0.34499999999999997</v>
      </c>
      <c r="R267">
        <v>-5.0000000000000001E-3</v>
      </c>
      <c r="S267">
        <v>4.0000000000000001E-3</v>
      </c>
      <c r="T267">
        <v>-1E-3</v>
      </c>
      <c r="U267">
        <v>0.04</v>
      </c>
      <c r="V267">
        <v>-2E-3</v>
      </c>
      <c r="W267" t="s">
        <v>172</v>
      </c>
    </row>
    <row r="268" spans="2:23">
      <c r="B268" t="s">
        <v>241</v>
      </c>
      <c r="C268">
        <v>15</v>
      </c>
      <c r="D268">
        <v>15</v>
      </c>
      <c r="E268">
        <v>39.6</v>
      </c>
      <c r="F268">
        <v>0.248</v>
      </c>
      <c r="G268">
        <v>-1.4E-2</v>
      </c>
      <c r="H268">
        <v>4.1000000000000002E-2</v>
      </c>
      <c r="I268">
        <v>-1E-3</v>
      </c>
      <c r="J268" t="s">
        <v>172</v>
      </c>
      <c r="K268">
        <v>4.1000000000000002E-2</v>
      </c>
      <c r="L268">
        <v>-2E-3</v>
      </c>
      <c r="M268" s="1">
        <v>5.0000000000000004E-18</v>
      </c>
      <c r="N268">
        <v>0</v>
      </c>
      <c r="O268">
        <v>0.20499999999999999</v>
      </c>
      <c r="P268">
        <v>-4.0000000000000001E-3</v>
      </c>
      <c r="Q268">
        <v>0.91100000000000003</v>
      </c>
      <c r="R268">
        <v>-3.0000000000000001E-3</v>
      </c>
      <c r="S268">
        <v>0.20499999999999999</v>
      </c>
      <c r="T268">
        <v>-4.0000000000000001E-3</v>
      </c>
      <c r="U268">
        <v>0.85799999999999998</v>
      </c>
      <c r="V268">
        <v>-3.0000000000000001E-3</v>
      </c>
      <c r="W268" t="s">
        <v>172</v>
      </c>
    </row>
    <row r="269" spans="2:23">
      <c r="B269" t="s">
        <v>241</v>
      </c>
      <c r="C269">
        <v>16</v>
      </c>
      <c r="D269">
        <v>16</v>
      </c>
      <c r="E269">
        <v>18.7</v>
      </c>
      <c r="F269">
        <v>0.57199999999999995</v>
      </c>
      <c r="G269">
        <v>-1.0999999999999999E-2</v>
      </c>
      <c r="H269">
        <v>0.17199999999999999</v>
      </c>
      <c r="I269">
        <v>-1E-3</v>
      </c>
      <c r="J269" t="s">
        <v>172</v>
      </c>
      <c r="K269">
        <v>0.17599999999999999</v>
      </c>
      <c r="L269">
        <v>-4.0000000000000001E-3</v>
      </c>
      <c r="M269" s="1">
        <v>6E-9</v>
      </c>
      <c r="N269">
        <v>0</v>
      </c>
      <c r="O269">
        <v>0.34100000000000003</v>
      </c>
      <c r="P269">
        <v>-5.0000000000000001E-3</v>
      </c>
      <c r="Q269">
        <v>0.96499999999999997</v>
      </c>
      <c r="R269">
        <v>-2E-3</v>
      </c>
      <c r="S269">
        <v>0.34100000000000003</v>
      </c>
      <c r="T269">
        <v>-5.0000000000000001E-3</v>
      </c>
      <c r="U269">
        <v>0.95299999999999996</v>
      </c>
      <c r="V269">
        <v>-2E-3</v>
      </c>
      <c r="W269" t="s">
        <v>172</v>
      </c>
    </row>
    <row r="270" spans="2:23">
      <c r="B270" t="s">
        <v>241</v>
      </c>
      <c r="C270">
        <v>17</v>
      </c>
      <c r="D270">
        <v>17</v>
      </c>
      <c r="E270">
        <v>434</v>
      </c>
      <c r="F270" s="1">
        <v>3.9999999999999999E-45</v>
      </c>
      <c r="G270">
        <v>0</v>
      </c>
      <c r="H270" s="1">
        <v>9.9999999999999998E-17</v>
      </c>
      <c r="I270">
        <v>0</v>
      </c>
      <c r="J270" t="s">
        <v>172</v>
      </c>
      <c r="K270">
        <v>0</v>
      </c>
      <c r="L270">
        <v>0</v>
      </c>
      <c r="M270" s="1">
        <v>3E-189</v>
      </c>
      <c r="N270">
        <v>0</v>
      </c>
      <c r="O270">
        <v>0</v>
      </c>
      <c r="P270">
        <v>0</v>
      </c>
      <c r="Q270">
        <v>1E-3</v>
      </c>
      <c r="R270">
        <v>0</v>
      </c>
      <c r="S270">
        <v>0</v>
      </c>
      <c r="T270">
        <v>0</v>
      </c>
      <c r="U270">
        <v>0</v>
      </c>
      <c r="V270">
        <v>0</v>
      </c>
      <c r="W270" t="s">
        <v>172</v>
      </c>
    </row>
    <row r="271" spans="2:23">
      <c r="B271" t="s">
        <v>241</v>
      </c>
      <c r="C271">
        <v>18</v>
      </c>
      <c r="D271">
        <v>18</v>
      </c>
      <c r="E271">
        <v>419.7</v>
      </c>
      <c r="F271" s="1">
        <v>6.0000000000000004E-90</v>
      </c>
      <c r="G271">
        <v>0</v>
      </c>
      <c r="H271" s="1">
        <v>2.9999999999999998E-25</v>
      </c>
      <c r="I271">
        <v>0</v>
      </c>
      <c r="J271" t="s">
        <v>172</v>
      </c>
      <c r="K271">
        <v>0</v>
      </c>
      <c r="L271">
        <v>0</v>
      </c>
      <c r="M271" s="1">
        <v>4E-183</v>
      </c>
      <c r="N271">
        <v>0</v>
      </c>
      <c r="O271">
        <v>0</v>
      </c>
      <c r="P271">
        <v>0</v>
      </c>
      <c r="Q271">
        <v>1E-3</v>
      </c>
      <c r="R271">
        <v>0</v>
      </c>
      <c r="S271">
        <v>0</v>
      </c>
      <c r="T271">
        <v>0</v>
      </c>
      <c r="U271">
        <v>0</v>
      </c>
      <c r="V271">
        <v>0</v>
      </c>
      <c r="W271" t="s">
        <v>172</v>
      </c>
    </row>
    <row r="272" spans="2:23">
      <c r="B272" t="s">
        <v>241</v>
      </c>
      <c r="C272">
        <v>19</v>
      </c>
      <c r="D272">
        <v>19</v>
      </c>
      <c r="E272">
        <v>50.2</v>
      </c>
      <c r="F272">
        <v>0.2</v>
      </c>
      <c r="G272">
        <v>-1.4999999999999999E-2</v>
      </c>
      <c r="H272">
        <v>2.1999999999999999E-2</v>
      </c>
      <c r="I272">
        <v>-1E-3</v>
      </c>
      <c r="J272" t="s">
        <v>172</v>
      </c>
      <c r="K272">
        <v>2.3E-2</v>
      </c>
      <c r="L272">
        <v>-1E-3</v>
      </c>
      <c r="M272" s="1">
        <v>1E-22</v>
      </c>
      <c r="N272">
        <v>0</v>
      </c>
      <c r="O272">
        <v>7.8E-2</v>
      </c>
      <c r="P272">
        <v>-3.0000000000000001E-3</v>
      </c>
      <c r="Q272">
        <v>0.88900000000000001</v>
      </c>
      <c r="R272">
        <v>-3.0000000000000001E-3</v>
      </c>
      <c r="S272">
        <v>7.8E-2</v>
      </c>
      <c r="T272">
        <v>-3.0000000000000001E-3</v>
      </c>
      <c r="U272">
        <v>0.60299999999999998</v>
      </c>
      <c r="V272">
        <v>-5.0000000000000001E-3</v>
      </c>
      <c r="W272" t="s">
        <v>172</v>
      </c>
    </row>
    <row r="273" spans="2:23">
      <c r="B273" t="s">
        <v>241</v>
      </c>
      <c r="C273">
        <v>20</v>
      </c>
      <c r="D273">
        <v>20</v>
      </c>
      <c r="E273">
        <v>48.2</v>
      </c>
      <c r="F273">
        <v>0.22800000000000001</v>
      </c>
      <c r="G273">
        <v>-1.6E-2</v>
      </c>
      <c r="H273">
        <v>2.3E-2</v>
      </c>
      <c r="I273">
        <v>-1E-3</v>
      </c>
      <c r="J273" t="s">
        <v>172</v>
      </c>
      <c r="K273">
        <v>2.1999999999999999E-2</v>
      </c>
      <c r="L273">
        <v>-1E-3</v>
      </c>
      <c r="M273" s="1">
        <v>9.9999999999999991E-22</v>
      </c>
      <c r="N273">
        <v>0</v>
      </c>
      <c r="O273">
        <v>8.2000000000000003E-2</v>
      </c>
      <c r="P273">
        <v>-3.0000000000000001E-3</v>
      </c>
      <c r="Q273">
        <v>0.89900000000000002</v>
      </c>
      <c r="R273">
        <v>-3.0000000000000001E-3</v>
      </c>
      <c r="S273">
        <v>8.2000000000000003E-2</v>
      </c>
      <c r="T273">
        <v>-3.0000000000000001E-3</v>
      </c>
      <c r="U273">
        <v>0.63400000000000001</v>
      </c>
      <c r="V273">
        <v>-5.0000000000000001E-3</v>
      </c>
      <c r="W273" t="s">
        <v>172</v>
      </c>
    </row>
    <row r="274" spans="2:23">
      <c r="B274" t="s">
        <v>241</v>
      </c>
      <c r="C274">
        <v>21</v>
      </c>
      <c r="D274">
        <v>21</v>
      </c>
      <c r="E274">
        <v>1431.7</v>
      </c>
      <c r="F274" s="1">
        <v>8.0000000000000007E-5</v>
      </c>
      <c r="G274">
        <v>0</v>
      </c>
      <c r="H274" s="1">
        <v>5.0000000000000004E-6</v>
      </c>
      <c r="I274">
        <v>0</v>
      </c>
      <c r="J274" t="s">
        <v>172</v>
      </c>
      <c r="K274">
        <v>0</v>
      </c>
      <c r="L274">
        <v>0</v>
      </c>
      <c r="M274">
        <v>0</v>
      </c>
      <c r="N274">
        <v>0</v>
      </c>
      <c r="O274">
        <v>0</v>
      </c>
      <c r="P274">
        <v>0</v>
      </c>
      <c r="Q274">
        <v>0</v>
      </c>
      <c r="R274">
        <v>0</v>
      </c>
      <c r="S274">
        <v>0</v>
      </c>
      <c r="T274">
        <v>0</v>
      </c>
      <c r="U274">
        <v>0</v>
      </c>
      <c r="V274">
        <v>0</v>
      </c>
      <c r="W274" t="s">
        <v>172</v>
      </c>
    </row>
    <row r="275" spans="2:23">
      <c r="B275" t="s">
        <v>241</v>
      </c>
      <c r="C275">
        <v>22</v>
      </c>
      <c r="D275">
        <v>22</v>
      </c>
      <c r="E275">
        <v>1384.4</v>
      </c>
      <c r="F275" s="1">
        <v>2.0000000000000001E-53</v>
      </c>
      <c r="G275">
        <v>0</v>
      </c>
      <c r="H275" s="1">
        <v>2.0000000000000001E-17</v>
      </c>
      <c r="I275">
        <v>0</v>
      </c>
      <c r="J275" t="s">
        <v>172</v>
      </c>
      <c r="K275">
        <v>0</v>
      </c>
      <c r="L275">
        <v>0</v>
      </c>
      <c r="M275">
        <v>0</v>
      </c>
      <c r="N275">
        <v>0</v>
      </c>
      <c r="O275">
        <v>0</v>
      </c>
      <c r="P275">
        <v>0</v>
      </c>
      <c r="Q275">
        <v>0</v>
      </c>
      <c r="R275">
        <v>0</v>
      </c>
      <c r="S275">
        <v>0</v>
      </c>
      <c r="T275">
        <v>0</v>
      </c>
      <c r="U275">
        <v>0</v>
      </c>
      <c r="V275">
        <v>0</v>
      </c>
      <c r="W275" t="s">
        <v>172</v>
      </c>
    </row>
    <row r="276" spans="2:23">
      <c r="B276" t="s">
        <v>241</v>
      </c>
      <c r="C276">
        <v>23</v>
      </c>
      <c r="D276">
        <v>23</v>
      </c>
      <c r="E276">
        <v>322.5</v>
      </c>
      <c r="F276" s="1">
        <v>1E-8</v>
      </c>
      <c r="G276">
        <v>0</v>
      </c>
      <c r="H276" s="1">
        <v>1.9999999999999999E-7</v>
      </c>
      <c r="I276">
        <v>0</v>
      </c>
      <c r="J276" t="s">
        <v>172</v>
      </c>
      <c r="K276">
        <v>0</v>
      </c>
      <c r="L276">
        <v>0</v>
      </c>
      <c r="M276" s="1">
        <v>8.0000000000000003E-141</v>
      </c>
      <c r="N276">
        <v>0</v>
      </c>
      <c r="O276">
        <v>0</v>
      </c>
      <c r="P276">
        <v>0</v>
      </c>
      <c r="Q276">
        <v>0.03</v>
      </c>
      <c r="R276">
        <v>-2E-3</v>
      </c>
      <c r="S276">
        <v>0</v>
      </c>
      <c r="T276">
        <v>0</v>
      </c>
      <c r="U276">
        <v>0</v>
      </c>
      <c r="V276">
        <v>0</v>
      </c>
      <c r="W276" t="s">
        <v>172</v>
      </c>
    </row>
    <row r="277" spans="2:23">
      <c r="B277" t="s">
        <v>241</v>
      </c>
      <c r="C277">
        <v>24</v>
      </c>
      <c r="D277">
        <v>24</v>
      </c>
      <c r="E277">
        <v>328.5</v>
      </c>
      <c r="F277" s="1">
        <v>8.0000000000000002E-59</v>
      </c>
      <c r="G277">
        <v>0</v>
      </c>
      <c r="H277" s="1">
        <v>2.0000000000000001E-18</v>
      </c>
      <c r="I277">
        <v>0</v>
      </c>
      <c r="J277" t="s">
        <v>172</v>
      </c>
      <c r="K277">
        <v>0</v>
      </c>
      <c r="L277">
        <v>0</v>
      </c>
      <c r="M277" s="1">
        <v>1.9999999999999999E-143</v>
      </c>
      <c r="N277">
        <v>0</v>
      </c>
      <c r="O277">
        <v>0</v>
      </c>
      <c r="P277">
        <v>0</v>
      </c>
      <c r="Q277">
        <v>2.8000000000000001E-2</v>
      </c>
      <c r="R277">
        <v>-2E-3</v>
      </c>
      <c r="S277">
        <v>0</v>
      </c>
      <c r="T277">
        <v>0</v>
      </c>
      <c r="U277">
        <v>0</v>
      </c>
      <c r="V277">
        <v>0</v>
      </c>
      <c r="W277" t="s">
        <v>172</v>
      </c>
    </row>
    <row r="278" spans="2:23">
      <c r="B278" t="s">
        <v>241</v>
      </c>
      <c r="C278">
        <v>25</v>
      </c>
      <c r="D278">
        <v>25</v>
      </c>
      <c r="E278">
        <v>112.3</v>
      </c>
      <c r="F278">
        <v>7.6999999999999999E-2</v>
      </c>
      <c r="G278">
        <v>-1.6E-2</v>
      </c>
      <c r="H278">
        <v>3.0000000000000001E-3</v>
      </c>
      <c r="I278">
        <v>0</v>
      </c>
      <c r="J278" t="s">
        <v>172</v>
      </c>
      <c r="K278">
        <v>3.0000000000000001E-3</v>
      </c>
      <c r="L278">
        <v>-1E-3</v>
      </c>
      <c r="M278" s="1">
        <v>9.9999999999999994E-50</v>
      </c>
      <c r="N278">
        <v>0</v>
      </c>
      <c r="O278">
        <v>2.3E-2</v>
      </c>
      <c r="P278">
        <v>-2E-3</v>
      </c>
      <c r="Q278">
        <v>0.55900000000000005</v>
      </c>
      <c r="R278">
        <v>-5.0000000000000001E-3</v>
      </c>
      <c r="S278">
        <v>2.3E-2</v>
      </c>
      <c r="T278">
        <v>-2E-3</v>
      </c>
      <c r="U278">
        <v>0.28899999999999998</v>
      </c>
      <c r="V278">
        <v>-5.0000000000000001E-3</v>
      </c>
      <c r="W278" t="s">
        <v>172</v>
      </c>
    </row>
    <row r="279" spans="2:23">
      <c r="B279" t="s">
        <v>241</v>
      </c>
      <c r="C279">
        <v>26</v>
      </c>
      <c r="D279">
        <v>26</v>
      </c>
      <c r="E279">
        <v>96.7</v>
      </c>
      <c r="F279">
        <v>9.6000000000000002E-2</v>
      </c>
      <c r="G279">
        <v>-1.2E-2</v>
      </c>
      <c r="H279">
        <v>8.9999999999999993E-3</v>
      </c>
      <c r="I279">
        <v>0</v>
      </c>
      <c r="J279" t="s">
        <v>172</v>
      </c>
      <c r="K279">
        <v>8.9999999999999993E-3</v>
      </c>
      <c r="L279">
        <v>-1E-3</v>
      </c>
      <c r="M279" s="1">
        <v>9.0000000000000005E-43</v>
      </c>
      <c r="N279">
        <v>0</v>
      </c>
      <c r="O279">
        <v>3.9E-2</v>
      </c>
      <c r="P279">
        <v>-2E-3</v>
      </c>
      <c r="Q279">
        <v>0.66200000000000003</v>
      </c>
      <c r="R279">
        <v>-5.0000000000000001E-3</v>
      </c>
      <c r="S279">
        <v>3.9E-2</v>
      </c>
      <c r="T279">
        <v>-2E-3</v>
      </c>
      <c r="U279">
        <v>0.41799999999999998</v>
      </c>
      <c r="V279">
        <v>-5.0000000000000001E-3</v>
      </c>
      <c r="W279" t="s">
        <v>172</v>
      </c>
    </row>
    <row r="280" spans="2:23">
      <c r="B280" t="s">
        <v>241</v>
      </c>
      <c r="C280">
        <v>27</v>
      </c>
      <c r="D280">
        <v>27</v>
      </c>
      <c r="E280">
        <v>553.29999999999995</v>
      </c>
      <c r="F280" s="1">
        <v>6E-49</v>
      </c>
      <c r="G280">
        <v>0</v>
      </c>
      <c r="H280" s="1">
        <v>9.9999999999999998E-17</v>
      </c>
      <c r="I280">
        <v>0</v>
      </c>
      <c r="J280" t="s">
        <v>172</v>
      </c>
      <c r="K280">
        <v>0</v>
      </c>
      <c r="L280">
        <v>0</v>
      </c>
      <c r="M280" s="1">
        <v>3.9999999999999999E-241</v>
      </c>
      <c r="N280">
        <v>0</v>
      </c>
      <c r="O280">
        <v>0</v>
      </c>
      <c r="P280">
        <v>0</v>
      </c>
      <c r="Q280" s="1">
        <v>6.0000000000000002E-5</v>
      </c>
      <c r="R280">
        <v>0</v>
      </c>
      <c r="S280">
        <v>0</v>
      </c>
      <c r="T280">
        <v>0</v>
      </c>
      <c r="U280">
        <v>0</v>
      </c>
      <c r="V280">
        <v>0</v>
      </c>
      <c r="W280" t="s">
        <v>172</v>
      </c>
    </row>
    <row r="281" spans="2:23">
      <c r="B281" t="s">
        <v>241</v>
      </c>
      <c r="C281">
        <v>28</v>
      </c>
      <c r="D281">
        <v>28</v>
      </c>
      <c r="E281">
        <v>621.1</v>
      </c>
      <c r="F281" s="1">
        <v>3.0000000000000001E-5</v>
      </c>
      <c r="G281">
        <v>0</v>
      </c>
      <c r="H281" s="1">
        <v>8.9999999999999996E-7</v>
      </c>
      <c r="I281">
        <v>0</v>
      </c>
      <c r="J281" t="s">
        <v>172</v>
      </c>
      <c r="K281">
        <v>0</v>
      </c>
      <c r="L281">
        <v>0</v>
      </c>
      <c r="M281" s="1">
        <v>2.0000000000000001E-270</v>
      </c>
      <c r="N281">
        <v>0</v>
      </c>
      <c r="O281">
        <v>0</v>
      </c>
      <c r="P281">
        <v>0</v>
      </c>
      <c r="Q281">
        <v>0</v>
      </c>
      <c r="R281">
        <v>0</v>
      </c>
      <c r="S281">
        <v>0</v>
      </c>
      <c r="T281">
        <v>0</v>
      </c>
      <c r="U281">
        <v>0</v>
      </c>
      <c r="V281">
        <v>0</v>
      </c>
      <c r="W281" t="s">
        <v>172</v>
      </c>
    </row>
    <row r="282" spans="2:23">
      <c r="B282" t="s">
        <v>241</v>
      </c>
      <c r="C282">
        <v>29</v>
      </c>
      <c r="D282">
        <v>29</v>
      </c>
      <c r="E282">
        <v>180.7</v>
      </c>
      <c r="F282">
        <v>6.0000000000000001E-3</v>
      </c>
      <c r="G282">
        <v>-5.0000000000000001E-3</v>
      </c>
      <c r="H282" s="1">
        <v>2.0000000000000001E-4</v>
      </c>
      <c r="I282">
        <v>0</v>
      </c>
      <c r="J282" t="s">
        <v>172</v>
      </c>
      <c r="K282">
        <v>0</v>
      </c>
      <c r="L282">
        <v>0</v>
      </c>
      <c r="M282" s="1">
        <v>3E-79</v>
      </c>
      <c r="N282">
        <v>0</v>
      </c>
      <c r="O282">
        <v>2E-3</v>
      </c>
      <c r="P282">
        <v>0</v>
      </c>
      <c r="Q282">
        <v>0.216</v>
      </c>
      <c r="R282">
        <v>-4.0000000000000001E-3</v>
      </c>
      <c r="S282">
        <v>3.0000000000000001E-3</v>
      </c>
      <c r="T282">
        <v>-1E-3</v>
      </c>
      <c r="U282">
        <v>3.1E-2</v>
      </c>
      <c r="V282">
        <v>-2E-3</v>
      </c>
      <c r="W282" t="s">
        <v>172</v>
      </c>
    </row>
    <row r="283" spans="2:23">
      <c r="B283" t="s">
        <v>241</v>
      </c>
      <c r="C283">
        <v>30</v>
      </c>
      <c r="D283">
        <v>30</v>
      </c>
      <c r="E283">
        <v>166.9</v>
      </c>
      <c r="F283">
        <v>8.9999999999999993E-3</v>
      </c>
      <c r="G283">
        <v>-7.0000000000000001E-3</v>
      </c>
      <c r="H283" s="1">
        <v>2.0000000000000001E-4</v>
      </c>
      <c r="I283">
        <v>0</v>
      </c>
      <c r="J283" t="s">
        <v>172</v>
      </c>
      <c r="K283" s="1">
        <v>4.0000000000000002E-4</v>
      </c>
      <c r="L283">
        <v>0</v>
      </c>
      <c r="M283" s="1">
        <v>3.0000000000000001E-73</v>
      </c>
      <c r="N283">
        <v>0</v>
      </c>
      <c r="O283">
        <v>3.0000000000000001E-3</v>
      </c>
      <c r="P283">
        <v>-1E-3</v>
      </c>
      <c r="Q283">
        <v>0.27300000000000002</v>
      </c>
      <c r="R283">
        <v>-4.0000000000000001E-3</v>
      </c>
      <c r="S283">
        <v>4.0000000000000001E-3</v>
      </c>
      <c r="T283">
        <v>-1E-3</v>
      </c>
      <c r="U283">
        <v>5.8000000000000003E-2</v>
      </c>
      <c r="V283">
        <v>-2E-3</v>
      </c>
      <c r="W283" t="s">
        <v>172</v>
      </c>
    </row>
    <row r="284" spans="2:23">
      <c r="B284" t="s">
        <v>241</v>
      </c>
      <c r="C284">
        <v>31</v>
      </c>
      <c r="D284">
        <v>31</v>
      </c>
      <c r="E284">
        <v>1101.0999999999999</v>
      </c>
      <c r="F284" s="1">
        <v>4.9999999999999996E-35</v>
      </c>
      <c r="G284">
        <v>0</v>
      </c>
      <c r="H284" s="1">
        <v>2E-14</v>
      </c>
      <c r="I284">
        <v>0</v>
      </c>
      <c r="J284" t="s">
        <v>172</v>
      </c>
      <c r="K284">
        <v>0</v>
      </c>
      <c r="L284">
        <v>0</v>
      </c>
      <c r="M284">
        <v>0</v>
      </c>
      <c r="N284">
        <v>0</v>
      </c>
      <c r="O284">
        <v>0</v>
      </c>
      <c r="P284">
        <v>0</v>
      </c>
      <c r="Q284">
        <v>0</v>
      </c>
      <c r="R284">
        <v>0</v>
      </c>
      <c r="S284">
        <v>0</v>
      </c>
      <c r="T284">
        <v>0</v>
      </c>
      <c r="U284">
        <v>0</v>
      </c>
      <c r="V284">
        <v>0</v>
      </c>
      <c r="W284" t="s">
        <v>172</v>
      </c>
    </row>
    <row r="285" spans="2:23">
      <c r="B285" t="s">
        <v>241</v>
      </c>
      <c r="C285">
        <v>32</v>
      </c>
      <c r="D285">
        <v>32</v>
      </c>
      <c r="E285">
        <v>1092.9000000000001</v>
      </c>
      <c r="F285" s="1">
        <v>1.0000000000000001E-9</v>
      </c>
      <c r="G285">
        <v>0</v>
      </c>
      <c r="H285" s="1">
        <v>5.9999999999999995E-8</v>
      </c>
      <c r="I285">
        <v>0</v>
      </c>
      <c r="J285" t="s">
        <v>172</v>
      </c>
      <c r="K285">
        <v>0</v>
      </c>
      <c r="L285">
        <v>0</v>
      </c>
      <c r="M285">
        <v>0</v>
      </c>
      <c r="N285">
        <v>0</v>
      </c>
      <c r="O285">
        <v>0</v>
      </c>
      <c r="P285">
        <v>0</v>
      </c>
      <c r="Q285">
        <v>0</v>
      </c>
      <c r="R285">
        <v>0</v>
      </c>
      <c r="S285">
        <v>0</v>
      </c>
      <c r="T285">
        <v>0</v>
      </c>
      <c r="U285">
        <v>0</v>
      </c>
      <c r="V285">
        <v>0</v>
      </c>
      <c r="W285" t="s">
        <v>172</v>
      </c>
    </row>
    <row r="286" spans="2:23">
      <c r="B286" t="s">
        <v>241</v>
      </c>
      <c r="C286">
        <v>33</v>
      </c>
      <c r="D286">
        <v>33</v>
      </c>
      <c r="E286">
        <v>184.5</v>
      </c>
      <c r="F286">
        <v>1E-3</v>
      </c>
      <c r="G286">
        <v>-1E-3</v>
      </c>
      <c r="H286" s="1">
        <v>5.0000000000000002E-5</v>
      </c>
      <c r="I286">
        <v>0</v>
      </c>
      <c r="J286" t="s">
        <v>172</v>
      </c>
      <c r="K286">
        <v>0</v>
      </c>
      <c r="L286">
        <v>0</v>
      </c>
      <c r="M286" s="1">
        <v>5.9999999999999998E-81</v>
      </c>
      <c r="N286">
        <v>0</v>
      </c>
      <c r="O286">
        <v>3.0000000000000001E-3</v>
      </c>
      <c r="P286">
        <v>-1E-3</v>
      </c>
      <c r="Q286">
        <v>0.23899999999999999</v>
      </c>
      <c r="R286">
        <v>-4.0000000000000001E-3</v>
      </c>
      <c r="S286">
        <v>1E-3</v>
      </c>
      <c r="T286">
        <v>0</v>
      </c>
      <c r="U286">
        <v>1.9E-2</v>
      </c>
      <c r="V286">
        <v>-1E-3</v>
      </c>
      <c r="W286" t="s">
        <v>172</v>
      </c>
    </row>
    <row r="287" spans="2:23">
      <c r="B287" t="s">
        <v>241</v>
      </c>
      <c r="C287">
        <v>34</v>
      </c>
      <c r="D287">
        <v>34</v>
      </c>
      <c r="E287">
        <v>184.1</v>
      </c>
      <c r="F287">
        <v>6.0000000000000001E-3</v>
      </c>
      <c r="G287">
        <v>-8.0000000000000002E-3</v>
      </c>
      <c r="H287" s="1">
        <v>6.0000000000000002E-5</v>
      </c>
      <c r="I287">
        <v>0</v>
      </c>
      <c r="J287" t="s">
        <v>172</v>
      </c>
      <c r="K287">
        <v>0</v>
      </c>
      <c r="L287">
        <v>0</v>
      </c>
      <c r="M287" s="1">
        <v>9.9999999999999996E-81</v>
      </c>
      <c r="N287">
        <v>0</v>
      </c>
      <c r="O287">
        <v>4.0000000000000001E-3</v>
      </c>
      <c r="P287">
        <v>-1E-3</v>
      </c>
      <c r="Q287">
        <v>0.24</v>
      </c>
      <c r="R287">
        <v>-4.0000000000000001E-3</v>
      </c>
      <c r="S287">
        <v>2E-3</v>
      </c>
      <c r="T287">
        <v>0</v>
      </c>
      <c r="U287">
        <v>2.4E-2</v>
      </c>
      <c r="V287">
        <v>-2E-3</v>
      </c>
      <c r="W287" t="s">
        <v>172</v>
      </c>
    </row>
    <row r="288" spans="2:23">
      <c r="B288" t="s">
        <v>241</v>
      </c>
      <c r="C288">
        <v>35</v>
      </c>
      <c r="D288">
        <v>35</v>
      </c>
      <c r="E288">
        <v>77</v>
      </c>
      <c r="F288">
        <v>0.13500000000000001</v>
      </c>
      <c r="G288">
        <v>-1.6E-2</v>
      </c>
      <c r="H288">
        <v>8.9999999999999993E-3</v>
      </c>
      <c r="I288">
        <v>0</v>
      </c>
      <c r="J288" t="s">
        <v>172</v>
      </c>
      <c r="K288">
        <v>0.01</v>
      </c>
      <c r="L288">
        <v>-1E-3</v>
      </c>
      <c r="M288" s="1">
        <v>3E-34</v>
      </c>
      <c r="N288">
        <v>0</v>
      </c>
      <c r="O288">
        <v>9.1999999999999998E-2</v>
      </c>
      <c r="P288">
        <v>-3.0000000000000001E-3</v>
      </c>
      <c r="Q288">
        <v>0.746</v>
      </c>
      <c r="R288">
        <v>-4.0000000000000001E-3</v>
      </c>
      <c r="S288">
        <v>9.1999999999999998E-2</v>
      </c>
      <c r="T288">
        <v>-3.0000000000000001E-3</v>
      </c>
      <c r="U288">
        <v>0.63100000000000001</v>
      </c>
      <c r="V288">
        <v>-5.0000000000000001E-3</v>
      </c>
      <c r="W288" t="s">
        <v>172</v>
      </c>
    </row>
    <row r="289" spans="2:23">
      <c r="B289" t="s">
        <v>241</v>
      </c>
      <c r="C289">
        <v>36</v>
      </c>
      <c r="D289">
        <v>36</v>
      </c>
      <c r="E289">
        <v>102.8</v>
      </c>
      <c r="F289">
        <v>6.7000000000000004E-2</v>
      </c>
      <c r="G289">
        <v>-1.2999999999999999E-2</v>
      </c>
      <c r="H289">
        <v>4.0000000000000001E-3</v>
      </c>
      <c r="I289">
        <v>0</v>
      </c>
      <c r="J289" t="s">
        <v>172</v>
      </c>
      <c r="K289">
        <v>4.0000000000000001E-3</v>
      </c>
      <c r="L289">
        <v>-1E-3</v>
      </c>
      <c r="M289" s="1">
        <v>2E-45</v>
      </c>
      <c r="N289">
        <v>0</v>
      </c>
      <c r="O289">
        <v>2.7E-2</v>
      </c>
      <c r="P289">
        <v>-2E-3</v>
      </c>
      <c r="Q289">
        <v>0.622</v>
      </c>
      <c r="R289">
        <v>-5.0000000000000001E-3</v>
      </c>
      <c r="S289">
        <v>2.7E-2</v>
      </c>
      <c r="T289">
        <v>-2E-3</v>
      </c>
      <c r="U289">
        <v>0.30599999999999999</v>
      </c>
      <c r="V289">
        <v>-5.0000000000000001E-3</v>
      </c>
      <c r="W289" t="s">
        <v>172</v>
      </c>
    </row>
    <row r="290" spans="2:23">
      <c r="B290" t="s">
        <v>241</v>
      </c>
      <c r="C290">
        <v>37</v>
      </c>
      <c r="D290">
        <v>37</v>
      </c>
      <c r="E290">
        <v>543.29999999999995</v>
      </c>
      <c r="F290" s="1">
        <v>5.0000000000000002E-63</v>
      </c>
      <c r="G290">
        <v>0</v>
      </c>
      <c r="H290" s="1">
        <v>3.9999999999999999E-19</v>
      </c>
      <c r="I290">
        <v>0</v>
      </c>
      <c r="J290" t="s">
        <v>172</v>
      </c>
      <c r="K290">
        <v>0</v>
      </c>
      <c r="L290">
        <v>0</v>
      </c>
      <c r="M290" s="1">
        <v>1E-236</v>
      </c>
      <c r="N290">
        <v>0</v>
      </c>
      <c r="O290">
        <v>0</v>
      </c>
      <c r="P290">
        <v>0</v>
      </c>
      <c r="Q290" s="1">
        <v>1E-4</v>
      </c>
      <c r="R290">
        <v>0</v>
      </c>
      <c r="S290">
        <v>0</v>
      </c>
      <c r="T290">
        <v>0</v>
      </c>
      <c r="U290">
        <v>0</v>
      </c>
      <c r="V290">
        <v>0</v>
      </c>
      <c r="W290" t="s">
        <v>172</v>
      </c>
    </row>
    <row r="291" spans="2:23">
      <c r="B291" t="s">
        <v>241</v>
      </c>
      <c r="C291">
        <v>38</v>
      </c>
      <c r="D291">
        <v>38</v>
      </c>
      <c r="E291">
        <v>525.79999999999995</v>
      </c>
      <c r="F291" s="1">
        <v>7.9999999999999994E-39</v>
      </c>
      <c r="G291">
        <v>0</v>
      </c>
      <c r="H291" s="1">
        <v>1E-14</v>
      </c>
      <c r="I291">
        <v>0</v>
      </c>
      <c r="J291" t="s">
        <v>172</v>
      </c>
      <c r="K291">
        <v>0</v>
      </c>
      <c r="L291">
        <v>0</v>
      </c>
      <c r="M291" s="1">
        <v>4.0000000000000003E-229</v>
      </c>
      <c r="N291">
        <v>0</v>
      </c>
      <c r="O291">
        <v>0</v>
      </c>
      <c r="P291">
        <v>0</v>
      </c>
      <c r="Q291" s="1">
        <v>1E-4</v>
      </c>
      <c r="R291">
        <v>0</v>
      </c>
      <c r="S291">
        <v>0</v>
      </c>
      <c r="T291">
        <v>0</v>
      </c>
      <c r="U291">
        <v>0</v>
      </c>
      <c r="V291">
        <v>0</v>
      </c>
      <c r="W291" t="s">
        <v>172</v>
      </c>
    </row>
    <row r="292" spans="2:23">
      <c r="B292" t="s">
        <v>241</v>
      </c>
      <c r="C292">
        <v>39</v>
      </c>
      <c r="D292">
        <v>39</v>
      </c>
      <c r="E292">
        <v>125.2</v>
      </c>
      <c r="F292">
        <v>0.02</v>
      </c>
      <c r="G292">
        <v>-7.0000000000000001E-3</v>
      </c>
      <c r="H292">
        <v>1E-3</v>
      </c>
      <c r="I292">
        <v>0</v>
      </c>
      <c r="J292" t="s">
        <v>172</v>
      </c>
      <c r="K292">
        <v>1E-3</v>
      </c>
      <c r="L292">
        <v>0</v>
      </c>
      <c r="M292" s="1">
        <v>4E-55</v>
      </c>
      <c r="N292">
        <v>0</v>
      </c>
      <c r="O292">
        <v>1.2999999999999999E-2</v>
      </c>
      <c r="P292">
        <v>-1E-3</v>
      </c>
      <c r="Q292">
        <v>0.47499999999999998</v>
      </c>
      <c r="R292">
        <v>-5.0000000000000001E-3</v>
      </c>
      <c r="S292">
        <v>1.2999999999999999E-2</v>
      </c>
      <c r="T292">
        <v>-1E-3</v>
      </c>
      <c r="U292">
        <v>0.19</v>
      </c>
      <c r="V292">
        <v>-4.0000000000000001E-3</v>
      </c>
      <c r="W292" t="s">
        <v>172</v>
      </c>
    </row>
    <row r="293" spans="2:23">
      <c r="B293" t="s">
        <v>241</v>
      </c>
      <c r="C293">
        <v>40</v>
      </c>
      <c r="D293">
        <v>40</v>
      </c>
      <c r="E293">
        <v>100.8</v>
      </c>
      <c r="F293">
        <v>8.3000000000000004E-2</v>
      </c>
      <c r="G293">
        <v>-1.2E-2</v>
      </c>
      <c r="H293">
        <v>7.0000000000000001E-3</v>
      </c>
      <c r="I293">
        <v>0</v>
      </c>
      <c r="J293" t="s">
        <v>172</v>
      </c>
      <c r="K293">
        <v>6.0000000000000001E-3</v>
      </c>
      <c r="L293">
        <v>-1E-3</v>
      </c>
      <c r="M293" s="1">
        <v>1.9999999999999999E-44</v>
      </c>
      <c r="N293">
        <v>0</v>
      </c>
      <c r="O293">
        <v>2.9000000000000001E-2</v>
      </c>
      <c r="P293">
        <v>-2E-3</v>
      </c>
      <c r="Q293">
        <v>0.63200000000000001</v>
      </c>
      <c r="R293">
        <v>-5.0000000000000001E-3</v>
      </c>
      <c r="S293">
        <v>2.9000000000000001E-2</v>
      </c>
      <c r="T293">
        <v>-2E-3</v>
      </c>
      <c r="U293">
        <v>0.32400000000000001</v>
      </c>
      <c r="V293">
        <v>-5.0000000000000001E-3</v>
      </c>
      <c r="W293" t="s">
        <v>172</v>
      </c>
    </row>
    <row r="294" spans="2:23">
      <c r="B294" t="s">
        <v>241</v>
      </c>
      <c r="C294">
        <v>41</v>
      </c>
      <c r="D294">
        <v>41</v>
      </c>
      <c r="E294">
        <v>122</v>
      </c>
      <c r="F294">
        <v>3.5999999999999997E-2</v>
      </c>
      <c r="G294">
        <v>-8.9999999999999993E-3</v>
      </c>
      <c r="H294">
        <v>2E-3</v>
      </c>
      <c r="I294">
        <v>0</v>
      </c>
      <c r="J294" t="s">
        <v>172</v>
      </c>
      <c r="K294">
        <v>2E-3</v>
      </c>
      <c r="L294">
        <v>0</v>
      </c>
      <c r="M294" s="1">
        <v>1E-53</v>
      </c>
      <c r="N294">
        <v>0</v>
      </c>
      <c r="O294">
        <v>1.7000000000000001E-2</v>
      </c>
      <c r="P294">
        <v>-1E-3</v>
      </c>
      <c r="Q294">
        <v>0.50700000000000001</v>
      </c>
      <c r="R294">
        <v>-5.0000000000000001E-3</v>
      </c>
      <c r="S294">
        <v>1.7000000000000001E-2</v>
      </c>
      <c r="T294">
        <v>-1E-3</v>
      </c>
      <c r="U294">
        <v>0.216</v>
      </c>
      <c r="V294">
        <v>-4.0000000000000001E-3</v>
      </c>
      <c r="W294" t="s">
        <v>172</v>
      </c>
    </row>
    <row r="295" spans="2:23">
      <c r="B295" t="s">
        <v>241</v>
      </c>
      <c r="C295">
        <v>42</v>
      </c>
      <c r="D295">
        <v>42</v>
      </c>
      <c r="E295">
        <v>130.30000000000001</v>
      </c>
      <c r="F295">
        <v>3.4000000000000002E-2</v>
      </c>
      <c r="G295">
        <v>-1.0999999999999999E-2</v>
      </c>
      <c r="H295">
        <v>1E-3</v>
      </c>
      <c r="I295">
        <v>0</v>
      </c>
      <c r="J295" t="s">
        <v>172</v>
      </c>
      <c r="K295">
        <v>1E-3</v>
      </c>
      <c r="L295">
        <v>0</v>
      </c>
      <c r="M295" s="1">
        <v>1.9999999999999999E-57</v>
      </c>
      <c r="N295">
        <v>0</v>
      </c>
      <c r="O295">
        <v>1.2E-2</v>
      </c>
      <c r="P295">
        <v>-1E-3</v>
      </c>
      <c r="Q295">
        <v>0.46400000000000002</v>
      </c>
      <c r="R295">
        <v>-5.0000000000000001E-3</v>
      </c>
      <c r="S295">
        <v>1.2E-2</v>
      </c>
      <c r="T295">
        <v>-1E-3</v>
      </c>
      <c r="U295">
        <v>0.17</v>
      </c>
      <c r="V295">
        <v>-4.0000000000000001E-3</v>
      </c>
      <c r="W295" t="s">
        <v>172</v>
      </c>
    </row>
    <row r="296" spans="2:23">
      <c r="B296" t="s">
        <v>241</v>
      </c>
      <c r="C296">
        <v>43</v>
      </c>
      <c r="D296">
        <v>43</v>
      </c>
      <c r="E296">
        <v>72.599999999999994</v>
      </c>
      <c r="F296">
        <v>0.156</v>
      </c>
      <c r="G296">
        <v>-1.7999999999999999E-2</v>
      </c>
      <c r="H296">
        <v>8.9999999999999993E-3</v>
      </c>
      <c r="I296">
        <v>0</v>
      </c>
      <c r="J296" t="s">
        <v>172</v>
      </c>
      <c r="K296">
        <v>8.9999999999999993E-3</v>
      </c>
      <c r="L296">
        <v>-1E-3</v>
      </c>
      <c r="M296" s="1">
        <v>3E-32</v>
      </c>
      <c r="N296">
        <v>0</v>
      </c>
      <c r="O296">
        <v>0.11</v>
      </c>
      <c r="P296">
        <v>-3.0000000000000001E-3</v>
      </c>
      <c r="Q296">
        <v>0.76900000000000002</v>
      </c>
      <c r="R296">
        <v>-4.0000000000000001E-3</v>
      </c>
      <c r="S296">
        <v>0.11</v>
      </c>
      <c r="T296">
        <v>-3.0000000000000001E-3</v>
      </c>
      <c r="U296">
        <v>0.69899999999999995</v>
      </c>
      <c r="V296">
        <v>-5.0000000000000001E-3</v>
      </c>
      <c r="W296" t="s">
        <v>172</v>
      </c>
    </row>
    <row r="297" spans="2:23">
      <c r="B297" t="s">
        <v>241</v>
      </c>
      <c r="C297">
        <v>44</v>
      </c>
      <c r="D297">
        <v>44</v>
      </c>
      <c r="E297">
        <v>65.7</v>
      </c>
      <c r="F297">
        <v>0.23300000000000001</v>
      </c>
      <c r="G297">
        <v>-1.4999999999999999E-2</v>
      </c>
      <c r="H297">
        <v>2.9000000000000001E-2</v>
      </c>
      <c r="I297">
        <v>-1E-3</v>
      </c>
      <c r="J297" t="s">
        <v>172</v>
      </c>
      <c r="K297">
        <v>0.03</v>
      </c>
      <c r="L297">
        <v>-2E-3</v>
      </c>
      <c r="M297" s="1">
        <v>3.0000000000000003E-29</v>
      </c>
      <c r="N297">
        <v>0</v>
      </c>
      <c r="O297">
        <v>0.13400000000000001</v>
      </c>
      <c r="P297">
        <v>-3.0000000000000001E-3</v>
      </c>
      <c r="Q297">
        <v>0.80500000000000005</v>
      </c>
      <c r="R297">
        <v>-4.0000000000000001E-3</v>
      </c>
      <c r="S297">
        <v>0.13400000000000001</v>
      </c>
      <c r="T297">
        <v>-3.0000000000000001E-3</v>
      </c>
      <c r="U297">
        <v>0.74199999999999999</v>
      </c>
      <c r="V297">
        <v>-4.0000000000000001E-3</v>
      </c>
      <c r="W297" t="s">
        <v>172</v>
      </c>
    </row>
    <row r="300" spans="2:23">
      <c r="B300" t="s">
        <v>241</v>
      </c>
      <c r="C300" t="s">
        <v>144</v>
      </c>
      <c r="D300" t="s">
        <v>233</v>
      </c>
    </row>
    <row r="301" spans="2:23">
      <c r="B301" t="s">
        <v>241</v>
      </c>
      <c r="C301">
        <v>0</v>
      </c>
      <c r="D301" t="s">
        <v>242</v>
      </c>
      <c r="E301">
        <v>2</v>
      </c>
      <c r="F301">
        <v>9</v>
      </c>
      <c r="G301">
        <v>10</v>
      </c>
      <c r="H301" t="s">
        <v>172</v>
      </c>
      <c r="I301">
        <v>3</v>
      </c>
      <c r="J301">
        <v>4</v>
      </c>
      <c r="K301">
        <v>5</v>
      </c>
      <c r="L301">
        <v>6</v>
      </c>
      <c r="M301">
        <v>7</v>
      </c>
      <c r="N301">
        <v>8</v>
      </c>
    </row>
    <row r="302" spans="2:23">
      <c r="B302" t="s">
        <v>241</v>
      </c>
      <c r="C302" t="s">
        <v>145</v>
      </c>
      <c r="D302" t="s">
        <v>146</v>
      </c>
      <c r="E302" t="s">
        <v>147</v>
      </c>
      <c r="F302" t="s">
        <v>148</v>
      </c>
      <c r="G302" t="s">
        <v>100</v>
      </c>
      <c r="H302" t="s">
        <v>149</v>
      </c>
      <c r="I302" t="s">
        <v>100</v>
      </c>
      <c r="J302" t="s">
        <v>172</v>
      </c>
      <c r="K302" t="s">
        <v>153</v>
      </c>
      <c r="L302" t="s">
        <v>100</v>
      </c>
      <c r="M302" t="s">
        <v>154</v>
      </c>
      <c r="N302" t="s">
        <v>100</v>
      </c>
      <c r="O302" t="s">
        <v>155</v>
      </c>
      <c r="P302" t="s">
        <v>100</v>
      </c>
      <c r="Q302" t="s">
        <v>156</v>
      </c>
      <c r="R302" t="s">
        <v>100</v>
      </c>
      <c r="S302" t="s">
        <v>157</v>
      </c>
      <c r="T302" t="s">
        <v>100</v>
      </c>
      <c r="U302" t="s">
        <v>150</v>
      </c>
      <c r="V302" t="s">
        <v>100</v>
      </c>
      <c r="W302" t="s">
        <v>172</v>
      </c>
    </row>
    <row r="303" spans="2:23">
      <c r="B303" t="s">
        <v>241</v>
      </c>
      <c r="C303">
        <v>1</v>
      </c>
      <c r="D303">
        <v>1</v>
      </c>
      <c r="E303">
        <v>1014.3</v>
      </c>
      <c r="F303">
        <v>7.0000000000000001E-3</v>
      </c>
      <c r="G303">
        <v>-2.9000000000000001E-2</v>
      </c>
      <c r="H303" s="1">
        <v>5.0000000000000004E-6</v>
      </c>
      <c r="I303">
        <v>0</v>
      </c>
      <c r="J303" t="s">
        <v>172</v>
      </c>
      <c r="K303">
        <v>0</v>
      </c>
      <c r="L303">
        <v>0</v>
      </c>
      <c r="M303">
        <v>0</v>
      </c>
      <c r="N303">
        <v>0</v>
      </c>
      <c r="O303">
        <v>0</v>
      </c>
      <c r="P303">
        <v>0</v>
      </c>
      <c r="Q303">
        <v>0</v>
      </c>
      <c r="R303">
        <v>0</v>
      </c>
      <c r="S303">
        <v>0</v>
      </c>
      <c r="T303">
        <v>0</v>
      </c>
      <c r="U303">
        <v>0</v>
      </c>
      <c r="V303">
        <v>0</v>
      </c>
      <c r="W303" t="s">
        <v>172</v>
      </c>
    </row>
    <row r="304" spans="2:23">
      <c r="B304" t="s">
        <v>241</v>
      </c>
      <c r="C304">
        <v>2</v>
      </c>
      <c r="D304">
        <v>2</v>
      </c>
      <c r="E304">
        <v>1188.2</v>
      </c>
      <c r="F304">
        <v>1E-3</v>
      </c>
      <c r="G304">
        <v>-5.0000000000000001E-3</v>
      </c>
      <c r="H304" s="1">
        <v>9.9999999999999995E-7</v>
      </c>
      <c r="I304">
        <v>0</v>
      </c>
      <c r="J304" t="s">
        <v>172</v>
      </c>
      <c r="K304">
        <v>0</v>
      </c>
      <c r="L304">
        <v>0</v>
      </c>
      <c r="M304">
        <v>0</v>
      </c>
      <c r="N304">
        <v>0</v>
      </c>
      <c r="O304">
        <v>0</v>
      </c>
      <c r="P304">
        <v>0</v>
      </c>
      <c r="Q304">
        <v>0</v>
      </c>
      <c r="R304">
        <v>0</v>
      </c>
      <c r="S304">
        <v>0</v>
      </c>
      <c r="T304">
        <v>0</v>
      </c>
      <c r="U304">
        <v>0</v>
      </c>
      <c r="V304">
        <v>0</v>
      </c>
      <c r="W304" t="s">
        <v>172</v>
      </c>
    </row>
    <row r="305" spans="2:23">
      <c r="B305" t="s">
        <v>241</v>
      </c>
      <c r="C305">
        <v>3</v>
      </c>
      <c r="D305">
        <v>3</v>
      </c>
      <c r="E305">
        <v>195.9</v>
      </c>
      <c r="F305">
        <v>5.0000000000000001E-3</v>
      </c>
      <c r="G305">
        <v>-6.0000000000000001E-3</v>
      </c>
      <c r="H305" s="1">
        <v>1E-4</v>
      </c>
      <c r="I305">
        <v>0</v>
      </c>
      <c r="J305" t="s">
        <v>172</v>
      </c>
      <c r="K305">
        <v>0</v>
      </c>
      <c r="L305">
        <v>0</v>
      </c>
      <c r="M305" s="1">
        <v>8.0000000000000007E-86</v>
      </c>
      <c r="N305">
        <v>0</v>
      </c>
      <c r="O305">
        <v>3.0000000000000001E-3</v>
      </c>
      <c r="P305">
        <v>-1E-3</v>
      </c>
      <c r="Q305">
        <v>0.155</v>
      </c>
      <c r="R305">
        <v>-4.0000000000000001E-3</v>
      </c>
      <c r="S305">
        <v>3.0000000000000001E-3</v>
      </c>
      <c r="T305">
        <v>-1E-3</v>
      </c>
      <c r="U305">
        <v>5.7000000000000002E-2</v>
      </c>
      <c r="V305">
        <v>-2E-3</v>
      </c>
      <c r="W305" t="s">
        <v>172</v>
      </c>
    </row>
    <row r="306" spans="2:23">
      <c r="B306" t="s">
        <v>241</v>
      </c>
      <c r="C306">
        <v>4</v>
      </c>
      <c r="D306">
        <v>4</v>
      </c>
      <c r="E306">
        <v>219.9</v>
      </c>
      <c r="F306" s="1">
        <v>3.0000000000000001E-5</v>
      </c>
      <c r="G306">
        <v>0</v>
      </c>
      <c r="H306" s="1">
        <v>9.9999999999999995E-7</v>
      </c>
      <c r="I306">
        <v>0</v>
      </c>
      <c r="J306" t="s">
        <v>172</v>
      </c>
      <c r="K306">
        <v>0</v>
      </c>
      <c r="L306">
        <v>0</v>
      </c>
      <c r="M306" s="1">
        <v>3.0000000000000001E-96</v>
      </c>
      <c r="N306">
        <v>0</v>
      </c>
      <c r="O306">
        <v>2E-3</v>
      </c>
      <c r="P306">
        <v>0</v>
      </c>
      <c r="Q306">
        <v>0.107</v>
      </c>
      <c r="R306">
        <v>-3.0000000000000001E-3</v>
      </c>
      <c r="S306">
        <v>1E-3</v>
      </c>
      <c r="T306">
        <v>0</v>
      </c>
      <c r="U306">
        <v>2.7E-2</v>
      </c>
      <c r="V306">
        <v>-2E-3</v>
      </c>
      <c r="W306" t="s">
        <v>172</v>
      </c>
    </row>
    <row r="307" spans="2:23">
      <c r="B307" t="s">
        <v>241</v>
      </c>
      <c r="C307">
        <v>5</v>
      </c>
      <c r="D307">
        <v>5</v>
      </c>
      <c r="E307">
        <v>105.6</v>
      </c>
      <c r="F307">
        <v>6.2E-2</v>
      </c>
      <c r="G307">
        <v>-1.4999999999999999E-2</v>
      </c>
      <c r="H307">
        <v>2E-3</v>
      </c>
      <c r="I307">
        <v>0</v>
      </c>
      <c r="J307" t="s">
        <v>172</v>
      </c>
      <c r="K307">
        <v>3.0000000000000001E-3</v>
      </c>
      <c r="L307">
        <v>-1E-3</v>
      </c>
      <c r="M307" s="1">
        <v>1E-46</v>
      </c>
      <c r="N307">
        <v>0</v>
      </c>
      <c r="O307">
        <v>2.4E-2</v>
      </c>
      <c r="P307">
        <v>-2E-3</v>
      </c>
      <c r="Q307">
        <v>0.52900000000000003</v>
      </c>
      <c r="R307">
        <v>-5.0000000000000001E-3</v>
      </c>
      <c r="S307">
        <v>2.4E-2</v>
      </c>
      <c r="T307">
        <v>-2E-3</v>
      </c>
      <c r="U307">
        <v>0.28299999999999997</v>
      </c>
      <c r="V307">
        <v>-5.0000000000000001E-3</v>
      </c>
      <c r="W307" t="s">
        <v>172</v>
      </c>
    </row>
    <row r="308" spans="2:23">
      <c r="B308" t="s">
        <v>241</v>
      </c>
      <c r="C308">
        <v>6</v>
      </c>
      <c r="D308">
        <v>6</v>
      </c>
      <c r="E308">
        <v>104.4</v>
      </c>
      <c r="F308">
        <v>6.9000000000000006E-2</v>
      </c>
      <c r="G308">
        <v>-1.4999999999999999E-2</v>
      </c>
      <c r="H308">
        <v>3.0000000000000001E-3</v>
      </c>
      <c r="I308">
        <v>0</v>
      </c>
      <c r="J308" t="s">
        <v>172</v>
      </c>
      <c r="K308">
        <v>2E-3</v>
      </c>
      <c r="L308">
        <v>0</v>
      </c>
      <c r="M308" s="1">
        <v>4.9999999999999999E-46</v>
      </c>
      <c r="N308">
        <v>0</v>
      </c>
      <c r="O308">
        <v>2.3E-2</v>
      </c>
      <c r="P308">
        <v>-1E-3</v>
      </c>
      <c r="Q308">
        <v>0.53500000000000003</v>
      </c>
      <c r="R308">
        <v>-5.0000000000000001E-3</v>
      </c>
      <c r="S308">
        <v>2.3E-2</v>
      </c>
      <c r="T308">
        <v>-1E-3</v>
      </c>
      <c r="U308">
        <v>0.28599999999999998</v>
      </c>
      <c r="V308">
        <v>-5.0000000000000001E-3</v>
      </c>
      <c r="W308" t="s">
        <v>172</v>
      </c>
    </row>
    <row r="309" spans="2:23">
      <c r="B309" t="s">
        <v>241</v>
      </c>
      <c r="C309">
        <v>7</v>
      </c>
      <c r="D309">
        <v>7</v>
      </c>
      <c r="E309">
        <v>388.7</v>
      </c>
      <c r="F309" s="1">
        <v>1.0000000000000001E-5</v>
      </c>
      <c r="G309">
        <v>0</v>
      </c>
      <c r="H309" s="1">
        <v>3.9999999999999998E-7</v>
      </c>
      <c r="I309">
        <v>0</v>
      </c>
      <c r="J309" t="s">
        <v>172</v>
      </c>
      <c r="K309">
        <v>0</v>
      </c>
      <c r="L309">
        <v>0</v>
      </c>
      <c r="M309" s="1">
        <v>1E-169</v>
      </c>
      <c r="N309">
        <v>0</v>
      </c>
      <c r="O309">
        <v>0</v>
      </c>
      <c r="P309">
        <v>0</v>
      </c>
      <c r="Q309">
        <v>1E-3</v>
      </c>
      <c r="R309">
        <v>0</v>
      </c>
      <c r="S309">
        <v>0</v>
      </c>
      <c r="T309">
        <v>0</v>
      </c>
      <c r="U309">
        <v>0</v>
      </c>
      <c r="V309">
        <v>0</v>
      </c>
      <c r="W309" t="s">
        <v>172</v>
      </c>
    </row>
    <row r="310" spans="2:23">
      <c r="B310" t="s">
        <v>241</v>
      </c>
      <c r="C310">
        <v>8</v>
      </c>
      <c r="D310">
        <v>8</v>
      </c>
      <c r="E310">
        <v>471</v>
      </c>
      <c r="F310" s="1">
        <v>3.0000000000000002E-85</v>
      </c>
      <c r="G310">
        <v>0</v>
      </c>
      <c r="H310" s="1">
        <v>1.9999999999999999E-23</v>
      </c>
      <c r="I310">
        <v>0</v>
      </c>
      <c r="J310" t="s">
        <v>172</v>
      </c>
      <c r="K310">
        <v>0</v>
      </c>
      <c r="L310">
        <v>0</v>
      </c>
      <c r="M310" s="1">
        <v>3E-205</v>
      </c>
      <c r="N310">
        <v>0</v>
      </c>
      <c r="O310">
        <v>0</v>
      </c>
      <c r="P310">
        <v>0</v>
      </c>
      <c r="Q310" s="1">
        <v>6.0000000000000002E-6</v>
      </c>
      <c r="R310">
        <v>0</v>
      </c>
      <c r="S310">
        <v>0</v>
      </c>
      <c r="T310">
        <v>0</v>
      </c>
      <c r="U310">
        <v>0</v>
      </c>
      <c r="V310">
        <v>0</v>
      </c>
      <c r="W310" t="s">
        <v>172</v>
      </c>
    </row>
    <row r="311" spans="2:23">
      <c r="B311" t="s">
        <v>241</v>
      </c>
      <c r="C311">
        <v>9</v>
      </c>
      <c r="D311">
        <v>9</v>
      </c>
      <c r="E311">
        <v>121.3</v>
      </c>
      <c r="F311">
        <v>1.7999999999999999E-2</v>
      </c>
      <c r="G311">
        <v>-7.0000000000000001E-3</v>
      </c>
      <c r="H311">
        <v>1E-3</v>
      </c>
      <c r="I311">
        <v>0</v>
      </c>
      <c r="J311" t="s">
        <v>172</v>
      </c>
      <c r="K311">
        <v>1E-3</v>
      </c>
      <c r="L311">
        <v>0</v>
      </c>
      <c r="M311" s="1">
        <v>2.0000000000000001E-53</v>
      </c>
      <c r="N311">
        <v>0</v>
      </c>
      <c r="O311">
        <v>8.9999999999999993E-3</v>
      </c>
      <c r="P311">
        <v>-1E-3</v>
      </c>
      <c r="Q311">
        <v>0.441</v>
      </c>
      <c r="R311">
        <v>-5.0000000000000001E-3</v>
      </c>
      <c r="S311">
        <v>8.9999999999999993E-3</v>
      </c>
      <c r="T311">
        <v>-1E-3</v>
      </c>
      <c r="U311">
        <v>0.14699999999999999</v>
      </c>
      <c r="V311">
        <v>-4.0000000000000001E-3</v>
      </c>
      <c r="W311" t="s">
        <v>172</v>
      </c>
    </row>
    <row r="312" spans="2:23">
      <c r="B312" t="s">
        <v>241</v>
      </c>
      <c r="C312">
        <v>10</v>
      </c>
      <c r="D312">
        <v>10</v>
      </c>
      <c r="E312">
        <v>118.5</v>
      </c>
      <c r="F312">
        <v>1.6E-2</v>
      </c>
      <c r="G312">
        <v>-5.0000000000000001E-3</v>
      </c>
      <c r="H312">
        <v>2E-3</v>
      </c>
      <c r="I312">
        <v>0</v>
      </c>
      <c r="J312" t="s">
        <v>172</v>
      </c>
      <c r="K312">
        <v>2E-3</v>
      </c>
      <c r="L312">
        <v>0</v>
      </c>
      <c r="M312" s="1">
        <v>3E-52</v>
      </c>
      <c r="N312">
        <v>0</v>
      </c>
      <c r="O312">
        <v>2.5000000000000001E-2</v>
      </c>
      <c r="P312">
        <v>-2E-3</v>
      </c>
      <c r="Q312">
        <v>0.44900000000000001</v>
      </c>
      <c r="R312">
        <v>-5.0000000000000001E-3</v>
      </c>
      <c r="S312">
        <v>2.1999999999999999E-2</v>
      </c>
      <c r="T312">
        <v>-1E-3</v>
      </c>
      <c r="U312">
        <v>0.26</v>
      </c>
      <c r="V312">
        <v>-4.0000000000000001E-3</v>
      </c>
      <c r="W312" t="s">
        <v>172</v>
      </c>
    </row>
    <row r="313" spans="2:23">
      <c r="B313" t="s">
        <v>241</v>
      </c>
      <c r="C313">
        <v>11</v>
      </c>
      <c r="D313">
        <v>11</v>
      </c>
      <c r="E313">
        <v>908.4</v>
      </c>
      <c r="F313">
        <v>1E-3</v>
      </c>
      <c r="G313">
        <v>-1E-3</v>
      </c>
      <c r="H313" s="1">
        <v>4.0000000000000003E-5</v>
      </c>
      <c r="I313">
        <v>0</v>
      </c>
      <c r="J313" t="s">
        <v>172</v>
      </c>
      <c r="K313">
        <v>0</v>
      </c>
      <c r="L313">
        <v>0</v>
      </c>
      <c r="M313">
        <v>0</v>
      </c>
      <c r="N313">
        <v>0</v>
      </c>
      <c r="O313">
        <v>0</v>
      </c>
      <c r="P313">
        <v>0</v>
      </c>
      <c r="Q313">
        <v>0</v>
      </c>
      <c r="R313">
        <v>0</v>
      </c>
      <c r="S313">
        <v>0</v>
      </c>
      <c r="T313">
        <v>0</v>
      </c>
      <c r="U313">
        <v>0</v>
      </c>
      <c r="V313">
        <v>0</v>
      </c>
      <c r="W313" t="s">
        <v>172</v>
      </c>
    </row>
    <row r="314" spans="2:23">
      <c r="B314" t="s">
        <v>241</v>
      </c>
      <c r="C314">
        <v>12</v>
      </c>
      <c r="D314">
        <v>12</v>
      </c>
      <c r="E314">
        <v>757.2</v>
      </c>
      <c r="F314" s="1">
        <v>2.0000000000000001E-4</v>
      </c>
      <c r="G314">
        <v>-1E-3</v>
      </c>
      <c r="H314" s="1">
        <v>9.9999999999999995E-7</v>
      </c>
      <c r="I314">
        <v>0</v>
      </c>
      <c r="J314" t="s">
        <v>172</v>
      </c>
      <c r="K314">
        <v>0</v>
      </c>
      <c r="L314">
        <v>0</v>
      </c>
      <c r="M314">
        <v>0</v>
      </c>
      <c r="N314">
        <v>0</v>
      </c>
      <c r="O314">
        <v>0</v>
      </c>
      <c r="P314">
        <v>0</v>
      </c>
      <c r="Q314">
        <v>0</v>
      </c>
      <c r="R314">
        <v>0</v>
      </c>
      <c r="S314">
        <v>0</v>
      </c>
      <c r="T314">
        <v>0</v>
      </c>
      <c r="U314">
        <v>0</v>
      </c>
      <c r="V314">
        <v>0</v>
      </c>
      <c r="W314" t="s">
        <v>172</v>
      </c>
    </row>
    <row r="315" spans="2:23">
      <c r="B315" t="s">
        <v>241</v>
      </c>
      <c r="C315">
        <v>13</v>
      </c>
      <c r="D315">
        <v>13</v>
      </c>
      <c r="E315">
        <v>220.1</v>
      </c>
      <c r="F315">
        <v>2E-3</v>
      </c>
      <c r="G315">
        <v>-3.0000000000000001E-3</v>
      </c>
      <c r="H315" s="1">
        <v>3.0000000000000001E-5</v>
      </c>
      <c r="I315">
        <v>0</v>
      </c>
      <c r="J315" t="s">
        <v>172</v>
      </c>
      <c r="K315">
        <v>0</v>
      </c>
      <c r="L315">
        <v>0</v>
      </c>
      <c r="M315" s="1">
        <v>1.9999999999999998E-96</v>
      </c>
      <c r="N315">
        <v>0</v>
      </c>
      <c r="O315">
        <v>1E-3</v>
      </c>
      <c r="P315">
        <v>0</v>
      </c>
      <c r="Q315">
        <v>0.10199999999999999</v>
      </c>
      <c r="R315">
        <v>-3.0000000000000001E-3</v>
      </c>
      <c r="S315">
        <v>1E-3</v>
      </c>
      <c r="T315">
        <v>0</v>
      </c>
      <c r="U315">
        <v>2.9000000000000001E-2</v>
      </c>
      <c r="V315">
        <v>-2E-3</v>
      </c>
      <c r="W315" t="s">
        <v>172</v>
      </c>
    </row>
    <row r="316" spans="2:23">
      <c r="B316" t="s">
        <v>241</v>
      </c>
      <c r="C316">
        <v>14</v>
      </c>
      <c r="D316">
        <v>14</v>
      </c>
      <c r="E316">
        <v>242.7</v>
      </c>
      <c r="F316" s="1">
        <v>9.0000000000000006E-5</v>
      </c>
      <c r="G316">
        <v>0</v>
      </c>
      <c r="H316" s="1">
        <v>6.0000000000000002E-6</v>
      </c>
      <c r="I316">
        <v>0</v>
      </c>
      <c r="J316" t="s">
        <v>172</v>
      </c>
      <c r="K316">
        <v>0</v>
      </c>
      <c r="L316">
        <v>0</v>
      </c>
      <c r="M316" s="1">
        <v>3.9999999999999998E-106</v>
      </c>
      <c r="N316">
        <v>0</v>
      </c>
      <c r="O316">
        <v>1E-3</v>
      </c>
      <c r="P316">
        <v>0</v>
      </c>
      <c r="Q316">
        <v>7.4999999999999997E-2</v>
      </c>
      <c r="R316">
        <v>-3.0000000000000001E-3</v>
      </c>
      <c r="S316">
        <v>1E-3</v>
      </c>
      <c r="T316">
        <v>0</v>
      </c>
      <c r="U316">
        <v>1.4999999999999999E-2</v>
      </c>
      <c r="V316">
        <v>-1E-3</v>
      </c>
      <c r="W316" t="s">
        <v>172</v>
      </c>
    </row>
    <row r="317" spans="2:23">
      <c r="B317" t="s">
        <v>241</v>
      </c>
      <c r="C317">
        <v>15</v>
      </c>
      <c r="D317">
        <v>15</v>
      </c>
      <c r="E317">
        <v>122.2</v>
      </c>
      <c r="F317">
        <v>6.9000000000000006E-2</v>
      </c>
      <c r="G317">
        <v>-1.4E-2</v>
      </c>
      <c r="H317">
        <v>3.0000000000000001E-3</v>
      </c>
      <c r="I317">
        <v>0</v>
      </c>
      <c r="J317" t="s">
        <v>172</v>
      </c>
      <c r="K317">
        <v>3.0000000000000001E-3</v>
      </c>
      <c r="L317">
        <v>-1E-3</v>
      </c>
      <c r="M317" s="1">
        <v>8.0000000000000002E-54</v>
      </c>
      <c r="N317">
        <v>0</v>
      </c>
      <c r="O317">
        <v>3.2000000000000001E-2</v>
      </c>
      <c r="P317">
        <v>-2E-3</v>
      </c>
      <c r="Q317">
        <v>0.42299999999999999</v>
      </c>
      <c r="R317">
        <v>-5.0000000000000001E-3</v>
      </c>
      <c r="S317">
        <v>3.2000000000000001E-2</v>
      </c>
      <c r="T317">
        <v>-2E-3</v>
      </c>
      <c r="U317">
        <v>0.33600000000000002</v>
      </c>
      <c r="V317">
        <v>-5.0000000000000001E-3</v>
      </c>
      <c r="W317" t="s">
        <v>172</v>
      </c>
    </row>
    <row r="318" spans="2:23">
      <c r="B318" t="s">
        <v>241</v>
      </c>
      <c r="C318">
        <v>16</v>
      </c>
      <c r="D318">
        <v>16</v>
      </c>
      <c r="E318">
        <v>113.5</v>
      </c>
      <c r="F318">
        <v>0.1</v>
      </c>
      <c r="G318">
        <v>-1.2999999999999999E-2</v>
      </c>
      <c r="H318">
        <v>8.9999999999999993E-3</v>
      </c>
      <c r="I318">
        <v>0</v>
      </c>
      <c r="J318" t="s">
        <v>172</v>
      </c>
      <c r="K318">
        <v>8.9999999999999993E-3</v>
      </c>
      <c r="L318">
        <v>-1E-3</v>
      </c>
      <c r="M318" s="1">
        <v>4.9999999999999997E-50</v>
      </c>
      <c r="N318">
        <v>0</v>
      </c>
      <c r="O318">
        <v>3.5999999999999997E-2</v>
      </c>
      <c r="P318">
        <v>-2E-3</v>
      </c>
      <c r="Q318">
        <v>0.47599999999999998</v>
      </c>
      <c r="R318">
        <v>-5.0000000000000001E-3</v>
      </c>
      <c r="S318">
        <v>3.5999999999999997E-2</v>
      </c>
      <c r="T318">
        <v>-2E-3</v>
      </c>
      <c r="U318">
        <v>0.36499999999999999</v>
      </c>
      <c r="V318">
        <v>-5.0000000000000001E-3</v>
      </c>
      <c r="W318" t="s">
        <v>172</v>
      </c>
    </row>
    <row r="319" spans="2:23">
      <c r="B319" t="s">
        <v>241</v>
      </c>
      <c r="C319">
        <v>17</v>
      </c>
      <c r="D319">
        <v>17</v>
      </c>
      <c r="E319">
        <v>364.3</v>
      </c>
      <c r="F319" s="1">
        <v>1.9999999999999999E-124</v>
      </c>
      <c r="G319">
        <v>0</v>
      </c>
      <c r="H319" s="1">
        <v>9.9999999999999997E-29</v>
      </c>
      <c r="I319">
        <v>0</v>
      </c>
      <c r="J319" t="s">
        <v>172</v>
      </c>
      <c r="K319">
        <v>0</v>
      </c>
      <c r="L319">
        <v>0</v>
      </c>
      <c r="M319" s="1">
        <v>6.0000000000000002E-159</v>
      </c>
      <c r="N319">
        <v>0</v>
      </c>
      <c r="O319">
        <v>0</v>
      </c>
      <c r="P319">
        <v>0</v>
      </c>
      <c r="Q319">
        <v>3.0000000000000001E-3</v>
      </c>
      <c r="R319">
        <v>-1E-3</v>
      </c>
      <c r="S319">
        <v>0</v>
      </c>
      <c r="T319">
        <v>0</v>
      </c>
      <c r="U319">
        <v>0</v>
      </c>
      <c r="V319">
        <v>0</v>
      </c>
      <c r="W319" t="s">
        <v>172</v>
      </c>
    </row>
    <row r="320" spans="2:23">
      <c r="B320" t="s">
        <v>241</v>
      </c>
      <c r="C320">
        <v>18</v>
      </c>
      <c r="D320">
        <v>18</v>
      </c>
      <c r="E320">
        <v>327.3</v>
      </c>
      <c r="F320" s="1">
        <v>1.0000000000000001E-5</v>
      </c>
      <c r="G320">
        <v>0</v>
      </c>
      <c r="H320" s="1">
        <v>6.0000000000000002E-6</v>
      </c>
      <c r="I320">
        <v>0</v>
      </c>
      <c r="J320" t="s">
        <v>172</v>
      </c>
      <c r="K320">
        <v>0</v>
      </c>
      <c r="L320">
        <v>0</v>
      </c>
      <c r="M320" s="1">
        <v>7.0000000000000001E-143</v>
      </c>
      <c r="N320">
        <v>0</v>
      </c>
      <c r="O320">
        <v>0</v>
      </c>
      <c r="P320">
        <v>0</v>
      </c>
      <c r="Q320">
        <v>6.0000000000000001E-3</v>
      </c>
      <c r="R320">
        <v>-1E-3</v>
      </c>
      <c r="S320">
        <v>0</v>
      </c>
      <c r="T320">
        <v>0</v>
      </c>
      <c r="U320">
        <v>0</v>
      </c>
      <c r="V320">
        <v>0</v>
      </c>
      <c r="W320" t="s">
        <v>172</v>
      </c>
    </row>
    <row r="321" spans="2:23">
      <c r="B321" t="s">
        <v>241</v>
      </c>
      <c r="C321">
        <v>19</v>
      </c>
      <c r="D321">
        <v>19</v>
      </c>
      <c r="E321">
        <v>97.8</v>
      </c>
      <c r="F321">
        <v>5.2999999999999999E-2</v>
      </c>
      <c r="G321">
        <v>-1.4E-2</v>
      </c>
      <c r="H321">
        <v>2E-3</v>
      </c>
      <c r="I321">
        <v>0</v>
      </c>
      <c r="J321" t="s">
        <v>172</v>
      </c>
      <c r="K321">
        <v>2E-3</v>
      </c>
      <c r="L321">
        <v>0</v>
      </c>
      <c r="M321" s="1">
        <v>3E-43</v>
      </c>
      <c r="N321">
        <v>0</v>
      </c>
      <c r="O321">
        <v>0.02</v>
      </c>
      <c r="P321">
        <v>-1E-3</v>
      </c>
      <c r="Q321">
        <v>0.58099999999999996</v>
      </c>
      <c r="R321">
        <v>-5.0000000000000001E-3</v>
      </c>
      <c r="S321">
        <v>0.02</v>
      </c>
      <c r="T321">
        <v>-1E-3</v>
      </c>
      <c r="U321">
        <v>0.253</v>
      </c>
      <c r="V321">
        <v>-4.0000000000000001E-3</v>
      </c>
      <c r="W321" t="s">
        <v>172</v>
      </c>
    </row>
    <row r="322" spans="2:23">
      <c r="B322" t="s">
        <v>241</v>
      </c>
      <c r="C322">
        <v>20</v>
      </c>
      <c r="D322">
        <v>20</v>
      </c>
      <c r="E322">
        <v>76.7</v>
      </c>
      <c r="F322">
        <v>0.13500000000000001</v>
      </c>
      <c r="G322">
        <v>-1.4999999999999999E-2</v>
      </c>
      <c r="H322">
        <v>0.01</v>
      </c>
      <c r="I322">
        <v>0</v>
      </c>
      <c r="J322" t="s">
        <v>172</v>
      </c>
      <c r="K322">
        <v>0.01</v>
      </c>
      <c r="L322">
        <v>-1E-3</v>
      </c>
      <c r="M322" s="1">
        <v>5.0000000000000003E-34</v>
      </c>
      <c r="N322">
        <v>0</v>
      </c>
      <c r="O322">
        <v>5.0999999999999997E-2</v>
      </c>
      <c r="P322">
        <v>-2E-3</v>
      </c>
      <c r="Q322">
        <v>0.71399999999999997</v>
      </c>
      <c r="R322">
        <v>-5.0000000000000001E-3</v>
      </c>
      <c r="S322">
        <v>5.0999999999999997E-2</v>
      </c>
      <c r="T322">
        <v>-2E-3</v>
      </c>
      <c r="U322">
        <v>0.48499999999999999</v>
      </c>
      <c r="V322">
        <v>-5.0000000000000001E-3</v>
      </c>
      <c r="W322" t="s">
        <v>172</v>
      </c>
    </row>
    <row r="323" spans="2:23">
      <c r="B323" t="s">
        <v>241</v>
      </c>
      <c r="C323">
        <v>21</v>
      </c>
      <c r="D323">
        <v>21</v>
      </c>
      <c r="E323">
        <v>1184.9000000000001</v>
      </c>
      <c r="F323" s="1">
        <v>9.9999999999999997E-49</v>
      </c>
      <c r="G323">
        <v>0</v>
      </c>
      <c r="H323" s="1">
        <v>7.0000000000000003E-17</v>
      </c>
      <c r="I323">
        <v>0</v>
      </c>
      <c r="J323" t="s">
        <v>172</v>
      </c>
      <c r="K323">
        <v>0</v>
      </c>
      <c r="L323">
        <v>0</v>
      </c>
      <c r="M323">
        <v>0</v>
      </c>
      <c r="N323">
        <v>0</v>
      </c>
      <c r="O323">
        <v>0</v>
      </c>
      <c r="P323">
        <v>0</v>
      </c>
      <c r="Q323">
        <v>0</v>
      </c>
      <c r="R323">
        <v>0</v>
      </c>
      <c r="S323">
        <v>0</v>
      </c>
      <c r="T323">
        <v>0</v>
      </c>
      <c r="U323">
        <v>0</v>
      </c>
      <c r="V323">
        <v>0</v>
      </c>
      <c r="W323" t="s">
        <v>172</v>
      </c>
    </row>
    <row r="324" spans="2:23">
      <c r="B324" t="s">
        <v>241</v>
      </c>
      <c r="C324">
        <v>22</v>
      </c>
      <c r="D324">
        <v>22</v>
      </c>
      <c r="E324">
        <v>1100.9000000000001</v>
      </c>
      <c r="F324" s="1">
        <v>3.0000000000000003E-67</v>
      </c>
      <c r="G324">
        <v>0</v>
      </c>
      <c r="H324" s="1">
        <v>2E-19</v>
      </c>
      <c r="I324">
        <v>0</v>
      </c>
      <c r="J324" t="s">
        <v>172</v>
      </c>
      <c r="K324">
        <v>0</v>
      </c>
      <c r="L324">
        <v>0</v>
      </c>
      <c r="M324">
        <v>0</v>
      </c>
      <c r="N324">
        <v>0</v>
      </c>
      <c r="O324">
        <v>0</v>
      </c>
      <c r="P324">
        <v>0</v>
      </c>
      <c r="Q324">
        <v>0</v>
      </c>
      <c r="R324">
        <v>0</v>
      </c>
      <c r="S324">
        <v>0</v>
      </c>
      <c r="T324">
        <v>0</v>
      </c>
      <c r="U324">
        <v>0</v>
      </c>
      <c r="V324">
        <v>0</v>
      </c>
      <c r="W324" t="s">
        <v>172</v>
      </c>
    </row>
    <row r="325" spans="2:23">
      <c r="B325" t="s">
        <v>241</v>
      </c>
      <c r="C325">
        <v>23</v>
      </c>
      <c r="D325">
        <v>23</v>
      </c>
      <c r="E325">
        <v>231</v>
      </c>
      <c r="F325" s="1">
        <v>1.9999999999999999E-6</v>
      </c>
      <c r="G325">
        <v>0</v>
      </c>
      <c r="H325" s="1">
        <v>6.0000000000000002E-6</v>
      </c>
      <c r="I325">
        <v>0</v>
      </c>
      <c r="J325" t="s">
        <v>172</v>
      </c>
      <c r="K325">
        <v>0</v>
      </c>
      <c r="L325">
        <v>0</v>
      </c>
      <c r="M325" s="1">
        <v>5.0000000000000001E-101</v>
      </c>
      <c r="N325">
        <v>0</v>
      </c>
      <c r="O325" s="1">
        <v>2.9999999999999997E-4</v>
      </c>
      <c r="P325">
        <v>0</v>
      </c>
      <c r="Q325">
        <v>0.105</v>
      </c>
      <c r="R325">
        <v>-3.0000000000000001E-3</v>
      </c>
      <c r="S325" s="1">
        <v>1E-4</v>
      </c>
      <c r="T325">
        <v>0</v>
      </c>
      <c r="U325">
        <v>6.0000000000000001E-3</v>
      </c>
      <c r="V325">
        <v>-1E-3</v>
      </c>
      <c r="W325" t="s">
        <v>172</v>
      </c>
    </row>
    <row r="326" spans="2:23">
      <c r="B326" t="s">
        <v>241</v>
      </c>
      <c r="C326">
        <v>24</v>
      </c>
      <c r="D326">
        <v>24</v>
      </c>
      <c r="E326">
        <v>237.6</v>
      </c>
      <c r="F326">
        <v>1E-3</v>
      </c>
      <c r="G326">
        <v>-1E-3</v>
      </c>
      <c r="H326" s="1">
        <v>6.0000000000000002E-5</v>
      </c>
      <c r="I326">
        <v>0</v>
      </c>
      <c r="J326" t="s">
        <v>172</v>
      </c>
      <c r="K326" s="1">
        <v>2.0000000000000001E-4</v>
      </c>
      <c r="L326">
        <v>0</v>
      </c>
      <c r="M326" s="1">
        <v>6.0000000000000005E-104</v>
      </c>
      <c r="N326">
        <v>0</v>
      </c>
      <c r="O326" s="1">
        <v>1E-4</v>
      </c>
      <c r="P326">
        <v>0</v>
      </c>
      <c r="Q326">
        <v>9.7000000000000003E-2</v>
      </c>
      <c r="R326">
        <v>-3.0000000000000001E-3</v>
      </c>
      <c r="S326" s="1">
        <v>6.0000000000000002E-5</v>
      </c>
      <c r="T326">
        <v>0</v>
      </c>
      <c r="U326">
        <v>4.0000000000000001E-3</v>
      </c>
      <c r="V326">
        <v>-1E-3</v>
      </c>
      <c r="W326" t="s">
        <v>172</v>
      </c>
    </row>
    <row r="327" spans="2:23">
      <c r="B327" t="s">
        <v>241</v>
      </c>
      <c r="C327">
        <v>25</v>
      </c>
      <c r="D327">
        <v>25</v>
      </c>
      <c r="E327">
        <v>11.5</v>
      </c>
      <c r="F327">
        <v>0.502</v>
      </c>
      <c r="G327">
        <v>-1.2999999999999999E-2</v>
      </c>
      <c r="H327">
        <v>0.122</v>
      </c>
      <c r="I327">
        <v>-1E-3</v>
      </c>
      <c r="J327" t="s">
        <v>172</v>
      </c>
      <c r="K327">
        <v>0.121</v>
      </c>
      <c r="L327">
        <v>-3.0000000000000001E-3</v>
      </c>
      <c r="M327" s="1">
        <v>1.0000000000000001E-5</v>
      </c>
      <c r="N327">
        <v>0</v>
      </c>
      <c r="O327">
        <v>0.35599999999999998</v>
      </c>
      <c r="P327">
        <v>-5.0000000000000001E-3</v>
      </c>
      <c r="Q327">
        <v>0.97899999999999998</v>
      </c>
      <c r="R327">
        <v>-1E-3</v>
      </c>
      <c r="S327">
        <v>0.35599999999999998</v>
      </c>
      <c r="T327">
        <v>-5.0000000000000001E-3</v>
      </c>
      <c r="U327">
        <v>0.96299999999999997</v>
      </c>
      <c r="V327">
        <v>-2E-3</v>
      </c>
      <c r="W327" t="s">
        <v>172</v>
      </c>
    </row>
    <row r="328" spans="2:23">
      <c r="B328" t="s">
        <v>241</v>
      </c>
      <c r="C328">
        <v>26</v>
      </c>
      <c r="D328">
        <v>26</v>
      </c>
      <c r="E328">
        <v>13.5</v>
      </c>
      <c r="F328">
        <v>0.52800000000000002</v>
      </c>
      <c r="G328">
        <v>-1.2E-2</v>
      </c>
      <c r="H328">
        <v>0.13300000000000001</v>
      </c>
      <c r="I328">
        <v>-1E-3</v>
      </c>
      <c r="J328" t="s">
        <v>172</v>
      </c>
      <c r="K328">
        <v>0.13200000000000001</v>
      </c>
      <c r="L328">
        <v>-3.0000000000000001E-3</v>
      </c>
      <c r="M328" s="1">
        <v>9.9999999999999995E-7</v>
      </c>
      <c r="N328">
        <v>0</v>
      </c>
      <c r="O328">
        <v>0.34300000000000003</v>
      </c>
      <c r="P328">
        <v>-5.0000000000000001E-3</v>
      </c>
      <c r="Q328">
        <v>0.98199999999999998</v>
      </c>
      <c r="R328">
        <v>-1E-3</v>
      </c>
      <c r="S328">
        <v>0.34300000000000003</v>
      </c>
      <c r="T328">
        <v>-5.0000000000000001E-3</v>
      </c>
      <c r="U328">
        <v>0.96799999999999997</v>
      </c>
      <c r="V328">
        <v>-2E-3</v>
      </c>
      <c r="W328" t="s">
        <v>172</v>
      </c>
    </row>
    <row r="329" spans="2:23">
      <c r="B329" t="s">
        <v>241</v>
      </c>
      <c r="C329">
        <v>27</v>
      </c>
      <c r="D329">
        <v>27</v>
      </c>
      <c r="E329">
        <v>421.2</v>
      </c>
      <c r="F329" s="1">
        <v>3.0000000000000001E-5</v>
      </c>
      <c r="G329">
        <v>0</v>
      </c>
      <c r="H329" s="1">
        <v>1.9999999999999999E-6</v>
      </c>
      <c r="I329">
        <v>0</v>
      </c>
      <c r="J329" t="s">
        <v>172</v>
      </c>
      <c r="K329">
        <v>0</v>
      </c>
      <c r="L329">
        <v>0</v>
      </c>
      <c r="M329" s="1">
        <v>1E-183</v>
      </c>
      <c r="N329">
        <v>0</v>
      </c>
      <c r="O329">
        <v>0</v>
      </c>
      <c r="P329">
        <v>0</v>
      </c>
      <c r="Q329">
        <v>1E-3</v>
      </c>
      <c r="R329">
        <v>0</v>
      </c>
      <c r="S329">
        <v>0</v>
      </c>
      <c r="T329">
        <v>0</v>
      </c>
      <c r="U329">
        <v>0</v>
      </c>
      <c r="V329">
        <v>0</v>
      </c>
      <c r="W329" t="s">
        <v>172</v>
      </c>
    </row>
    <row r="330" spans="2:23">
      <c r="B330" t="s">
        <v>241</v>
      </c>
      <c r="C330">
        <v>28</v>
      </c>
      <c r="D330">
        <v>28</v>
      </c>
      <c r="E330">
        <v>476.9</v>
      </c>
      <c r="F330">
        <v>2E-3</v>
      </c>
      <c r="G330">
        <v>-5.0000000000000001E-3</v>
      </c>
      <c r="H330" s="1">
        <v>2.0000000000000002E-5</v>
      </c>
      <c r="I330">
        <v>0</v>
      </c>
      <c r="J330" t="s">
        <v>172</v>
      </c>
      <c r="K330">
        <v>0</v>
      </c>
      <c r="L330">
        <v>0</v>
      </c>
      <c r="M330" s="1">
        <v>6.9999999999999998E-208</v>
      </c>
      <c r="N330">
        <v>0</v>
      </c>
      <c r="O330">
        <v>0</v>
      </c>
      <c r="P330">
        <v>0</v>
      </c>
      <c r="Q330" s="1">
        <v>6.9999999999999994E-5</v>
      </c>
      <c r="R330">
        <v>0</v>
      </c>
      <c r="S330">
        <v>0</v>
      </c>
      <c r="T330">
        <v>0</v>
      </c>
      <c r="U330">
        <v>0</v>
      </c>
      <c r="V330">
        <v>0</v>
      </c>
      <c r="W330" t="s">
        <v>172</v>
      </c>
    </row>
    <row r="331" spans="2:23">
      <c r="B331" t="s">
        <v>241</v>
      </c>
      <c r="C331">
        <v>29</v>
      </c>
      <c r="D331">
        <v>29</v>
      </c>
      <c r="E331">
        <v>53.7</v>
      </c>
      <c r="F331">
        <v>0.17399999999999999</v>
      </c>
      <c r="G331">
        <v>-1.2999999999999999E-2</v>
      </c>
      <c r="H331">
        <v>2.5000000000000001E-2</v>
      </c>
      <c r="I331">
        <v>-1E-3</v>
      </c>
      <c r="J331" t="s">
        <v>172</v>
      </c>
      <c r="K331">
        <v>2.4E-2</v>
      </c>
      <c r="L331">
        <v>-2E-3</v>
      </c>
      <c r="M331" s="1">
        <v>4.9999999999999998E-24</v>
      </c>
      <c r="N331">
        <v>0</v>
      </c>
      <c r="O331">
        <v>0.13400000000000001</v>
      </c>
      <c r="P331">
        <v>-3.0000000000000001E-3</v>
      </c>
      <c r="Q331">
        <v>0.85599999999999998</v>
      </c>
      <c r="R331">
        <v>-4.0000000000000001E-3</v>
      </c>
      <c r="S331">
        <v>0.13300000000000001</v>
      </c>
      <c r="T331">
        <v>-3.0000000000000001E-3</v>
      </c>
      <c r="U331">
        <v>0.747</v>
      </c>
      <c r="V331">
        <v>-4.0000000000000001E-3</v>
      </c>
      <c r="W331" t="s">
        <v>172</v>
      </c>
    </row>
    <row r="332" spans="2:23">
      <c r="B332" t="s">
        <v>241</v>
      </c>
      <c r="C332">
        <v>30</v>
      </c>
      <c r="D332">
        <v>30</v>
      </c>
      <c r="E332">
        <v>44.4</v>
      </c>
      <c r="F332">
        <v>0.308</v>
      </c>
      <c r="G332">
        <v>-1.2999999999999999E-2</v>
      </c>
      <c r="H332">
        <v>6.5000000000000002E-2</v>
      </c>
      <c r="I332">
        <v>-1E-3</v>
      </c>
      <c r="J332" t="s">
        <v>172</v>
      </c>
      <c r="K332">
        <v>6.9000000000000006E-2</v>
      </c>
      <c r="L332">
        <v>-3.0000000000000001E-3</v>
      </c>
      <c r="M332" s="1">
        <v>4.9999999999999999E-20</v>
      </c>
      <c r="N332">
        <v>0</v>
      </c>
      <c r="O332">
        <v>0.17699999999999999</v>
      </c>
      <c r="P332">
        <v>-4.0000000000000001E-3</v>
      </c>
      <c r="Q332">
        <v>0.89200000000000002</v>
      </c>
      <c r="R332">
        <v>-3.0000000000000001E-3</v>
      </c>
      <c r="S332">
        <v>0.17699999999999999</v>
      </c>
      <c r="T332">
        <v>-4.0000000000000001E-3</v>
      </c>
      <c r="U332">
        <v>0.81799999999999995</v>
      </c>
      <c r="V332">
        <v>-4.0000000000000001E-3</v>
      </c>
      <c r="W332" t="s">
        <v>172</v>
      </c>
    </row>
    <row r="333" spans="2:23">
      <c r="B333" t="s">
        <v>241</v>
      </c>
      <c r="C333">
        <v>31</v>
      </c>
      <c r="D333">
        <v>31</v>
      </c>
      <c r="E333">
        <v>986.3</v>
      </c>
      <c r="F333" s="1">
        <v>6.0000000000000002E-5</v>
      </c>
      <c r="G333">
        <v>0</v>
      </c>
      <c r="H333" s="1">
        <v>6.0000000000000002E-6</v>
      </c>
      <c r="I333">
        <v>0</v>
      </c>
      <c r="J333" t="s">
        <v>172</v>
      </c>
      <c r="K333">
        <v>0</v>
      </c>
      <c r="L333">
        <v>0</v>
      </c>
      <c r="M333">
        <v>0</v>
      </c>
      <c r="N333">
        <v>0</v>
      </c>
      <c r="O333">
        <v>0</v>
      </c>
      <c r="P333">
        <v>0</v>
      </c>
      <c r="Q333">
        <v>0</v>
      </c>
      <c r="R333">
        <v>0</v>
      </c>
      <c r="S333">
        <v>0</v>
      </c>
      <c r="T333">
        <v>0</v>
      </c>
      <c r="U333">
        <v>0</v>
      </c>
      <c r="V333">
        <v>0</v>
      </c>
      <c r="W333" t="s">
        <v>172</v>
      </c>
    </row>
    <row r="334" spans="2:23">
      <c r="B334" t="s">
        <v>241</v>
      </c>
      <c r="C334">
        <v>32</v>
      </c>
      <c r="D334">
        <v>32</v>
      </c>
      <c r="E334">
        <v>970.8</v>
      </c>
      <c r="F334" s="1">
        <v>2.9999999999999997E-4</v>
      </c>
      <c r="G334">
        <v>-2E-3</v>
      </c>
      <c r="H334" s="1">
        <v>1.9999999999999999E-6</v>
      </c>
      <c r="I334">
        <v>0</v>
      </c>
      <c r="J334" t="s">
        <v>172</v>
      </c>
      <c r="K334">
        <v>0</v>
      </c>
      <c r="L334">
        <v>0</v>
      </c>
      <c r="M334">
        <v>0</v>
      </c>
      <c r="N334">
        <v>0</v>
      </c>
      <c r="O334">
        <v>0</v>
      </c>
      <c r="P334">
        <v>0</v>
      </c>
      <c r="Q334">
        <v>0</v>
      </c>
      <c r="R334">
        <v>0</v>
      </c>
      <c r="S334">
        <v>0</v>
      </c>
      <c r="T334">
        <v>0</v>
      </c>
      <c r="U334">
        <v>0</v>
      </c>
      <c r="V334">
        <v>0</v>
      </c>
      <c r="W334" t="s">
        <v>172</v>
      </c>
    </row>
    <row r="335" spans="2:23">
      <c r="B335" t="s">
        <v>241</v>
      </c>
      <c r="C335">
        <v>33</v>
      </c>
      <c r="D335">
        <v>33</v>
      </c>
      <c r="E335">
        <v>240.8</v>
      </c>
      <c r="F335">
        <v>4.0000000000000001E-3</v>
      </c>
      <c r="G335">
        <v>-5.0000000000000001E-3</v>
      </c>
      <c r="H335" s="1">
        <v>1E-4</v>
      </c>
      <c r="I335">
        <v>0</v>
      </c>
      <c r="J335" t="s">
        <v>172</v>
      </c>
      <c r="K335" s="1">
        <v>2.0000000000000002E-5</v>
      </c>
      <c r="L335">
        <v>0</v>
      </c>
      <c r="M335" s="1">
        <v>3.0000000000000001E-105</v>
      </c>
      <c r="N335">
        <v>0</v>
      </c>
      <c r="O335" s="1">
        <v>2.0000000000000001E-4</v>
      </c>
      <c r="P335">
        <v>0</v>
      </c>
      <c r="Q335">
        <v>7.5999999999999998E-2</v>
      </c>
      <c r="R335">
        <v>-3.0000000000000001E-3</v>
      </c>
      <c r="S335" s="1">
        <v>2.0000000000000001E-4</v>
      </c>
      <c r="T335">
        <v>0</v>
      </c>
      <c r="U335">
        <v>0.01</v>
      </c>
      <c r="V335">
        <v>-1E-3</v>
      </c>
      <c r="W335" t="s">
        <v>172</v>
      </c>
    </row>
    <row r="336" spans="2:23">
      <c r="B336" t="s">
        <v>241</v>
      </c>
      <c r="C336">
        <v>34</v>
      </c>
      <c r="D336">
        <v>34</v>
      </c>
      <c r="E336">
        <v>249.9</v>
      </c>
      <c r="F336" s="1">
        <v>6.0000000000000002E-5</v>
      </c>
      <c r="G336">
        <v>0</v>
      </c>
      <c r="H336" s="1">
        <v>5.0000000000000004E-6</v>
      </c>
      <c r="I336">
        <v>0</v>
      </c>
      <c r="J336" t="s">
        <v>172</v>
      </c>
      <c r="K336">
        <v>0</v>
      </c>
      <c r="L336">
        <v>0</v>
      </c>
      <c r="M336" s="1">
        <v>3.0000000000000002E-109</v>
      </c>
      <c r="N336">
        <v>0</v>
      </c>
      <c r="O336" s="1">
        <v>5.0000000000000001E-4</v>
      </c>
      <c r="P336">
        <v>0</v>
      </c>
      <c r="Q336">
        <v>6.5000000000000002E-2</v>
      </c>
      <c r="R336">
        <v>-2E-3</v>
      </c>
      <c r="S336" s="1">
        <v>2.9999999999999997E-4</v>
      </c>
      <c r="T336">
        <v>0</v>
      </c>
      <c r="U336">
        <v>0.01</v>
      </c>
      <c r="V336">
        <v>-1E-3</v>
      </c>
      <c r="W336" t="s">
        <v>172</v>
      </c>
    </row>
    <row r="337" spans="2:23">
      <c r="B337" t="s">
        <v>241</v>
      </c>
      <c r="C337">
        <v>35</v>
      </c>
      <c r="D337">
        <v>35</v>
      </c>
      <c r="E337">
        <v>91.2</v>
      </c>
      <c r="F337">
        <v>0.155</v>
      </c>
      <c r="G337">
        <v>-1.4999999999999999E-2</v>
      </c>
      <c r="H337">
        <v>1.2999999999999999E-2</v>
      </c>
      <c r="I337">
        <v>0</v>
      </c>
      <c r="J337" t="s">
        <v>172</v>
      </c>
      <c r="K337">
        <v>1.0999999999999999E-2</v>
      </c>
      <c r="L337">
        <v>-1E-3</v>
      </c>
      <c r="M337" s="1">
        <v>3.0000000000000002E-40</v>
      </c>
      <c r="N337">
        <v>0</v>
      </c>
      <c r="O337">
        <v>0.06</v>
      </c>
      <c r="P337">
        <v>-2E-3</v>
      </c>
      <c r="Q337">
        <v>0.61799999999999999</v>
      </c>
      <c r="R337">
        <v>-5.0000000000000001E-3</v>
      </c>
      <c r="S337">
        <v>0.06</v>
      </c>
      <c r="T337">
        <v>-2E-3</v>
      </c>
      <c r="U337">
        <v>0.499</v>
      </c>
      <c r="V337">
        <v>-5.0000000000000001E-3</v>
      </c>
      <c r="W337" t="s">
        <v>172</v>
      </c>
    </row>
    <row r="338" spans="2:23">
      <c r="B338" t="s">
        <v>241</v>
      </c>
      <c r="C338">
        <v>36</v>
      </c>
      <c r="D338">
        <v>36</v>
      </c>
      <c r="E338">
        <v>95.4</v>
      </c>
      <c r="F338">
        <v>4.8000000000000001E-2</v>
      </c>
      <c r="G338">
        <v>-8.9999999999999993E-3</v>
      </c>
      <c r="H338">
        <v>5.0000000000000001E-3</v>
      </c>
      <c r="I338">
        <v>0</v>
      </c>
      <c r="J338" t="s">
        <v>172</v>
      </c>
      <c r="K338">
        <v>5.0000000000000001E-3</v>
      </c>
      <c r="L338">
        <v>-1E-3</v>
      </c>
      <c r="M338" s="1">
        <v>4.0000000000000002E-42</v>
      </c>
      <c r="N338">
        <v>0</v>
      </c>
      <c r="O338">
        <v>3.1E-2</v>
      </c>
      <c r="P338">
        <v>-2E-3</v>
      </c>
      <c r="Q338">
        <v>0.60599999999999998</v>
      </c>
      <c r="R338">
        <v>-5.0000000000000001E-3</v>
      </c>
      <c r="S338">
        <v>3.1E-2</v>
      </c>
      <c r="T338">
        <v>-2E-3</v>
      </c>
      <c r="U338">
        <v>0.33</v>
      </c>
      <c r="V338">
        <v>-5.0000000000000001E-3</v>
      </c>
      <c r="W338" t="s">
        <v>172</v>
      </c>
    </row>
    <row r="339" spans="2:23">
      <c r="B339" t="s">
        <v>241</v>
      </c>
      <c r="C339">
        <v>37</v>
      </c>
      <c r="D339">
        <v>37</v>
      </c>
      <c r="E339">
        <v>409.3</v>
      </c>
      <c r="F339" s="1">
        <v>8.0000000000000007E-5</v>
      </c>
      <c r="G339">
        <v>-1E-3</v>
      </c>
      <c r="H339" s="1">
        <v>9.9999999999999995E-7</v>
      </c>
      <c r="I339">
        <v>0</v>
      </c>
      <c r="J339" t="s">
        <v>172</v>
      </c>
      <c r="K339">
        <v>0</v>
      </c>
      <c r="L339">
        <v>0</v>
      </c>
      <c r="M339" s="1">
        <v>1.9999999999999999E-178</v>
      </c>
      <c r="N339">
        <v>0</v>
      </c>
      <c r="O339">
        <v>0</v>
      </c>
      <c r="P339">
        <v>0</v>
      </c>
      <c r="Q339">
        <v>1E-3</v>
      </c>
      <c r="R339">
        <v>0</v>
      </c>
      <c r="S339">
        <v>0</v>
      </c>
      <c r="T339">
        <v>0</v>
      </c>
      <c r="U339">
        <v>0</v>
      </c>
      <c r="V339">
        <v>0</v>
      </c>
      <c r="W339" t="s">
        <v>172</v>
      </c>
    </row>
    <row r="340" spans="2:23">
      <c r="B340" t="s">
        <v>241</v>
      </c>
      <c r="C340">
        <v>38</v>
      </c>
      <c r="D340">
        <v>38</v>
      </c>
      <c r="E340">
        <v>402.8</v>
      </c>
      <c r="F340" s="1">
        <v>1E-4</v>
      </c>
      <c r="G340">
        <v>-1E-3</v>
      </c>
      <c r="H340" s="1">
        <v>1.9999999999999999E-6</v>
      </c>
      <c r="I340">
        <v>0</v>
      </c>
      <c r="J340" t="s">
        <v>172</v>
      </c>
      <c r="K340">
        <v>0</v>
      </c>
      <c r="L340">
        <v>0</v>
      </c>
      <c r="M340" s="1">
        <v>1E-175</v>
      </c>
      <c r="N340">
        <v>0</v>
      </c>
      <c r="O340">
        <v>0</v>
      </c>
      <c r="P340">
        <v>0</v>
      </c>
      <c r="Q340">
        <v>2E-3</v>
      </c>
      <c r="R340">
        <v>0</v>
      </c>
      <c r="S340">
        <v>0</v>
      </c>
      <c r="T340">
        <v>0</v>
      </c>
      <c r="U340">
        <v>0</v>
      </c>
      <c r="V340">
        <v>0</v>
      </c>
      <c r="W340" t="s">
        <v>172</v>
      </c>
    </row>
    <row r="341" spans="2:23">
      <c r="B341" t="s">
        <v>241</v>
      </c>
      <c r="C341">
        <v>39</v>
      </c>
      <c r="D341">
        <v>39</v>
      </c>
      <c r="E341">
        <v>82.2</v>
      </c>
      <c r="F341">
        <v>5.6000000000000001E-2</v>
      </c>
      <c r="G341">
        <v>-1.0999999999999999E-2</v>
      </c>
      <c r="H341">
        <v>4.0000000000000001E-3</v>
      </c>
      <c r="I341">
        <v>0</v>
      </c>
      <c r="J341" t="s">
        <v>172</v>
      </c>
      <c r="K341">
        <v>4.0000000000000001E-3</v>
      </c>
      <c r="L341">
        <v>-1E-3</v>
      </c>
      <c r="M341" s="1">
        <v>1.9999999999999999E-36</v>
      </c>
      <c r="N341">
        <v>0</v>
      </c>
      <c r="O341">
        <v>4.1000000000000002E-2</v>
      </c>
      <c r="P341">
        <v>-2E-3</v>
      </c>
      <c r="Q341">
        <v>0.69699999999999995</v>
      </c>
      <c r="R341">
        <v>-5.0000000000000001E-3</v>
      </c>
      <c r="S341">
        <v>4.1000000000000002E-2</v>
      </c>
      <c r="T341">
        <v>-2E-3</v>
      </c>
      <c r="U341">
        <v>0.41899999999999998</v>
      </c>
      <c r="V341">
        <v>-5.0000000000000001E-3</v>
      </c>
      <c r="W341" t="s">
        <v>172</v>
      </c>
    </row>
    <row r="342" spans="2:23">
      <c r="B342" t="s">
        <v>241</v>
      </c>
      <c r="C342">
        <v>40</v>
      </c>
      <c r="D342">
        <v>40</v>
      </c>
      <c r="E342">
        <v>69.2</v>
      </c>
      <c r="F342">
        <v>0.14499999999999999</v>
      </c>
      <c r="G342">
        <v>-1.4E-2</v>
      </c>
      <c r="H342">
        <v>1.2999999999999999E-2</v>
      </c>
      <c r="I342">
        <v>0</v>
      </c>
      <c r="J342" t="s">
        <v>172</v>
      </c>
      <c r="K342">
        <v>1.4E-2</v>
      </c>
      <c r="L342">
        <v>-1E-3</v>
      </c>
      <c r="M342" s="1">
        <v>9.0000000000000008E-31</v>
      </c>
      <c r="N342">
        <v>0</v>
      </c>
      <c r="O342">
        <v>7.0000000000000007E-2</v>
      </c>
      <c r="P342">
        <v>-3.0000000000000001E-3</v>
      </c>
      <c r="Q342">
        <v>0.76800000000000002</v>
      </c>
      <c r="R342">
        <v>-4.0000000000000001E-3</v>
      </c>
      <c r="S342">
        <v>7.0000000000000007E-2</v>
      </c>
      <c r="T342">
        <v>-3.0000000000000001E-3</v>
      </c>
      <c r="U342">
        <v>0.56599999999999995</v>
      </c>
      <c r="V342">
        <v>-5.0000000000000001E-3</v>
      </c>
      <c r="W342" t="s">
        <v>172</v>
      </c>
    </row>
    <row r="343" spans="2:23">
      <c r="B343" t="s">
        <v>241</v>
      </c>
      <c r="C343">
        <v>41</v>
      </c>
      <c r="D343">
        <v>41</v>
      </c>
      <c r="E343">
        <v>9.8000000000000007</v>
      </c>
      <c r="F343">
        <v>0.57199999999999995</v>
      </c>
      <c r="G343">
        <v>-1.0999999999999999E-2</v>
      </c>
      <c r="H343">
        <v>0.193</v>
      </c>
      <c r="I343">
        <v>-1E-3</v>
      </c>
      <c r="J343" t="s">
        <v>172</v>
      </c>
      <c r="K343">
        <v>0.187</v>
      </c>
      <c r="L343">
        <v>-4.0000000000000001E-3</v>
      </c>
      <c r="M343" s="1">
        <v>6.0000000000000002E-5</v>
      </c>
      <c r="N343">
        <v>0</v>
      </c>
      <c r="O343">
        <v>0.373</v>
      </c>
      <c r="P343">
        <v>-5.0000000000000001E-3</v>
      </c>
      <c r="Q343">
        <v>0.98</v>
      </c>
      <c r="R343">
        <v>-1E-3</v>
      </c>
      <c r="S343">
        <v>0.373</v>
      </c>
      <c r="T343">
        <v>-5.0000000000000001E-3</v>
      </c>
      <c r="U343">
        <v>0.96499999999999997</v>
      </c>
      <c r="V343">
        <v>-2E-3</v>
      </c>
      <c r="W343" t="s">
        <v>172</v>
      </c>
    </row>
    <row r="344" spans="2:23">
      <c r="B344" t="s">
        <v>241</v>
      </c>
      <c r="C344">
        <v>42</v>
      </c>
      <c r="D344">
        <v>42</v>
      </c>
      <c r="E344">
        <v>-9.8000000000000007</v>
      </c>
      <c r="F344">
        <v>0.75700000000000001</v>
      </c>
      <c r="G344">
        <v>-8.0000000000000002E-3</v>
      </c>
      <c r="H344">
        <v>0.39</v>
      </c>
      <c r="I344">
        <v>-2E-3</v>
      </c>
      <c r="J344" t="s">
        <v>172</v>
      </c>
      <c r="K344">
        <v>0.39</v>
      </c>
      <c r="L344">
        <v>-5.0000000000000001E-3</v>
      </c>
      <c r="M344">
        <v>1</v>
      </c>
      <c r="N344">
        <v>0</v>
      </c>
      <c r="O344">
        <v>0.627</v>
      </c>
      <c r="P344">
        <v>-5.0000000000000001E-3</v>
      </c>
      <c r="Q344">
        <v>0.99299999999999999</v>
      </c>
      <c r="R344">
        <v>-1E-3</v>
      </c>
      <c r="S344">
        <v>0.627</v>
      </c>
      <c r="T344">
        <v>-5.0000000000000001E-3</v>
      </c>
      <c r="U344">
        <v>0.996</v>
      </c>
      <c r="V344">
        <v>-1E-3</v>
      </c>
      <c r="W344" t="s">
        <v>172</v>
      </c>
    </row>
    <row r="345" spans="2:23">
      <c r="B345" t="s">
        <v>241</v>
      </c>
      <c r="C345">
        <v>43</v>
      </c>
      <c r="D345">
        <v>43</v>
      </c>
      <c r="E345">
        <v>99.6</v>
      </c>
      <c r="F345">
        <v>7.8E-2</v>
      </c>
      <c r="G345">
        <v>-1.6E-2</v>
      </c>
      <c r="H345">
        <v>3.0000000000000001E-3</v>
      </c>
      <c r="I345">
        <v>0</v>
      </c>
      <c r="J345" t="s">
        <v>172</v>
      </c>
      <c r="K345">
        <v>3.0000000000000001E-3</v>
      </c>
      <c r="L345">
        <v>-1E-3</v>
      </c>
      <c r="M345" s="1">
        <v>6.0000000000000005E-44</v>
      </c>
      <c r="N345">
        <v>0</v>
      </c>
      <c r="O345">
        <v>4.5999999999999999E-2</v>
      </c>
      <c r="P345">
        <v>-2E-3</v>
      </c>
      <c r="Q345">
        <v>0.56499999999999995</v>
      </c>
      <c r="R345">
        <v>-5.0000000000000001E-3</v>
      </c>
      <c r="S345">
        <v>4.5999999999999999E-2</v>
      </c>
      <c r="T345">
        <v>-2E-3</v>
      </c>
      <c r="U345">
        <v>0.44900000000000001</v>
      </c>
      <c r="V345">
        <v>-5.0000000000000001E-3</v>
      </c>
      <c r="W345" t="s">
        <v>172</v>
      </c>
    </row>
    <row r="346" spans="2:23">
      <c r="B346" t="s">
        <v>241</v>
      </c>
      <c r="C346">
        <v>44</v>
      </c>
      <c r="D346">
        <v>44</v>
      </c>
      <c r="E346">
        <v>99.3</v>
      </c>
      <c r="F346">
        <v>8.5999999999999993E-2</v>
      </c>
      <c r="G346">
        <v>-1.2E-2</v>
      </c>
      <c r="H346">
        <v>7.0000000000000001E-3</v>
      </c>
      <c r="I346">
        <v>0</v>
      </c>
      <c r="J346" t="s">
        <v>172</v>
      </c>
      <c r="K346">
        <v>6.0000000000000001E-3</v>
      </c>
      <c r="L346">
        <v>-1E-3</v>
      </c>
      <c r="M346" s="1">
        <v>6.9999999999999995E-44</v>
      </c>
      <c r="N346">
        <v>0</v>
      </c>
      <c r="O346">
        <v>0.05</v>
      </c>
      <c r="P346">
        <v>-2E-3</v>
      </c>
      <c r="Q346">
        <v>0.56599999999999995</v>
      </c>
      <c r="R346">
        <v>-5.0000000000000001E-3</v>
      </c>
      <c r="S346">
        <v>0.05</v>
      </c>
      <c r="T346">
        <v>-2E-3</v>
      </c>
      <c r="U346">
        <v>0.44500000000000001</v>
      </c>
      <c r="V346">
        <v>-5.0000000000000001E-3</v>
      </c>
      <c r="W346" t="s">
        <v>172</v>
      </c>
    </row>
    <row r="349" spans="2:23">
      <c r="B349" t="s">
        <v>241</v>
      </c>
      <c r="C349" t="s">
        <v>144</v>
      </c>
      <c r="D349" t="s">
        <v>209</v>
      </c>
    </row>
    <row r="350" spans="2:23">
      <c r="B350" t="s">
        <v>241</v>
      </c>
      <c r="C350">
        <v>0</v>
      </c>
      <c r="D350" t="s">
        <v>242</v>
      </c>
      <c r="E350">
        <v>2</v>
      </c>
      <c r="F350">
        <v>9</v>
      </c>
      <c r="G350">
        <v>10</v>
      </c>
      <c r="H350" t="s">
        <v>172</v>
      </c>
      <c r="I350">
        <v>3</v>
      </c>
      <c r="J350">
        <v>4</v>
      </c>
      <c r="K350">
        <v>5</v>
      </c>
      <c r="L350">
        <v>6</v>
      </c>
      <c r="M350">
        <v>7</v>
      </c>
      <c r="N350">
        <v>8</v>
      </c>
    </row>
    <row r="351" spans="2:23">
      <c r="B351" t="s">
        <v>241</v>
      </c>
      <c r="C351" t="s">
        <v>145</v>
      </c>
      <c r="D351" t="s">
        <v>146</v>
      </c>
      <c r="E351" t="s">
        <v>147</v>
      </c>
      <c r="F351" t="s">
        <v>148</v>
      </c>
      <c r="G351" t="s">
        <v>100</v>
      </c>
      <c r="H351" t="s">
        <v>149</v>
      </c>
      <c r="I351" t="s">
        <v>100</v>
      </c>
      <c r="J351" t="s">
        <v>172</v>
      </c>
      <c r="K351" t="s">
        <v>153</v>
      </c>
      <c r="L351" t="s">
        <v>100</v>
      </c>
      <c r="M351" t="s">
        <v>154</v>
      </c>
      <c r="N351" t="s">
        <v>100</v>
      </c>
      <c r="O351" t="s">
        <v>155</v>
      </c>
      <c r="P351" t="s">
        <v>100</v>
      </c>
      <c r="Q351" t="s">
        <v>156</v>
      </c>
      <c r="R351" t="s">
        <v>100</v>
      </c>
      <c r="S351" t="s">
        <v>157</v>
      </c>
      <c r="T351" t="s">
        <v>100</v>
      </c>
      <c r="U351" t="s">
        <v>150</v>
      </c>
      <c r="V351" t="s">
        <v>100</v>
      </c>
      <c r="W351" t="s">
        <v>172</v>
      </c>
    </row>
    <row r="352" spans="2:23">
      <c r="B352" t="s">
        <v>241</v>
      </c>
      <c r="C352">
        <v>1</v>
      </c>
      <c r="D352">
        <v>1</v>
      </c>
      <c r="E352">
        <v>59.2</v>
      </c>
      <c r="F352">
        <v>0.107</v>
      </c>
      <c r="G352">
        <v>-8.9999999999999993E-3</v>
      </c>
      <c r="H352">
        <v>2.7E-2</v>
      </c>
      <c r="I352">
        <v>-1E-3</v>
      </c>
      <c r="J352" t="s">
        <v>172</v>
      </c>
      <c r="K352">
        <v>2.5000000000000001E-2</v>
      </c>
      <c r="L352">
        <v>-2E-3</v>
      </c>
      <c r="M352" s="1">
        <v>2.0000000000000001E-26</v>
      </c>
      <c r="N352">
        <v>0</v>
      </c>
      <c r="O352">
        <v>0.106</v>
      </c>
      <c r="P352">
        <v>-3.0000000000000001E-3</v>
      </c>
      <c r="Q352">
        <v>0.59499999999999997</v>
      </c>
      <c r="R352">
        <v>-5.0000000000000001E-3</v>
      </c>
      <c r="S352">
        <v>9.0999999999999998E-2</v>
      </c>
      <c r="T352">
        <v>-3.0000000000000001E-3</v>
      </c>
      <c r="U352">
        <v>0.47199999999999998</v>
      </c>
      <c r="V352">
        <v>-5.0000000000000001E-3</v>
      </c>
      <c r="W352" t="s">
        <v>172</v>
      </c>
    </row>
    <row r="353" spans="2:23">
      <c r="B353" t="s">
        <v>241</v>
      </c>
      <c r="C353">
        <v>2</v>
      </c>
      <c r="D353">
        <v>2</v>
      </c>
      <c r="E353">
        <v>53.2</v>
      </c>
      <c r="F353">
        <v>0.125</v>
      </c>
      <c r="G353">
        <v>-0.01</v>
      </c>
      <c r="H353">
        <v>2.9000000000000001E-2</v>
      </c>
      <c r="I353">
        <v>-1E-3</v>
      </c>
      <c r="J353" t="s">
        <v>172</v>
      </c>
      <c r="K353">
        <v>2.9000000000000001E-2</v>
      </c>
      <c r="L353">
        <v>-2E-3</v>
      </c>
      <c r="M353" s="1">
        <v>7.9999999999999994E-24</v>
      </c>
      <c r="N353">
        <v>0</v>
      </c>
      <c r="O353">
        <v>0.11700000000000001</v>
      </c>
      <c r="P353">
        <v>-3.0000000000000001E-3</v>
      </c>
      <c r="Q353">
        <v>0.63400000000000001</v>
      </c>
      <c r="R353">
        <v>-5.0000000000000001E-3</v>
      </c>
      <c r="S353">
        <v>9.8000000000000004E-2</v>
      </c>
      <c r="T353">
        <v>-3.0000000000000001E-3</v>
      </c>
      <c r="U353">
        <v>0.49199999999999999</v>
      </c>
      <c r="V353">
        <v>-5.0000000000000001E-3</v>
      </c>
      <c r="W353" t="s">
        <v>172</v>
      </c>
    </row>
    <row r="354" spans="2:23">
      <c r="B354" t="s">
        <v>241</v>
      </c>
      <c r="C354">
        <v>3</v>
      </c>
      <c r="D354">
        <v>3</v>
      </c>
      <c r="E354">
        <v>676.7</v>
      </c>
      <c r="F354" s="1">
        <v>1.9999999999999999E-6</v>
      </c>
      <c r="G354">
        <v>0</v>
      </c>
      <c r="H354" s="1">
        <v>1.9999999999999999E-6</v>
      </c>
      <c r="I354">
        <v>0</v>
      </c>
      <c r="J354" t="s">
        <v>172</v>
      </c>
      <c r="K354">
        <v>0</v>
      </c>
      <c r="L354">
        <v>0</v>
      </c>
      <c r="M354" s="1">
        <v>1E-294</v>
      </c>
      <c r="N354">
        <v>0</v>
      </c>
      <c r="O354">
        <v>0</v>
      </c>
      <c r="P354">
        <v>0</v>
      </c>
      <c r="Q354">
        <v>0</v>
      </c>
      <c r="R354">
        <v>0</v>
      </c>
      <c r="S354">
        <v>0</v>
      </c>
      <c r="T354">
        <v>0</v>
      </c>
      <c r="U354">
        <v>0</v>
      </c>
      <c r="V354">
        <v>0</v>
      </c>
      <c r="W354" t="s">
        <v>172</v>
      </c>
    </row>
    <row r="355" spans="2:23">
      <c r="B355" t="s">
        <v>241</v>
      </c>
      <c r="C355">
        <v>4</v>
      </c>
      <c r="D355">
        <v>4</v>
      </c>
      <c r="E355">
        <v>713.8</v>
      </c>
      <c r="F355">
        <v>1E-3</v>
      </c>
      <c r="G355">
        <v>-0.01</v>
      </c>
      <c r="H355" s="1">
        <v>8.9999999999999996E-7</v>
      </c>
      <c r="I355">
        <v>0</v>
      </c>
      <c r="J355" t="s">
        <v>172</v>
      </c>
      <c r="K355">
        <v>0</v>
      </c>
      <c r="L355">
        <v>0</v>
      </c>
      <c r="M355" s="1" t="s">
        <v>201</v>
      </c>
      <c r="N355">
        <v>0</v>
      </c>
      <c r="O355">
        <v>0</v>
      </c>
      <c r="P355">
        <v>0</v>
      </c>
      <c r="Q355">
        <v>0</v>
      </c>
      <c r="R355">
        <v>0</v>
      </c>
      <c r="S355">
        <v>0</v>
      </c>
      <c r="T355">
        <v>0</v>
      </c>
      <c r="U355">
        <v>0</v>
      </c>
      <c r="V355">
        <v>0</v>
      </c>
      <c r="W355" t="s">
        <v>172</v>
      </c>
    </row>
    <row r="356" spans="2:23">
      <c r="B356" t="s">
        <v>241</v>
      </c>
      <c r="C356">
        <v>5</v>
      </c>
      <c r="D356">
        <v>5</v>
      </c>
      <c r="E356">
        <v>437.6</v>
      </c>
      <c r="F356" s="1">
        <v>6.0000000000000006E-101</v>
      </c>
      <c r="G356">
        <v>0</v>
      </c>
      <c r="H356" s="1">
        <v>6.0000000000000002E-26</v>
      </c>
      <c r="I356">
        <v>0</v>
      </c>
      <c r="J356" t="s">
        <v>172</v>
      </c>
      <c r="K356">
        <v>0</v>
      </c>
      <c r="L356">
        <v>0</v>
      </c>
      <c r="M356" s="1">
        <v>9.0000000000000002E-191</v>
      </c>
      <c r="N356">
        <v>0</v>
      </c>
      <c r="O356">
        <v>0</v>
      </c>
      <c r="P356">
        <v>0</v>
      </c>
      <c r="Q356">
        <v>0</v>
      </c>
      <c r="R356">
        <v>0</v>
      </c>
      <c r="S356">
        <v>0</v>
      </c>
      <c r="T356">
        <v>0</v>
      </c>
      <c r="U356">
        <v>0</v>
      </c>
      <c r="V356">
        <v>0</v>
      </c>
      <c r="W356" t="s">
        <v>172</v>
      </c>
    </row>
    <row r="357" spans="2:23">
      <c r="B357" t="s">
        <v>241</v>
      </c>
      <c r="C357">
        <v>6</v>
      </c>
      <c r="D357">
        <v>6</v>
      </c>
      <c r="E357">
        <v>451.3</v>
      </c>
      <c r="F357" s="1">
        <v>3E-37</v>
      </c>
      <c r="G357">
        <v>0</v>
      </c>
      <c r="H357" s="1">
        <v>1E-14</v>
      </c>
      <c r="I357">
        <v>0</v>
      </c>
      <c r="J357" t="s">
        <v>172</v>
      </c>
      <c r="K357">
        <v>0</v>
      </c>
      <c r="L357">
        <v>0</v>
      </c>
      <c r="M357" s="1">
        <v>1E-196</v>
      </c>
      <c r="N357">
        <v>0</v>
      </c>
      <c r="O357">
        <v>0</v>
      </c>
      <c r="P357">
        <v>0</v>
      </c>
      <c r="Q357">
        <v>0</v>
      </c>
      <c r="R357">
        <v>0</v>
      </c>
      <c r="S357">
        <v>0</v>
      </c>
      <c r="T357">
        <v>0</v>
      </c>
      <c r="U357">
        <v>0</v>
      </c>
      <c r="V357">
        <v>0</v>
      </c>
      <c r="W357" t="s">
        <v>172</v>
      </c>
    </row>
    <row r="358" spans="2:23">
      <c r="B358" t="s">
        <v>241</v>
      </c>
      <c r="C358">
        <v>7</v>
      </c>
      <c r="D358">
        <v>7</v>
      </c>
      <c r="E358">
        <v>504.8</v>
      </c>
      <c r="F358" s="1">
        <v>5.0000000000000003E-69</v>
      </c>
      <c r="G358">
        <v>0</v>
      </c>
      <c r="H358" s="1">
        <v>5.9999999999999998E-21</v>
      </c>
      <c r="I358">
        <v>0</v>
      </c>
      <c r="J358" t="s">
        <v>172</v>
      </c>
      <c r="K358">
        <v>0</v>
      </c>
      <c r="L358">
        <v>0</v>
      </c>
      <c r="M358" s="1">
        <v>6.0000000000000003E-220</v>
      </c>
      <c r="N358">
        <v>0</v>
      </c>
      <c r="O358">
        <v>0</v>
      </c>
      <c r="P358">
        <v>0</v>
      </c>
      <c r="Q358">
        <v>0</v>
      </c>
      <c r="R358">
        <v>0</v>
      </c>
      <c r="S358">
        <v>0</v>
      </c>
      <c r="T358">
        <v>0</v>
      </c>
      <c r="U358">
        <v>0</v>
      </c>
      <c r="V358">
        <v>0</v>
      </c>
      <c r="W358" t="s">
        <v>172</v>
      </c>
    </row>
    <row r="359" spans="2:23">
      <c r="B359" t="s">
        <v>241</v>
      </c>
      <c r="C359">
        <v>8</v>
      </c>
      <c r="D359">
        <v>8</v>
      </c>
      <c r="E359">
        <v>473.8</v>
      </c>
      <c r="F359" s="1">
        <v>1E-46</v>
      </c>
      <c r="G359">
        <v>0</v>
      </c>
      <c r="H359" s="1">
        <v>3.9999999999999999E-16</v>
      </c>
      <c r="I359">
        <v>0</v>
      </c>
      <c r="J359" t="s">
        <v>172</v>
      </c>
      <c r="K359">
        <v>0</v>
      </c>
      <c r="L359">
        <v>0</v>
      </c>
      <c r="M359" s="1">
        <v>2.0000000000000001E-206</v>
      </c>
      <c r="N359">
        <v>0</v>
      </c>
      <c r="O359">
        <v>0</v>
      </c>
      <c r="P359">
        <v>0</v>
      </c>
      <c r="Q359">
        <v>0</v>
      </c>
      <c r="R359">
        <v>0</v>
      </c>
      <c r="S359">
        <v>0</v>
      </c>
      <c r="T359">
        <v>0</v>
      </c>
      <c r="U359">
        <v>0</v>
      </c>
      <c r="V359">
        <v>0</v>
      </c>
      <c r="W359" t="s">
        <v>172</v>
      </c>
    </row>
    <row r="360" spans="2:23">
      <c r="B360" t="s">
        <v>241</v>
      </c>
      <c r="C360">
        <v>9</v>
      </c>
      <c r="D360">
        <v>9</v>
      </c>
      <c r="E360">
        <v>487.1</v>
      </c>
      <c r="F360" s="1">
        <v>5.0000000000000003E-34</v>
      </c>
      <c r="G360">
        <v>0</v>
      </c>
      <c r="H360" s="1">
        <v>4E-14</v>
      </c>
      <c r="I360">
        <v>0</v>
      </c>
      <c r="J360" t="s">
        <v>172</v>
      </c>
      <c r="K360">
        <v>0</v>
      </c>
      <c r="L360">
        <v>0</v>
      </c>
      <c r="M360" s="1">
        <v>3.0000000000000003E-212</v>
      </c>
      <c r="N360">
        <v>0</v>
      </c>
      <c r="O360">
        <v>0</v>
      </c>
      <c r="P360">
        <v>0</v>
      </c>
      <c r="Q360">
        <v>0</v>
      </c>
      <c r="R360">
        <v>0</v>
      </c>
      <c r="S360">
        <v>0</v>
      </c>
      <c r="T360">
        <v>0</v>
      </c>
      <c r="U360">
        <v>0</v>
      </c>
      <c r="V360">
        <v>0</v>
      </c>
      <c r="W360" t="s">
        <v>172</v>
      </c>
    </row>
    <row r="361" spans="2:23">
      <c r="B361" t="s">
        <v>241</v>
      </c>
      <c r="C361">
        <v>10</v>
      </c>
      <c r="D361">
        <v>10</v>
      </c>
      <c r="E361">
        <v>494.3</v>
      </c>
      <c r="F361" s="1">
        <v>8.9999999999999997E-44</v>
      </c>
      <c r="G361">
        <v>0</v>
      </c>
      <c r="H361" s="1">
        <v>3.9999999999999999E-16</v>
      </c>
      <c r="I361">
        <v>0</v>
      </c>
      <c r="J361" t="s">
        <v>172</v>
      </c>
      <c r="K361">
        <v>0</v>
      </c>
      <c r="L361">
        <v>0</v>
      </c>
      <c r="M361" s="1">
        <v>2.0000000000000001E-215</v>
      </c>
      <c r="N361">
        <v>0</v>
      </c>
      <c r="O361">
        <v>0</v>
      </c>
      <c r="P361">
        <v>0</v>
      </c>
      <c r="Q361">
        <v>0</v>
      </c>
      <c r="R361">
        <v>0</v>
      </c>
      <c r="S361">
        <v>0</v>
      </c>
      <c r="T361">
        <v>0</v>
      </c>
      <c r="U361">
        <v>0</v>
      </c>
      <c r="V361">
        <v>0</v>
      </c>
      <c r="W361" t="s">
        <v>172</v>
      </c>
    </row>
    <row r="362" spans="2:23">
      <c r="B362" t="s">
        <v>241</v>
      </c>
      <c r="C362">
        <v>11</v>
      </c>
      <c r="D362">
        <v>11</v>
      </c>
      <c r="E362">
        <v>5.3</v>
      </c>
      <c r="F362">
        <v>0.63700000000000001</v>
      </c>
      <c r="G362">
        <v>-8.9999999999999993E-3</v>
      </c>
      <c r="H362">
        <v>0.36899999999999999</v>
      </c>
      <c r="I362">
        <v>-2E-3</v>
      </c>
      <c r="J362" t="s">
        <v>172</v>
      </c>
      <c r="K362">
        <v>0.374</v>
      </c>
      <c r="L362">
        <v>-5.0000000000000001E-3</v>
      </c>
      <c r="M362">
        <v>5.0000000000000001E-3</v>
      </c>
      <c r="N362">
        <v>0</v>
      </c>
      <c r="O362">
        <v>0.44</v>
      </c>
      <c r="P362">
        <v>-5.0000000000000001E-3</v>
      </c>
      <c r="Q362">
        <v>0.93300000000000005</v>
      </c>
      <c r="R362">
        <v>-3.0000000000000001E-3</v>
      </c>
      <c r="S362">
        <v>0.44</v>
      </c>
      <c r="T362">
        <v>-5.0000000000000001E-3</v>
      </c>
      <c r="U362">
        <v>0.92700000000000005</v>
      </c>
      <c r="V362">
        <v>-3.0000000000000001E-3</v>
      </c>
      <c r="W362" t="s">
        <v>172</v>
      </c>
    </row>
    <row r="363" spans="2:23">
      <c r="B363" t="s">
        <v>241</v>
      </c>
      <c r="C363">
        <v>12</v>
      </c>
      <c r="D363">
        <v>12</v>
      </c>
      <c r="E363">
        <v>-5.3</v>
      </c>
      <c r="F363">
        <v>0.67300000000000004</v>
      </c>
      <c r="G363">
        <v>-8.9999999999999993E-3</v>
      </c>
      <c r="H363">
        <v>0.50700000000000001</v>
      </c>
      <c r="I363">
        <v>-2E-3</v>
      </c>
      <c r="J363" t="s">
        <v>172</v>
      </c>
      <c r="K363">
        <v>0.505</v>
      </c>
      <c r="L363">
        <v>-5.0000000000000001E-3</v>
      </c>
      <c r="M363">
        <v>0.995</v>
      </c>
      <c r="N363">
        <v>0</v>
      </c>
      <c r="O363">
        <v>0.56000000000000005</v>
      </c>
      <c r="P363">
        <v>-5.0000000000000001E-3</v>
      </c>
      <c r="Q363">
        <v>0.96399999999999997</v>
      </c>
      <c r="R363">
        <v>-2E-3</v>
      </c>
      <c r="S363">
        <v>0.56000000000000005</v>
      </c>
      <c r="T363">
        <v>-5.0000000000000001E-3</v>
      </c>
      <c r="U363">
        <v>0.96899999999999997</v>
      </c>
      <c r="V363">
        <v>-2E-3</v>
      </c>
      <c r="W363" t="s">
        <v>172</v>
      </c>
    </row>
    <row r="364" spans="2:23">
      <c r="B364" t="s">
        <v>241</v>
      </c>
      <c r="C364">
        <v>13</v>
      </c>
      <c r="D364">
        <v>13</v>
      </c>
      <c r="E364">
        <v>722.7</v>
      </c>
      <c r="F364" s="1">
        <v>5.0000000000000004E-32</v>
      </c>
      <c r="G364">
        <v>0</v>
      </c>
      <c r="H364" s="1">
        <v>1E-13</v>
      </c>
      <c r="I364">
        <v>0</v>
      </c>
      <c r="J364" t="s">
        <v>172</v>
      </c>
      <c r="K364">
        <v>0</v>
      </c>
      <c r="L364">
        <v>0</v>
      </c>
      <c r="M364" s="1" t="s">
        <v>202</v>
      </c>
      <c r="N364">
        <v>0</v>
      </c>
      <c r="O364">
        <v>0</v>
      </c>
      <c r="P364">
        <v>0</v>
      </c>
      <c r="Q364">
        <v>0</v>
      </c>
      <c r="R364">
        <v>0</v>
      </c>
      <c r="S364">
        <v>0</v>
      </c>
      <c r="T364">
        <v>0</v>
      </c>
      <c r="U364">
        <v>0</v>
      </c>
      <c r="V364">
        <v>0</v>
      </c>
      <c r="W364" t="s">
        <v>172</v>
      </c>
    </row>
    <row r="365" spans="2:23">
      <c r="B365" t="s">
        <v>241</v>
      </c>
      <c r="C365">
        <v>14</v>
      </c>
      <c r="D365">
        <v>14</v>
      </c>
      <c r="E365">
        <v>740.2</v>
      </c>
      <c r="F365" s="1">
        <v>2.0000000000000001E-58</v>
      </c>
      <c r="G365">
        <v>0</v>
      </c>
      <c r="H365" s="1">
        <v>2.9999999999999998E-18</v>
      </c>
      <c r="I365">
        <v>0</v>
      </c>
      <c r="J365" t="s">
        <v>172</v>
      </c>
      <c r="K365">
        <v>0</v>
      </c>
      <c r="L365">
        <v>0</v>
      </c>
      <c r="M365" s="1" t="s">
        <v>203</v>
      </c>
      <c r="N365">
        <v>0</v>
      </c>
      <c r="O365">
        <v>0</v>
      </c>
      <c r="P365">
        <v>0</v>
      </c>
      <c r="Q365">
        <v>0</v>
      </c>
      <c r="R365">
        <v>0</v>
      </c>
      <c r="S365">
        <v>0</v>
      </c>
      <c r="T365">
        <v>0</v>
      </c>
      <c r="U365">
        <v>0</v>
      </c>
      <c r="V365">
        <v>0</v>
      </c>
      <c r="W365" t="s">
        <v>172</v>
      </c>
    </row>
    <row r="366" spans="2:23">
      <c r="B366" t="s">
        <v>241</v>
      </c>
      <c r="C366">
        <v>15</v>
      </c>
      <c r="D366">
        <v>15</v>
      </c>
      <c r="E366">
        <v>494</v>
      </c>
      <c r="F366" s="1">
        <v>9.9999999999999998E-46</v>
      </c>
      <c r="G366">
        <v>0</v>
      </c>
      <c r="H366" s="1">
        <v>8.9999999999999996E-17</v>
      </c>
      <c r="I366">
        <v>0</v>
      </c>
      <c r="J366" t="s">
        <v>172</v>
      </c>
      <c r="K366">
        <v>0</v>
      </c>
      <c r="L366">
        <v>0</v>
      </c>
      <c r="M366" s="1">
        <v>3.0000000000000003E-215</v>
      </c>
      <c r="N366">
        <v>0</v>
      </c>
      <c r="O366">
        <v>0</v>
      </c>
      <c r="P366">
        <v>0</v>
      </c>
      <c r="Q366">
        <v>0</v>
      </c>
      <c r="R366">
        <v>0</v>
      </c>
      <c r="S366">
        <v>0</v>
      </c>
      <c r="T366">
        <v>0</v>
      </c>
      <c r="U366">
        <v>0</v>
      </c>
      <c r="V366">
        <v>0</v>
      </c>
      <c r="W366" t="s">
        <v>172</v>
      </c>
    </row>
    <row r="367" spans="2:23">
      <c r="B367" t="s">
        <v>241</v>
      </c>
      <c r="C367">
        <v>16</v>
      </c>
      <c r="D367">
        <v>16</v>
      </c>
      <c r="E367">
        <v>486.8</v>
      </c>
      <c r="F367" s="1">
        <v>1E-10</v>
      </c>
      <c r="G367">
        <v>0</v>
      </c>
      <c r="H367" s="1">
        <v>9.9999999999999995E-8</v>
      </c>
      <c r="I367">
        <v>0</v>
      </c>
      <c r="J367" t="s">
        <v>172</v>
      </c>
      <c r="K367">
        <v>0</v>
      </c>
      <c r="L367">
        <v>0</v>
      </c>
      <c r="M367" s="1">
        <v>3.9999999999999998E-212</v>
      </c>
      <c r="N367">
        <v>0</v>
      </c>
      <c r="O367">
        <v>0</v>
      </c>
      <c r="P367">
        <v>0</v>
      </c>
      <c r="Q367">
        <v>0</v>
      </c>
      <c r="R367">
        <v>0</v>
      </c>
      <c r="S367">
        <v>0</v>
      </c>
      <c r="T367">
        <v>0</v>
      </c>
      <c r="U367">
        <v>0</v>
      </c>
      <c r="V367">
        <v>0</v>
      </c>
      <c r="W367" t="s">
        <v>172</v>
      </c>
    </row>
    <row r="368" spans="2:23">
      <c r="B368" t="s">
        <v>241</v>
      </c>
      <c r="C368">
        <v>17</v>
      </c>
      <c r="D368">
        <v>17</v>
      </c>
      <c r="E368">
        <v>509</v>
      </c>
      <c r="F368" s="1">
        <v>1.9999999999999999E-11</v>
      </c>
      <c r="G368">
        <v>0</v>
      </c>
      <c r="H368" s="1">
        <v>4.0000000000000001E-8</v>
      </c>
      <c r="I368">
        <v>0</v>
      </c>
      <c r="J368" t="s">
        <v>172</v>
      </c>
      <c r="K368">
        <v>0</v>
      </c>
      <c r="L368">
        <v>0</v>
      </c>
      <c r="M368" s="1">
        <v>8.0000000000000004E-222</v>
      </c>
      <c r="N368">
        <v>0</v>
      </c>
      <c r="O368">
        <v>0</v>
      </c>
      <c r="P368">
        <v>0</v>
      </c>
      <c r="Q368">
        <v>0</v>
      </c>
      <c r="R368">
        <v>0</v>
      </c>
      <c r="S368">
        <v>0</v>
      </c>
      <c r="T368">
        <v>0</v>
      </c>
      <c r="U368">
        <v>0</v>
      </c>
      <c r="V368">
        <v>0</v>
      </c>
      <c r="W368" t="s">
        <v>172</v>
      </c>
    </row>
    <row r="369" spans="2:23">
      <c r="B369" t="s">
        <v>241</v>
      </c>
      <c r="C369">
        <v>18</v>
      </c>
      <c r="D369">
        <v>18</v>
      </c>
      <c r="E369">
        <v>499.8</v>
      </c>
      <c r="F369" s="1">
        <v>1E-41</v>
      </c>
      <c r="G369">
        <v>0</v>
      </c>
      <c r="H369" s="1">
        <v>5.9999999999999997E-15</v>
      </c>
      <c r="I369">
        <v>0</v>
      </c>
      <c r="J369" t="s">
        <v>172</v>
      </c>
      <c r="K369">
        <v>0</v>
      </c>
      <c r="L369">
        <v>0</v>
      </c>
      <c r="M369" s="1">
        <v>8.9999999999999995E-218</v>
      </c>
      <c r="N369">
        <v>0</v>
      </c>
      <c r="O369">
        <v>0</v>
      </c>
      <c r="P369">
        <v>0</v>
      </c>
      <c r="Q369">
        <v>0</v>
      </c>
      <c r="R369">
        <v>0</v>
      </c>
      <c r="S369">
        <v>0</v>
      </c>
      <c r="T369">
        <v>0</v>
      </c>
      <c r="U369">
        <v>0</v>
      </c>
      <c r="V369">
        <v>0</v>
      </c>
      <c r="W369" t="s">
        <v>172</v>
      </c>
    </row>
    <row r="370" spans="2:23">
      <c r="B370" t="s">
        <v>241</v>
      </c>
      <c r="C370">
        <v>19</v>
      </c>
      <c r="D370">
        <v>19</v>
      </c>
      <c r="E370">
        <v>493.1</v>
      </c>
      <c r="F370" s="1">
        <v>9.9999999999999999E-96</v>
      </c>
      <c r="G370">
        <v>0</v>
      </c>
      <c r="H370" s="1">
        <v>1.9999999999999998E-24</v>
      </c>
      <c r="I370">
        <v>0</v>
      </c>
      <c r="J370" t="s">
        <v>172</v>
      </c>
      <c r="K370">
        <v>0</v>
      </c>
      <c r="L370">
        <v>0</v>
      </c>
      <c r="M370" s="1">
        <v>7.0000000000000004E-215</v>
      </c>
      <c r="N370">
        <v>0</v>
      </c>
      <c r="O370">
        <v>0</v>
      </c>
      <c r="P370">
        <v>0</v>
      </c>
      <c r="Q370">
        <v>0</v>
      </c>
      <c r="R370">
        <v>0</v>
      </c>
      <c r="S370">
        <v>0</v>
      </c>
      <c r="T370">
        <v>0</v>
      </c>
      <c r="U370">
        <v>0</v>
      </c>
      <c r="V370">
        <v>0</v>
      </c>
      <c r="W370" t="s">
        <v>172</v>
      </c>
    </row>
    <row r="371" spans="2:23">
      <c r="B371" t="s">
        <v>241</v>
      </c>
      <c r="C371">
        <v>20</v>
      </c>
      <c r="D371">
        <v>20</v>
      </c>
      <c r="E371">
        <v>477.5</v>
      </c>
      <c r="F371" s="1">
        <v>8.0000000000000001E-165</v>
      </c>
      <c r="G371">
        <v>0</v>
      </c>
      <c r="H371" s="1">
        <v>2E-35</v>
      </c>
      <c r="I371">
        <v>0</v>
      </c>
      <c r="J371" t="s">
        <v>172</v>
      </c>
      <c r="K371">
        <v>0</v>
      </c>
      <c r="L371">
        <v>0</v>
      </c>
      <c r="M371" s="1">
        <v>4.0000000000000004E-208</v>
      </c>
      <c r="N371">
        <v>0</v>
      </c>
      <c r="O371">
        <v>0</v>
      </c>
      <c r="P371">
        <v>0</v>
      </c>
      <c r="Q371">
        <v>0</v>
      </c>
      <c r="R371">
        <v>0</v>
      </c>
      <c r="S371">
        <v>0</v>
      </c>
      <c r="T371">
        <v>0</v>
      </c>
      <c r="U371">
        <v>0</v>
      </c>
      <c r="V371">
        <v>0</v>
      </c>
      <c r="W371" t="s">
        <v>172</v>
      </c>
    </row>
    <row r="372" spans="2:23">
      <c r="B372" t="s">
        <v>241</v>
      </c>
      <c r="C372">
        <v>21</v>
      </c>
      <c r="D372">
        <v>21</v>
      </c>
      <c r="E372">
        <v>141.69999999999999</v>
      </c>
      <c r="F372">
        <v>4.0000000000000001E-3</v>
      </c>
      <c r="G372">
        <v>-2E-3</v>
      </c>
      <c r="H372">
        <v>1E-3</v>
      </c>
      <c r="I372">
        <v>0</v>
      </c>
      <c r="J372" t="s">
        <v>172</v>
      </c>
      <c r="K372">
        <v>1E-3</v>
      </c>
      <c r="L372">
        <v>0</v>
      </c>
      <c r="M372" s="1">
        <v>3.0000000000000001E-62</v>
      </c>
      <c r="N372">
        <v>0</v>
      </c>
      <c r="O372">
        <v>3.0000000000000001E-3</v>
      </c>
      <c r="P372">
        <v>-1E-3</v>
      </c>
      <c r="Q372">
        <v>0.112</v>
      </c>
      <c r="R372">
        <v>-3.0000000000000001E-3</v>
      </c>
      <c r="S372">
        <v>3.0000000000000001E-3</v>
      </c>
      <c r="T372">
        <v>-1E-3</v>
      </c>
      <c r="U372">
        <v>3.5000000000000003E-2</v>
      </c>
      <c r="V372">
        <v>-2E-3</v>
      </c>
      <c r="W372" t="s">
        <v>172</v>
      </c>
    </row>
    <row r="373" spans="2:23">
      <c r="B373" t="s">
        <v>241</v>
      </c>
      <c r="C373">
        <v>22</v>
      </c>
      <c r="D373">
        <v>22</v>
      </c>
      <c r="E373">
        <v>156.1</v>
      </c>
      <c r="F373">
        <v>3.0000000000000001E-3</v>
      </c>
      <c r="G373">
        <v>-2E-3</v>
      </c>
      <c r="H373" s="1">
        <v>4.0000000000000002E-4</v>
      </c>
      <c r="I373">
        <v>0</v>
      </c>
      <c r="J373" t="s">
        <v>172</v>
      </c>
      <c r="K373" s="1">
        <v>2.9999999999999997E-4</v>
      </c>
      <c r="L373">
        <v>0</v>
      </c>
      <c r="M373" s="1">
        <v>2.0000000000000001E-68</v>
      </c>
      <c r="N373">
        <v>0</v>
      </c>
      <c r="O373">
        <v>2E-3</v>
      </c>
      <c r="P373">
        <v>0</v>
      </c>
      <c r="Q373">
        <v>7.1999999999999995E-2</v>
      </c>
      <c r="R373">
        <v>-3.0000000000000001E-3</v>
      </c>
      <c r="S373">
        <v>2E-3</v>
      </c>
      <c r="T373">
        <v>0</v>
      </c>
      <c r="U373">
        <v>2.5000000000000001E-2</v>
      </c>
      <c r="V373">
        <v>-2E-3</v>
      </c>
      <c r="W373" t="s">
        <v>172</v>
      </c>
    </row>
    <row r="374" spans="2:23">
      <c r="B374" t="s">
        <v>241</v>
      </c>
      <c r="C374">
        <v>23</v>
      </c>
      <c r="D374">
        <v>23</v>
      </c>
      <c r="E374">
        <v>793.7</v>
      </c>
      <c r="F374" s="1">
        <v>1.0000000000000001E-18</v>
      </c>
      <c r="G374">
        <v>0</v>
      </c>
      <c r="H374" s="1">
        <v>3.0000000000000001E-12</v>
      </c>
      <c r="I374">
        <v>0</v>
      </c>
      <c r="J374" t="s">
        <v>172</v>
      </c>
      <c r="K374">
        <v>0</v>
      </c>
      <c r="L374">
        <v>0</v>
      </c>
      <c r="M374">
        <v>0</v>
      </c>
      <c r="N374">
        <v>0</v>
      </c>
      <c r="O374">
        <v>0</v>
      </c>
      <c r="P374">
        <v>0</v>
      </c>
      <c r="Q374">
        <v>0</v>
      </c>
      <c r="R374">
        <v>0</v>
      </c>
      <c r="S374">
        <v>0</v>
      </c>
      <c r="T374">
        <v>0</v>
      </c>
      <c r="U374">
        <v>0</v>
      </c>
      <c r="V374">
        <v>0</v>
      </c>
      <c r="W374" t="s">
        <v>172</v>
      </c>
    </row>
    <row r="375" spans="2:23">
      <c r="B375" t="s">
        <v>241</v>
      </c>
      <c r="C375">
        <v>24</v>
      </c>
      <c r="D375">
        <v>24</v>
      </c>
      <c r="E375">
        <v>816.4</v>
      </c>
      <c r="F375" s="1">
        <v>1.9999999999999999E-74</v>
      </c>
      <c r="G375">
        <v>0</v>
      </c>
      <c r="H375" s="1">
        <v>1.9999999999999998E-21</v>
      </c>
      <c r="I375">
        <v>0</v>
      </c>
      <c r="J375" t="s">
        <v>172</v>
      </c>
      <c r="K375">
        <v>0</v>
      </c>
      <c r="L375">
        <v>0</v>
      </c>
      <c r="M375">
        <v>0</v>
      </c>
      <c r="N375">
        <v>0</v>
      </c>
      <c r="O375">
        <v>0</v>
      </c>
      <c r="P375">
        <v>0</v>
      </c>
      <c r="Q375">
        <v>0</v>
      </c>
      <c r="R375">
        <v>0</v>
      </c>
      <c r="S375">
        <v>0</v>
      </c>
      <c r="T375">
        <v>0</v>
      </c>
      <c r="U375">
        <v>0</v>
      </c>
      <c r="V375">
        <v>0</v>
      </c>
      <c r="W375" t="s">
        <v>172</v>
      </c>
    </row>
    <row r="376" spans="2:23">
      <c r="B376" t="s">
        <v>241</v>
      </c>
      <c r="C376">
        <v>25</v>
      </c>
      <c r="D376">
        <v>25</v>
      </c>
      <c r="E376">
        <v>423.2</v>
      </c>
      <c r="F376" s="1">
        <v>6.9999999999999997E-7</v>
      </c>
      <c r="G376">
        <v>0</v>
      </c>
      <c r="H376" s="1">
        <v>9.9999999999999995E-7</v>
      </c>
      <c r="I376">
        <v>0</v>
      </c>
      <c r="J376" t="s">
        <v>172</v>
      </c>
      <c r="K376">
        <v>0</v>
      </c>
      <c r="L376">
        <v>0</v>
      </c>
      <c r="M376" s="1">
        <v>2.0000000000000001E-184</v>
      </c>
      <c r="N376">
        <v>0</v>
      </c>
      <c r="O376">
        <v>0</v>
      </c>
      <c r="P376">
        <v>0</v>
      </c>
      <c r="Q376">
        <v>0</v>
      </c>
      <c r="R376">
        <v>0</v>
      </c>
      <c r="S376">
        <v>0</v>
      </c>
      <c r="T376">
        <v>0</v>
      </c>
      <c r="U376">
        <v>0</v>
      </c>
      <c r="V376">
        <v>0</v>
      </c>
      <c r="W376" t="s">
        <v>172</v>
      </c>
    </row>
    <row r="377" spans="2:23">
      <c r="B377" t="s">
        <v>241</v>
      </c>
      <c r="C377">
        <v>26</v>
      </c>
      <c r="D377">
        <v>26</v>
      </c>
      <c r="E377">
        <v>397.1</v>
      </c>
      <c r="F377" s="1">
        <v>1E-4</v>
      </c>
      <c r="G377">
        <v>-1E-3</v>
      </c>
      <c r="H377" s="1">
        <v>7.9999999999999996E-7</v>
      </c>
      <c r="I377">
        <v>0</v>
      </c>
      <c r="J377" t="s">
        <v>172</v>
      </c>
      <c r="K377">
        <v>0</v>
      </c>
      <c r="L377">
        <v>0</v>
      </c>
      <c r="M377" s="1">
        <v>3.0000000000000001E-173</v>
      </c>
      <c r="N377">
        <v>0</v>
      </c>
      <c r="O377">
        <v>0</v>
      </c>
      <c r="P377">
        <v>0</v>
      </c>
      <c r="Q377">
        <v>0</v>
      </c>
      <c r="R377">
        <v>0</v>
      </c>
      <c r="S377">
        <v>0</v>
      </c>
      <c r="T377">
        <v>0</v>
      </c>
      <c r="U377">
        <v>0</v>
      </c>
      <c r="V377">
        <v>0</v>
      </c>
      <c r="W377" t="s">
        <v>172</v>
      </c>
    </row>
    <row r="378" spans="2:23">
      <c r="B378" t="s">
        <v>241</v>
      </c>
      <c r="C378">
        <v>27</v>
      </c>
      <c r="D378">
        <v>27</v>
      </c>
      <c r="E378">
        <v>517.1</v>
      </c>
      <c r="F378" s="1">
        <v>2.9999999999999998E-31</v>
      </c>
      <c r="G378">
        <v>0</v>
      </c>
      <c r="H378" s="1">
        <v>5.0000000000000002E-14</v>
      </c>
      <c r="I378">
        <v>0</v>
      </c>
      <c r="J378" t="s">
        <v>172</v>
      </c>
      <c r="K378">
        <v>0</v>
      </c>
      <c r="L378">
        <v>0</v>
      </c>
      <c r="M378" s="1">
        <v>3.0000000000000002E-225</v>
      </c>
      <c r="N378">
        <v>0</v>
      </c>
      <c r="O378">
        <v>0</v>
      </c>
      <c r="P378">
        <v>0</v>
      </c>
      <c r="Q378">
        <v>0</v>
      </c>
      <c r="R378">
        <v>0</v>
      </c>
      <c r="S378">
        <v>0</v>
      </c>
      <c r="T378">
        <v>0</v>
      </c>
      <c r="U378">
        <v>0</v>
      </c>
      <c r="V378">
        <v>0</v>
      </c>
      <c r="W378" t="s">
        <v>172</v>
      </c>
    </row>
    <row r="379" spans="2:23">
      <c r="B379" t="s">
        <v>241</v>
      </c>
      <c r="C379">
        <v>28</v>
      </c>
      <c r="D379">
        <v>28</v>
      </c>
      <c r="E379">
        <v>510.2</v>
      </c>
      <c r="F379" s="1">
        <v>4.0000000000000003E-5</v>
      </c>
      <c r="G379">
        <v>0</v>
      </c>
      <c r="H379" s="1">
        <v>1.9999999999999999E-6</v>
      </c>
      <c r="I379">
        <v>0</v>
      </c>
      <c r="J379" t="s">
        <v>172</v>
      </c>
      <c r="K379">
        <v>0</v>
      </c>
      <c r="L379">
        <v>0</v>
      </c>
      <c r="M379" s="1">
        <v>3.0000000000000003E-222</v>
      </c>
      <c r="N379">
        <v>0</v>
      </c>
      <c r="O379">
        <v>0</v>
      </c>
      <c r="P379">
        <v>0</v>
      </c>
      <c r="Q379">
        <v>0</v>
      </c>
      <c r="R379">
        <v>0</v>
      </c>
      <c r="S379">
        <v>0</v>
      </c>
      <c r="T379">
        <v>0</v>
      </c>
      <c r="U379">
        <v>0</v>
      </c>
      <c r="V379">
        <v>0</v>
      </c>
      <c r="W379" t="s">
        <v>172</v>
      </c>
    </row>
    <row r="380" spans="2:23">
      <c r="B380" t="s">
        <v>241</v>
      </c>
      <c r="C380">
        <v>29</v>
      </c>
      <c r="D380">
        <v>29</v>
      </c>
      <c r="E380">
        <v>442.8</v>
      </c>
      <c r="F380" s="1">
        <v>3.0000000000000002E-44</v>
      </c>
      <c r="G380">
        <v>0</v>
      </c>
      <c r="H380" s="1">
        <v>2.0000000000000002E-15</v>
      </c>
      <c r="I380">
        <v>0</v>
      </c>
      <c r="J380" t="s">
        <v>172</v>
      </c>
      <c r="K380">
        <v>0</v>
      </c>
      <c r="L380">
        <v>0</v>
      </c>
      <c r="M380" s="1">
        <v>5.0000000000000005E-193</v>
      </c>
      <c r="N380">
        <v>0</v>
      </c>
      <c r="O380">
        <v>0</v>
      </c>
      <c r="P380">
        <v>0</v>
      </c>
      <c r="Q380">
        <v>0</v>
      </c>
      <c r="R380">
        <v>0</v>
      </c>
      <c r="S380">
        <v>0</v>
      </c>
      <c r="T380">
        <v>0</v>
      </c>
      <c r="U380">
        <v>0</v>
      </c>
      <c r="V380">
        <v>0</v>
      </c>
      <c r="W380" t="s">
        <v>172</v>
      </c>
    </row>
    <row r="381" spans="2:23">
      <c r="B381" t="s">
        <v>241</v>
      </c>
      <c r="C381">
        <v>30</v>
      </c>
      <c r="D381">
        <v>30</v>
      </c>
      <c r="E381">
        <v>451.8</v>
      </c>
      <c r="F381" s="1">
        <v>3.9999999999999998E-80</v>
      </c>
      <c r="G381">
        <v>0</v>
      </c>
      <c r="H381" s="1">
        <v>9.9999999999999991E-22</v>
      </c>
      <c r="I381">
        <v>0</v>
      </c>
      <c r="J381" t="s">
        <v>172</v>
      </c>
      <c r="K381">
        <v>0</v>
      </c>
      <c r="L381">
        <v>0</v>
      </c>
      <c r="M381" s="1">
        <v>6.0000000000000005E-197</v>
      </c>
      <c r="N381">
        <v>0</v>
      </c>
      <c r="O381">
        <v>0</v>
      </c>
      <c r="P381">
        <v>0</v>
      </c>
      <c r="Q381">
        <v>0</v>
      </c>
      <c r="R381">
        <v>0</v>
      </c>
      <c r="S381">
        <v>0</v>
      </c>
      <c r="T381">
        <v>0</v>
      </c>
      <c r="U381">
        <v>0</v>
      </c>
      <c r="V381">
        <v>0</v>
      </c>
      <c r="W381" t="s">
        <v>172</v>
      </c>
    </row>
    <row r="382" spans="2:23">
      <c r="B382" t="s">
        <v>241</v>
      </c>
      <c r="C382">
        <v>31</v>
      </c>
      <c r="D382">
        <v>31</v>
      </c>
      <c r="E382">
        <v>45.8</v>
      </c>
      <c r="F382">
        <v>0.157</v>
      </c>
      <c r="G382">
        <v>-1.0999999999999999E-2</v>
      </c>
      <c r="H382">
        <v>3.5000000000000003E-2</v>
      </c>
      <c r="I382">
        <v>-1E-3</v>
      </c>
      <c r="J382" t="s">
        <v>172</v>
      </c>
      <c r="K382">
        <v>3.4000000000000002E-2</v>
      </c>
      <c r="L382">
        <v>-2E-3</v>
      </c>
      <c r="M382" s="1">
        <v>9.9999999999999995E-21</v>
      </c>
      <c r="N382">
        <v>0</v>
      </c>
      <c r="O382">
        <v>0.154</v>
      </c>
      <c r="P382">
        <v>-4.0000000000000001E-3</v>
      </c>
      <c r="Q382">
        <v>0.67300000000000004</v>
      </c>
      <c r="R382">
        <v>-5.0000000000000001E-3</v>
      </c>
      <c r="S382">
        <v>0.114</v>
      </c>
      <c r="T382">
        <v>-3.0000000000000001E-3</v>
      </c>
      <c r="U382">
        <v>0.51900000000000002</v>
      </c>
      <c r="V382">
        <v>-5.0000000000000001E-3</v>
      </c>
      <c r="W382" t="s">
        <v>172</v>
      </c>
    </row>
    <row r="383" spans="2:23">
      <c r="B383" t="s">
        <v>241</v>
      </c>
      <c r="C383">
        <v>32</v>
      </c>
      <c r="D383">
        <v>32</v>
      </c>
      <c r="E383">
        <v>49.6</v>
      </c>
      <c r="F383">
        <v>0.13300000000000001</v>
      </c>
      <c r="G383">
        <v>-0.01</v>
      </c>
      <c r="H383">
        <v>3.2000000000000001E-2</v>
      </c>
      <c r="I383">
        <v>-1E-3</v>
      </c>
      <c r="J383" t="s">
        <v>172</v>
      </c>
      <c r="K383">
        <v>3.3000000000000002E-2</v>
      </c>
      <c r="L383">
        <v>-2E-3</v>
      </c>
      <c r="M383" s="1">
        <v>2.9999999999999999E-22</v>
      </c>
      <c r="N383">
        <v>0</v>
      </c>
      <c r="O383">
        <v>0.14399999999999999</v>
      </c>
      <c r="P383">
        <v>-4.0000000000000001E-3</v>
      </c>
      <c r="Q383">
        <v>0.64300000000000002</v>
      </c>
      <c r="R383">
        <v>-5.0000000000000001E-3</v>
      </c>
      <c r="S383">
        <v>9.8000000000000004E-2</v>
      </c>
      <c r="T383">
        <v>-3.0000000000000001E-3</v>
      </c>
      <c r="U383">
        <v>0.46100000000000002</v>
      </c>
      <c r="V383">
        <v>-5.0000000000000001E-3</v>
      </c>
      <c r="W383" t="s">
        <v>172</v>
      </c>
    </row>
    <row r="384" spans="2:23">
      <c r="B384" t="s">
        <v>241</v>
      </c>
      <c r="C384">
        <v>33</v>
      </c>
      <c r="D384">
        <v>33</v>
      </c>
      <c r="E384">
        <v>719.1</v>
      </c>
      <c r="F384" s="1">
        <v>3.9999999999999998E-6</v>
      </c>
      <c r="G384">
        <v>0</v>
      </c>
      <c r="H384" s="1">
        <v>9.9999999999999995E-8</v>
      </c>
      <c r="I384">
        <v>0</v>
      </c>
      <c r="J384" t="s">
        <v>172</v>
      </c>
      <c r="K384">
        <v>0</v>
      </c>
      <c r="L384">
        <v>0</v>
      </c>
      <c r="M384" s="1" t="s">
        <v>220</v>
      </c>
      <c r="N384">
        <v>0</v>
      </c>
      <c r="O384">
        <v>0</v>
      </c>
      <c r="P384">
        <v>0</v>
      </c>
      <c r="Q384">
        <v>0</v>
      </c>
      <c r="R384">
        <v>0</v>
      </c>
      <c r="S384">
        <v>0</v>
      </c>
      <c r="T384">
        <v>0</v>
      </c>
      <c r="U384">
        <v>0</v>
      </c>
      <c r="V384">
        <v>0</v>
      </c>
      <c r="W384" t="s">
        <v>172</v>
      </c>
    </row>
    <row r="385" spans="2:23">
      <c r="B385" t="s">
        <v>241</v>
      </c>
      <c r="C385">
        <v>34</v>
      </c>
      <c r="D385">
        <v>34</v>
      </c>
      <c r="E385">
        <v>724</v>
      </c>
      <c r="F385" s="1">
        <v>9.9999999999999995E-8</v>
      </c>
      <c r="G385">
        <v>0</v>
      </c>
      <c r="H385" s="1">
        <v>8.9999999999999996E-7</v>
      </c>
      <c r="I385">
        <v>0</v>
      </c>
      <c r="J385" t="s">
        <v>172</v>
      </c>
      <c r="K385">
        <v>0</v>
      </c>
      <c r="L385">
        <v>0</v>
      </c>
      <c r="M385" s="1" t="s">
        <v>221</v>
      </c>
      <c r="N385">
        <v>0</v>
      </c>
      <c r="O385">
        <v>0</v>
      </c>
      <c r="P385">
        <v>0</v>
      </c>
      <c r="Q385">
        <v>0</v>
      </c>
      <c r="R385">
        <v>0</v>
      </c>
      <c r="S385">
        <v>0</v>
      </c>
      <c r="T385">
        <v>0</v>
      </c>
      <c r="U385">
        <v>0</v>
      </c>
      <c r="V385">
        <v>0</v>
      </c>
      <c r="W385" t="s">
        <v>172</v>
      </c>
    </row>
    <row r="386" spans="2:23">
      <c r="B386" t="s">
        <v>241</v>
      </c>
      <c r="C386">
        <v>35</v>
      </c>
      <c r="D386">
        <v>35</v>
      </c>
      <c r="E386">
        <v>451.6</v>
      </c>
      <c r="F386" s="1">
        <v>3.0000000000000001E-5</v>
      </c>
      <c r="G386">
        <v>0</v>
      </c>
      <c r="H386" s="1">
        <v>1.9999999999999999E-6</v>
      </c>
      <c r="I386">
        <v>0</v>
      </c>
      <c r="J386" t="s">
        <v>172</v>
      </c>
      <c r="K386">
        <v>0</v>
      </c>
      <c r="L386">
        <v>0</v>
      </c>
      <c r="M386" s="1">
        <v>6.9999999999999996E-197</v>
      </c>
      <c r="N386">
        <v>0</v>
      </c>
      <c r="O386">
        <v>0</v>
      </c>
      <c r="P386">
        <v>0</v>
      </c>
      <c r="Q386">
        <v>0</v>
      </c>
      <c r="R386">
        <v>0</v>
      </c>
      <c r="S386">
        <v>0</v>
      </c>
      <c r="T386">
        <v>0</v>
      </c>
      <c r="U386">
        <v>0</v>
      </c>
      <c r="V386">
        <v>0</v>
      </c>
      <c r="W386" t="s">
        <v>172</v>
      </c>
    </row>
    <row r="387" spans="2:23">
      <c r="B387" t="s">
        <v>241</v>
      </c>
      <c r="C387">
        <v>36</v>
      </c>
      <c r="D387">
        <v>36</v>
      </c>
      <c r="E387">
        <v>418.1</v>
      </c>
      <c r="F387" s="1">
        <v>2.0000000000000001E-10</v>
      </c>
      <c r="G387">
        <v>0</v>
      </c>
      <c r="H387" s="1">
        <v>5.9999999999999995E-8</v>
      </c>
      <c r="I387">
        <v>0</v>
      </c>
      <c r="J387" t="s">
        <v>172</v>
      </c>
      <c r="K387">
        <v>0</v>
      </c>
      <c r="L387">
        <v>0</v>
      </c>
      <c r="M387" s="1">
        <v>3.0000000000000001E-182</v>
      </c>
      <c r="N387">
        <v>0</v>
      </c>
      <c r="O387">
        <v>0</v>
      </c>
      <c r="P387">
        <v>0</v>
      </c>
      <c r="Q387">
        <v>0</v>
      </c>
      <c r="R387">
        <v>0</v>
      </c>
      <c r="S387">
        <v>0</v>
      </c>
      <c r="T387">
        <v>0</v>
      </c>
      <c r="U387">
        <v>0</v>
      </c>
      <c r="V387">
        <v>0</v>
      </c>
      <c r="W387" t="s">
        <v>172</v>
      </c>
    </row>
    <row r="388" spans="2:23">
      <c r="B388" t="s">
        <v>241</v>
      </c>
      <c r="C388">
        <v>37</v>
      </c>
      <c r="D388">
        <v>37</v>
      </c>
      <c r="E388">
        <v>552.20000000000005</v>
      </c>
      <c r="F388" s="1">
        <v>8.9999999999999995E-57</v>
      </c>
      <c r="G388">
        <v>0</v>
      </c>
      <c r="H388" s="1">
        <v>5.0000000000000004E-18</v>
      </c>
      <c r="I388">
        <v>0</v>
      </c>
      <c r="J388" t="s">
        <v>172</v>
      </c>
      <c r="K388">
        <v>0</v>
      </c>
      <c r="L388">
        <v>0</v>
      </c>
      <c r="M388" s="1">
        <v>9.9999999999999997E-241</v>
      </c>
      <c r="N388">
        <v>0</v>
      </c>
      <c r="O388">
        <v>0</v>
      </c>
      <c r="P388">
        <v>0</v>
      </c>
      <c r="Q388">
        <v>0</v>
      </c>
      <c r="R388">
        <v>0</v>
      </c>
      <c r="S388">
        <v>0</v>
      </c>
      <c r="T388">
        <v>0</v>
      </c>
      <c r="U388">
        <v>0</v>
      </c>
      <c r="V388">
        <v>0</v>
      </c>
      <c r="W388" t="s">
        <v>172</v>
      </c>
    </row>
    <row r="389" spans="2:23">
      <c r="B389" t="s">
        <v>241</v>
      </c>
      <c r="C389">
        <v>38</v>
      </c>
      <c r="D389">
        <v>38</v>
      </c>
      <c r="E389">
        <v>533.20000000000005</v>
      </c>
      <c r="F389" s="1">
        <v>3E-52</v>
      </c>
      <c r="G389">
        <v>0</v>
      </c>
      <c r="H389" s="1">
        <v>9.9999999999999998E-17</v>
      </c>
      <c r="I389">
        <v>0</v>
      </c>
      <c r="J389" t="s">
        <v>172</v>
      </c>
      <c r="K389">
        <v>0</v>
      </c>
      <c r="L389">
        <v>0</v>
      </c>
      <c r="M389" s="1">
        <v>2.9999999999999999E-232</v>
      </c>
      <c r="N389">
        <v>0</v>
      </c>
      <c r="O389">
        <v>0</v>
      </c>
      <c r="P389">
        <v>0</v>
      </c>
      <c r="Q389">
        <v>0</v>
      </c>
      <c r="R389">
        <v>0</v>
      </c>
      <c r="S389">
        <v>0</v>
      </c>
      <c r="T389">
        <v>0</v>
      </c>
      <c r="U389">
        <v>0</v>
      </c>
      <c r="V389">
        <v>0</v>
      </c>
      <c r="W389" t="s">
        <v>172</v>
      </c>
    </row>
    <row r="390" spans="2:23">
      <c r="B390" t="s">
        <v>241</v>
      </c>
      <c r="C390">
        <v>39</v>
      </c>
      <c r="D390">
        <v>39</v>
      </c>
      <c r="E390">
        <v>401.6</v>
      </c>
      <c r="F390" s="1">
        <v>2E-46</v>
      </c>
      <c r="G390">
        <v>0</v>
      </c>
      <c r="H390" s="1">
        <v>2.9999999999999999E-16</v>
      </c>
      <c r="I390">
        <v>0</v>
      </c>
      <c r="J390" t="s">
        <v>172</v>
      </c>
      <c r="K390">
        <v>0</v>
      </c>
      <c r="L390">
        <v>0</v>
      </c>
      <c r="M390" s="1">
        <v>4E-175</v>
      </c>
      <c r="N390">
        <v>0</v>
      </c>
      <c r="O390">
        <v>0</v>
      </c>
      <c r="P390">
        <v>0</v>
      </c>
      <c r="Q390">
        <v>0</v>
      </c>
      <c r="R390">
        <v>0</v>
      </c>
      <c r="S390">
        <v>0</v>
      </c>
      <c r="T390">
        <v>0</v>
      </c>
      <c r="U390">
        <v>0</v>
      </c>
      <c r="V390">
        <v>0</v>
      </c>
      <c r="W390" t="s">
        <v>172</v>
      </c>
    </row>
    <row r="391" spans="2:23">
      <c r="B391" t="s">
        <v>241</v>
      </c>
      <c r="C391">
        <v>40</v>
      </c>
      <c r="D391">
        <v>40</v>
      </c>
      <c r="E391">
        <v>424.3</v>
      </c>
      <c r="F391" s="1">
        <v>2.0000000000000001E-134</v>
      </c>
      <c r="G391">
        <v>0</v>
      </c>
      <c r="H391" s="1">
        <v>2.0000000000000002E-31</v>
      </c>
      <c r="I391">
        <v>0</v>
      </c>
      <c r="J391" t="s">
        <v>172</v>
      </c>
      <c r="K391">
        <v>0</v>
      </c>
      <c r="L391">
        <v>0</v>
      </c>
      <c r="M391" s="1">
        <v>5.0000000000000003E-185</v>
      </c>
      <c r="N391">
        <v>0</v>
      </c>
      <c r="O391">
        <v>0</v>
      </c>
      <c r="P391">
        <v>0</v>
      </c>
      <c r="Q391">
        <v>0</v>
      </c>
      <c r="R391">
        <v>0</v>
      </c>
      <c r="S391">
        <v>0</v>
      </c>
      <c r="T391">
        <v>0</v>
      </c>
      <c r="U391">
        <v>0</v>
      </c>
      <c r="V391">
        <v>0</v>
      </c>
      <c r="W391" t="s">
        <v>172</v>
      </c>
    </row>
    <row r="392" spans="2:23">
      <c r="B392" t="s">
        <v>241</v>
      </c>
      <c r="C392">
        <v>41</v>
      </c>
      <c r="D392">
        <v>41</v>
      </c>
      <c r="E392">
        <v>423.8</v>
      </c>
      <c r="F392">
        <v>1E-3</v>
      </c>
      <c r="G392">
        <v>-1.7000000000000001E-2</v>
      </c>
      <c r="H392" s="1">
        <v>9.9999999999999995E-8</v>
      </c>
      <c r="I392">
        <v>0</v>
      </c>
      <c r="J392" t="s">
        <v>172</v>
      </c>
      <c r="K392">
        <v>0</v>
      </c>
      <c r="L392">
        <v>0</v>
      </c>
      <c r="M392" s="1">
        <v>9.0000000000000003E-185</v>
      </c>
      <c r="N392">
        <v>0</v>
      </c>
      <c r="O392">
        <v>0</v>
      </c>
      <c r="P392">
        <v>0</v>
      </c>
      <c r="Q392">
        <v>0</v>
      </c>
      <c r="R392">
        <v>0</v>
      </c>
      <c r="S392">
        <v>0</v>
      </c>
      <c r="T392">
        <v>0</v>
      </c>
      <c r="U392">
        <v>0</v>
      </c>
      <c r="V392">
        <v>0</v>
      </c>
      <c r="W392" t="s">
        <v>172</v>
      </c>
    </row>
    <row r="393" spans="2:23">
      <c r="B393" t="s">
        <v>241</v>
      </c>
      <c r="C393">
        <v>42</v>
      </c>
      <c r="D393">
        <v>42</v>
      </c>
      <c r="E393">
        <v>439.7</v>
      </c>
      <c r="F393" s="1">
        <v>2.9999999999999997E-8</v>
      </c>
      <c r="G393">
        <v>0</v>
      </c>
      <c r="H393" s="1">
        <v>9.9999999999999995E-8</v>
      </c>
      <c r="I393">
        <v>0</v>
      </c>
      <c r="J393" t="s">
        <v>172</v>
      </c>
      <c r="K393">
        <v>0</v>
      </c>
      <c r="L393">
        <v>0</v>
      </c>
      <c r="M393" s="1">
        <v>1E-191</v>
      </c>
      <c r="N393">
        <v>0</v>
      </c>
      <c r="O393">
        <v>0</v>
      </c>
      <c r="P393">
        <v>0</v>
      </c>
      <c r="Q393">
        <v>0</v>
      </c>
      <c r="R393">
        <v>0</v>
      </c>
      <c r="S393">
        <v>0</v>
      </c>
      <c r="T393">
        <v>0</v>
      </c>
      <c r="U393">
        <v>0</v>
      </c>
      <c r="V393">
        <v>0</v>
      </c>
      <c r="W393" t="s">
        <v>172</v>
      </c>
    </row>
    <row r="394" spans="2:23">
      <c r="B394" t="s">
        <v>241</v>
      </c>
      <c r="C394">
        <v>43</v>
      </c>
      <c r="D394">
        <v>43</v>
      </c>
      <c r="E394">
        <v>447</v>
      </c>
      <c r="F394" s="1">
        <v>6.9999999999999999E-6</v>
      </c>
      <c r="G394">
        <v>0</v>
      </c>
      <c r="H394" s="1">
        <v>3.0000000000000001E-6</v>
      </c>
      <c r="I394">
        <v>0</v>
      </c>
      <c r="J394" t="s">
        <v>172</v>
      </c>
      <c r="K394">
        <v>0</v>
      </c>
      <c r="L394">
        <v>0</v>
      </c>
      <c r="M394" s="1">
        <v>7.0000000000000003E-195</v>
      </c>
      <c r="N394">
        <v>0</v>
      </c>
      <c r="O394">
        <v>0</v>
      </c>
      <c r="P394">
        <v>0</v>
      </c>
      <c r="Q394">
        <v>0</v>
      </c>
      <c r="R394">
        <v>0</v>
      </c>
      <c r="S394">
        <v>0</v>
      </c>
      <c r="T394">
        <v>0</v>
      </c>
      <c r="U394">
        <v>0</v>
      </c>
      <c r="V394">
        <v>0</v>
      </c>
      <c r="W394" t="s">
        <v>172</v>
      </c>
    </row>
    <row r="395" spans="2:23">
      <c r="B395" t="s">
        <v>241</v>
      </c>
      <c r="C395">
        <v>44</v>
      </c>
      <c r="D395">
        <v>44</v>
      </c>
      <c r="E395">
        <v>428.3</v>
      </c>
      <c r="F395" s="1">
        <v>3E-28</v>
      </c>
      <c r="G395">
        <v>0</v>
      </c>
      <c r="H395" s="1">
        <v>7.0000000000000005E-14</v>
      </c>
      <c r="I395">
        <v>0</v>
      </c>
      <c r="J395" t="s">
        <v>172</v>
      </c>
      <c r="K395">
        <v>0</v>
      </c>
      <c r="L395">
        <v>0</v>
      </c>
      <c r="M395" s="1">
        <v>9.9999999999999991E-187</v>
      </c>
      <c r="N395">
        <v>0</v>
      </c>
      <c r="O395">
        <v>0</v>
      </c>
      <c r="P395">
        <v>0</v>
      </c>
      <c r="Q395">
        <v>0</v>
      </c>
      <c r="R395">
        <v>0</v>
      </c>
      <c r="S395">
        <v>0</v>
      </c>
      <c r="T395">
        <v>0</v>
      </c>
      <c r="U395">
        <v>0</v>
      </c>
      <c r="V395">
        <v>0</v>
      </c>
      <c r="W395" t="s">
        <v>172</v>
      </c>
    </row>
    <row r="398" spans="2:23">
      <c r="B398" t="s">
        <v>241</v>
      </c>
      <c r="C398" t="s">
        <v>144</v>
      </c>
      <c r="D398" t="s">
        <v>191</v>
      </c>
    </row>
    <row r="399" spans="2:23">
      <c r="B399" t="s">
        <v>241</v>
      </c>
      <c r="C399">
        <v>0</v>
      </c>
      <c r="D399" t="s">
        <v>242</v>
      </c>
      <c r="E399">
        <v>2</v>
      </c>
      <c r="F399">
        <v>9</v>
      </c>
      <c r="G399">
        <v>10</v>
      </c>
      <c r="H399" t="s">
        <v>172</v>
      </c>
      <c r="I399">
        <v>3</v>
      </c>
      <c r="J399">
        <v>4</v>
      </c>
      <c r="K399">
        <v>5</v>
      </c>
      <c r="L399">
        <v>6</v>
      </c>
      <c r="M399">
        <v>7</v>
      </c>
      <c r="N399">
        <v>8</v>
      </c>
    </row>
    <row r="400" spans="2:23">
      <c r="B400" t="s">
        <v>241</v>
      </c>
      <c r="C400" t="s">
        <v>145</v>
      </c>
      <c r="D400" t="s">
        <v>146</v>
      </c>
      <c r="E400" t="s">
        <v>147</v>
      </c>
      <c r="F400" t="s">
        <v>148</v>
      </c>
      <c r="G400" t="s">
        <v>100</v>
      </c>
      <c r="H400" t="s">
        <v>149</v>
      </c>
      <c r="I400" t="s">
        <v>100</v>
      </c>
      <c r="J400" t="s">
        <v>172</v>
      </c>
      <c r="K400" t="s">
        <v>153</v>
      </c>
      <c r="L400" t="s">
        <v>100</v>
      </c>
      <c r="M400" t="s">
        <v>154</v>
      </c>
      <c r="N400" t="s">
        <v>100</v>
      </c>
      <c r="O400" t="s">
        <v>155</v>
      </c>
      <c r="P400" t="s">
        <v>100</v>
      </c>
      <c r="Q400" t="s">
        <v>156</v>
      </c>
      <c r="R400" t="s">
        <v>100</v>
      </c>
      <c r="S400" t="s">
        <v>157</v>
      </c>
      <c r="T400" t="s">
        <v>100</v>
      </c>
      <c r="U400" t="s">
        <v>150</v>
      </c>
      <c r="V400" t="s">
        <v>100</v>
      </c>
      <c r="W400" t="s">
        <v>172</v>
      </c>
    </row>
    <row r="401" spans="2:23">
      <c r="B401" t="s">
        <v>241</v>
      </c>
      <c r="C401">
        <v>1</v>
      </c>
      <c r="D401">
        <v>1</v>
      </c>
      <c r="E401">
        <v>1926.5</v>
      </c>
      <c r="F401" s="1">
        <v>2E-51</v>
      </c>
      <c r="G401">
        <v>0</v>
      </c>
      <c r="H401" s="1">
        <v>5.0000000000000004E-18</v>
      </c>
      <c r="I401">
        <v>0</v>
      </c>
      <c r="J401" t="s">
        <v>172</v>
      </c>
      <c r="K401">
        <v>0</v>
      </c>
      <c r="L401">
        <v>0</v>
      </c>
      <c r="M401">
        <v>0</v>
      </c>
      <c r="N401">
        <v>0</v>
      </c>
      <c r="O401">
        <v>0</v>
      </c>
      <c r="P401">
        <v>0</v>
      </c>
      <c r="Q401">
        <v>0</v>
      </c>
      <c r="R401">
        <v>0</v>
      </c>
      <c r="S401">
        <v>0</v>
      </c>
      <c r="T401">
        <v>0</v>
      </c>
      <c r="U401">
        <v>0</v>
      </c>
      <c r="V401">
        <v>0</v>
      </c>
      <c r="W401" t="s">
        <v>172</v>
      </c>
    </row>
    <row r="402" spans="2:23">
      <c r="B402" t="s">
        <v>241</v>
      </c>
      <c r="C402">
        <v>2</v>
      </c>
      <c r="D402">
        <v>2</v>
      </c>
      <c r="E402">
        <v>2133.8000000000002</v>
      </c>
      <c r="F402" s="1">
        <v>2.0000000000000002E-30</v>
      </c>
      <c r="G402">
        <v>0</v>
      </c>
      <c r="H402" s="1">
        <v>1E-13</v>
      </c>
      <c r="I402">
        <v>0</v>
      </c>
      <c r="J402" t="s">
        <v>172</v>
      </c>
      <c r="K402">
        <v>0</v>
      </c>
      <c r="L402">
        <v>0</v>
      </c>
      <c r="M402">
        <v>0</v>
      </c>
      <c r="N402">
        <v>0</v>
      </c>
      <c r="O402">
        <v>0</v>
      </c>
      <c r="P402">
        <v>0</v>
      </c>
      <c r="Q402">
        <v>0</v>
      </c>
      <c r="R402">
        <v>0</v>
      </c>
      <c r="S402">
        <v>0</v>
      </c>
      <c r="T402">
        <v>0</v>
      </c>
      <c r="U402">
        <v>0</v>
      </c>
      <c r="V402">
        <v>0</v>
      </c>
      <c r="W402" t="s">
        <v>172</v>
      </c>
    </row>
    <row r="403" spans="2:23">
      <c r="B403" t="s">
        <v>241</v>
      </c>
      <c r="C403">
        <v>3</v>
      </c>
      <c r="D403">
        <v>3</v>
      </c>
      <c r="E403">
        <v>32</v>
      </c>
      <c r="F403">
        <v>0.28799999999999998</v>
      </c>
      <c r="G403">
        <v>-1.0999999999999999E-2</v>
      </c>
      <c r="H403">
        <v>0.1</v>
      </c>
      <c r="I403">
        <v>-1E-3</v>
      </c>
      <c r="J403" t="s">
        <v>172</v>
      </c>
      <c r="K403">
        <v>0.10299999999999999</v>
      </c>
      <c r="L403">
        <v>-3.0000000000000001E-3</v>
      </c>
      <c r="M403" s="1">
        <v>8.0000000000000006E-15</v>
      </c>
      <c r="N403">
        <v>0</v>
      </c>
      <c r="O403">
        <v>0.182</v>
      </c>
      <c r="P403">
        <v>-4.0000000000000001E-3</v>
      </c>
      <c r="Q403">
        <v>0.878</v>
      </c>
      <c r="R403">
        <v>-3.0000000000000001E-3</v>
      </c>
      <c r="S403">
        <v>0.182</v>
      </c>
      <c r="T403">
        <v>-4.0000000000000001E-3</v>
      </c>
      <c r="U403">
        <v>0.78300000000000003</v>
      </c>
      <c r="V403">
        <v>-4.0000000000000001E-3</v>
      </c>
      <c r="W403" t="s">
        <v>172</v>
      </c>
    </row>
    <row r="404" spans="2:23">
      <c r="B404" t="s">
        <v>241</v>
      </c>
      <c r="C404">
        <v>4</v>
      </c>
      <c r="D404">
        <v>4</v>
      </c>
      <c r="E404">
        <v>38.700000000000003</v>
      </c>
      <c r="F404">
        <v>0.17</v>
      </c>
      <c r="G404">
        <v>-1.2999999999999999E-2</v>
      </c>
      <c r="H404">
        <v>2.5999999999999999E-2</v>
      </c>
      <c r="I404">
        <v>-1E-3</v>
      </c>
      <c r="J404" t="s">
        <v>172</v>
      </c>
      <c r="K404">
        <v>2.4E-2</v>
      </c>
      <c r="L404">
        <v>-2E-3</v>
      </c>
      <c r="M404" s="1">
        <v>1.0000000000000001E-17</v>
      </c>
      <c r="N404">
        <v>0</v>
      </c>
      <c r="O404">
        <v>0.124</v>
      </c>
      <c r="P404">
        <v>-3.0000000000000001E-3</v>
      </c>
      <c r="Q404">
        <v>0.84599999999999997</v>
      </c>
      <c r="R404">
        <v>-4.0000000000000001E-3</v>
      </c>
      <c r="S404">
        <v>0.124</v>
      </c>
      <c r="T404">
        <v>-3.0000000000000001E-3</v>
      </c>
      <c r="U404">
        <v>0.67400000000000004</v>
      </c>
      <c r="V404">
        <v>-5.0000000000000001E-3</v>
      </c>
      <c r="W404" t="s">
        <v>172</v>
      </c>
    </row>
    <row r="405" spans="2:23">
      <c r="B405" t="s">
        <v>241</v>
      </c>
      <c r="C405">
        <v>5</v>
      </c>
      <c r="D405">
        <v>5</v>
      </c>
      <c r="E405">
        <v>216.4</v>
      </c>
      <c r="F405" s="1">
        <v>1.9999999999999999E-60</v>
      </c>
      <c r="G405">
        <v>0</v>
      </c>
      <c r="H405" s="1">
        <v>8.9999999999999999E-18</v>
      </c>
      <c r="I405">
        <v>0</v>
      </c>
      <c r="J405" t="s">
        <v>172</v>
      </c>
      <c r="K405">
        <v>0</v>
      </c>
      <c r="L405">
        <v>0</v>
      </c>
      <c r="M405" s="1">
        <v>6.9999999999999994E-95</v>
      </c>
      <c r="N405">
        <v>0</v>
      </c>
      <c r="O405">
        <v>0</v>
      </c>
      <c r="P405">
        <v>0</v>
      </c>
      <c r="Q405">
        <v>7.3999999999999996E-2</v>
      </c>
      <c r="R405">
        <v>-3.0000000000000001E-3</v>
      </c>
      <c r="S405">
        <v>0</v>
      </c>
      <c r="T405">
        <v>0</v>
      </c>
      <c r="U405">
        <v>3.0000000000000001E-3</v>
      </c>
      <c r="V405">
        <v>-1E-3</v>
      </c>
      <c r="W405" t="s">
        <v>172</v>
      </c>
    </row>
    <row r="406" spans="2:23">
      <c r="B406" t="s">
        <v>241</v>
      </c>
      <c r="C406">
        <v>6</v>
      </c>
      <c r="D406">
        <v>6</v>
      </c>
      <c r="E406">
        <v>184.2</v>
      </c>
      <c r="F406">
        <v>3.0000000000000001E-3</v>
      </c>
      <c r="G406">
        <v>-3.0000000000000001E-3</v>
      </c>
      <c r="H406" s="1">
        <v>1E-4</v>
      </c>
      <c r="I406">
        <v>0</v>
      </c>
      <c r="J406" t="s">
        <v>172</v>
      </c>
      <c r="K406">
        <v>0</v>
      </c>
      <c r="L406">
        <v>0</v>
      </c>
      <c r="M406" s="1">
        <v>6.9999999999999997E-81</v>
      </c>
      <c r="N406">
        <v>0</v>
      </c>
      <c r="O406">
        <v>1E-3</v>
      </c>
      <c r="P406">
        <v>0</v>
      </c>
      <c r="Q406">
        <v>0.14099999999999999</v>
      </c>
      <c r="R406">
        <v>-3.0000000000000001E-3</v>
      </c>
      <c r="S406">
        <v>1E-3</v>
      </c>
      <c r="T406">
        <v>0</v>
      </c>
      <c r="U406">
        <v>0.01</v>
      </c>
      <c r="V406">
        <v>-1E-3</v>
      </c>
      <c r="W406" t="s">
        <v>172</v>
      </c>
    </row>
    <row r="407" spans="2:23">
      <c r="B407" t="s">
        <v>241</v>
      </c>
      <c r="C407">
        <v>7</v>
      </c>
      <c r="D407">
        <v>7</v>
      </c>
      <c r="E407">
        <v>683.7</v>
      </c>
      <c r="F407" s="1">
        <v>1.9999999999999999E-82</v>
      </c>
      <c r="G407">
        <v>0</v>
      </c>
      <c r="H407" s="1">
        <v>1.9999999999999998E-21</v>
      </c>
      <c r="I407">
        <v>0</v>
      </c>
      <c r="J407" t="s">
        <v>172</v>
      </c>
      <c r="K407">
        <v>0</v>
      </c>
      <c r="L407">
        <v>0</v>
      </c>
      <c r="M407" s="1">
        <v>7.9999999999999993E-298</v>
      </c>
      <c r="N407">
        <v>0</v>
      </c>
      <c r="O407">
        <v>0</v>
      </c>
      <c r="P407">
        <v>0</v>
      </c>
      <c r="Q407">
        <v>0</v>
      </c>
      <c r="R407">
        <v>0</v>
      </c>
      <c r="S407">
        <v>0</v>
      </c>
      <c r="T407">
        <v>0</v>
      </c>
      <c r="U407">
        <v>0</v>
      </c>
      <c r="V407">
        <v>0</v>
      </c>
      <c r="W407" t="s">
        <v>172</v>
      </c>
    </row>
    <row r="408" spans="2:23">
      <c r="B408" t="s">
        <v>241</v>
      </c>
      <c r="C408">
        <v>8</v>
      </c>
      <c r="D408">
        <v>8</v>
      </c>
      <c r="E408">
        <v>902.1</v>
      </c>
      <c r="F408" s="1">
        <v>4.0000000000000002E-108</v>
      </c>
      <c r="G408">
        <v>0</v>
      </c>
      <c r="H408" s="1">
        <v>2.0000000000000001E-27</v>
      </c>
      <c r="I408">
        <v>0</v>
      </c>
      <c r="J408" t="s">
        <v>172</v>
      </c>
      <c r="K408">
        <v>0</v>
      </c>
      <c r="L408">
        <v>0</v>
      </c>
      <c r="M408">
        <v>0</v>
      </c>
      <c r="N408">
        <v>0</v>
      </c>
      <c r="O408">
        <v>0</v>
      </c>
      <c r="P408">
        <v>0</v>
      </c>
      <c r="Q408">
        <v>0</v>
      </c>
      <c r="R408">
        <v>0</v>
      </c>
      <c r="S408">
        <v>0</v>
      </c>
      <c r="T408">
        <v>0</v>
      </c>
      <c r="U408">
        <v>0</v>
      </c>
      <c r="V408">
        <v>0</v>
      </c>
      <c r="W408" t="s">
        <v>172</v>
      </c>
    </row>
    <row r="409" spans="2:23">
      <c r="B409" t="s">
        <v>241</v>
      </c>
      <c r="C409">
        <v>9</v>
      </c>
      <c r="D409">
        <v>9</v>
      </c>
      <c r="E409">
        <v>256.39999999999998</v>
      </c>
      <c r="F409" s="1">
        <v>3.0000000000000001E-6</v>
      </c>
      <c r="G409">
        <v>0</v>
      </c>
      <c r="H409" s="1">
        <v>8.9999999999999996E-7</v>
      </c>
      <c r="I409">
        <v>0</v>
      </c>
      <c r="J409" t="s">
        <v>172</v>
      </c>
      <c r="K409">
        <v>0</v>
      </c>
      <c r="L409">
        <v>0</v>
      </c>
      <c r="M409" s="1">
        <v>3.0000000000000001E-112</v>
      </c>
      <c r="N409">
        <v>0</v>
      </c>
      <c r="O409" s="1">
        <v>1E-4</v>
      </c>
      <c r="P409">
        <v>0</v>
      </c>
      <c r="Q409">
        <v>0.03</v>
      </c>
      <c r="R409">
        <v>-2E-3</v>
      </c>
      <c r="S409" s="1">
        <v>1E-4</v>
      </c>
      <c r="T409">
        <v>0</v>
      </c>
      <c r="U409">
        <v>2E-3</v>
      </c>
      <c r="V409">
        <v>0</v>
      </c>
      <c r="W409" t="s">
        <v>172</v>
      </c>
    </row>
    <row r="410" spans="2:23">
      <c r="B410" t="s">
        <v>241</v>
      </c>
      <c r="C410">
        <v>10</v>
      </c>
      <c r="D410">
        <v>10</v>
      </c>
      <c r="E410">
        <v>278.5</v>
      </c>
      <c r="F410">
        <v>1E-3</v>
      </c>
      <c r="G410">
        <v>-2E-3</v>
      </c>
      <c r="H410" s="1">
        <v>7.9999999999999996E-6</v>
      </c>
      <c r="I410">
        <v>0</v>
      </c>
      <c r="J410" t="s">
        <v>172</v>
      </c>
      <c r="K410">
        <v>0</v>
      </c>
      <c r="L410">
        <v>0</v>
      </c>
      <c r="M410" s="1">
        <v>7.0000000000000003E-122</v>
      </c>
      <c r="N410">
        <v>0</v>
      </c>
      <c r="O410">
        <v>0</v>
      </c>
      <c r="P410">
        <v>0</v>
      </c>
      <c r="Q410">
        <v>2.1999999999999999E-2</v>
      </c>
      <c r="R410">
        <v>-1E-3</v>
      </c>
      <c r="S410">
        <v>0</v>
      </c>
      <c r="T410">
        <v>0</v>
      </c>
      <c r="U410">
        <v>1E-3</v>
      </c>
      <c r="V410">
        <v>0</v>
      </c>
      <c r="W410" t="s">
        <v>172</v>
      </c>
    </row>
    <row r="411" spans="2:23">
      <c r="B411" t="s">
        <v>241</v>
      </c>
      <c r="C411">
        <v>11</v>
      </c>
      <c r="D411">
        <v>11</v>
      </c>
      <c r="E411">
        <v>1785.9</v>
      </c>
      <c r="F411" s="1">
        <v>9.9999999999999993E-41</v>
      </c>
      <c r="G411">
        <v>0</v>
      </c>
      <c r="H411" s="1">
        <v>1.0000000000000001E-15</v>
      </c>
      <c r="I411">
        <v>0</v>
      </c>
      <c r="J411" t="s">
        <v>172</v>
      </c>
      <c r="K411">
        <v>0</v>
      </c>
      <c r="L411">
        <v>0</v>
      </c>
      <c r="M411">
        <v>0</v>
      </c>
      <c r="N411">
        <v>0</v>
      </c>
      <c r="O411">
        <v>0</v>
      </c>
      <c r="P411">
        <v>0</v>
      </c>
      <c r="Q411">
        <v>0</v>
      </c>
      <c r="R411">
        <v>0</v>
      </c>
      <c r="S411">
        <v>0</v>
      </c>
      <c r="T411">
        <v>0</v>
      </c>
      <c r="U411">
        <v>0</v>
      </c>
      <c r="V411">
        <v>0</v>
      </c>
      <c r="W411" t="s">
        <v>172</v>
      </c>
    </row>
    <row r="412" spans="2:23">
      <c r="B412" t="s">
        <v>241</v>
      </c>
      <c r="C412">
        <v>12</v>
      </c>
      <c r="D412">
        <v>12</v>
      </c>
      <c r="E412">
        <v>1595.7</v>
      </c>
      <c r="F412">
        <v>1E-3</v>
      </c>
      <c r="G412">
        <v>-1.4E-2</v>
      </c>
      <c r="H412" s="1">
        <v>7.9999999999999996E-7</v>
      </c>
      <c r="I412">
        <v>0</v>
      </c>
      <c r="J412" t="s">
        <v>172</v>
      </c>
      <c r="K412">
        <v>0</v>
      </c>
      <c r="L412">
        <v>0</v>
      </c>
      <c r="M412">
        <v>0</v>
      </c>
      <c r="N412">
        <v>0</v>
      </c>
      <c r="O412">
        <v>0</v>
      </c>
      <c r="P412">
        <v>0</v>
      </c>
      <c r="Q412">
        <v>0</v>
      </c>
      <c r="R412">
        <v>0</v>
      </c>
      <c r="S412">
        <v>0</v>
      </c>
      <c r="T412">
        <v>0</v>
      </c>
      <c r="U412">
        <v>0</v>
      </c>
      <c r="V412">
        <v>0</v>
      </c>
      <c r="W412" t="s">
        <v>172</v>
      </c>
    </row>
    <row r="413" spans="2:23">
      <c r="B413" t="s">
        <v>241</v>
      </c>
      <c r="C413">
        <v>13</v>
      </c>
      <c r="D413">
        <v>13</v>
      </c>
      <c r="E413">
        <v>0.7</v>
      </c>
      <c r="F413">
        <v>0.68500000000000005</v>
      </c>
      <c r="G413">
        <v>-8.9999999999999993E-3</v>
      </c>
      <c r="H413">
        <v>0.36299999999999999</v>
      </c>
      <c r="I413">
        <v>-2E-3</v>
      </c>
      <c r="J413" t="s">
        <v>172</v>
      </c>
      <c r="K413">
        <v>0.36699999999999999</v>
      </c>
      <c r="L413">
        <v>-5.0000000000000001E-3</v>
      </c>
      <c r="M413">
        <v>0.33700000000000002</v>
      </c>
      <c r="N413">
        <v>0</v>
      </c>
      <c r="O413">
        <v>0.48599999999999999</v>
      </c>
      <c r="P413">
        <v>-5.0000000000000001E-3</v>
      </c>
      <c r="Q413">
        <v>0.98099999999999998</v>
      </c>
      <c r="R413">
        <v>-1E-3</v>
      </c>
      <c r="S413">
        <v>0.48599999999999999</v>
      </c>
      <c r="T413">
        <v>-5.0000000000000001E-3</v>
      </c>
      <c r="U413">
        <v>0.98</v>
      </c>
      <c r="V413">
        <v>-1E-3</v>
      </c>
      <c r="W413" t="s">
        <v>172</v>
      </c>
    </row>
    <row r="414" spans="2:23">
      <c r="B414" t="s">
        <v>241</v>
      </c>
      <c r="C414">
        <v>14</v>
      </c>
      <c r="D414">
        <v>14</v>
      </c>
      <c r="E414">
        <v>-0.7</v>
      </c>
      <c r="F414">
        <v>0.69199999999999995</v>
      </c>
      <c r="G414">
        <v>-8.9999999999999993E-3</v>
      </c>
      <c r="H414">
        <v>0.40200000000000002</v>
      </c>
      <c r="I414">
        <v>-2E-3</v>
      </c>
      <c r="J414" t="s">
        <v>172</v>
      </c>
      <c r="K414">
        <v>0.40100000000000002</v>
      </c>
      <c r="L414">
        <v>-5.0000000000000001E-3</v>
      </c>
      <c r="M414">
        <v>0.66300000000000003</v>
      </c>
      <c r="N414">
        <v>0</v>
      </c>
      <c r="O414">
        <v>0.51400000000000001</v>
      </c>
      <c r="P414">
        <v>-5.0000000000000001E-3</v>
      </c>
      <c r="Q414">
        <v>0.97499999999999998</v>
      </c>
      <c r="R414">
        <v>-2E-3</v>
      </c>
      <c r="S414">
        <v>0.51400000000000001</v>
      </c>
      <c r="T414">
        <v>-5.0000000000000001E-3</v>
      </c>
      <c r="U414">
        <v>0.97799999999999998</v>
      </c>
      <c r="V414">
        <v>-1E-3</v>
      </c>
      <c r="W414" t="s">
        <v>172</v>
      </c>
    </row>
    <row r="415" spans="2:23">
      <c r="B415" t="s">
        <v>241</v>
      </c>
      <c r="C415">
        <v>15</v>
      </c>
      <c r="D415">
        <v>15</v>
      </c>
      <c r="E415">
        <v>94.7</v>
      </c>
      <c r="F415">
        <v>0.02</v>
      </c>
      <c r="G415">
        <v>-6.0000000000000001E-3</v>
      </c>
      <c r="H415">
        <v>2E-3</v>
      </c>
      <c r="I415">
        <v>0</v>
      </c>
      <c r="J415" t="s">
        <v>172</v>
      </c>
      <c r="K415">
        <v>2E-3</v>
      </c>
      <c r="L415">
        <v>0</v>
      </c>
      <c r="M415" s="1">
        <v>5E-42</v>
      </c>
      <c r="N415">
        <v>0</v>
      </c>
      <c r="O415">
        <v>0.01</v>
      </c>
      <c r="P415">
        <v>-1E-3</v>
      </c>
      <c r="Q415">
        <v>0.56899999999999995</v>
      </c>
      <c r="R415">
        <v>-5.0000000000000001E-3</v>
      </c>
      <c r="S415">
        <v>8.0000000000000002E-3</v>
      </c>
      <c r="T415">
        <v>-1E-3</v>
      </c>
      <c r="U415">
        <v>0.11</v>
      </c>
      <c r="V415">
        <v>-3.0000000000000001E-3</v>
      </c>
      <c r="W415" t="s">
        <v>172</v>
      </c>
    </row>
    <row r="416" spans="2:23">
      <c r="B416" t="s">
        <v>241</v>
      </c>
      <c r="C416">
        <v>16</v>
      </c>
      <c r="D416">
        <v>16</v>
      </c>
      <c r="E416">
        <v>85</v>
      </c>
      <c r="F416">
        <v>0.03</v>
      </c>
      <c r="G416">
        <v>-8.0000000000000002E-3</v>
      </c>
      <c r="H416">
        <v>2E-3</v>
      </c>
      <c r="I416">
        <v>0</v>
      </c>
      <c r="J416" t="s">
        <v>172</v>
      </c>
      <c r="K416">
        <v>2E-3</v>
      </c>
      <c r="L416">
        <v>0</v>
      </c>
      <c r="M416" s="1">
        <v>7.9999999999999997E-38</v>
      </c>
      <c r="N416">
        <v>0</v>
      </c>
      <c r="O416">
        <v>1.6E-2</v>
      </c>
      <c r="P416">
        <v>-1E-3</v>
      </c>
      <c r="Q416">
        <v>0.626</v>
      </c>
      <c r="R416">
        <v>-5.0000000000000001E-3</v>
      </c>
      <c r="S416">
        <v>8.0000000000000002E-3</v>
      </c>
      <c r="T416">
        <v>-1E-3</v>
      </c>
      <c r="U416">
        <v>0.11</v>
      </c>
      <c r="V416">
        <v>-3.0000000000000001E-3</v>
      </c>
      <c r="W416" t="s">
        <v>172</v>
      </c>
    </row>
    <row r="417" spans="2:23">
      <c r="B417" t="s">
        <v>241</v>
      </c>
      <c r="C417">
        <v>17</v>
      </c>
      <c r="D417">
        <v>17</v>
      </c>
      <c r="E417">
        <v>547.9</v>
      </c>
      <c r="F417" s="1">
        <v>3.0000000000000001E-96</v>
      </c>
      <c r="G417">
        <v>0</v>
      </c>
      <c r="H417" s="1">
        <v>3E-23</v>
      </c>
      <c r="I417">
        <v>0</v>
      </c>
      <c r="J417" t="s">
        <v>172</v>
      </c>
      <c r="K417">
        <v>0</v>
      </c>
      <c r="L417">
        <v>0</v>
      </c>
      <c r="M417" s="1">
        <v>7.0000000000000001E-239</v>
      </c>
      <c r="N417">
        <v>0</v>
      </c>
      <c r="O417">
        <v>0</v>
      </c>
      <c r="P417">
        <v>0</v>
      </c>
      <c r="Q417">
        <v>0</v>
      </c>
      <c r="R417">
        <v>0</v>
      </c>
      <c r="S417">
        <v>0</v>
      </c>
      <c r="T417">
        <v>0</v>
      </c>
      <c r="U417">
        <v>0</v>
      </c>
      <c r="V417">
        <v>0</v>
      </c>
      <c r="W417" t="s">
        <v>172</v>
      </c>
    </row>
    <row r="418" spans="2:23">
      <c r="B418" t="s">
        <v>241</v>
      </c>
      <c r="C418">
        <v>18</v>
      </c>
      <c r="D418">
        <v>18</v>
      </c>
      <c r="E418">
        <v>523</v>
      </c>
      <c r="F418" s="1">
        <v>6.0000000000000003E-87</v>
      </c>
      <c r="G418">
        <v>0</v>
      </c>
      <c r="H418" s="1">
        <v>1.9999999999999999E-23</v>
      </c>
      <c r="I418">
        <v>0</v>
      </c>
      <c r="J418" t="s">
        <v>172</v>
      </c>
      <c r="K418">
        <v>0</v>
      </c>
      <c r="L418">
        <v>0</v>
      </c>
      <c r="M418" s="1">
        <v>4.9999999999999997E-228</v>
      </c>
      <c r="N418">
        <v>0</v>
      </c>
      <c r="O418">
        <v>0</v>
      </c>
      <c r="P418">
        <v>0</v>
      </c>
      <c r="Q418">
        <v>0</v>
      </c>
      <c r="R418">
        <v>0</v>
      </c>
      <c r="S418">
        <v>0</v>
      </c>
      <c r="T418">
        <v>0</v>
      </c>
      <c r="U418">
        <v>0</v>
      </c>
      <c r="V418">
        <v>0</v>
      </c>
      <c r="W418" t="s">
        <v>172</v>
      </c>
    </row>
    <row r="419" spans="2:23">
      <c r="B419" t="s">
        <v>241</v>
      </c>
      <c r="C419">
        <v>19</v>
      </c>
      <c r="D419">
        <v>19</v>
      </c>
      <c r="E419">
        <v>143.19999999999999</v>
      </c>
      <c r="F419">
        <v>6.0000000000000001E-3</v>
      </c>
      <c r="G419">
        <v>-2E-3</v>
      </c>
      <c r="H419">
        <v>1E-3</v>
      </c>
      <c r="I419">
        <v>0</v>
      </c>
      <c r="J419" t="s">
        <v>172</v>
      </c>
      <c r="K419">
        <v>1E-3</v>
      </c>
      <c r="L419">
        <v>0</v>
      </c>
      <c r="M419" s="1">
        <v>4.0000000000000003E-63</v>
      </c>
      <c r="N419">
        <v>0</v>
      </c>
      <c r="O419">
        <v>7.0000000000000001E-3</v>
      </c>
      <c r="P419">
        <v>-1E-3</v>
      </c>
      <c r="Q419">
        <v>0.3</v>
      </c>
      <c r="R419">
        <v>-5.0000000000000001E-3</v>
      </c>
      <c r="S419">
        <v>7.0000000000000001E-3</v>
      </c>
      <c r="T419">
        <v>-1E-3</v>
      </c>
      <c r="U419">
        <v>8.4000000000000005E-2</v>
      </c>
      <c r="V419">
        <v>-3.0000000000000001E-3</v>
      </c>
      <c r="W419" t="s">
        <v>172</v>
      </c>
    </row>
    <row r="420" spans="2:23">
      <c r="B420" t="s">
        <v>241</v>
      </c>
      <c r="C420">
        <v>20</v>
      </c>
      <c r="D420">
        <v>20</v>
      </c>
      <c r="E420">
        <v>154.30000000000001</v>
      </c>
      <c r="F420">
        <v>5.0000000000000001E-3</v>
      </c>
      <c r="G420">
        <v>-2E-3</v>
      </c>
      <c r="H420">
        <v>1E-3</v>
      </c>
      <c r="I420">
        <v>0</v>
      </c>
      <c r="J420" t="s">
        <v>172</v>
      </c>
      <c r="K420">
        <v>1E-3</v>
      </c>
      <c r="L420">
        <v>0</v>
      </c>
      <c r="M420" s="1">
        <v>6E-68</v>
      </c>
      <c r="N420">
        <v>0</v>
      </c>
      <c r="O420">
        <v>7.0000000000000001E-3</v>
      </c>
      <c r="P420">
        <v>-1E-3</v>
      </c>
      <c r="Q420">
        <v>0.24099999999999999</v>
      </c>
      <c r="R420">
        <v>-4.0000000000000001E-3</v>
      </c>
      <c r="S420">
        <v>6.0000000000000001E-3</v>
      </c>
      <c r="T420">
        <v>-1E-3</v>
      </c>
      <c r="U420">
        <v>8.5999999999999993E-2</v>
      </c>
      <c r="V420">
        <v>-3.0000000000000001E-3</v>
      </c>
      <c r="W420" t="s">
        <v>172</v>
      </c>
    </row>
    <row r="421" spans="2:23">
      <c r="B421" t="s">
        <v>241</v>
      </c>
      <c r="C421">
        <v>21</v>
      </c>
      <c r="D421">
        <v>21</v>
      </c>
      <c r="E421">
        <v>2161.4</v>
      </c>
      <c r="F421" s="1">
        <v>8.9999999999999995E-9</v>
      </c>
      <c r="G421">
        <v>0</v>
      </c>
      <c r="H421" s="1">
        <v>4.9999999999999998E-7</v>
      </c>
      <c r="I421">
        <v>0</v>
      </c>
      <c r="J421" t="s">
        <v>172</v>
      </c>
      <c r="K421">
        <v>0</v>
      </c>
      <c r="L421">
        <v>0</v>
      </c>
      <c r="M421">
        <v>0</v>
      </c>
      <c r="N421">
        <v>0</v>
      </c>
      <c r="O421">
        <v>0</v>
      </c>
      <c r="P421">
        <v>0</v>
      </c>
      <c r="Q421">
        <v>0</v>
      </c>
      <c r="R421">
        <v>0</v>
      </c>
      <c r="S421">
        <v>0</v>
      </c>
      <c r="T421">
        <v>0</v>
      </c>
      <c r="U421">
        <v>0</v>
      </c>
      <c r="V421">
        <v>0</v>
      </c>
      <c r="W421" t="s">
        <v>172</v>
      </c>
    </row>
    <row r="422" spans="2:23">
      <c r="B422" t="s">
        <v>241</v>
      </c>
      <c r="C422">
        <v>22</v>
      </c>
      <c r="D422">
        <v>22</v>
      </c>
      <c r="E422">
        <v>2086.8000000000002</v>
      </c>
      <c r="F422" s="1">
        <v>8.0000000000000004E-115</v>
      </c>
      <c r="G422">
        <v>0</v>
      </c>
      <c r="H422" s="1">
        <v>3.0000000000000001E-27</v>
      </c>
      <c r="I422">
        <v>0</v>
      </c>
      <c r="J422" t="s">
        <v>172</v>
      </c>
      <c r="K422">
        <v>0</v>
      </c>
      <c r="L422">
        <v>0</v>
      </c>
      <c r="M422">
        <v>0</v>
      </c>
      <c r="N422">
        <v>0</v>
      </c>
      <c r="O422">
        <v>0</v>
      </c>
      <c r="P422">
        <v>0</v>
      </c>
      <c r="Q422">
        <v>0</v>
      </c>
      <c r="R422">
        <v>0</v>
      </c>
      <c r="S422">
        <v>0</v>
      </c>
      <c r="T422">
        <v>0</v>
      </c>
      <c r="U422">
        <v>0</v>
      </c>
      <c r="V422">
        <v>0</v>
      </c>
      <c r="W422" t="s">
        <v>172</v>
      </c>
    </row>
    <row r="423" spans="2:23">
      <c r="B423" t="s">
        <v>241</v>
      </c>
      <c r="C423">
        <v>23</v>
      </c>
      <c r="D423">
        <v>23</v>
      </c>
      <c r="E423">
        <v>200</v>
      </c>
      <c r="F423">
        <v>4.0000000000000001E-3</v>
      </c>
      <c r="G423">
        <v>-2E-3</v>
      </c>
      <c r="H423">
        <v>1E-3</v>
      </c>
      <c r="I423">
        <v>0</v>
      </c>
      <c r="J423" t="s">
        <v>172</v>
      </c>
      <c r="K423" s="1">
        <v>5.0000000000000001E-4</v>
      </c>
      <c r="L423">
        <v>0</v>
      </c>
      <c r="M423" s="1">
        <v>1E-87</v>
      </c>
      <c r="N423">
        <v>0</v>
      </c>
      <c r="O423">
        <v>5.0000000000000001E-3</v>
      </c>
      <c r="P423">
        <v>-1E-3</v>
      </c>
      <c r="Q423">
        <v>0.13200000000000001</v>
      </c>
      <c r="R423">
        <v>-3.0000000000000001E-3</v>
      </c>
      <c r="S423">
        <v>4.0000000000000001E-3</v>
      </c>
      <c r="T423">
        <v>-1E-3</v>
      </c>
      <c r="U423">
        <v>5.7000000000000002E-2</v>
      </c>
      <c r="V423">
        <v>-2E-3</v>
      </c>
      <c r="W423" t="s">
        <v>172</v>
      </c>
    </row>
    <row r="424" spans="2:23">
      <c r="B424" t="s">
        <v>241</v>
      </c>
      <c r="C424">
        <v>24</v>
      </c>
      <c r="D424">
        <v>24</v>
      </c>
      <c r="E424">
        <v>196.5</v>
      </c>
      <c r="F424">
        <v>5.0000000000000001E-3</v>
      </c>
      <c r="G424">
        <v>-3.0000000000000001E-3</v>
      </c>
      <c r="H424">
        <v>1E-3</v>
      </c>
      <c r="I424">
        <v>0</v>
      </c>
      <c r="J424" t="s">
        <v>172</v>
      </c>
      <c r="K424" s="1">
        <v>4.0000000000000002E-4</v>
      </c>
      <c r="L424">
        <v>0</v>
      </c>
      <c r="M424" s="1">
        <v>3.0000000000000001E-86</v>
      </c>
      <c r="N424">
        <v>0</v>
      </c>
      <c r="O424">
        <v>5.0000000000000001E-3</v>
      </c>
      <c r="P424">
        <v>-1E-3</v>
      </c>
      <c r="Q424">
        <v>0.14000000000000001</v>
      </c>
      <c r="R424">
        <v>-3.0000000000000001E-3</v>
      </c>
      <c r="S424">
        <v>4.0000000000000001E-3</v>
      </c>
      <c r="T424">
        <v>-1E-3</v>
      </c>
      <c r="U424">
        <v>5.7000000000000002E-2</v>
      </c>
      <c r="V424">
        <v>-2E-3</v>
      </c>
      <c r="W424" t="s">
        <v>172</v>
      </c>
    </row>
    <row r="425" spans="2:23">
      <c r="B425" t="s">
        <v>241</v>
      </c>
      <c r="C425">
        <v>25</v>
      </c>
      <c r="D425">
        <v>25</v>
      </c>
      <c r="E425">
        <v>304.39999999999998</v>
      </c>
      <c r="F425" s="1">
        <v>2.9999999999999997E-4</v>
      </c>
      <c r="G425">
        <v>-1E-3</v>
      </c>
      <c r="H425" s="1">
        <v>6.0000000000000002E-6</v>
      </c>
      <c r="I425">
        <v>0</v>
      </c>
      <c r="J425" t="s">
        <v>172</v>
      </c>
      <c r="K425" s="1">
        <v>6.0000000000000002E-6</v>
      </c>
      <c r="L425">
        <v>0</v>
      </c>
      <c r="M425" s="1">
        <v>4.0000000000000003E-133</v>
      </c>
      <c r="N425">
        <v>0</v>
      </c>
      <c r="O425" s="1">
        <v>2.0000000000000001E-4</v>
      </c>
      <c r="P425">
        <v>0</v>
      </c>
      <c r="Q425">
        <v>8.0000000000000002E-3</v>
      </c>
      <c r="R425">
        <v>-1E-3</v>
      </c>
      <c r="S425" s="1">
        <v>1E-4</v>
      </c>
      <c r="T425">
        <v>0</v>
      </c>
      <c r="U425">
        <v>1E-3</v>
      </c>
      <c r="V425">
        <v>0</v>
      </c>
      <c r="W425" t="s">
        <v>172</v>
      </c>
    </row>
    <row r="426" spans="2:23">
      <c r="B426" t="s">
        <v>241</v>
      </c>
      <c r="C426">
        <v>26</v>
      </c>
      <c r="D426">
        <v>26</v>
      </c>
      <c r="E426">
        <v>308.89999999999998</v>
      </c>
      <c r="F426">
        <v>1E-3</v>
      </c>
      <c r="G426">
        <v>-1E-3</v>
      </c>
      <c r="H426" s="1">
        <v>5.0000000000000002E-5</v>
      </c>
      <c r="I426">
        <v>0</v>
      </c>
      <c r="J426" t="s">
        <v>172</v>
      </c>
      <c r="K426">
        <v>0</v>
      </c>
      <c r="L426">
        <v>0</v>
      </c>
      <c r="M426" s="1">
        <v>5.0000000000000002E-135</v>
      </c>
      <c r="N426">
        <v>0</v>
      </c>
      <c r="O426" s="1">
        <v>6.0000000000000002E-5</v>
      </c>
      <c r="P426">
        <v>0</v>
      </c>
      <c r="Q426">
        <v>6.0000000000000001E-3</v>
      </c>
      <c r="R426">
        <v>-1E-3</v>
      </c>
      <c r="S426" s="1">
        <v>6.0000000000000002E-5</v>
      </c>
      <c r="T426">
        <v>0</v>
      </c>
      <c r="U426" s="1">
        <v>5.0000000000000001E-4</v>
      </c>
      <c r="V426">
        <v>0</v>
      </c>
      <c r="W426" t="s">
        <v>172</v>
      </c>
    </row>
    <row r="427" spans="2:23">
      <c r="B427" t="s">
        <v>241</v>
      </c>
      <c r="C427">
        <v>27</v>
      </c>
      <c r="D427">
        <v>27</v>
      </c>
      <c r="E427">
        <v>821.3</v>
      </c>
      <c r="F427" s="1">
        <v>1E-54</v>
      </c>
      <c r="G427">
        <v>0</v>
      </c>
      <c r="H427" s="1">
        <v>8.9999999999999996E-17</v>
      </c>
      <c r="I427">
        <v>0</v>
      </c>
      <c r="J427" t="s">
        <v>172</v>
      </c>
      <c r="K427">
        <v>0</v>
      </c>
      <c r="L427">
        <v>0</v>
      </c>
      <c r="M427">
        <v>0</v>
      </c>
      <c r="N427">
        <v>0</v>
      </c>
      <c r="O427">
        <v>0</v>
      </c>
      <c r="P427">
        <v>0</v>
      </c>
      <c r="Q427">
        <v>0</v>
      </c>
      <c r="R427">
        <v>0</v>
      </c>
      <c r="S427">
        <v>0</v>
      </c>
      <c r="T427">
        <v>0</v>
      </c>
      <c r="U427">
        <v>0</v>
      </c>
      <c r="V427">
        <v>0</v>
      </c>
      <c r="W427" t="s">
        <v>172</v>
      </c>
    </row>
    <row r="428" spans="2:23">
      <c r="B428" t="s">
        <v>241</v>
      </c>
      <c r="C428">
        <v>28</v>
      </c>
      <c r="D428">
        <v>28</v>
      </c>
      <c r="E428">
        <v>899.1</v>
      </c>
      <c r="F428" s="1">
        <v>1.9999999999999998E-71</v>
      </c>
      <c r="G428">
        <v>0</v>
      </c>
      <c r="H428" s="1">
        <v>2E-19</v>
      </c>
      <c r="I428">
        <v>0</v>
      </c>
      <c r="J428" t="s">
        <v>172</v>
      </c>
      <c r="K428">
        <v>0</v>
      </c>
      <c r="L428">
        <v>0</v>
      </c>
      <c r="M428">
        <v>0</v>
      </c>
      <c r="N428">
        <v>0</v>
      </c>
      <c r="O428">
        <v>0</v>
      </c>
      <c r="P428">
        <v>0</v>
      </c>
      <c r="Q428">
        <v>0</v>
      </c>
      <c r="R428">
        <v>0</v>
      </c>
      <c r="S428">
        <v>0</v>
      </c>
      <c r="T428">
        <v>0</v>
      </c>
      <c r="U428">
        <v>0</v>
      </c>
      <c r="V428">
        <v>0</v>
      </c>
      <c r="W428" t="s">
        <v>172</v>
      </c>
    </row>
    <row r="429" spans="2:23">
      <c r="B429" t="s">
        <v>241</v>
      </c>
      <c r="C429">
        <v>29</v>
      </c>
      <c r="D429">
        <v>29</v>
      </c>
      <c r="E429">
        <v>386</v>
      </c>
      <c r="F429" s="1">
        <v>7.9999999999999996E-6</v>
      </c>
      <c r="G429">
        <v>0</v>
      </c>
      <c r="H429" s="1">
        <v>9.9999999999999995E-7</v>
      </c>
      <c r="I429">
        <v>0</v>
      </c>
      <c r="J429" t="s">
        <v>172</v>
      </c>
      <c r="K429">
        <v>0</v>
      </c>
      <c r="L429">
        <v>0</v>
      </c>
      <c r="M429" s="1">
        <v>2.0000000000000001E-168</v>
      </c>
      <c r="N429">
        <v>0</v>
      </c>
      <c r="O429" s="1">
        <v>4.0000000000000003E-5</v>
      </c>
      <c r="P429">
        <v>0</v>
      </c>
      <c r="Q429" s="1">
        <v>5.0000000000000001E-4</v>
      </c>
      <c r="R429">
        <v>0</v>
      </c>
      <c r="S429" s="1">
        <v>1.0000000000000001E-5</v>
      </c>
      <c r="T429">
        <v>0</v>
      </c>
      <c r="U429" s="1">
        <v>5.0000000000000002E-5</v>
      </c>
      <c r="V429">
        <v>0</v>
      </c>
      <c r="W429" t="s">
        <v>172</v>
      </c>
    </row>
    <row r="430" spans="2:23">
      <c r="B430" t="s">
        <v>241</v>
      </c>
      <c r="C430">
        <v>30</v>
      </c>
      <c r="D430">
        <v>30</v>
      </c>
      <c r="E430">
        <v>367.3</v>
      </c>
      <c r="F430" s="1">
        <v>3.0000000000000001E-6</v>
      </c>
      <c r="G430">
        <v>0</v>
      </c>
      <c r="H430" s="1">
        <v>9.9999999999999995E-7</v>
      </c>
      <c r="I430">
        <v>0</v>
      </c>
      <c r="J430" t="s">
        <v>172</v>
      </c>
      <c r="K430">
        <v>0</v>
      </c>
      <c r="L430">
        <v>0</v>
      </c>
      <c r="M430" s="1">
        <v>2E-160</v>
      </c>
      <c r="N430">
        <v>0</v>
      </c>
      <c r="O430">
        <v>0</v>
      </c>
      <c r="P430">
        <v>0</v>
      </c>
      <c r="Q430">
        <v>1E-3</v>
      </c>
      <c r="R430">
        <v>0</v>
      </c>
      <c r="S430">
        <v>0</v>
      </c>
      <c r="T430">
        <v>0</v>
      </c>
      <c r="U430">
        <v>0</v>
      </c>
      <c r="V430">
        <v>0</v>
      </c>
      <c r="W430" t="s">
        <v>172</v>
      </c>
    </row>
    <row r="431" spans="2:23">
      <c r="B431" t="s">
        <v>241</v>
      </c>
      <c r="C431">
        <v>31</v>
      </c>
      <c r="D431">
        <v>31</v>
      </c>
      <c r="E431">
        <v>1844.9</v>
      </c>
      <c r="F431">
        <v>1E-3</v>
      </c>
      <c r="G431">
        <v>-2E-3</v>
      </c>
      <c r="H431" s="1">
        <v>3.0000000000000001E-5</v>
      </c>
      <c r="I431">
        <v>0</v>
      </c>
      <c r="J431" t="s">
        <v>172</v>
      </c>
      <c r="K431">
        <v>0</v>
      </c>
      <c r="L431">
        <v>0</v>
      </c>
      <c r="M431">
        <v>0</v>
      </c>
      <c r="N431">
        <v>0</v>
      </c>
      <c r="O431">
        <v>0</v>
      </c>
      <c r="P431">
        <v>0</v>
      </c>
      <c r="Q431">
        <v>0</v>
      </c>
      <c r="R431">
        <v>0</v>
      </c>
      <c r="S431">
        <v>0</v>
      </c>
      <c r="T431">
        <v>0</v>
      </c>
      <c r="U431">
        <v>0</v>
      </c>
      <c r="V431">
        <v>0</v>
      </c>
      <c r="W431" t="s">
        <v>172</v>
      </c>
    </row>
    <row r="432" spans="2:23">
      <c r="B432" t="s">
        <v>241</v>
      </c>
      <c r="C432">
        <v>32</v>
      </c>
      <c r="D432">
        <v>32</v>
      </c>
      <c r="E432">
        <v>1810.2</v>
      </c>
      <c r="F432" s="1">
        <v>2.0000000000000001E-4</v>
      </c>
      <c r="G432">
        <v>0</v>
      </c>
      <c r="H432" s="1">
        <v>6.0000000000000002E-5</v>
      </c>
      <c r="I432">
        <v>0</v>
      </c>
      <c r="J432" t="s">
        <v>172</v>
      </c>
      <c r="K432">
        <v>0</v>
      </c>
      <c r="L432">
        <v>0</v>
      </c>
      <c r="M432">
        <v>0</v>
      </c>
      <c r="N432">
        <v>0</v>
      </c>
      <c r="O432">
        <v>0</v>
      </c>
      <c r="P432">
        <v>0</v>
      </c>
      <c r="Q432">
        <v>0</v>
      </c>
      <c r="R432">
        <v>0</v>
      </c>
      <c r="S432">
        <v>0</v>
      </c>
      <c r="T432">
        <v>0</v>
      </c>
      <c r="U432">
        <v>0</v>
      </c>
      <c r="V432">
        <v>0</v>
      </c>
      <c r="W432" t="s">
        <v>172</v>
      </c>
    </row>
    <row r="433" spans="2:23">
      <c r="B433" t="s">
        <v>241</v>
      </c>
      <c r="C433">
        <v>33</v>
      </c>
      <c r="D433">
        <v>33</v>
      </c>
      <c r="E433">
        <v>46.4</v>
      </c>
      <c r="F433">
        <v>0.13</v>
      </c>
      <c r="G433">
        <v>-0.01</v>
      </c>
      <c r="H433">
        <v>2.9000000000000001E-2</v>
      </c>
      <c r="I433">
        <v>-1E-3</v>
      </c>
      <c r="J433" t="s">
        <v>172</v>
      </c>
      <c r="K433">
        <v>2.9000000000000001E-2</v>
      </c>
      <c r="L433">
        <v>-2E-3</v>
      </c>
      <c r="M433" s="1">
        <v>4.9999999999999997E-21</v>
      </c>
      <c r="N433">
        <v>0</v>
      </c>
      <c r="O433">
        <v>0.114</v>
      </c>
      <c r="P433">
        <v>-3.0000000000000001E-3</v>
      </c>
      <c r="Q433">
        <v>0.80400000000000005</v>
      </c>
      <c r="R433">
        <v>-4.0000000000000001E-3</v>
      </c>
      <c r="S433">
        <v>0.10100000000000001</v>
      </c>
      <c r="T433">
        <v>-3.0000000000000001E-3</v>
      </c>
      <c r="U433">
        <v>0.58199999999999996</v>
      </c>
      <c r="V433">
        <v>-5.0000000000000001E-3</v>
      </c>
      <c r="W433" t="s">
        <v>172</v>
      </c>
    </row>
    <row r="434" spans="2:23">
      <c r="B434" t="s">
        <v>241</v>
      </c>
      <c r="C434">
        <v>34</v>
      </c>
      <c r="D434">
        <v>34</v>
      </c>
      <c r="E434">
        <v>36.4</v>
      </c>
      <c r="F434">
        <v>0.24299999999999999</v>
      </c>
      <c r="G434">
        <v>-1.0999999999999999E-2</v>
      </c>
      <c r="H434">
        <v>7.1999999999999995E-2</v>
      </c>
      <c r="I434">
        <v>-1E-3</v>
      </c>
      <c r="J434" t="s">
        <v>172</v>
      </c>
      <c r="K434">
        <v>6.9000000000000006E-2</v>
      </c>
      <c r="L434">
        <v>-3.0000000000000001E-3</v>
      </c>
      <c r="M434" s="1">
        <v>9.9999999999999998E-17</v>
      </c>
      <c r="N434">
        <v>0</v>
      </c>
      <c r="O434">
        <v>0.16500000000000001</v>
      </c>
      <c r="P434">
        <v>-4.0000000000000001E-3</v>
      </c>
      <c r="Q434">
        <v>0.84199999999999997</v>
      </c>
      <c r="R434">
        <v>-4.0000000000000001E-3</v>
      </c>
      <c r="S434">
        <v>0.156</v>
      </c>
      <c r="T434">
        <v>-4.0000000000000001E-3</v>
      </c>
      <c r="U434">
        <v>0.69199999999999995</v>
      </c>
      <c r="V434">
        <v>-5.0000000000000001E-3</v>
      </c>
      <c r="W434" t="s">
        <v>172</v>
      </c>
    </row>
    <row r="435" spans="2:23">
      <c r="B435" t="s">
        <v>241</v>
      </c>
      <c r="C435">
        <v>35</v>
      </c>
      <c r="D435">
        <v>35</v>
      </c>
      <c r="E435">
        <v>170.9</v>
      </c>
      <c r="F435">
        <v>1E-3</v>
      </c>
      <c r="G435">
        <v>-2E-3</v>
      </c>
      <c r="H435" s="1">
        <v>1E-4</v>
      </c>
      <c r="I435">
        <v>0</v>
      </c>
      <c r="J435" t="s">
        <v>172</v>
      </c>
      <c r="K435">
        <v>0</v>
      </c>
      <c r="L435">
        <v>0</v>
      </c>
      <c r="M435" s="1">
        <v>3.9999999999999998E-75</v>
      </c>
      <c r="N435">
        <v>0</v>
      </c>
      <c r="O435">
        <v>2E-3</v>
      </c>
      <c r="P435">
        <v>0</v>
      </c>
      <c r="Q435">
        <v>0.193</v>
      </c>
      <c r="R435">
        <v>-4.0000000000000001E-3</v>
      </c>
      <c r="S435">
        <v>2E-3</v>
      </c>
      <c r="T435">
        <v>0</v>
      </c>
      <c r="U435">
        <v>2.5000000000000001E-2</v>
      </c>
      <c r="V435">
        <v>-2E-3</v>
      </c>
      <c r="W435" t="s">
        <v>172</v>
      </c>
    </row>
    <row r="436" spans="2:23">
      <c r="B436" t="s">
        <v>241</v>
      </c>
      <c r="C436">
        <v>36</v>
      </c>
      <c r="D436">
        <v>36</v>
      </c>
      <c r="E436">
        <v>236.8</v>
      </c>
      <c r="F436">
        <v>2E-3</v>
      </c>
      <c r="G436">
        <v>-4.0000000000000001E-3</v>
      </c>
      <c r="H436" s="1">
        <v>2.0000000000000002E-5</v>
      </c>
      <c r="I436">
        <v>0</v>
      </c>
      <c r="J436" t="s">
        <v>172</v>
      </c>
      <c r="K436">
        <v>0</v>
      </c>
      <c r="L436">
        <v>0</v>
      </c>
      <c r="M436" s="1">
        <v>9.9999999999999996E-104</v>
      </c>
      <c r="N436">
        <v>0</v>
      </c>
      <c r="O436" s="1">
        <v>2.0000000000000001E-4</v>
      </c>
      <c r="P436">
        <v>0</v>
      </c>
      <c r="Q436">
        <v>4.4999999999999998E-2</v>
      </c>
      <c r="R436">
        <v>-2E-3</v>
      </c>
      <c r="S436" s="1">
        <v>2.0000000000000001E-4</v>
      </c>
      <c r="T436">
        <v>0</v>
      </c>
      <c r="U436">
        <v>3.0000000000000001E-3</v>
      </c>
      <c r="V436">
        <v>-1E-3</v>
      </c>
      <c r="W436" t="s">
        <v>172</v>
      </c>
    </row>
    <row r="437" spans="2:23">
      <c r="B437" t="s">
        <v>241</v>
      </c>
      <c r="C437">
        <v>37</v>
      </c>
      <c r="D437">
        <v>37</v>
      </c>
      <c r="E437">
        <v>657.7</v>
      </c>
      <c r="F437" s="1">
        <v>2E-12</v>
      </c>
      <c r="G437">
        <v>0</v>
      </c>
      <c r="H437" s="1">
        <v>5.0000000000000001E-9</v>
      </c>
      <c r="I437">
        <v>0</v>
      </c>
      <c r="J437" t="s">
        <v>172</v>
      </c>
      <c r="K437">
        <v>0</v>
      </c>
      <c r="L437">
        <v>0</v>
      </c>
      <c r="M437" s="1">
        <v>2.0000000000000001E-286</v>
      </c>
      <c r="N437">
        <v>0</v>
      </c>
      <c r="O437">
        <v>0</v>
      </c>
      <c r="P437">
        <v>0</v>
      </c>
      <c r="Q437">
        <v>0</v>
      </c>
      <c r="R437">
        <v>0</v>
      </c>
      <c r="S437">
        <v>0</v>
      </c>
      <c r="T437">
        <v>0</v>
      </c>
      <c r="U437">
        <v>0</v>
      </c>
      <c r="V437">
        <v>0</v>
      </c>
      <c r="W437" t="s">
        <v>172</v>
      </c>
    </row>
    <row r="438" spans="2:23">
      <c r="B438" t="s">
        <v>241</v>
      </c>
      <c r="C438">
        <v>38</v>
      </c>
      <c r="D438">
        <v>38</v>
      </c>
      <c r="E438">
        <v>638.70000000000005</v>
      </c>
      <c r="F438" s="1">
        <v>8.0000000000000001E-52</v>
      </c>
      <c r="G438">
        <v>0</v>
      </c>
      <c r="H438" s="1">
        <v>9.9999999999999998E-17</v>
      </c>
      <c r="I438">
        <v>0</v>
      </c>
      <c r="J438" t="s">
        <v>172</v>
      </c>
      <c r="K438">
        <v>0</v>
      </c>
      <c r="L438">
        <v>0</v>
      </c>
      <c r="M438" s="1">
        <v>3.0000000000000003E-278</v>
      </c>
      <c r="N438">
        <v>0</v>
      </c>
      <c r="O438">
        <v>0</v>
      </c>
      <c r="P438">
        <v>0</v>
      </c>
      <c r="Q438">
        <v>0</v>
      </c>
      <c r="R438">
        <v>0</v>
      </c>
      <c r="S438">
        <v>0</v>
      </c>
      <c r="T438">
        <v>0</v>
      </c>
      <c r="U438">
        <v>0</v>
      </c>
      <c r="V438">
        <v>0</v>
      </c>
      <c r="W438" t="s">
        <v>172</v>
      </c>
    </row>
    <row r="439" spans="2:23">
      <c r="B439" t="s">
        <v>241</v>
      </c>
      <c r="C439">
        <v>39</v>
      </c>
      <c r="D439">
        <v>39</v>
      </c>
      <c r="E439">
        <v>323.8</v>
      </c>
      <c r="F439" s="1">
        <v>1.0000000000000001E-5</v>
      </c>
      <c r="G439">
        <v>0</v>
      </c>
      <c r="H439" s="1">
        <v>3.9999999999999998E-7</v>
      </c>
      <c r="I439">
        <v>0</v>
      </c>
      <c r="J439" t="s">
        <v>172</v>
      </c>
      <c r="K439">
        <v>0</v>
      </c>
      <c r="L439">
        <v>0</v>
      </c>
      <c r="M439" s="1">
        <v>2.0000000000000001E-141</v>
      </c>
      <c r="N439">
        <v>0</v>
      </c>
      <c r="O439" s="1">
        <v>3.0000000000000001E-5</v>
      </c>
      <c r="P439">
        <v>0</v>
      </c>
      <c r="Q439">
        <v>5.0000000000000001E-3</v>
      </c>
      <c r="R439">
        <v>-1E-3</v>
      </c>
      <c r="S439">
        <v>0</v>
      </c>
      <c r="T439">
        <v>0</v>
      </c>
      <c r="U439" s="1">
        <v>2.0000000000000001E-4</v>
      </c>
      <c r="V439">
        <v>0</v>
      </c>
      <c r="W439" t="s">
        <v>172</v>
      </c>
    </row>
    <row r="440" spans="2:23">
      <c r="B440" t="s">
        <v>241</v>
      </c>
      <c r="C440">
        <v>40</v>
      </c>
      <c r="D440">
        <v>40</v>
      </c>
      <c r="E440">
        <v>271</v>
      </c>
      <c r="F440" s="1">
        <v>1E-4</v>
      </c>
      <c r="G440">
        <v>0</v>
      </c>
      <c r="H440" s="1">
        <v>6.9999999999999999E-6</v>
      </c>
      <c r="I440">
        <v>0</v>
      </c>
      <c r="J440" t="s">
        <v>172</v>
      </c>
      <c r="K440">
        <v>0</v>
      </c>
      <c r="L440">
        <v>0</v>
      </c>
      <c r="M440" s="1">
        <v>9.9999999999999999E-119</v>
      </c>
      <c r="N440">
        <v>0</v>
      </c>
      <c r="O440" s="1">
        <v>2.9999999999999997E-4</v>
      </c>
      <c r="P440">
        <v>0</v>
      </c>
      <c r="Q440">
        <v>2.1999999999999999E-2</v>
      </c>
      <c r="R440">
        <v>-1E-3</v>
      </c>
      <c r="S440" s="1">
        <v>2.0000000000000001E-4</v>
      </c>
      <c r="T440">
        <v>0</v>
      </c>
      <c r="U440">
        <v>4.0000000000000001E-3</v>
      </c>
      <c r="V440">
        <v>-1E-3</v>
      </c>
      <c r="W440" t="s">
        <v>172</v>
      </c>
    </row>
    <row r="441" spans="2:23">
      <c r="B441" t="s">
        <v>241</v>
      </c>
      <c r="C441">
        <v>41</v>
      </c>
      <c r="D441">
        <v>41</v>
      </c>
      <c r="E441">
        <v>320</v>
      </c>
      <c r="F441" s="1">
        <v>8E-73</v>
      </c>
      <c r="G441">
        <v>0</v>
      </c>
      <c r="H441" s="1">
        <v>9.9999999999999995E-21</v>
      </c>
      <c r="I441">
        <v>0</v>
      </c>
      <c r="J441" t="s">
        <v>172</v>
      </c>
      <c r="K441">
        <v>0</v>
      </c>
      <c r="L441">
        <v>0</v>
      </c>
      <c r="M441" s="1">
        <v>6.9999999999999996E-140</v>
      </c>
      <c r="N441">
        <v>0</v>
      </c>
      <c r="O441">
        <v>0</v>
      </c>
      <c r="P441">
        <v>0</v>
      </c>
      <c r="Q441">
        <v>4.0000000000000001E-3</v>
      </c>
      <c r="R441">
        <v>-1E-3</v>
      </c>
      <c r="S441">
        <v>0</v>
      </c>
      <c r="T441">
        <v>0</v>
      </c>
      <c r="U441">
        <v>1E-3</v>
      </c>
      <c r="V441">
        <v>0</v>
      </c>
      <c r="W441" t="s">
        <v>172</v>
      </c>
    </row>
    <row r="442" spans="2:23">
      <c r="B442" t="s">
        <v>241</v>
      </c>
      <c r="C442">
        <v>42</v>
      </c>
      <c r="D442">
        <v>42</v>
      </c>
      <c r="E442">
        <v>323.8</v>
      </c>
      <c r="F442" s="1">
        <v>6.0000000000000001E-23</v>
      </c>
      <c r="G442">
        <v>0</v>
      </c>
      <c r="H442" s="1">
        <v>9.9999999999999994E-12</v>
      </c>
      <c r="I442">
        <v>0</v>
      </c>
      <c r="J442" t="s">
        <v>172</v>
      </c>
      <c r="K442">
        <v>0</v>
      </c>
      <c r="L442">
        <v>0</v>
      </c>
      <c r="M442" s="1">
        <v>2.0000000000000001E-141</v>
      </c>
      <c r="N442">
        <v>0</v>
      </c>
      <c r="O442">
        <v>0</v>
      </c>
      <c r="P442">
        <v>0</v>
      </c>
      <c r="Q442">
        <v>4.0000000000000001E-3</v>
      </c>
      <c r="R442">
        <v>-1E-3</v>
      </c>
      <c r="S442">
        <v>0</v>
      </c>
      <c r="T442">
        <v>0</v>
      </c>
      <c r="U442" s="1">
        <v>1E-4</v>
      </c>
      <c r="V442">
        <v>0</v>
      </c>
      <c r="W442" t="s">
        <v>172</v>
      </c>
    </row>
    <row r="443" spans="2:23">
      <c r="B443" t="s">
        <v>241</v>
      </c>
      <c r="C443">
        <v>43</v>
      </c>
      <c r="D443">
        <v>43</v>
      </c>
      <c r="E443">
        <v>165</v>
      </c>
      <c r="F443">
        <v>8.0000000000000002E-3</v>
      </c>
      <c r="G443">
        <v>-5.0000000000000001E-3</v>
      </c>
      <c r="H443" s="1">
        <v>4.0000000000000002E-4</v>
      </c>
      <c r="I443">
        <v>0</v>
      </c>
      <c r="J443" t="s">
        <v>172</v>
      </c>
      <c r="K443">
        <v>0</v>
      </c>
      <c r="L443">
        <v>0</v>
      </c>
      <c r="M443" s="1">
        <v>1.9999999999999999E-72</v>
      </c>
      <c r="N443">
        <v>0</v>
      </c>
      <c r="O443">
        <v>2E-3</v>
      </c>
      <c r="P443">
        <v>0</v>
      </c>
      <c r="Q443">
        <v>0.218</v>
      </c>
      <c r="R443">
        <v>-4.0000000000000001E-3</v>
      </c>
      <c r="S443">
        <v>2E-3</v>
      </c>
      <c r="T443">
        <v>0</v>
      </c>
      <c r="U443">
        <v>2.4E-2</v>
      </c>
      <c r="V443">
        <v>-2E-3</v>
      </c>
      <c r="W443" t="s">
        <v>172</v>
      </c>
    </row>
    <row r="444" spans="2:23">
      <c r="B444" t="s">
        <v>241</v>
      </c>
      <c r="C444">
        <v>44</v>
      </c>
      <c r="D444">
        <v>44</v>
      </c>
      <c r="E444">
        <v>179</v>
      </c>
      <c r="F444">
        <v>1E-3</v>
      </c>
      <c r="G444">
        <v>-1E-3</v>
      </c>
      <c r="H444" s="1">
        <v>2.0000000000000001E-4</v>
      </c>
      <c r="I444">
        <v>0</v>
      </c>
      <c r="J444" t="s">
        <v>172</v>
      </c>
      <c r="K444" s="1">
        <v>1.0000000000000001E-5</v>
      </c>
      <c r="L444">
        <v>0</v>
      </c>
      <c r="M444" s="1">
        <v>1E-78</v>
      </c>
      <c r="N444">
        <v>0</v>
      </c>
      <c r="O444">
        <v>1E-3</v>
      </c>
      <c r="P444">
        <v>0</v>
      </c>
      <c r="Q444">
        <v>0.17199999999999999</v>
      </c>
      <c r="R444">
        <v>-4.0000000000000001E-3</v>
      </c>
      <c r="S444">
        <v>1E-3</v>
      </c>
      <c r="T444">
        <v>0</v>
      </c>
      <c r="U444">
        <v>1.0999999999999999E-2</v>
      </c>
      <c r="V444">
        <v>-1E-3</v>
      </c>
      <c r="W444" t="s">
        <v>172</v>
      </c>
    </row>
    <row r="447" spans="2:23">
      <c r="B447" t="s">
        <v>241</v>
      </c>
      <c r="C447" t="s">
        <v>144</v>
      </c>
      <c r="D447" t="s">
        <v>214</v>
      </c>
    </row>
    <row r="448" spans="2:23">
      <c r="B448" t="s">
        <v>241</v>
      </c>
      <c r="C448">
        <v>0</v>
      </c>
      <c r="D448" t="s">
        <v>242</v>
      </c>
      <c r="E448">
        <v>2</v>
      </c>
      <c r="F448">
        <v>9</v>
      </c>
      <c r="G448">
        <v>10</v>
      </c>
      <c r="H448" t="s">
        <v>172</v>
      </c>
      <c r="I448">
        <v>3</v>
      </c>
      <c r="J448">
        <v>4</v>
      </c>
      <c r="K448">
        <v>5</v>
      </c>
      <c r="L448">
        <v>6</v>
      </c>
      <c r="M448">
        <v>7</v>
      </c>
      <c r="N448">
        <v>8</v>
      </c>
    </row>
    <row r="449" spans="2:23">
      <c r="B449" t="s">
        <v>241</v>
      </c>
      <c r="C449" t="s">
        <v>145</v>
      </c>
      <c r="D449" t="s">
        <v>146</v>
      </c>
      <c r="E449" t="s">
        <v>147</v>
      </c>
      <c r="F449" t="s">
        <v>148</v>
      </c>
      <c r="G449" t="s">
        <v>100</v>
      </c>
      <c r="H449" t="s">
        <v>149</v>
      </c>
      <c r="I449" t="s">
        <v>100</v>
      </c>
      <c r="J449" t="s">
        <v>172</v>
      </c>
      <c r="K449" t="s">
        <v>153</v>
      </c>
      <c r="L449" t="s">
        <v>100</v>
      </c>
      <c r="M449" t="s">
        <v>154</v>
      </c>
      <c r="N449" t="s">
        <v>100</v>
      </c>
      <c r="O449" t="s">
        <v>155</v>
      </c>
      <c r="P449" t="s">
        <v>100</v>
      </c>
      <c r="Q449" t="s">
        <v>156</v>
      </c>
      <c r="R449" t="s">
        <v>100</v>
      </c>
      <c r="S449" t="s">
        <v>157</v>
      </c>
      <c r="T449" t="s">
        <v>100</v>
      </c>
      <c r="U449" t="s">
        <v>150</v>
      </c>
      <c r="V449" t="s">
        <v>100</v>
      </c>
      <c r="W449" t="s">
        <v>172</v>
      </c>
    </row>
    <row r="450" spans="2:23">
      <c r="B450" t="s">
        <v>241</v>
      </c>
      <c r="C450">
        <v>1</v>
      </c>
      <c r="D450">
        <v>1</v>
      </c>
      <c r="E450">
        <v>1065</v>
      </c>
      <c r="F450" s="1">
        <v>2E-45</v>
      </c>
      <c r="G450">
        <v>0</v>
      </c>
      <c r="H450" s="1">
        <v>2E-16</v>
      </c>
      <c r="I450">
        <v>0</v>
      </c>
      <c r="J450" t="s">
        <v>172</v>
      </c>
      <c r="K450">
        <v>0</v>
      </c>
      <c r="L450">
        <v>0</v>
      </c>
      <c r="M450">
        <v>0</v>
      </c>
      <c r="N450">
        <v>0</v>
      </c>
      <c r="O450">
        <v>0</v>
      </c>
      <c r="P450">
        <v>0</v>
      </c>
      <c r="Q450">
        <v>0</v>
      </c>
      <c r="R450">
        <v>0</v>
      </c>
      <c r="S450">
        <v>0</v>
      </c>
      <c r="T450">
        <v>0</v>
      </c>
      <c r="U450">
        <v>0</v>
      </c>
      <c r="V450">
        <v>0</v>
      </c>
      <c r="W450" t="s">
        <v>172</v>
      </c>
    </row>
    <row r="451" spans="2:23">
      <c r="B451" t="s">
        <v>241</v>
      </c>
      <c r="C451">
        <v>2</v>
      </c>
      <c r="D451">
        <v>2</v>
      </c>
      <c r="E451">
        <v>1230.8</v>
      </c>
      <c r="F451" s="1">
        <v>3.0000000000000001E-59</v>
      </c>
      <c r="G451">
        <v>0</v>
      </c>
      <c r="H451" s="1">
        <v>2.9999999999999998E-18</v>
      </c>
      <c r="I451">
        <v>0</v>
      </c>
      <c r="J451" t="s">
        <v>172</v>
      </c>
      <c r="K451">
        <v>0</v>
      </c>
      <c r="L451">
        <v>0</v>
      </c>
      <c r="M451">
        <v>0</v>
      </c>
      <c r="N451">
        <v>0</v>
      </c>
      <c r="O451">
        <v>0</v>
      </c>
      <c r="P451">
        <v>0</v>
      </c>
      <c r="Q451">
        <v>0</v>
      </c>
      <c r="R451">
        <v>0</v>
      </c>
      <c r="S451">
        <v>0</v>
      </c>
      <c r="T451">
        <v>0</v>
      </c>
      <c r="U451">
        <v>0</v>
      </c>
      <c r="V451">
        <v>0</v>
      </c>
      <c r="W451" t="s">
        <v>172</v>
      </c>
    </row>
    <row r="452" spans="2:23">
      <c r="B452" t="s">
        <v>241</v>
      </c>
      <c r="C452">
        <v>3</v>
      </c>
      <c r="D452">
        <v>3</v>
      </c>
      <c r="E452">
        <v>132</v>
      </c>
      <c r="F452">
        <v>1E-3</v>
      </c>
      <c r="G452">
        <v>-1E-3</v>
      </c>
      <c r="H452" s="1">
        <v>4.0000000000000003E-5</v>
      </c>
      <c r="I452">
        <v>0</v>
      </c>
      <c r="J452" t="s">
        <v>172</v>
      </c>
      <c r="K452">
        <v>0</v>
      </c>
      <c r="L452">
        <v>0</v>
      </c>
      <c r="M452" s="1">
        <v>4.9999999999999998E-58</v>
      </c>
      <c r="N452">
        <v>0</v>
      </c>
      <c r="O452">
        <v>1E-3</v>
      </c>
      <c r="P452">
        <v>0</v>
      </c>
      <c r="Q452">
        <v>0.214</v>
      </c>
      <c r="R452">
        <v>-4.0000000000000001E-3</v>
      </c>
      <c r="S452">
        <v>1E-3</v>
      </c>
      <c r="T452">
        <v>0</v>
      </c>
      <c r="U452">
        <v>1.6E-2</v>
      </c>
      <c r="V452">
        <v>-1E-3</v>
      </c>
      <c r="W452" t="s">
        <v>172</v>
      </c>
    </row>
    <row r="453" spans="2:23">
      <c r="B453" t="s">
        <v>241</v>
      </c>
      <c r="C453">
        <v>4</v>
      </c>
      <c r="D453">
        <v>4</v>
      </c>
      <c r="E453">
        <v>137.4</v>
      </c>
      <c r="F453">
        <v>7.0000000000000001E-3</v>
      </c>
      <c r="G453">
        <v>-7.0000000000000001E-3</v>
      </c>
      <c r="H453" s="1">
        <v>2.0000000000000001E-4</v>
      </c>
      <c r="I453">
        <v>0</v>
      </c>
      <c r="J453" t="s">
        <v>172</v>
      </c>
      <c r="K453" s="1">
        <v>1.0000000000000001E-5</v>
      </c>
      <c r="L453">
        <v>0</v>
      </c>
      <c r="M453" s="1">
        <v>1.9999999999999999E-60</v>
      </c>
      <c r="N453">
        <v>0</v>
      </c>
      <c r="O453">
        <v>1E-3</v>
      </c>
      <c r="P453">
        <v>0</v>
      </c>
      <c r="Q453">
        <v>0.193</v>
      </c>
      <c r="R453">
        <v>-4.0000000000000001E-3</v>
      </c>
      <c r="S453">
        <v>1E-3</v>
      </c>
      <c r="T453">
        <v>0</v>
      </c>
      <c r="U453">
        <v>1.4999999999999999E-2</v>
      </c>
      <c r="V453">
        <v>-1E-3</v>
      </c>
      <c r="W453" t="s">
        <v>172</v>
      </c>
    </row>
    <row r="454" spans="2:23">
      <c r="B454" t="s">
        <v>241</v>
      </c>
      <c r="C454">
        <v>5</v>
      </c>
      <c r="D454">
        <v>5</v>
      </c>
      <c r="E454">
        <v>53.2</v>
      </c>
      <c r="F454">
        <v>3.2000000000000001E-2</v>
      </c>
      <c r="G454">
        <v>-7.0000000000000001E-3</v>
      </c>
      <c r="H454">
        <v>4.0000000000000001E-3</v>
      </c>
      <c r="I454">
        <v>0</v>
      </c>
      <c r="J454" t="s">
        <v>172</v>
      </c>
      <c r="K454">
        <v>4.0000000000000001E-3</v>
      </c>
      <c r="L454">
        <v>-1E-3</v>
      </c>
      <c r="M454" s="1">
        <v>7.9999999999999994E-24</v>
      </c>
      <c r="N454">
        <v>0</v>
      </c>
      <c r="O454">
        <v>1.4999999999999999E-2</v>
      </c>
      <c r="P454">
        <v>-1E-3</v>
      </c>
      <c r="Q454">
        <v>0.76400000000000001</v>
      </c>
      <c r="R454">
        <v>-4.0000000000000001E-3</v>
      </c>
      <c r="S454">
        <v>1.4999999999999999E-2</v>
      </c>
      <c r="T454">
        <v>-1E-3</v>
      </c>
      <c r="U454">
        <v>0.221</v>
      </c>
      <c r="V454">
        <v>-4.0000000000000001E-3</v>
      </c>
      <c r="W454" t="s">
        <v>172</v>
      </c>
    </row>
    <row r="455" spans="2:23">
      <c r="B455" t="s">
        <v>241</v>
      </c>
      <c r="C455">
        <v>6</v>
      </c>
      <c r="D455">
        <v>6</v>
      </c>
      <c r="E455">
        <v>37.4</v>
      </c>
      <c r="F455">
        <v>5.5E-2</v>
      </c>
      <c r="G455">
        <v>-1.0999999999999999E-2</v>
      </c>
      <c r="H455">
        <v>3.0000000000000001E-3</v>
      </c>
      <c r="I455">
        <v>0</v>
      </c>
      <c r="J455" t="s">
        <v>172</v>
      </c>
      <c r="K455">
        <v>3.0000000000000001E-3</v>
      </c>
      <c r="L455">
        <v>-1E-3</v>
      </c>
      <c r="M455" s="1">
        <v>6.0000000000000001E-17</v>
      </c>
      <c r="N455">
        <v>0</v>
      </c>
      <c r="O455">
        <v>1.4999999999999999E-2</v>
      </c>
      <c r="P455">
        <v>-1E-3</v>
      </c>
      <c r="Q455">
        <v>0.872</v>
      </c>
      <c r="R455">
        <v>-3.0000000000000001E-3</v>
      </c>
      <c r="S455">
        <v>1.4999999999999999E-2</v>
      </c>
      <c r="T455">
        <v>-1E-3</v>
      </c>
      <c r="U455">
        <v>0.22</v>
      </c>
      <c r="V455">
        <v>-4.0000000000000001E-3</v>
      </c>
      <c r="W455" t="s">
        <v>172</v>
      </c>
    </row>
    <row r="456" spans="2:23">
      <c r="B456" t="s">
        <v>241</v>
      </c>
      <c r="C456">
        <v>7</v>
      </c>
      <c r="D456">
        <v>7</v>
      </c>
      <c r="E456">
        <v>268.3</v>
      </c>
      <c r="F456" s="1">
        <v>2.0000000000000002E-31</v>
      </c>
      <c r="G456">
        <v>0</v>
      </c>
      <c r="H456" s="1">
        <v>5.9999999999999997E-14</v>
      </c>
      <c r="I456">
        <v>0</v>
      </c>
      <c r="J456" t="s">
        <v>172</v>
      </c>
      <c r="K456">
        <v>0</v>
      </c>
      <c r="L456">
        <v>0</v>
      </c>
      <c r="M456" s="1">
        <v>2.9999999999999999E-117</v>
      </c>
      <c r="N456">
        <v>0</v>
      </c>
      <c r="O456">
        <v>0</v>
      </c>
      <c r="P456">
        <v>0</v>
      </c>
      <c r="Q456">
        <v>5.0000000000000001E-3</v>
      </c>
      <c r="R456">
        <v>-1E-3</v>
      </c>
      <c r="S456">
        <v>0</v>
      </c>
      <c r="T456">
        <v>0</v>
      </c>
      <c r="U456" s="1">
        <v>5.0000000000000004E-6</v>
      </c>
      <c r="V456">
        <v>0</v>
      </c>
      <c r="W456" t="s">
        <v>172</v>
      </c>
    </row>
    <row r="457" spans="2:23">
      <c r="B457" t="s">
        <v>241</v>
      </c>
      <c r="C457">
        <v>8</v>
      </c>
      <c r="D457">
        <v>8</v>
      </c>
      <c r="E457">
        <v>374.2</v>
      </c>
      <c r="F457" s="1">
        <v>5.0000000000000001E-4</v>
      </c>
      <c r="G457">
        <v>-1E-3</v>
      </c>
      <c r="H457" s="1">
        <v>1E-4</v>
      </c>
      <c r="I457">
        <v>0</v>
      </c>
      <c r="J457" t="s">
        <v>172</v>
      </c>
      <c r="K457">
        <v>0</v>
      </c>
      <c r="L457">
        <v>0</v>
      </c>
      <c r="M457" s="1">
        <v>3.0000000000000002E-163</v>
      </c>
      <c r="N457">
        <v>0</v>
      </c>
      <c r="O457">
        <v>0</v>
      </c>
      <c r="P457">
        <v>0</v>
      </c>
      <c r="Q457" s="1">
        <v>2.0000000000000001E-4</v>
      </c>
      <c r="R457">
        <v>0</v>
      </c>
      <c r="S457">
        <v>0</v>
      </c>
      <c r="T457">
        <v>0</v>
      </c>
      <c r="U457">
        <v>0</v>
      </c>
      <c r="V457">
        <v>0</v>
      </c>
      <c r="W457" t="s">
        <v>172</v>
      </c>
    </row>
    <row r="458" spans="2:23">
      <c r="B458" t="s">
        <v>241</v>
      </c>
      <c r="C458">
        <v>9</v>
      </c>
      <c r="D458">
        <v>9</v>
      </c>
      <c r="E458">
        <v>49.8</v>
      </c>
      <c r="F458">
        <v>3.5999999999999997E-2</v>
      </c>
      <c r="G458">
        <v>-8.0000000000000002E-3</v>
      </c>
      <c r="H458">
        <v>4.0000000000000001E-3</v>
      </c>
      <c r="I458">
        <v>0</v>
      </c>
      <c r="J458" t="s">
        <v>172</v>
      </c>
      <c r="K458">
        <v>4.0000000000000001E-3</v>
      </c>
      <c r="L458">
        <v>-1E-3</v>
      </c>
      <c r="M458" s="1">
        <v>2.0000000000000001E-22</v>
      </c>
      <c r="N458">
        <v>0</v>
      </c>
      <c r="O458">
        <v>2.1999999999999999E-2</v>
      </c>
      <c r="P458">
        <v>-1E-3</v>
      </c>
      <c r="Q458">
        <v>0.78500000000000003</v>
      </c>
      <c r="R458">
        <v>-4.0000000000000001E-3</v>
      </c>
      <c r="S458">
        <v>2.1999999999999999E-2</v>
      </c>
      <c r="T458">
        <v>-1E-3</v>
      </c>
      <c r="U458">
        <v>0.27300000000000002</v>
      </c>
      <c r="V458">
        <v>-4.0000000000000001E-3</v>
      </c>
      <c r="W458" t="s">
        <v>172</v>
      </c>
    </row>
    <row r="459" spans="2:23">
      <c r="B459" t="s">
        <v>241</v>
      </c>
      <c r="C459">
        <v>10</v>
      </c>
      <c r="D459">
        <v>10</v>
      </c>
      <c r="E459">
        <v>35.5</v>
      </c>
      <c r="F459">
        <v>0.28799999999999998</v>
      </c>
      <c r="G459">
        <v>-1.0999999999999999E-2</v>
      </c>
      <c r="H459">
        <v>9.2999999999999999E-2</v>
      </c>
      <c r="I459">
        <v>-1E-3</v>
      </c>
      <c r="J459" t="s">
        <v>172</v>
      </c>
      <c r="K459">
        <v>0.09</v>
      </c>
      <c r="L459">
        <v>-3.0000000000000001E-3</v>
      </c>
      <c r="M459" s="1">
        <v>3.9999999999999999E-16</v>
      </c>
      <c r="N459">
        <v>0</v>
      </c>
      <c r="O459">
        <v>0.151</v>
      </c>
      <c r="P459">
        <v>-4.0000000000000001E-3</v>
      </c>
      <c r="Q459">
        <v>0.878</v>
      </c>
      <c r="R459">
        <v>-3.0000000000000001E-3</v>
      </c>
      <c r="S459">
        <v>0.151</v>
      </c>
      <c r="T459">
        <v>-4.0000000000000001E-3</v>
      </c>
      <c r="U459">
        <v>0.76300000000000001</v>
      </c>
      <c r="V459">
        <v>-4.0000000000000001E-3</v>
      </c>
      <c r="W459" t="s">
        <v>172</v>
      </c>
    </row>
    <row r="460" spans="2:23">
      <c r="B460" t="s">
        <v>241</v>
      </c>
      <c r="C460">
        <v>11</v>
      </c>
      <c r="D460">
        <v>11</v>
      </c>
      <c r="E460">
        <v>907.8</v>
      </c>
      <c r="F460" s="1">
        <v>3E-131</v>
      </c>
      <c r="G460">
        <v>0</v>
      </c>
      <c r="H460" s="1">
        <v>4.0000000000000003E-30</v>
      </c>
      <c r="I460">
        <v>0</v>
      </c>
      <c r="J460" t="s">
        <v>172</v>
      </c>
      <c r="K460">
        <v>0</v>
      </c>
      <c r="L460">
        <v>0</v>
      </c>
      <c r="M460">
        <v>0</v>
      </c>
      <c r="N460">
        <v>0</v>
      </c>
      <c r="O460">
        <v>0</v>
      </c>
      <c r="P460">
        <v>0</v>
      </c>
      <c r="Q460">
        <v>0</v>
      </c>
      <c r="R460">
        <v>0</v>
      </c>
      <c r="S460">
        <v>0</v>
      </c>
      <c r="T460">
        <v>0</v>
      </c>
      <c r="U460">
        <v>0</v>
      </c>
      <c r="V460">
        <v>0</v>
      </c>
      <c r="W460" t="s">
        <v>172</v>
      </c>
    </row>
    <row r="461" spans="2:23">
      <c r="B461" t="s">
        <v>241</v>
      </c>
      <c r="C461">
        <v>12</v>
      </c>
      <c r="D461">
        <v>12</v>
      </c>
      <c r="E461">
        <v>795.2</v>
      </c>
      <c r="F461" s="1">
        <v>2.0000000000000001E-4</v>
      </c>
      <c r="G461">
        <v>-1E-3</v>
      </c>
      <c r="H461" s="1">
        <v>7.9999999999999996E-6</v>
      </c>
      <c r="I461">
        <v>0</v>
      </c>
      <c r="J461" t="s">
        <v>172</v>
      </c>
      <c r="K461">
        <v>0</v>
      </c>
      <c r="L461">
        <v>0</v>
      </c>
      <c r="M461">
        <v>0</v>
      </c>
      <c r="N461">
        <v>0</v>
      </c>
      <c r="O461">
        <v>0</v>
      </c>
      <c r="P461">
        <v>0</v>
      </c>
      <c r="Q461">
        <v>0</v>
      </c>
      <c r="R461">
        <v>0</v>
      </c>
      <c r="S461">
        <v>0</v>
      </c>
      <c r="T461">
        <v>0</v>
      </c>
      <c r="U461">
        <v>0</v>
      </c>
      <c r="V461">
        <v>0</v>
      </c>
      <c r="W461" t="s">
        <v>172</v>
      </c>
    </row>
    <row r="462" spans="2:23">
      <c r="B462" t="s">
        <v>241</v>
      </c>
      <c r="C462">
        <v>13</v>
      </c>
      <c r="D462">
        <v>13</v>
      </c>
      <c r="E462">
        <v>126.7</v>
      </c>
      <c r="F462">
        <v>0.01</v>
      </c>
      <c r="G462">
        <v>-5.0000000000000001E-3</v>
      </c>
      <c r="H462">
        <v>1E-3</v>
      </c>
      <c r="I462">
        <v>0</v>
      </c>
      <c r="J462" t="s">
        <v>172</v>
      </c>
      <c r="K462" s="1">
        <v>4.0000000000000002E-4</v>
      </c>
      <c r="L462">
        <v>0</v>
      </c>
      <c r="M462" s="1">
        <v>9.0000000000000001E-56</v>
      </c>
      <c r="N462">
        <v>0</v>
      </c>
      <c r="O462">
        <v>2E-3</v>
      </c>
      <c r="P462">
        <v>0</v>
      </c>
      <c r="Q462">
        <v>0.24399999999999999</v>
      </c>
      <c r="R462">
        <v>-4.0000000000000001E-3</v>
      </c>
      <c r="S462">
        <v>2E-3</v>
      </c>
      <c r="T462">
        <v>0</v>
      </c>
      <c r="U462">
        <v>3.2000000000000001E-2</v>
      </c>
      <c r="V462">
        <v>-2E-3</v>
      </c>
      <c r="W462" t="s">
        <v>172</v>
      </c>
    </row>
    <row r="463" spans="2:23">
      <c r="B463" t="s">
        <v>241</v>
      </c>
      <c r="C463">
        <v>14</v>
      </c>
      <c r="D463">
        <v>14</v>
      </c>
      <c r="E463">
        <v>128.80000000000001</v>
      </c>
      <c r="F463">
        <v>2E-3</v>
      </c>
      <c r="G463">
        <v>-2E-3</v>
      </c>
      <c r="H463" s="1">
        <v>2.0000000000000001E-4</v>
      </c>
      <c r="I463">
        <v>0</v>
      </c>
      <c r="J463" t="s">
        <v>172</v>
      </c>
      <c r="K463" s="1">
        <v>2.9999999999999997E-4</v>
      </c>
      <c r="L463">
        <v>0</v>
      </c>
      <c r="M463" s="1">
        <v>1E-56</v>
      </c>
      <c r="N463">
        <v>0</v>
      </c>
      <c r="O463">
        <v>2E-3</v>
      </c>
      <c r="P463">
        <v>0</v>
      </c>
      <c r="Q463">
        <v>0.23799999999999999</v>
      </c>
      <c r="R463">
        <v>-4.0000000000000001E-3</v>
      </c>
      <c r="S463">
        <v>2E-3</v>
      </c>
      <c r="T463">
        <v>0</v>
      </c>
      <c r="U463">
        <v>3.2000000000000001E-2</v>
      </c>
      <c r="V463">
        <v>-2E-3</v>
      </c>
      <c r="W463" t="s">
        <v>172</v>
      </c>
    </row>
    <row r="464" spans="2:23">
      <c r="B464" t="s">
        <v>241</v>
      </c>
      <c r="C464">
        <v>15</v>
      </c>
      <c r="D464">
        <v>15</v>
      </c>
      <c r="E464">
        <v>53.2</v>
      </c>
      <c r="F464">
        <v>0.111</v>
      </c>
      <c r="G464">
        <v>-1.2999999999999999E-2</v>
      </c>
      <c r="H464">
        <v>1.0999999999999999E-2</v>
      </c>
      <c r="I464">
        <v>0</v>
      </c>
      <c r="J464" t="s">
        <v>172</v>
      </c>
      <c r="K464">
        <v>1.0999999999999999E-2</v>
      </c>
      <c r="L464">
        <v>-1E-3</v>
      </c>
      <c r="M464" s="1">
        <v>7.9999999999999994E-24</v>
      </c>
      <c r="N464">
        <v>0</v>
      </c>
      <c r="O464">
        <v>3.5999999999999997E-2</v>
      </c>
      <c r="P464">
        <v>-2E-3</v>
      </c>
      <c r="Q464">
        <v>0.748</v>
      </c>
      <c r="R464">
        <v>-4.0000000000000001E-3</v>
      </c>
      <c r="S464">
        <v>3.5999999999999997E-2</v>
      </c>
      <c r="T464">
        <v>-2E-3</v>
      </c>
      <c r="U464">
        <v>0.38200000000000001</v>
      </c>
      <c r="V464">
        <v>-5.0000000000000001E-3</v>
      </c>
      <c r="W464" t="s">
        <v>172</v>
      </c>
    </row>
    <row r="465" spans="2:23">
      <c r="B465" t="s">
        <v>241</v>
      </c>
      <c r="C465">
        <v>16</v>
      </c>
      <c r="D465">
        <v>16</v>
      </c>
      <c r="E465">
        <v>51.2</v>
      </c>
      <c r="F465">
        <v>0.11600000000000001</v>
      </c>
      <c r="G465">
        <v>-0.01</v>
      </c>
      <c r="H465">
        <v>0.02</v>
      </c>
      <c r="I465">
        <v>0</v>
      </c>
      <c r="J465" t="s">
        <v>172</v>
      </c>
      <c r="K465">
        <v>0.02</v>
      </c>
      <c r="L465">
        <v>-1E-3</v>
      </c>
      <c r="M465" s="1">
        <v>6.0000000000000001E-23</v>
      </c>
      <c r="N465">
        <v>0</v>
      </c>
      <c r="O465">
        <v>4.8000000000000001E-2</v>
      </c>
      <c r="P465">
        <v>-2E-3</v>
      </c>
      <c r="Q465">
        <v>0.76200000000000001</v>
      </c>
      <c r="R465">
        <v>-4.0000000000000001E-3</v>
      </c>
      <c r="S465">
        <v>4.8000000000000001E-2</v>
      </c>
      <c r="T465">
        <v>-2E-3</v>
      </c>
      <c r="U465">
        <v>0.44800000000000001</v>
      </c>
      <c r="V465">
        <v>-5.0000000000000001E-3</v>
      </c>
      <c r="W465" t="s">
        <v>172</v>
      </c>
    </row>
    <row r="466" spans="2:23">
      <c r="B466" t="s">
        <v>241</v>
      </c>
      <c r="C466">
        <v>17</v>
      </c>
      <c r="D466">
        <v>17</v>
      </c>
      <c r="E466">
        <v>179.2</v>
      </c>
      <c r="F466" s="1">
        <v>2.9999999999999997E-4</v>
      </c>
      <c r="G466">
        <v>-1E-3</v>
      </c>
      <c r="H466" s="1">
        <v>3.0000000000000001E-5</v>
      </c>
      <c r="I466">
        <v>0</v>
      </c>
      <c r="J466" t="s">
        <v>172</v>
      </c>
      <c r="K466">
        <v>0</v>
      </c>
      <c r="L466">
        <v>0</v>
      </c>
      <c r="M466" s="1">
        <v>2E-78</v>
      </c>
      <c r="N466">
        <v>0</v>
      </c>
      <c r="O466">
        <v>0</v>
      </c>
      <c r="P466">
        <v>0</v>
      </c>
      <c r="Q466">
        <v>6.4000000000000001E-2</v>
      </c>
      <c r="R466">
        <v>-2E-3</v>
      </c>
      <c r="S466">
        <v>0</v>
      </c>
      <c r="T466">
        <v>0</v>
      </c>
      <c r="U466">
        <v>3.0000000000000001E-3</v>
      </c>
      <c r="V466">
        <v>-1E-3</v>
      </c>
      <c r="W466" t="s">
        <v>172</v>
      </c>
    </row>
    <row r="467" spans="2:23">
      <c r="B467" t="s">
        <v>241</v>
      </c>
      <c r="C467">
        <v>18</v>
      </c>
      <c r="D467">
        <v>18</v>
      </c>
      <c r="E467">
        <v>182.3</v>
      </c>
      <c r="F467">
        <v>1E-3</v>
      </c>
      <c r="G467">
        <v>-1E-3</v>
      </c>
      <c r="H467" s="1">
        <v>6.0000000000000002E-5</v>
      </c>
      <c r="I467">
        <v>0</v>
      </c>
      <c r="J467" t="s">
        <v>172</v>
      </c>
      <c r="K467">
        <v>0</v>
      </c>
      <c r="L467">
        <v>0</v>
      </c>
      <c r="M467" s="1">
        <v>7.0000000000000003E-80</v>
      </c>
      <c r="N467">
        <v>0</v>
      </c>
      <c r="O467">
        <v>0</v>
      </c>
      <c r="P467">
        <v>0</v>
      </c>
      <c r="Q467">
        <v>5.6000000000000001E-2</v>
      </c>
      <c r="R467">
        <v>-2E-3</v>
      </c>
      <c r="S467">
        <v>0</v>
      </c>
      <c r="T467">
        <v>0</v>
      </c>
      <c r="U467">
        <v>2E-3</v>
      </c>
      <c r="V467">
        <v>0</v>
      </c>
      <c r="W467" t="s">
        <v>172</v>
      </c>
    </row>
    <row r="468" spans="2:23">
      <c r="B468" t="s">
        <v>241</v>
      </c>
      <c r="C468">
        <v>19</v>
      </c>
      <c r="D468">
        <v>19</v>
      </c>
      <c r="E468">
        <v>7.9</v>
      </c>
      <c r="F468">
        <v>0.56599999999999995</v>
      </c>
      <c r="G468">
        <v>-1.0999999999999999E-2</v>
      </c>
      <c r="H468">
        <v>0.23</v>
      </c>
      <c r="I468">
        <v>-1E-3</v>
      </c>
      <c r="J468" t="s">
        <v>172</v>
      </c>
      <c r="K468">
        <v>0.23899999999999999</v>
      </c>
      <c r="L468">
        <v>-4.0000000000000001E-3</v>
      </c>
      <c r="M468" s="1">
        <v>4.0000000000000002E-4</v>
      </c>
      <c r="N468">
        <v>0</v>
      </c>
      <c r="O468">
        <v>0.32300000000000001</v>
      </c>
      <c r="P468">
        <v>-5.0000000000000001E-3</v>
      </c>
      <c r="Q468">
        <v>0.98199999999999998</v>
      </c>
      <c r="R468">
        <v>-1E-3</v>
      </c>
      <c r="S468">
        <v>0.32300000000000001</v>
      </c>
      <c r="T468">
        <v>-5.0000000000000001E-3</v>
      </c>
      <c r="U468">
        <v>0.95599999999999996</v>
      </c>
      <c r="V468">
        <v>-2E-3</v>
      </c>
      <c r="W468" t="s">
        <v>172</v>
      </c>
    </row>
    <row r="469" spans="2:23">
      <c r="B469" t="s">
        <v>241</v>
      </c>
      <c r="C469">
        <v>20</v>
      </c>
      <c r="D469">
        <v>20</v>
      </c>
      <c r="E469">
        <v>-7.9</v>
      </c>
      <c r="F469">
        <v>0.875</v>
      </c>
      <c r="G469">
        <v>-5.0000000000000001E-3</v>
      </c>
      <c r="H469">
        <v>0.441</v>
      </c>
      <c r="I469">
        <v>-2E-3</v>
      </c>
      <c r="J469" t="s">
        <v>172</v>
      </c>
      <c r="K469">
        <v>0.44</v>
      </c>
      <c r="L469">
        <v>-5.0000000000000001E-3</v>
      </c>
      <c r="M469">
        <v>1</v>
      </c>
      <c r="N469">
        <v>0</v>
      </c>
      <c r="O469">
        <v>0.67700000000000005</v>
      </c>
      <c r="P469">
        <v>-5.0000000000000001E-3</v>
      </c>
      <c r="Q469">
        <v>0.999</v>
      </c>
      <c r="R469">
        <v>0</v>
      </c>
      <c r="S469">
        <v>0.67700000000000005</v>
      </c>
      <c r="T469">
        <v>-5.0000000000000001E-3</v>
      </c>
      <c r="U469">
        <v>1</v>
      </c>
      <c r="V469">
        <v>0</v>
      </c>
      <c r="W469" t="s">
        <v>172</v>
      </c>
    </row>
    <row r="470" spans="2:23">
      <c r="B470" t="s">
        <v>241</v>
      </c>
      <c r="C470">
        <v>21</v>
      </c>
      <c r="D470">
        <v>21</v>
      </c>
      <c r="E470">
        <v>1273.0999999999999</v>
      </c>
      <c r="F470" s="1">
        <v>9E-46</v>
      </c>
      <c r="G470">
        <v>0</v>
      </c>
      <c r="H470" s="1">
        <v>9.9999999999999998E-17</v>
      </c>
      <c r="I470">
        <v>0</v>
      </c>
      <c r="J470" t="s">
        <v>172</v>
      </c>
      <c r="K470">
        <v>0</v>
      </c>
      <c r="L470">
        <v>0</v>
      </c>
      <c r="M470">
        <v>0</v>
      </c>
      <c r="N470">
        <v>0</v>
      </c>
      <c r="O470">
        <v>0</v>
      </c>
      <c r="P470">
        <v>0</v>
      </c>
      <c r="Q470">
        <v>0</v>
      </c>
      <c r="R470">
        <v>0</v>
      </c>
      <c r="S470">
        <v>0</v>
      </c>
      <c r="T470">
        <v>0</v>
      </c>
      <c r="U470">
        <v>0</v>
      </c>
      <c r="V470">
        <v>0</v>
      </c>
      <c r="W470" t="s">
        <v>172</v>
      </c>
    </row>
    <row r="471" spans="2:23">
      <c r="B471" t="s">
        <v>241</v>
      </c>
      <c r="C471">
        <v>22</v>
      </c>
      <c r="D471">
        <v>22</v>
      </c>
      <c r="E471">
        <v>1248.4000000000001</v>
      </c>
      <c r="F471" s="1">
        <v>2.0000000000000001E-37</v>
      </c>
      <c r="G471">
        <v>0</v>
      </c>
      <c r="H471" s="1">
        <v>5E-15</v>
      </c>
      <c r="I471">
        <v>0</v>
      </c>
      <c r="J471" t="s">
        <v>172</v>
      </c>
      <c r="K471">
        <v>0</v>
      </c>
      <c r="L471">
        <v>0</v>
      </c>
      <c r="M471">
        <v>0</v>
      </c>
      <c r="N471">
        <v>0</v>
      </c>
      <c r="O471">
        <v>0</v>
      </c>
      <c r="P471">
        <v>0</v>
      </c>
      <c r="Q471">
        <v>0</v>
      </c>
      <c r="R471">
        <v>0</v>
      </c>
      <c r="S471">
        <v>0</v>
      </c>
      <c r="T471">
        <v>0</v>
      </c>
      <c r="U471">
        <v>0</v>
      </c>
      <c r="V471">
        <v>0</v>
      </c>
      <c r="W471" t="s">
        <v>172</v>
      </c>
    </row>
    <row r="472" spans="2:23">
      <c r="B472" t="s">
        <v>241</v>
      </c>
      <c r="C472">
        <v>23</v>
      </c>
      <c r="D472">
        <v>23</v>
      </c>
      <c r="E472">
        <v>255.7</v>
      </c>
      <c r="F472" s="1">
        <v>9.9999999999999995E-7</v>
      </c>
      <c r="G472">
        <v>0</v>
      </c>
      <c r="H472" s="1">
        <v>9.9999999999999995E-7</v>
      </c>
      <c r="I472">
        <v>0</v>
      </c>
      <c r="J472" t="s">
        <v>172</v>
      </c>
      <c r="K472">
        <v>0</v>
      </c>
      <c r="L472">
        <v>0</v>
      </c>
      <c r="M472" s="1">
        <v>9.0000000000000002E-112</v>
      </c>
      <c r="N472">
        <v>0</v>
      </c>
      <c r="O472">
        <v>0</v>
      </c>
      <c r="P472">
        <v>0</v>
      </c>
      <c r="Q472">
        <v>1.2E-2</v>
      </c>
      <c r="R472">
        <v>-1E-3</v>
      </c>
      <c r="S472">
        <v>0</v>
      </c>
      <c r="T472">
        <v>0</v>
      </c>
      <c r="U472">
        <v>0</v>
      </c>
      <c r="V472">
        <v>0</v>
      </c>
      <c r="W472" t="s">
        <v>172</v>
      </c>
    </row>
    <row r="473" spans="2:23">
      <c r="B473" t="s">
        <v>241</v>
      </c>
      <c r="C473">
        <v>24</v>
      </c>
      <c r="D473">
        <v>24</v>
      </c>
      <c r="E473">
        <v>268.7</v>
      </c>
      <c r="F473" s="1">
        <v>7.0000000000000005E-8</v>
      </c>
      <c r="G473">
        <v>0</v>
      </c>
      <c r="H473" s="1">
        <v>7.9999999999999996E-7</v>
      </c>
      <c r="I473">
        <v>0</v>
      </c>
      <c r="J473" t="s">
        <v>172</v>
      </c>
      <c r="K473">
        <v>0</v>
      </c>
      <c r="L473">
        <v>0</v>
      </c>
      <c r="M473" s="1">
        <v>2.0000000000000001E-117</v>
      </c>
      <c r="N473">
        <v>0</v>
      </c>
      <c r="O473">
        <v>0</v>
      </c>
      <c r="P473">
        <v>0</v>
      </c>
      <c r="Q473">
        <v>0.01</v>
      </c>
      <c r="R473">
        <v>-1E-3</v>
      </c>
      <c r="S473">
        <v>0</v>
      </c>
      <c r="T473">
        <v>0</v>
      </c>
      <c r="U473">
        <v>0</v>
      </c>
      <c r="V473">
        <v>0</v>
      </c>
      <c r="W473" t="s">
        <v>172</v>
      </c>
    </row>
    <row r="474" spans="2:23">
      <c r="B474" t="s">
        <v>241</v>
      </c>
      <c r="C474">
        <v>25</v>
      </c>
      <c r="D474">
        <v>25</v>
      </c>
      <c r="E474">
        <v>83.7</v>
      </c>
      <c r="F474">
        <v>0.02</v>
      </c>
      <c r="G474">
        <v>-0.01</v>
      </c>
      <c r="H474">
        <v>1E-3</v>
      </c>
      <c r="I474">
        <v>0</v>
      </c>
      <c r="J474" t="s">
        <v>172</v>
      </c>
      <c r="K474" s="1">
        <v>2.9999999999999997E-4</v>
      </c>
      <c r="L474">
        <v>0</v>
      </c>
      <c r="M474" s="1">
        <v>4.0000000000000003E-37</v>
      </c>
      <c r="N474">
        <v>0</v>
      </c>
      <c r="O474">
        <v>6.0000000000000001E-3</v>
      </c>
      <c r="P474">
        <v>-1E-3</v>
      </c>
      <c r="Q474">
        <v>0.51100000000000001</v>
      </c>
      <c r="R474">
        <v>-5.0000000000000001E-3</v>
      </c>
      <c r="S474">
        <v>6.0000000000000001E-3</v>
      </c>
      <c r="T474">
        <v>-1E-3</v>
      </c>
      <c r="U474">
        <v>0.111</v>
      </c>
      <c r="V474">
        <v>-3.0000000000000001E-3</v>
      </c>
      <c r="W474" t="s">
        <v>172</v>
      </c>
    </row>
    <row r="475" spans="2:23">
      <c r="B475" t="s">
        <v>241</v>
      </c>
      <c r="C475">
        <v>26</v>
      </c>
      <c r="D475">
        <v>26</v>
      </c>
      <c r="E475">
        <v>75.599999999999994</v>
      </c>
      <c r="F475">
        <v>8.9999999999999993E-3</v>
      </c>
      <c r="G475">
        <v>-4.0000000000000001E-3</v>
      </c>
      <c r="H475">
        <v>1E-3</v>
      </c>
      <c r="I475">
        <v>0</v>
      </c>
      <c r="J475" t="s">
        <v>172</v>
      </c>
      <c r="K475" s="1">
        <v>5.0000000000000001E-4</v>
      </c>
      <c r="L475">
        <v>0</v>
      </c>
      <c r="M475" s="1">
        <v>1.0000000000000001E-33</v>
      </c>
      <c r="N475">
        <v>0</v>
      </c>
      <c r="O475">
        <v>8.0000000000000002E-3</v>
      </c>
      <c r="P475">
        <v>-1E-3</v>
      </c>
      <c r="Q475">
        <v>0.58199999999999996</v>
      </c>
      <c r="R475">
        <v>-5.0000000000000001E-3</v>
      </c>
      <c r="S475">
        <v>8.0000000000000002E-3</v>
      </c>
      <c r="T475">
        <v>-1E-3</v>
      </c>
      <c r="U475">
        <v>0.153</v>
      </c>
      <c r="V475">
        <v>-4.0000000000000001E-3</v>
      </c>
      <c r="W475" t="s">
        <v>172</v>
      </c>
    </row>
    <row r="476" spans="2:23">
      <c r="B476" t="s">
        <v>241</v>
      </c>
      <c r="C476">
        <v>27</v>
      </c>
      <c r="D476">
        <v>27</v>
      </c>
      <c r="E476">
        <v>360</v>
      </c>
      <c r="F476" s="1">
        <v>2.9999999999999997E-4</v>
      </c>
      <c r="G476">
        <v>-1E-3</v>
      </c>
      <c r="H476" s="1">
        <v>3.0000000000000001E-6</v>
      </c>
      <c r="I476">
        <v>0</v>
      </c>
      <c r="J476" t="s">
        <v>172</v>
      </c>
      <c r="K476">
        <v>0</v>
      </c>
      <c r="L476">
        <v>0</v>
      </c>
      <c r="M476" s="1">
        <v>5.0000000000000002E-157</v>
      </c>
      <c r="N476">
        <v>0</v>
      </c>
      <c r="O476">
        <v>0</v>
      </c>
      <c r="P476">
        <v>0</v>
      </c>
      <c r="Q476" s="1">
        <v>2.0000000000000001E-4</v>
      </c>
      <c r="R476">
        <v>0</v>
      </c>
      <c r="S476">
        <v>0</v>
      </c>
      <c r="T476">
        <v>0</v>
      </c>
      <c r="U476">
        <v>0</v>
      </c>
      <c r="V476">
        <v>0</v>
      </c>
      <c r="W476" t="s">
        <v>172</v>
      </c>
    </row>
    <row r="477" spans="2:23">
      <c r="B477" t="s">
        <v>241</v>
      </c>
      <c r="C477">
        <v>28</v>
      </c>
      <c r="D477">
        <v>28</v>
      </c>
      <c r="E477">
        <v>436.2</v>
      </c>
      <c r="F477" s="1">
        <v>1E-4</v>
      </c>
      <c r="G477">
        <v>-1E-3</v>
      </c>
      <c r="H477" s="1">
        <v>3.9999999999999998E-6</v>
      </c>
      <c r="I477">
        <v>0</v>
      </c>
      <c r="J477" t="s">
        <v>172</v>
      </c>
      <c r="K477">
        <v>0</v>
      </c>
      <c r="L477">
        <v>0</v>
      </c>
      <c r="M477" s="1">
        <v>4.0000000000000001E-190</v>
      </c>
      <c r="N477">
        <v>0</v>
      </c>
      <c r="O477">
        <v>0</v>
      </c>
      <c r="P477">
        <v>0</v>
      </c>
      <c r="Q477">
        <v>0</v>
      </c>
      <c r="R477">
        <v>0</v>
      </c>
      <c r="S477">
        <v>0</v>
      </c>
      <c r="T477">
        <v>0</v>
      </c>
      <c r="U477">
        <v>0</v>
      </c>
      <c r="V477">
        <v>0</v>
      </c>
      <c r="W477" t="s">
        <v>172</v>
      </c>
    </row>
    <row r="478" spans="2:23">
      <c r="B478" t="s">
        <v>241</v>
      </c>
      <c r="C478">
        <v>29</v>
      </c>
      <c r="D478">
        <v>29</v>
      </c>
      <c r="E478">
        <v>73.599999999999994</v>
      </c>
      <c r="F478">
        <v>4.2999999999999997E-2</v>
      </c>
      <c r="G478">
        <v>-8.9999999999999993E-3</v>
      </c>
      <c r="H478">
        <v>3.0000000000000001E-3</v>
      </c>
      <c r="I478">
        <v>0</v>
      </c>
      <c r="J478" t="s">
        <v>172</v>
      </c>
      <c r="K478">
        <v>4.0000000000000001E-3</v>
      </c>
      <c r="L478">
        <v>-1E-3</v>
      </c>
      <c r="M478" s="1">
        <v>1.0000000000000001E-32</v>
      </c>
      <c r="N478">
        <v>0</v>
      </c>
      <c r="O478">
        <v>3.6999999999999998E-2</v>
      </c>
      <c r="P478">
        <v>-2E-3</v>
      </c>
      <c r="Q478">
        <v>0.59199999999999997</v>
      </c>
      <c r="R478">
        <v>-5.0000000000000001E-3</v>
      </c>
      <c r="S478">
        <v>3.6999999999999998E-2</v>
      </c>
      <c r="T478">
        <v>-2E-3</v>
      </c>
      <c r="U478">
        <v>0.36199999999999999</v>
      </c>
      <c r="V478">
        <v>-5.0000000000000001E-3</v>
      </c>
      <c r="W478" t="s">
        <v>172</v>
      </c>
    </row>
    <row r="479" spans="2:23">
      <c r="B479" t="s">
        <v>241</v>
      </c>
      <c r="C479">
        <v>30</v>
      </c>
      <c r="D479">
        <v>30</v>
      </c>
      <c r="E479">
        <v>64.2</v>
      </c>
      <c r="F479">
        <v>0.104</v>
      </c>
      <c r="G479">
        <v>-1.0999999999999999E-2</v>
      </c>
      <c r="H479">
        <v>1.2999999999999999E-2</v>
      </c>
      <c r="I479">
        <v>0</v>
      </c>
      <c r="J479" t="s">
        <v>172</v>
      </c>
      <c r="K479">
        <v>1.4E-2</v>
      </c>
      <c r="L479">
        <v>-1E-3</v>
      </c>
      <c r="M479" s="1">
        <v>9.9999999999999997E-29</v>
      </c>
      <c r="N479">
        <v>0</v>
      </c>
      <c r="O479">
        <v>5.3999999999999999E-2</v>
      </c>
      <c r="P479">
        <v>-2E-3</v>
      </c>
      <c r="Q479">
        <v>0.67500000000000004</v>
      </c>
      <c r="R479">
        <v>-5.0000000000000001E-3</v>
      </c>
      <c r="S479">
        <v>5.3999999999999999E-2</v>
      </c>
      <c r="T479">
        <v>-2E-3</v>
      </c>
      <c r="U479">
        <v>0.47499999999999998</v>
      </c>
      <c r="V479">
        <v>-5.0000000000000001E-3</v>
      </c>
      <c r="W479" t="s">
        <v>172</v>
      </c>
    </row>
    <row r="480" spans="2:23">
      <c r="B480" t="s">
        <v>241</v>
      </c>
      <c r="C480">
        <v>31</v>
      </c>
      <c r="D480">
        <v>31</v>
      </c>
      <c r="E480">
        <v>977.4</v>
      </c>
      <c r="F480" s="1">
        <v>7.9999999999999995E-67</v>
      </c>
      <c r="G480">
        <v>0</v>
      </c>
      <c r="H480" s="1">
        <v>9.9999999999999995E-21</v>
      </c>
      <c r="I480">
        <v>0</v>
      </c>
      <c r="J480" t="s">
        <v>172</v>
      </c>
      <c r="K480">
        <v>0</v>
      </c>
      <c r="L480">
        <v>0</v>
      </c>
      <c r="M480">
        <v>0</v>
      </c>
      <c r="N480">
        <v>0</v>
      </c>
      <c r="O480">
        <v>0</v>
      </c>
      <c r="P480">
        <v>0</v>
      </c>
      <c r="Q480">
        <v>0</v>
      </c>
      <c r="R480">
        <v>0</v>
      </c>
      <c r="S480">
        <v>0</v>
      </c>
      <c r="T480">
        <v>0</v>
      </c>
      <c r="U480">
        <v>0</v>
      </c>
      <c r="V480">
        <v>0</v>
      </c>
      <c r="W480" t="s">
        <v>172</v>
      </c>
    </row>
    <row r="481" spans="2:23">
      <c r="B481" t="s">
        <v>241</v>
      </c>
      <c r="C481">
        <v>32</v>
      </c>
      <c r="D481">
        <v>32</v>
      </c>
      <c r="E481">
        <v>956.9</v>
      </c>
      <c r="F481" s="1">
        <v>2E-8</v>
      </c>
      <c r="G481">
        <v>0</v>
      </c>
      <c r="H481" s="1">
        <v>2.9999999999999999E-7</v>
      </c>
      <c r="I481">
        <v>0</v>
      </c>
      <c r="J481" t="s">
        <v>172</v>
      </c>
      <c r="K481">
        <v>0</v>
      </c>
      <c r="L481">
        <v>0</v>
      </c>
      <c r="M481">
        <v>0</v>
      </c>
      <c r="N481">
        <v>0</v>
      </c>
      <c r="O481">
        <v>0</v>
      </c>
      <c r="P481">
        <v>0</v>
      </c>
      <c r="Q481">
        <v>0</v>
      </c>
      <c r="R481">
        <v>0</v>
      </c>
      <c r="S481">
        <v>0</v>
      </c>
      <c r="T481">
        <v>0</v>
      </c>
      <c r="U481">
        <v>0</v>
      </c>
      <c r="V481">
        <v>0</v>
      </c>
      <c r="W481" t="s">
        <v>172</v>
      </c>
    </row>
    <row r="482" spans="2:23">
      <c r="B482" t="s">
        <v>241</v>
      </c>
      <c r="C482">
        <v>33</v>
      </c>
      <c r="D482">
        <v>33</v>
      </c>
      <c r="E482">
        <v>165</v>
      </c>
      <c r="F482" s="1">
        <v>1.9999999999999999E-7</v>
      </c>
      <c r="G482">
        <v>0</v>
      </c>
      <c r="H482" s="1">
        <v>1.9999999999999999E-6</v>
      </c>
      <c r="I482">
        <v>0</v>
      </c>
      <c r="J482" t="s">
        <v>172</v>
      </c>
      <c r="K482" s="1">
        <v>4.0000000000000003E-5</v>
      </c>
      <c r="L482">
        <v>0</v>
      </c>
      <c r="M482" s="1">
        <v>1.9999999999999999E-72</v>
      </c>
      <c r="N482">
        <v>0</v>
      </c>
      <c r="O482" s="1">
        <v>5.0000000000000001E-4</v>
      </c>
      <c r="P482">
        <v>0</v>
      </c>
      <c r="Q482">
        <v>0.11700000000000001</v>
      </c>
      <c r="R482">
        <v>-3.0000000000000001E-3</v>
      </c>
      <c r="S482" s="1">
        <v>5.0000000000000001E-4</v>
      </c>
      <c r="T482">
        <v>0</v>
      </c>
      <c r="U482">
        <v>8.0000000000000002E-3</v>
      </c>
      <c r="V482">
        <v>-1E-3</v>
      </c>
      <c r="W482" t="s">
        <v>172</v>
      </c>
    </row>
    <row r="483" spans="2:23">
      <c r="B483" t="s">
        <v>241</v>
      </c>
      <c r="C483">
        <v>34</v>
      </c>
      <c r="D483">
        <v>34</v>
      </c>
      <c r="E483">
        <v>149.4</v>
      </c>
      <c r="F483">
        <v>5.0000000000000001E-3</v>
      </c>
      <c r="G483">
        <v>-6.0000000000000001E-3</v>
      </c>
      <c r="H483" s="1">
        <v>1E-4</v>
      </c>
      <c r="I483">
        <v>0</v>
      </c>
      <c r="J483" t="s">
        <v>172</v>
      </c>
      <c r="K483" s="1">
        <v>2.0000000000000001E-4</v>
      </c>
      <c r="L483">
        <v>0</v>
      </c>
      <c r="M483" s="1">
        <v>9.9999999999999992E-66</v>
      </c>
      <c r="N483">
        <v>0</v>
      </c>
      <c r="O483" s="1">
        <v>4.0000000000000002E-4</v>
      </c>
      <c r="P483">
        <v>0</v>
      </c>
      <c r="Q483">
        <v>0.159</v>
      </c>
      <c r="R483">
        <v>-4.0000000000000001E-3</v>
      </c>
      <c r="S483" s="1">
        <v>4.0000000000000002E-4</v>
      </c>
      <c r="T483">
        <v>0</v>
      </c>
      <c r="U483">
        <v>0.02</v>
      </c>
      <c r="V483">
        <v>-1E-3</v>
      </c>
      <c r="W483" t="s">
        <v>172</v>
      </c>
    </row>
    <row r="484" spans="2:23">
      <c r="B484" t="s">
        <v>241</v>
      </c>
      <c r="C484">
        <v>35</v>
      </c>
      <c r="D484">
        <v>35</v>
      </c>
      <c r="E484">
        <v>86.8</v>
      </c>
      <c r="F484">
        <v>0.04</v>
      </c>
      <c r="G484">
        <v>-1.4E-2</v>
      </c>
      <c r="H484">
        <v>1E-3</v>
      </c>
      <c r="I484">
        <v>0</v>
      </c>
      <c r="J484" t="s">
        <v>172</v>
      </c>
      <c r="K484">
        <v>1E-3</v>
      </c>
      <c r="L484">
        <v>0</v>
      </c>
      <c r="M484" s="1">
        <v>1.9999999999999999E-38</v>
      </c>
      <c r="N484">
        <v>0</v>
      </c>
      <c r="O484">
        <v>8.9999999999999993E-3</v>
      </c>
      <c r="P484">
        <v>-1E-3</v>
      </c>
      <c r="Q484">
        <v>0.47099999999999997</v>
      </c>
      <c r="R484">
        <v>-5.0000000000000001E-3</v>
      </c>
      <c r="S484">
        <v>8.9999999999999993E-3</v>
      </c>
      <c r="T484">
        <v>-1E-3</v>
      </c>
      <c r="U484">
        <v>0.13200000000000001</v>
      </c>
      <c r="V484">
        <v>-3.0000000000000001E-3</v>
      </c>
      <c r="W484" t="s">
        <v>172</v>
      </c>
    </row>
    <row r="485" spans="2:23">
      <c r="B485" t="s">
        <v>241</v>
      </c>
      <c r="C485">
        <v>36</v>
      </c>
      <c r="D485">
        <v>36</v>
      </c>
      <c r="E485">
        <v>88.6</v>
      </c>
      <c r="F485">
        <v>7.0000000000000001E-3</v>
      </c>
      <c r="G485">
        <v>-3.0000000000000001E-3</v>
      </c>
      <c r="H485">
        <v>1E-3</v>
      </c>
      <c r="I485">
        <v>0</v>
      </c>
      <c r="J485" t="s">
        <v>172</v>
      </c>
      <c r="K485">
        <v>1E-3</v>
      </c>
      <c r="L485">
        <v>0</v>
      </c>
      <c r="M485" s="1">
        <v>3.0000000000000003E-39</v>
      </c>
      <c r="N485">
        <v>0</v>
      </c>
      <c r="O485">
        <v>6.0000000000000001E-3</v>
      </c>
      <c r="P485">
        <v>-1E-3</v>
      </c>
      <c r="Q485">
        <v>0.46800000000000003</v>
      </c>
      <c r="R485">
        <v>-5.0000000000000001E-3</v>
      </c>
      <c r="S485">
        <v>6.0000000000000001E-3</v>
      </c>
      <c r="T485">
        <v>-1E-3</v>
      </c>
      <c r="U485">
        <v>8.6999999999999994E-2</v>
      </c>
      <c r="V485">
        <v>-3.0000000000000001E-3</v>
      </c>
      <c r="W485" t="s">
        <v>172</v>
      </c>
    </row>
    <row r="486" spans="2:23">
      <c r="B486" t="s">
        <v>241</v>
      </c>
      <c r="C486">
        <v>37</v>
      </c>
      <c r="D486">
        <v>37</v>
      </c>
      <c r="E486">
        <v>252.6</v>
      </c>
      <c r="F486" s="1">
        <v>4.9999999999999998E-45</v>
      </c>
      <c r="G486">
        <v>0</v>
      </c>
      <c r="H486" s="1">
        <v>1.0000000000000001E-15</v>
      </c>
      <c r="I486">
        <v>0</v>
      </c>
      <c r="J486" t="s">
        <v>172</v>
      </c>
      <c r="K486">
        <v>0</v>
      </c>
      <c r="L486">
        <v>0</v>
      </c>
      <c r="M486" s="1">
        <v>2.0000000000000001E-110</v>
      </c>
      <c r="N486">
        <v>0</v>
      </c>
      <c r="O486">
        <v>0</v>
      </c>
      <c r="P486">
        <v>0</v>
      </c>
      <c r="Q486">
        <v>8.9999999999999993E-3</v>
      </c>
      <c r="R486">
        <v>-1E-3</v>
      </c>
      <c r="S486">
        <v>0</v>
      </c>
      <c r="T486">
        <v>0</v>
      </c>
      <c r="U486">
        <v>0</v>
      </c>
      <c r="V486">
        <v>0</v>
      </c>
      <c r="W486" t="s">
        <v>172</v>
      </c>
    </row>
    <row r="487" spans="2:23">
      <c r="B487" t="s">
        <v>241</v>
      </c>
      <c r="C487">
        <v>38</v>
      </c>
      <c r="D487">
        <v>38</v>
      </c>
      <c r="E487">
        <v>236.5</v>
      </c>
      <c r="F487" s="1">
        <v>2.0000000000000001E-10</v>
      </c>
      <c r="G487">
        <v>0</v>
      </c>
      <c r="H487" s="1">
        <v>4.0000000000000001E-8</v>
      </c>
      <c r="I487">
        <v>0</v>
      </c>
      <c r="J487" t="s">
        <v>172</v>
      </c>
      <c r="K487">
        <v>0</v>
      </c>
      <c r="L487">
        <v>0</v>
      </c>
      <c r="M487" s="1">
        <v>1.9999999999999999E-103</v>
      </c>
      <c r="N487">
        <v>0</v>
      </c>
      <c r="O487">
        <v>0</v>
      </c>
      <c r="P487">
        <v>0</v>
      </c>
      <c r="Q487">
        <v>1.4E-2</v>
      </c>
      <c r="R487">
        <v>-1E-3</v>
      </c>
      <c r="S487">
        <v>0</v>
      </c>
      <c r="T487">
        <v>0</v>
      </c>
      <c r="U487" s="1">
        <v>1E-4</v>
      </c>
      <c r="V487">
        <v>0</v>
      </c>
      <c r="W487" t="s">
        <v>172</v>
      </c>
    </row>
    <row r="488" spans="2:23">
      <c r="B488" t="s">
        <v>241</v>
      </c>
      <c r="C488">
        <v>39</v>
      </c>
      <c r="D488">
        <v>39</v>
      </c>
      <c r="E488">
        <v>36.5</v>
      </c>
      <c r="F488">
        <v>0.20599999999999999</v>
      </c>
      <c r="G488">
        <v>-1.2E-2</v>
      </c>
      <c r="H488">
        <v>4.8000000000000001E-2</v>
      </c>
      <c r="I488">
        <v>-1E-3</v>
      </c>
      <c r="J488" t="s">
        <v>172</v>
      </c>
      <c r="K488">
        <v>4.8000000000000001E-2</v>
      </c>
      <c r="L488">
        <v>-2E-3</v>
      </c>
      <c r="M488" s="1">
        <v>9.9999999999999998E-17</v>
      </c>
      <c r="N488">
        <v>0</v>
      </c>
      <c r="O488">
        <v>0.13400000000000001</v>
      </c>
      <c r="P488">
        <v>-3.0000000000000001E-3</v>
      </c>
      <c r="Q488">
        <v>0.88800000000000001</v>
      </c>
      <c r="R488">
        <v>-3.0000000000000001E-3</v>
      </c>
      <c r="S488">
        <v>0.13400000000000001</v>
      </c>
      <c r="T488">
        <v>-3.0000000000000001E-3</v>
      </c>
      <c r="U488">
        <v>0.76600000000000001</v>
      </c>
      <c r="V488">
        <v>-4.0000000000000001E-3</v>
      </c>
      <c r="W488" t="s">
        <v>172</v>
      </c>
    </row>
    <row r="489" spans="2:23">
      <c r="B489" t="s">
        <v>241</v>
      </c>
      <c r="C489">
        <v>40</v>
      </c>
      <c r="D489">
        <v>40</v>
      </c>
      <c r="E489">
        <v>24.9</v>
      </c>
      <c r="F489">
        <v>0.35699999999999998</v>
      </c>
      <c r="G489">
        <v>-1.2E-2</v>
      </c>
      <c r="H489">
        <v>0.122</v>
      </c>
      <c r="I489">
        <v>-1E-3</v>
      </c>
      <c r="J489" t="s">
        <v>172</v>
      </c>
      <c r="K489">
        <v>0.11600000000000001</v>
      </c>
      <c r="L489">
        <v>-3.0000000000000001E-3</v>
      </c>
      <c r="M489" s="1">
        <v>1.9999999999999999E-11</v>
      </c>
      <c r="N489">
        <v>0</v>
      </c>
      <c r="O489">
        <v>0.20300000000000001</v>
      </c>
      <c r="P489">
        <v>-4.0000000000000001E-3</v>
      </c>
      <c r="Q489">
        <v>0.93600000000000005</v>
      </c>
      <c r="R489">
        <v>-2E-3</v>
      </c>
      <c r="S489">
        <v>0.20300000000000001</v>
      </c>
      <c r="T489">
        <v>-4.0000000000000001E-3</v>
      </c>
      <c r="U489">
        <v>0.85899999999999999</v>
      </c>
      <c r="V489">
        <v>-3.0000000000000001E-3</v>
      </c>
      <c r="W489" t="s">
        <v>172</v>
      </c>
    </row>
    <row r="490" spans="2:23">
      <c r="B490" t="s">
        <v>241</v>
      </c>
      <c r="C490">
        <v>41</v>
      </c>
      <c r="D490">
        <v>41</v>
      </c>
      <c r="E490">
        <v>93.6</v>
      </c>
      <c r="F490">
        <v>7.0000000000000001E-3</v>
      </c>
      <c r="G490">
        <v>-5.0000000000000001E-3</v>
      </c>
      <c r="H490" s="1">
        <v>2.9999999999999997E-4</v>
      </c>
      <c r="I490">
        <v>0</v>
      </c>
      <c r="J490" t="s">
        <v>172</v>
      </c>
      <c r="K490" s="1">
        <v>2.0000000000000001E-4</v>
      </c>
      <c r="L490">
        <v>0</v>
      </c>
      <c r="M490" s="1">
        <v>2E-41</v>
      </c>
      <c r="N490">
        <v>0</v>
      </c>
      <c r="O490">
        <v>5.0000000000000001E-3</v>
      </c>
      <c r="P490">
        <v>-1E-3</v>
      </c>
      <c r="Q490">
        <v>0.434</v>
      </c>
      <c r="R490">
        <v>-5.0000000000000001E-3</v>
      </c>
      <c r="S490">
        <v>5.0000000000000001E-3</v>
      </c>
      <c r="T490">
        <v>-1E-3</v>
      </c>
      <c r="U490">
        <v>8.4000000000000005E-2</v>
      </c>
      <c r="V490">
        <v>-3.0000000000000001E-3</v>
      </c>
      <c r="W490" t="s">
        <v>172</v>
      </c>
    </row>
    <row r="491" spans="2:23">
      <c r="B491" t="s">
        <v>241</v>
      </c>
      <c r="C491">
        <v>42</v>
      </c>
      <c r="D491">
        <v>42</v>
      </c>
      <c r="E491">
        <v>85.6</v>
      </c>
      <c r="F491">
        <v>1.0999999999999999E-2</v>
      </c>
      <c r="G491">
        <v>-5.0000000000000001E-3</v>
      </c>
      <c r="H491">
        <v>1E-3</v>
      </c>
      <c r="I491">
        <v>0</v>
      </c>
      <c r="J491" t="s">
        <v>172</v>
      </c>
      <c r="K491">
        <v>1E-3</v>
      </c>
      <c r="L491">
        <v>0</v>
      </c>
      <c r="M491" s="1">
        <v>7.0000000000000003E-38</v>
      </c>
      <c r="N491">
        <v>0</v>
      </c>
      <c r="O491">
        <v>5.0000000000000001E-3</v>
      </c>
      <c r="P491">
        <v>-1E-3</v>
      </c>
      <c r="Q491">
        <v>0.495</v>
      </c>
      <c r="R491">
        <v>-5.0000000000000001E-3</v>
      </c>
      <c r="S491">
        <v>5.0000000000000001E-3</v>
      </c>
      <c r="T491">
        <v>-1E-3</v>
      </c>
      <c r="U491">
        <v>8.6999999999999994E-2</v>
      </c>
      <c r="V491">
        <v>-3.0000000000000001E-3</v>
      </c>
      <c r="W491" t="s">
        <v>172</v>
      </c>
    </row>
    <row r="492" spans="2:23">
      <c r="B492" t="s">
        <v>241</v>
      </c>
      <c r="C492">
        <v>43</v>
      </c>
      <c r="D492">
        <v>43</v>
      </c>
      <c r="E492">
        <v>90.2</v>
      </c>
      <c r="F492">
        <v>2.5999999999999999E-2</v>
      </c>
      <c r="G492">
        <v>-0.01</v>
      </c>
      <c r="H492">
        <v>1E-3</v>
      </c>
      <c r="I492">
        <v>0</v>
      </c>
      <c r="J492" t="s">
        <v>172</v>
      </c>
      <c r="K492" s="1">
        <v>5.0000000000000001E-4</v>
      </c>
      <c r="L492">
        <v>0</v>
      </c>
      <c r="M492" s="1">
        <v>6.0000000000000004E-40</v>
      </c>
      <c r="N492">
        <v>0</v>
      </c>
      <c r="O492">
        <v>8.9999999999999993E-3</v>
      </c>
      <c r="P492">
        <v>-1E-3</v>
      </c>
      <c r="Q492">
        <v>0.44400000000000001</v>
      </c>
      <c r="R492">
        <v>-5.0000000000000001E-3</v>
      </c>
      <c r="S492">
        <v>8.9999999999999993E-3</v>
      </c>
      <c r="T492">
        <v>-1E-3</v>
      </c>
      <c r="U492">
        <v>0.14000000000000001</v>
      </c>
      <c r="V492">
        <v>-3.0000000000000001E-3</v>
      </c>
      <c r="W492" t="s">
        <v>172</v>
      </c>
    </row>
    <row r="493" spans="2:23">
      <c r="B493" t="s">
        <v>241</v>
      </c>
      <c r="C493">
        <v>44</v>
      </c>
      <c r="D493">
        <v>44</v>
      </c>
      <c r="E493">
        <v>84.8</v>
      </c>
      <c r="F493">
        <v>1.7000000000000001E-2</v>
      </c>
      <c r="G493">
        <v>-5.0000000000000001E-3</v>
      </c>
      <c r="H493">
        <v>2E-3</v>
      </c>
      <c r="I493">
        <v>0</v>
      </c>
      <c r="J493" t="s">
        <v>172</v>
      </c>
      <c r="K493">
        <v>2E-3</v>
      </c>
      <c r="L493">
        <v>0</v>
      </c>
      <c r="M493" s="1">
        <v>2.0000000000000001E-37</v>
      </c>
      <c r="N493">
        <v>0</v>
      </c>
      <c r="O493">
        <v>1.4999999999999999E-2</v>
      </c>
      <c r="P493">
        <v>-1E-3</v>
      </c>
      <c r="Q493">
        <v>0.49</v>
      </c>
      <c r="R493">
        <v>-5.0000000000000001E-3</v>
      </c>
      <c r="S493">
        <v>1.4999999999999999E-2</v>
      </c>
      <c r="T493">
        <v>-1E-3</v>
      </c>
      <c r="U493">
        <v>0.186</v>
      </c>
      <c r="V493">
        <v>-4.0000000000000001E-3</v>
      </c>
      <c r="W493" t="s">
        <v>172</v>
      </c>
    </row>
    <row r="496" spans="2:23">
      <c r="B496" t="s">
        <v>241</v>
      </c>
      <c r="C496" t="s">
        <v>144</v>
      </c>
      <c r="D496" t="s">
        <v>215</v>
      </c>
    </row>
    <row r="497" spans="2:23">
      <c r="B497" t="s">
        <v>241</v>
      </c>
      <c r="C497">
        <v>0</v>
      </c>
      <c r="D497" t="s">
        <v>242</v>
      </c>
      <c r="E497">
        <v>2</v>
      </c>
      <c r="F497">
        <v>9</v>
      </c>
      <c r="G497">
        <v>10</v>
      </c>
      <c r="H497" t="s">
        <v>172</v>
      </c>
      <c r="I497">
        <v>3</v>
      </c>
      <c r="J497">
        <v>4</v>
      </c>
      <c r="K497">
        <v>5</v>
      </c>
      <c r="L497">
        <v>6</v>
      </c>
      <c r="M497">
        <v>7</v>
      </c>
      <c r="N497">
        <v>8</v>
      </c>
    </row>
    <row r="498" spans="2:23">
      <c r="B498" t="s">
        <v>241</v>
      </c>
      <c r="C498" t="s">
        <v>145</v>
      </c>
      <c r="D498" t="s">
        <v>146</v>
      </c>
      <c r="E498" t="s">
        <v>147</v>
      </c>
      <c r="F498" t="s">
        <v>148</v>
      </c>
      <c r="G498" t="s">
        <v>100</v>
      </c>
      <c r="H498" t="s">
        <v>149</v>
      </c>
      <c r="I498" t="s">
        <v>100</v>
      </c>
      <c r="J498" t="s">
        <v>172</v>
      </c>
      <c r="K498" t="s">
        <v>153</v>
      </c>
      <c r="L498" t="s">
        <v>100</v>
      </c>
      <c r="M498" t="s">
        <v>154</v>
      </c>
      <c r="N498" t="s">
        <v>100</v>
      </c>
      <c r="O498" t="s">
        <v>155</v>
      </c>
      <c r="P498" t="s">
        <v>100</v>
      </c>
      <c r="Q498" t="s">
        <v>156</v>
      </c>
      <c r="R498" t="s">
        <v>100</v>
      </c>
      <c r="S498" t="s">
        <v>157</v>
      </c>
      <c r="T498" t="s">
        <v>100</v>
      </c>
      <c r="U498" t="s">
        <v>150</v>
      </c>
      <c r="V498" t="s">
        <v>100</v>
      </c>
      <c r="W498" t="s">
        <v>172</v>
      </c>
    </row>
    <row r="499" spans="2:23">
      <c r="B499" t="s">
        <v>241</v>
      </c>
      <c r="C499">
        <v>1</v>
      </c>
      <c r="D499">
        <v>1</v>
      </c>
      <c r="E499">
        <v>448.8</v>
      </c>
      <c r="F499" s="1">
        <v>6.9999999999999997E-7</v>
      </c>
      <c r="G499">
        <v>0</v>
      </c>
      <c r="H499" s="1">
        <v>7.9999999999999996E-7</v>
      </c>
      <c r="I499">
        <v>0</v>
      </c>
      <c r="J499" t="s">
        <v>172</v>
      </c>
      <c r="K499">
        <v>0</v>
      </c>
      <c r="L499">
        <v>0</v>
      </c>
      <c r="M499" s="1">
        <v>1.0000000000000001E-195</v>
      </c>
      <c r="N499">
        <v>0</v>
      </c>
      <c r="O499">
        <v>0</v>
      </c>
      <c r="P499">
        <v>0</v>
      </c>
      <c r="Q499">
        <v>0</v>
      </c>
      <c r="R499">
        <v>0</v>
      </c>
      <c r="S499">
        <v>0</v>
      </c>
      <c r="T499">
        <v>0</v>
      </c>
      <c r="U499">
        <v>0</v>
      </c>
      <c r="V499">
        <v>0</v>
      </c>
      <c r="W499" t="s">
        <v>172</v>
      </c>
    </row>
    <row r="500" spans="2:23">
      <c r="B500" t="s">
        <v>241</v>
      </c>
      <c r="C500">
        <v>2</v>
      </c>
      <c r="D500">
        <v>2</v>
      </c>
      <c r="E500">
        <v>515</v>
      </c>
      <c r="F500" s="1">
        <v>5E-52</v>
      </c>
      <c r="G500">
        <v>0</v>
      </c>
      <c r="H500" s="1">
        <v>3.9999999999999999E-19</v>
      </c>
      <c r="I500">
        <v>0</v>
      </c>
      <c r="J500" t="s">
        <v>172</v>
      </c>
      <c r="K500">
        <v>0</v>
      </c>
      <c r="L500">
        <v>0</v>
      </c>
      <c r="M500" s="1">
        <v>2E-224</v>
      </c>
      <c r="N500">
        <v>0</v>
      </c>
      <c r="O500">
        <v>0</v>
      </c>
      <c r="P500">
        <v>0</v>
      </c>
      <c r="Q500">
        <v>0</v>
      </c>
      <c r="R500">
        <v>0</v>
      </c>
      <c r="S500">
        <v>0</v>
      </c>
      <c r="T500">
        <v>0</v>
      </c>
      <c r="U500">
        <v>0</v>
      </c>
      <c r="V500">
        <v>0</v>
      </c>
      <c r="W500" t="s">
        <v>172</v>
      </c>
    </row>
    <row r="501" spans="2:23">
      <c r="B501" t="s">
        <v>241</v>
      </c>
      <c r="C501">
        <v>3</v>
      </c>
      <c r="D501">
        <v>3</v>
      </c>
      <c r="E501">
        <v>131.19999999999999</v>
      </c>
      <c r="F501">
        <v>3.0000000000000001E-3</v>
      </c>
      <c r="G501">
        <v>-5.0000000000000001E-3</v>
      </c>
      <c r="H501" s="1">
        <v>5.0000000000000002E-5</v>
      </c>
      <c r="I501">
        <v>0</v>
      </c>
      <c r="J501" t="s">
        <v>172</v>
      </c>
      <c r="K501">
        <v>0</v>
      </c>
      <c r="L501">
        <v>0</v>
      </c>
      <c r="M501" s="1">
        <v>9.9999999999999995E-58</v>
      </c>
      <c r="N501">
        <v>0</v>
      </c>
      <c r="O501" s="1">
        <v>5.0000000000000001E-4</v>
      </c>
      <c r="P501">
        <v>0</v>
      </c>
      <c r="Q501">
        <v>2.9000000000000001E-2</v>
      </c>
      <c r="R501">
        <v>-2E-3</v>
      </c>
      <c r="S501" s="1">
        <v>5.0000000000000001E-4</v>
      </c>
      <c r="T501">
        <v>0</v>
      </c>
      <c r="U501">
        <v>4.0000000000000001E-3</v>
      </c>
      <c r="V501">
        <v>-1E-3</v>
      </c>
      <c r="W501" t="s">
        <v>172</v>
      </c>
    </row>
    <row r="502" spans="2:23">
      <c r="B502" t="s">
        <v>241</v>
      </c>
      <c r="C502">
        <v>4</v>
      </c>
      <c r="D502">
        <v>4</v>
      </c>
      <c r="E502">
        <v>125.4</v>
      </c>
      <c r="F502" s="1">
        <v>2.0000000000000001E-4</v>
      </c>
      <c r="G502">
        <v>0</v>
      </c>
      <c r="H502" s="1">
        <v>1.0000000000000001E-5</v>
      </c>
      <c r="I502">
        <v>0</v>
      </c>
      <c r="J502" t="s">
        <v>172</v>
      </c>
      <c r="K502">
        <v>0</v>
      </c>
      <c r="L502">
        <v>0</v>
      </c>
      <c r="M502" s="1">
        <v>3.0000000000000002E-55</v>
      </c>
      <c r="N502">
        <v>0</v>
      </c>
      <c r="O502">
        <v>1E-3</v>
      </c>
      <c r="P502">
        <v>0</v>
      </c>
      <c r="Q502">
        <v>3.9E-2</v>
      </c>
      <c r="R502">
        <v>-2E-3</v>
      </c>
      <c r="S502">
        <v>1E-3</v>
      </c>
      <c r="T502">
        <v>0</v>
      </c>
      <c r="U502">
        <v>7.0000000000000001E-3</v>
      </c>
      <c r="V502">
        <v>-1E-3</v>
      </c>
      <c r="W502" t="s">
        <v>172</v>
      </c>
    </row>
    <row r="503" spans="2:23">
      <c r="B503" t="s">
        <v>241</v>
      </c>
      <c r="C503">
        <v>5</v>
      </c>
      <c r="D503">
        <v>5</v>
      </c>
      <c r="E503">
        <v>86.2</v>
      </c>
      <c r="F503">
        <v>4.0000000000000001E-3</v>
      </c>
      <c r="G503">
        <v>-5.0000000000000001E-3</v>
      </c>
      <c r="H503" s="1">
        <v>6.0000000000000002E-5</v>
      </c>
      <c r="I503">
        <v>0</v>
      </c>
      <c r="J503" t="s">
        <v>172</v>
      </c>
      <c r="K503" s="1">
        <v>2.0000000000000001E-4</v>
      </c>
      <c r="L503">
        <v>0</v>
      </c>
      <c r="M503" s="1">
        <v>3.9999999999999998E-38</v>
      </c>
      <c r="N503">
        <v>0</v>
      </c>
      <c r="O503">
        <v>2E-3</v>
      </c>
      <c r="P503">
        <v>0</v>
      </c>
      <c r="Q503">
        <v>0.14299999999999999</v>
      </c>
      <c r="R503">
        <v>-3.0000000000000001E-3</v>
      </c>
      <c r="S503">
        <v>2E-3</v>
      </c>
      <c r="T503">
        <v>0</v>
      </c>
      <c r="U503">
        <v>4.2999999999999997E-2</v>
      </c>
      <c r="V503">
        <v>-2E-3</v>
      </c>
      <c r="W503" t="s">
        <v>172</v>
      </c>
    </row>
    <row r="504" spans="2:23">
      <c r="B504" t="s">
        <v>241</v>
      </c>
      <c r="C504">
        <v>6</v>
      </c>
      <c r="D504">
        <v>6</v>
      </c>
      <c r="E504">
        <v>88.1</v>
      </c>
      <c r="F504" s="1">
        <v>8.0000000000000007E-5</v>
      </c>
      <c r="G504">
        <v>0</v>
      </c>
      <c r="H504" s="1">
        <v>6.0000000000000002E-6</v>
      </c>
      <c r="I504">
        <v>0</v>
      </c>
      <c r="J504" t="s">
        <v>172</v>
      </c>
      <c r="K504">
        <v>0</v>
      </c>
      <c r="L504">
        <v>0</v>
      </c>
      <c r="M504" s="1">
        <v>4.9999999999999998E-39</v>
      </c>
      <c r="N504">
        <v>0</v>
      </c>
      <c r="O504">
        <v>2E-3</v>
      </c>
      <c r="P504">
        <v>0</v>
      </c>
      <c r="Q504">
        <v>0.13400000000000001</v>
      </c>
      <c r="R504">
        <v>-3.0000000000000001E-3</v>
      </c>
      <c r="S504">
        <v>2E-3</v>
      </c>
      <c r="T504">
        <v>0</v>
      </c>
      <c r="U504">
        <v>3.2000000000000001E-2</v>
      </c>
      <c r="V504">
        <v>-2E-3</v>
      </c>
      <c r="W504" t="s">
        <v>172</v>
      </c>
    </row>
    <row r="505" spans="2:23">
      <c r="B505" t="s">
        <v>241</v>
      </c>
      <c r="C505">
        <v>7</v>
      </c>
      <c r="D505">
        <v>7</v>
      </c>
      <c r="E505">
        <v>49.9</v>
      </c>
      <c r="F505">
        <v>8.1000000000000003E-2</v>
      </c>
      <c r="G505">
        <v>-8.0000000000000002E-3</v>
      </c>
      <c r="H505">
        <v>1.9E-2</v>
      </c>
      <c r="I505">
        <v>0</v>
      </c>
      <c r="J505" t="s">
        <v>172</v>
      </c>
      <c r="K505">
        <v>1.7999999999999999E-2</v>
      </c>
      <c r="L505">
        <v>-1E-3</v>
      </c>
      <c r="M505" s="1">
        <v>2.0000000000000001E-22</v>
      </c>
      <c r="N505">
        <v>0</v>
      </c>
      <c r="O505">
        <v>5.6000000000000001E-2</v>
      </c>
      <c r="P505">
        <v>-2E-3</v>
      </c>
      <c r="Q505">
        <v>0.50900000000000001</v>
      </c>
      <c r="R505">
        <v>-5.0000000000000001E-3</v>
      </c>
      <c r="S505">
        <v>4.9000000000000002E-2</v>
      </c>
      <c r="T505">
        <v>-2E-3</v>
      </c>
      <c r="U505">
        <v>0.34300000000000003</v>
      </c>
      <c r="V505">
        <v>-5.0000000000000001E-3</v>
      </c>
      <c r="W505" t="s">
        <v>172</v>
      </c>
    </row>
    <row r="506" spans="2:23">
      <c r="B506" t="s">
        <v>241</v>
      </c>
      <c r="C506">
        <v>8</v>
      </c>
      <c r="D506">
        <v>8</v>
      </c>
      <c r="E506">
        <v>60.5</v>
      </c>
      <c r="F506">
        <v>5.8999999999999997E-2</v>
      </c>
      <c r="G506">
        <v>-7.0000000000000001E-3</v>
      </c>
      <c r="H506">
        <v>1.4E-2</v>
      </c>
      <c r="I506">
        <v>0</v>
      </c>
      <c r="J506" t="s">
        <v>172</v>
      </c>
      <c r="K506">
        <v>1.2999999999999999E-2</v>
      </c>
      <c r="L506">
        <v>-1E-3</v>
      </c>
      <c r="M506" s="1">
        <v>5.0000000000000002E-27</v>
      </c>
      <c r="N506">
        <v>0</v>
      </c>
      <c r="O506">
        <v>0.04</v>
      </c>
      <c r="P506">
        <v>-2E-3</v>
      </c>
      <c r="Q506">
        <v>0.39500000000000002</v>
      </c>
      <c r="R506">
        <v>-5.0000000000000001E-3</v>
      </c>
      <c r="S506">
        <v>3.6999999999999998E-2</v>
      </c>
      <c r="T506">
        <v>-2E-3</v>
      </c>
      <c r="U506">
        <v>0.24399999999999999</v>
      </c>
      <c r="V506">
        <v>-4.0000000000000001E-3</v>
      </c>
      <c r="W506" t="s">
        <v>172</v>
      </c>
    </row>
    <row r="507" spans="2:23">
      <c r="B507" t="s">
        <v>241</v>
      </c>
      <c r="C507">
        <v>9</v>
      </c>
      <c r="D507">
        <v>9</v>
      </c>
      <c r="E507">
        <v>68.7</v>
      </c>
      <c r="F507">
        <v>3.2000000000000001E-2</v>
      </c>
      <c r="G507">
        <v>-8.0000000000000002E-3</v>
      </c>
      <c r="H507">
        <v>2E-3</v>
      </c>
      <c r="I507">
        <v>0</v>
      </c>
      <c r="J507" t="s">
        <v>172</v>
      </c>
      <c r="K507">
        <v>2E-3</v>
      </c>
      <c r="L507">
        <v>0</v>
      </c>
      <c r="M507" s="1">
        <v>1.0000000000000001E-30</v>
      </c>
      <c r="N507">
        <v>0</v>
      </c>
      <c r="O507">
        <v>0.01</v>
      </c>
      <c r="P507">
        <v>-1E-3</v>
      </c>
      <c r="Q507">
        <v>0.28899999999999998</v>
      </c>
      <c r="R507">
        <v>-5.0000000000000001E-3</v>
      </c>
      <c r="S507">
        <v>8.9999999999999993E-3</v>
      </c>
      <c r="T507">
        <v>-1E-3</v>
      </c>
      <c r="U507">
        <v>0.13200000000000001</v>
      </c>
      <c r="V507">
        <v>-3.0000000000000001E-3</v>
      </c>
      <c r="W507" t="s">
        <v>172</v>
      </c>
    </row>
    <row r="508" spans="2:23">
      <c r="B508" t="s">
        <v>241</v>
      </c>
      <c r="C508">
        <v>10</v>
      </c>
      <c r="D508">
        <v>10</v>
      </c>
      <c r="E508">
        <v>67.5</v>
      </c>
      <c r="F508">
        <v>2.1000000000000001E-2</v>
      </c>
      <c r="G508">
        <v>-6.0000000000000001E-3</v>
      </c>
      <c r="H508">
        <v>2E-3</v>
      </c>
      <c r="I508">
        <v>0</v>
      </c>
      <c r="J508" t="s">
        <v>172</v>
      </c>
      <c r="K508">
        <v>2E-3</v>
      </c>
      <c r="L508">
        <v>0</v>
      </c>
      <c r="M508" s="1">
        <v>4.9999999999999997E-30</v>
      </c>
      <c r="N508">
        <v>0</v>
      </c>
      <c r="O508">
        <v>1.2E-2</v>
      </c>
      <c r="P508">
        <v>-1E-3</v>
      </c>
      <c r="Q508">
        <v>0.29699999999999999</v>
      </c>
      <c r="R508">
        <v>-5.0000000000000001E-3</v>
      </c>
      <c r="S508">
        <v>1.2E-2</v>
      </c>
      <c r="T508">
        <v>-1E-3</v>
      </c>
      <c r="U508">
        <v>0.14599999999999999</v>
      </c>
      <c r="V508">
        <v>-4.0000000000000001E-3</v>
      </c>
      <c r="W508" t="s">
        <v>172</v>
      </c>
    </row>
    <row r="509" spans="2:23">
      <c r="B509" t="s">
        <v>241</v>
      </c>
      <c r="C509">
        <v>11</v>
      </c>
      <c r="D509">
        <v>11</v>
      </c>
      <c r="E509">
        <v>342</v>
      </c>
      <c r="F509" s="1">
        <v>2.0000000000000002E-5</v>
      </c>
      <c r="G509">
        <v>0</v>
      </c>
      <c r="H509" s="1">
        <v>1.0000000000000001E-5</v>
      </c>
      <c r="I509">
        <v>0</v>
      </c>
      <c r="J509" t="s">
        <v>172</v>
      </c>
      <c r="K509">
        <v>0</v>
      </c>
      <c r="L509">
        <v>0</v>
      </c>
      <c r="M509" s="1">
        <v>3.0000000000000002E-149</v>
      </c>
      <c r="N509">
        <v>0</v>
      </c>
      <c r="O509">
        <v>0</v>
      </c>
      <c r="P509">
        <v>0</v>
      </c>
      <c r="Q509">
        <v>0</v>
      </c>
      <c r="R509">
        <v>0</v>
      </c>
      <c r="S509">
        <v>0</v>
      </c>
      <c r="T509">
        <v>0</v>
      </c>
      <c r="U509">
        <v>0</v>
      </c>
      <c r="V509">
        <v>0</v>
      </c>
      <c r="W509" t="s">
        <v>172</v>
      </c>
    </row>
    <row r="510" spans="2:23">
      <c r="B510" t="s">
        <v>241</v>
      </c>
      <c r="C510">
        <v>12</v>
      </c>
      <c r="D510">
        <v>12</v>
      </c>
      <c r="E510">
        <v>339.9</v>
      </c>
      <c r="F510" s="1">
        <v>2.0000000000000001E-4</v>
      </c>
      <c r="G510">
        <v>0</v>
      </c>
      <c r="H510" s="1">
        <v>2.0000000000000002E-5</v>
      </c>
      <c r="I510">
        <v>0</v>
      </c>
      <c r="J510" t="s">
        <v>172</v>
      </c>
      <c r="K510">
        <v>0</v>
      </c>
      <c r="L510">
        <v>0</v>
      </c>
      <c r="M510" s="1">
        <v>1.9999999999999999E-148</v>
      </c>
      <c r="N510">
        <v>0</v>
      </c>
      <c r="O510">
        <v>0</v>
      </c>
      <c r="P510">
        <v>0</v>
      </c>
      <c r="Q510">
        <v>0</v>
      </c>
      <c r="R510">
        <v>0</v>
      </c>
      <c r="S510">
        <v>0</v>
      </c>
      <c r="T510">
        <v>0</v>
      </c>
      <c r="U510">
        <v>0</v>
      </c>
      <c r="V510">
        <v>0</v>
      </c>
      <c r="W510" t="s">
        <v>172</v>
      </c>
    </row>
    <row r="511" spans="2:23">
      <c r="B511" t="s">
        <v>241</v>
      </c>
      <c r="C511">
        <v>13</v>
      </c>
      <c r="D511">
        <v>13</v>
      </c>
      <c r="E511">
        <v>115.1</v>
      </c>
      <c r="F511">
        <v>4.0000000000000001E-3</v>
      </c>
      <c r="G511">
        <v>-2E-3</v>
      </c>
      <c r="H511">
        <v>1E-3</v>
      </c>
      <c r="I511">
        <v>0</v>
      </c>
      <c r="J511" t="s">
        <v>172</v>
      </c>
      <c r="K511" s="1">
        <v>5.0000000000000001E-4</v>
      </c>
      <c r="L511">
        <v>0</v>
      </c>
      <c r="M511" s="1">
        <v>1E-50</v>
      </c>
      <c r="N511">
        <v>0</v>
      </c>
      <c r="O511">
        <v>1E-3</v>
      </c>
      <c r="P511">
        <v>0</v>
      </c>
      <c r="Q511">
        <v>6.2E-2</v>
      </c>
      <c r="R511">
        <v>-2E-3</v>
      </c>
      <c r="S511">
        <v>1E-3</v>
      </c>
      <c r="T511">
        <v>0</v>
      </c>
      <c r="U511">
        <v>2.1000000000000001E-2</v>
      </c>
      <c r="V511">
        <v>-1E-3</v>
      </c>
      <c r="W511" t="s">
        <v>172</v>
      </c>
    </row>
    <row r="512" spans="2:23">
      <c r="B512" t="s">
        <v>241</v>
      </c>
      <c r="C512">
        <v>14</v>
      </c>
      <c r="D512">
        <v>14</v>
      </c>
      <c r="E512">
        <v>117.6</v>
      </c>
      <c r="F512">
        <v>2E-3</v>
      </c>
      <c r="G512">
        <v>-1E-3</v>
      </c>
      <c r="H512" s="1">
        <v>4.0000000000000002E-4</v>
      </c>
      <c r="I512">
        <v>0</v>
      </c>
      <c r="J512" t="s">
        <v>172</v>
      </c>
      <c r="K512" s="1">
        <v>1E-4</v>
      </c>
      <c r="L512">
        <v>0</v>
      </c>
      <c r="M512" s="1">
        <v>8.0000000000000001E-52</v>
      </c>
      <c r="N512">
        <v>0</v>
      </c>
      <c r="O512">
        <v>1E-3</v>
      </c>
      <c r="P512">
        <v>0</v>
      </c>
      <c r="Q512">
        <v>5.7000000000000002E-2</v>
      </c>
      <c r="R512">
        <v>-2E-3</v>
      </c>
      <c r="S512">
        <v>1E-3</v>
      </c>
      <c r="T512">
        <v>0</v>
      </c>
      <c r="U512">
        <v>1.9E-2</v>
      </c>
      <c r="V512">
        <v>-1E-3</v>
      </c>
      <c r="W512" t="s">
        <v>172</v>
      </c>
    </row>
    <row r="513" spans="2:23">
      <c r="B513" t="s">
        <v>241</v>
      </c>
      <c r="C513">
        <v>15</v>
      </c>
      <c r="D513">
        <v>15</v>
      </c>
      <c r="E513">
        <v>101.3</v>
      </c>
      <c r="F513">
        <v>1.0999999999999999E-2</v>
      </c>
      <c r="G513">
        <v>-6.0000000000000001E-3</v>
      </c>
      <c r="H513" s="1">
        <v>5.0000000000000001E-4</v>
      </c>
      <c r="I513">
        <v>0</v>
      </c>
      <c r="J513" t="s">
        <v>172</v>
      </c>
      <c r="K513" s="1">
        <v>1E-4</v>
      </c>
      <c r="L513">
        <v>0</v>
      </c>
      <c r="M513" s="1">
        <v>9.9999999999999995E-45</v>
      </c>
      <c r="N513">
        <v>0</v>
      </c>
      <c r="O513">
        <v>2E-3</v>
      </c>
      <c r="P513">
        <v>0</v>
      </c>
      <c r="Q513">
        <v>7.6999999999999999E-2</v>
      </c>
      <c r="R513">
        <v>-3.0000000000000001E-3</v>
      </c>
      <c r="S513">
        <v>2E-3</v>
      </c>
      <c r="T513">
        <v>0</v>
      </c>
      <c r="U513">
        <v>1.9E-2</v>
      </c>
      <c r="V513">
        <v>-1E-3</v>
      </c>
      <c r="W513" t="s">
        <v>172</v>
      </c>
    </row>
    <row r="514" spans="2:23">
      <c r="B514" t="s">
        <v>241</v>
      </c>
      <c r="C514">
        <v>16</v>
      </c>
      <c r="D514">
        <v>16</v>
      </c>
      <c r="E514">
        <v>102</v>
      </c>
      <c r="F514">
        <v>6.0000000000000001E-3</v>
      </c>
      <c r="G514">
        <v>-6.0000000000000001E-3</v>
      </c>
      <c r="H514" s="1">
        <v>2.0000000000000001E-4</v>
      </c>
      <c r="I514">
        <v>0</v>
      </c>
      <c r="J514" t="s">
        <v>172</v>
      </c>
      <c r="K514" s="1">
        <v>1E-4</v>
      </c>
      <c r="L514">
        <v>0</v>
      </c>
      <c r="M514" s="1">
        <v>4.9999999999999998E-45</v>
      </c>
      <c r="N514">
        <v>0</v>
      </c>
      <c r="O514">
        <v>2E-3</v>
      </c>
      <c r="P514">
        <v>0</v>
      </c>
      <c r="Q514">
        <v>7.3999999999999996E-2</v>
      </c>
      <c r="R514">
        <v>-3.0000000000000001E-3</v>
      </c>
      <c r="S514">
        <v>2E-3</v>
      </c>
      <c r="T514">
        <v>0</v>
      </c>
      <c r="U514">
        <v>1.9E-2</v>
      </c>
      <c r="V514">
        <v>-1E-3</v>
      </c>
      <c r="W514" t="s">
        <v>172</v>
      </c>
    </row>
    <row r="515" spans="2:23">
      <c r="B515" t="s">
        <v>241</v>
      </c>
      <c r="C515">
        <v>17</v>
      </c>
      <c r="D515">
        <v>17</v>
      </c>
      <c r="E515">
        <v>4.0999999999999996</v>
      </c>
      <c r="F515">
        <v>0.59899999999999998</v>
      </c>
      <c r="G515">
        <v>-0.01</v>
      </c>
      <c r="H515">
        <v>0.371</v>
      </c>
      <c r="I515">
        <v>-2E-3</v>
      </c>
      <c r="J515" t="s">
        <v>172</v>
      </c>
      <c r="K515">
        <v>0.379</v>
      </c>
      <c r="L515">
        <v>-5.0000000000000001E-3</v>
      </c>
      <c r="M515">
        <v>1.7000000000000001E-2</v>
      </c>
      <c r="N515">
        <v>0</v>
      </c>
      <c r="O515">
        <v>0.41</v>
      </c>
      <c r="P515">
        <v>-5.0000000000000001E-3</v>
      </c>
      <c r="Q515">
        <v>0.95899999999999996</v>
      </c>
      <c r="R515">
        <v>-2E-3</v>
      </c>
      <c r="S515">
        <v>0.41</v>
      </c>
      <c r="T515">
        <v>-5.0000000000000001E-3</v>
      </c>
      <c r="U515">
        <v>0.94499999999999995</v>
      </c>
      <c r="V515">
        <v>-2E-3</v>
      </c>
      <c r="W515" t="s">
        <v>172</v>
      </c>
    </row>
    <row r="516" spans="2:23">
      <c r="B516" t="s">
        <v>241</v>
      </c>
      <c r="C516">
        <v>18</v>
      </c>
      <c r="D516">
        <v>18</v>
      </c>
      <c r="E516">
        <v>-4.0999999999999996</v>
      </c>
      <c r="F516">
        <v>0.76300000000000001</v>
      </c>
      <c r="G516">
        <v>-8.0000000000000002E-3</v>
      </c>
      <c r="H516">
        <v>0.54</v>
      </c>
      <c r="I516">
        <v>-2E-3</v>
      </c>
      <c r="J516" t="s">
        <v>172</v>
      </c>
      <c r="K516">
        <v>0.53800000000000003</v>
      </c>
      <c r="L516">
        <v>-5.0000000000000001E-3</v>
      </c>
      <c r="M516">
        <v>0.98299999999999998</v>
      </c>
      <c r="N516">
        <v>0</v>
      </c>
      <c r="O516">
        <v>0.59</v>
      </c>
      <c r="P516">
        <v>-5.0000000000000001E-3</v>
      </c>
      <c r="Q516">
        <v>0.98099999999999998</v>
      </c>
      <c r="R516">
        <v>-1E-3</v>
      </c>
      <c r="S516">
        <v>0.59</v>
      </c>
      <c r="T516">
        <v>-5.0000000000000001E-3</v>
      </c>
      <c r="U516">
        <v>0.98599999999999999</v>
      </c>
      <c r="V516">
        <v>-1E-3</v>
      </c>
      <c r="W516" t="s">
        <v>172</v>
      </c>
    </row>
    <row r="517" spans="2:23">
      <c r="B517" t="s">
        <v>241</v>
      </c>
      <c r="C517">
        <v>19</v>
      </c>
      <c r="D517">
        <v>19</v>
      </c>
      <c r="E517">
        <v>68.5</v>
      </c>
      <c r="F517">
        <v>4.9000000000000002E-2</v>
      </c>
      <c r="G517">
        <v>-8.0000000000000002E-3</v>
      </c>
      <c r="H517">
        <v>6.0000000000000001E-3</v>
      </c>
      <c r="I517">
        <v>0</v>
      </c>
      <c r="J517" t="s">
        <v>172</v>
      </c>
      <c r="K517">
        <v>3.0000000000000001E-3</v>
      </c>
      <c r="L517">
        <v>-1E-3</v>
      </c>
      <c r="M517" s="1">
        <v>2.0000000000000002E-30</v>
      </c>
      <c r="N517">
        <v>0</v>
      </c>
      <c r="O517">
        <v>1.0999999999999999E-2</v>
      </c>
      <c r="P517">
        <v>-1E-3</v>
      </c>
      <c r="Q517">
        <v>0.28299999999999997</v>
      </c>
      <c r="R517">
        <v>-5.0000000000000001E-3</v>
      </c>
      <c r="S517">
        <v>1.0999999999999999E-2</v>
      </c>
      <c r="T517">
        <v>-1E-3</v>
      </c>
      <c r="U517">
        <v>0.16500000000000001</v>
      </c>
      <c r="V517">
        <v>-4.0000000000000001E-3</v>
      </c>
      <c r="W517" t="s">
        <v>172</v>
      </c>
    </row>
    <row r="518" spans="2:23">
      <c r="B518" t="s">
        <v>241</v>
      </c>
      <c r="C518">
        <v>20</v>
      </c>
      <c r="D518">
        <v>20</v>
      </c>
      <c r="E518">
        <v>69.599999999999994</v>
      </c>
      <c r="F518">
        <v>2.4E-2</v>
      </c>
      <c r="G518">
        <v>-1.0999999999999999E-2</v>
      </c>
      <c r="H518">
        <v>1E-3</v>
      </c>
      <c r="I518">
        <v>0</v>
      </c>
      <c r="J518" t="s">
        <v>172</v>
      </c>
      <c r="K518">
        <v>1E-3</v>
      </c>
      <c r="L518">
        <v>0</v>
      </c>
      <c r="M518" s="1">
        <v>5.9999999999999996E-31</v>
      </c>
      <c r="N518">
        <v>0</v>
      </c>
      <c r="O518">
        <v>7.0000000000000001E-3</v>
      </c>
      <c r="P518">
        <v>-1E-3</v>
      </c>
      <c r="Q518">
        <v>0.27400000000000002</v>
      </c>
      <c r="R518">
        <v>-4.0000000000000001E-3</v>
      </c>
      <c r="S518">
        <v>7.0000000000000001E-3</v>
      </c>
      <c r="T518">
        <v>-1E-3</v>
      </c>
      <c r="U518">
        <v>0.10199999999999999</v>
      </c>
      <c r="V518">
        <v>-3.0000000000000001E-3</v>
      </c>
      <c r="W518" t="s">
        <v>172</v>
      </c>
    </row>
    <row r="519" spans="2:23">
      <c r="B519" t="s">
        <v>241</v>
      </c>
      <c r="C519">
        <v>21</v>
      </c>
      <c r="D519">
        <v>21</v>
      </c>
      <c r="E519">
        <v>617.9</v>
      </c>
      <c r="F519" s="1">
        <v>3.9999999999999998E-57</v>
      </c>
      <c r="G519">
        <v>0</v>
      </c>
      <c r="H519" s="1">
        <v>2.0000000000000001E-17</v>
      </c>
      <c r="I519">
        <v>0</v>
      </c>
      <c r="J519" t="s">
        <v>172</v>
      </c>
      <c r="K519">
        <v>0</v>
      </c>
      <c r="L519">
        <v>0</v>
      </c>
      <c r="M519" s="1">
        <v>3.9999999999999998E-269</v>
      </c>
      <c r="N519">
        <v>0</v>
      </c>
      <c r="O519">
        <v>0</v>
      </c>
      <c r="P519">
        <v>0</v>
      </c>
      <c r="Q519">
        <v>0</v>
      </c>
      <c r="R519">
        <v>0</v>
      </c>
      <c r="S519">
        <v>0</v>
      </c>
      <c r="T519">
        <v>0</v>
      </c>
      <c r="U519">
        <v>0</v>
      </c>
      <c r="V519">
        <v>0</v>
      </c>
      <c r="W519" t="s">
        <v>172</v>
      </c>
    </row>
    <row r="520" spans="2:23">
      <c r="B520" t="s">
        <v>241</v>
      </c>
      <c r="C520">
        <v>22</v>
      </c>
      <c r="D520">
        <v>22</v>
      </c>
      <c r="E520">
        <v>620.9</v>
      </c>
      <c r="F520" s="1">
        <v>2.0000000000000002E-31</v>
      </c>
      <c r="G520">
        <v>0</v>
      </c>
      <c r="H520" s="1">
        <v>5.0000000000000002E-14</v>
      </c>
      <c r="I520">
        <v>0</v>
      </c>
      <c r="J520" t="s">
        <v>172</v>
      </c>
      <c r="K520">
        <v>0</v>
      </c>
      <c r="L520">
        <v>0</v>
      </c>
      <c r="M520" s="1">
        <v>2.0000000000000001E-270</v>
      </c>
      <c r="N520">
        <v>0</v>
      </c>
      <c r="O520">
        <v>0</v>
      </c>
      <c r="P520">
        <v>0</v>
      </c>
      <c r="Q520">
        <v>0</v>
      </c>
      <c r="R520">
        <v>0</v>
      </c>
      <c r="S520">
        <v>0</v>
      </c>
      <c r="T520">
        <v>0</v>
      </c>
      <c r="U520">
        <v>0</v>
      </c>
      <c r="V520">
        <v>0</v>
      </c>
      <c r="W520" t="s">
        <v>172</v>
      </c>
    </row>
    <row r="521" spans="2:23">
      <c r="B521" t="s">
        <v>241</v>
      </c>
      <c r="C521">
        <v>23</v>
      </c>
      <c r="D521">
        <v>23</v>
      </c>
      <c r="E521">
        <v>153.6</v>
      </c>
      <c r="F521" s="1">
        <v>1.9999999999999999E-60</v>
      </c>
      <c r="G521">
        <v>0</v>
      </c>
      <c r="H521" s="1">
        <v>8.9999999999999999E-18</v>
      </c>
      <c r="I521">
        <v>0</v>
      </c>
      <c r="J521" t="s">
        <v>172</v>
      </c>
      <c r="K521">
        <v>0</v>
      </c>
      <c r="L521">
        <v>0</v>
      </c>
      <c r="M521" s="1">
        <v>1.9999999999999999E-67</v>
      </c>
      <c r="N521">
        <v>0</v>
      </c>
      <c r="O521">
        <v>0</v>
      </c>
      <c r="P521">
        <v>0</v>
      </c>
      <c r="Q521">
        <v>1.2999999999999999E-2</v>
      </c>
      <c r="R521">
        <v>-1E-3</v>
      </c>
      <c r="S521">
        <v>0</v>
      </c>
      <c r="T521">
        <v>0</v>
      </c>
      <c r="U521" s="1">
        <v>6.0000000000000002E-5</v>
      </c>
      <c r="V521">
        <v>0</v>
      </c>
      <c r="W521" t="s">
        <v>172</v>
      </c>
    </row>
    <row r="522" spans="2:23">
      <c r="B522" t="s">
        <v>241</v>
      </c>
      <c r="C522">
        <v>24</v>
      </c>
      <c r="D522">
        <v>24</v>
      </c>
      <c r="E522">
        <v>154.9</v>
      </c>
      <c r="F522" s="1">
        <v>2.0000000000000001E-56</v>
      </c>
      <c r="G522">
        <v>0</v>
      </c>
      <c r="H522" s="1">
        <v>2.0000000000000001E-18</v>
      </c>
      <c r="I522">
        <v>0</v>
      </c>
      <c r="J522" t="s">
        <v>172</v>
      </c>
      <c r="K522">
        <v>0</v>
      </c>
      <c r="L522">
        <v>0</v>
      </c>
      <c r="M522" s="1">
        <v>4.9999999999999997E-68</v>
      </c>
      <c r="N522">
        <v>0</v>
      </c>
      <c r="O522">
        <v>0</v>
      </c>
      <c r="P522">
        <v>0</v>
      </c>
      <c r="Q522">
        <v>1.2999999999999999E-2</v>
      </c>
      <c r="R522">
        <v>-1E-3</v>
      </c>
      <c r="S522">
        <v>0</v>
      </c>
      <c r="T522">
        <v>0</v>
      </c>
      <c r="U522" s="1">
        <v>1E-4</v>
      </c>
      <c r="V522">
        <v>0</v>
      </c>
      <c r="W522" t="s">
        <v>172</v>
      </c>
    </row>
    <row r="523" spans="2:23">
      <c r="B523" t="s">
        <v>241</v>
      </c>
      <c r="C523">
        <v>25</v>
      </c>
      <c r="D523">
        <v>25</v>
      </c>
      <c r="E523">
        <v>87.9</v>
      </c>
      <c r="F523">
        <v>0.01</v>
      </c>
      <c r="G523">
        <v>-5.0000000000000001E-3</v>
      </c>
      <c r="H523">
        <v>1E-3</v>
      </c>
      <c r="I523">
        <v>0</v>
      </c>
      <c r="J523" t="s">
        <v>172</v>
      </c>
      <c r="K523">
        <v>0</v>
      </c>
      <c r="L523">
        <v>0</v>
      </c>
      <c r="M523" s="1">
        <v>6.0000000000000006E-39</v>
      </c>
      <c r="N523">
        <v>0</v>
      </c>
      <c r="O523">
        <v>1E-3</v>
      </c>
      <c r="P523">
        <v>0</v>
      </c>
      <c r="Q523">
        <v>0.14099999999999999</v>
      </c>
      <c r="R523">
        <v>-3.0000000000000001E-3</v>
      </c>
      <c r="S523">
        <v>1E-3</v>
      </c>
      <c r="T523">
        <v>0</v>
      </c>
      <c r="U523">
        <v>2.1999999999999999E-2</v>
      </c>
      <c r="V523">
        <v>-1E-3</v>
      </c>
      <c r="W523" t="s">
        <v>172</v>
      </c>
    </row>
    <row r="524" spans="2:23">
      <c r="B524" t="s">
        <v>241</v>
      </c>
      <c r="C524">
        <v>26</v>
      </c>
      <c r="D524">
        <v>26</v>
      </c>
      <c r="E524">
        <v>84.6</v>
      </c>
      <c r="F524">
        <v>5.0000000000000001E-3</v>
      </c>
      <c r="G524">
        <v>-6.0000000000000001E-3</v>
      </c>
      <c r="H524" s="1">
        <v>1E-4</v>
      </c>
      <c r="I524">
        <v>0</v>
      </c>
      <c r="J524" t="s">
        <v>172</v>
      </c>
      <c r="K524" s="1">
        <v>1E-4</v>
      </c>
      <c r="L524">
        <v>0</v>
      </c>
      <c r="M524" s="1">
        <v>2.0000000000000001E-37</v>
      </c>
      <c r="N524">
        <v>0</v>
      </c>
      <c r="O524">
        <v>2E-3</v>
      </c>
      <c r="P524">
        <v>0</v>
      </c>
      <c r="Q524">
        <v>0.157</v>
      </c>
      <c r="R524">
        <v>-4.0000000000000001E-3</v>
      </c>
      <c r="S524">
        <v>2E-3</v>
      </c>
      <c r="T524">
        <v>0</v>
      </c>
      <c r="U524">
        <v>2.7E-2</v>
      </c>
      <c r="V524">
        <v>-2E-3</v>
      </c>
      <c r="W524" t="s">
        <v>172</v>
      </c>
    </row>
    <row r="525" spans="2:23">
      <c r="B525" t="s">
        <v>241</v>
      </c>
      <c r="C525">
        <v>27</v>
      </c>
      <c r="D525">
        <v>27</v>
      </c>
      <c r="E525">
        <v>67.2</v>
      </c>
      <c r="F525">
        <v>3.3000000000000002E-2</v>
      </c>
      <c r="G525">
        <v>-8.0000000000000002E-3</v>
      </c>
      <c r="H525">
        <v>3.0000000000000001E-3</v>
      </c>
      <c r="I525">
        <v>0</v>
      </c>
      <c r="J525" t="s">
        <v>172</v>
      </c>
      <c r="K525">
        <v>3.0000000000000001E-3</v>
      </c>
      <c r="L525">
        <v>-1E-3</v>
      </c>
      <c r="M525" s="1">
        <v>5.9999999999999998E-30</v>
      </c>
      <c r="N525">
        <v>0</v>
      </c>
      <c r="O525">
        <v>2.4E-2</v>
      </c>
      <c r="P525">
        <v>-2E-3</v>
      </c>
      <c r="Q525">
        <v>0.32900000000000001</v>
      </c>
      <c r="R525">
        <v>-5.0000000000000001E-3</v>
      </c>
      <c r="S525">
        <v>1.9E-2</v>
      </c>
      <c r="T525">
        <v>-1E-3</v>
      </c>
      <c r="U525">
        <v>0.14699999999999999</v>
      </c>
      <c r="V525">
        <v>-4.0000000000000001E-3</v>
      </c>
      <c r="W525" t="s">
        <v>172</v>
      </c>
    </row>
    <row r="526" spans="2:23">
      <c r="B526" t="s">
        <v>241</v>
      </c>
      <c r="C526">
        <v>28</v>
      </c>
      <c r="D526">
        <v>28</v>
      </c>
      <c r="E526">
        <v>71.900000000000006</v>
      </c>
      <c r="F526">
        <v>2.4E-2</v>
      </c>
      <c r="G526">
        <v>-5.0000000000000001E-3</v>
      </c>
      <c r="H526">
        <v>5.0000000000000001E-3</v>
      </c>
      <c r="I526">
        <v>0</v>
      </c>
      <c r="J526" t="s">
        <v>172</v>
      </c>
      <c r="K526">
        <v>5.0000000000000001E-3</v>
      </c>
      <c r="L526">
        <v>-1E-3</v>
      </c>
      <c r="M526" s="1">
        <v>6.0000000000000001E-32</v>
      </c>
      <c r="N526">
        <v>0</v>
      </c>
      <c r="O526">
        <v>2.1000000000000001E-2</v>
      </c>
      <c r="P526">
        <v>-1E-3</v>
      </c>
      <c r="Q526">
        <v>0.29499999999999998</v>
      </c>
      <c r="R526">
        <v>-5.0000000000000001E-3</v>
      </c>
      <c r="S526">
        <v>2.1000000000000001E-2</v>
      </c>
      <c r="T526">
        <v>-1E-3</v>
      </c>
      <c r="U526">
        <v>0.153</v>
      </c>
      <c r="V526">
        <v>-4.0000000000000001E-3</v>
      </c>
      <c r="W526" t="s">
        <v>172</v>
      </c>
    </row>
    <row r="527" spans="2:23">
      <c r="B527" t="s">
        <v>241</v>
      </c>
      <c r="C527">
        <v>29</v>
      </c>
      <c r="D527">
        <v>29</v>
      </c>
      <c r="E527">
        <v>85.3</v>
      </c>
      <c r="F527" s="1">
        <v>2.0000000000000001E-4</v>
      </c>
      <c r="G527">
        <v>-1E-3</v>
      </c>
      <c r="H527" s="1">
        <v>2.0000000000000002E-5</v>
      </c>
      <c r="I527">
        <v>0</v>
      </c>
      <c r="J527" t="s">
        <v>172</v>
      </c>
      <c r="K527">
        <v>0</v>
      </c>
      <c r="L527">
        <v>0</v>
      </c>
      <c r="M527" s="1">
        <v>9.0000000000000002E-38</v>
      </c>
      <c r="N527">
        <v>0</v>
      </c>
      <c r="O527">
        <v>1E-3</v>
      </c>
      <c r="P527">
        <v>0</v>
      </c>
      <c r="Q527">
        <v>0.152</v>
      </c>
      <c r="R527">
        <v>-4.0000000000000001E-3</v>
      </c>
      <c r="S527">
        <v>1E-3</v>
      </c>
      <c r="T527">
        <v>0</v>
      </c>
      <c r="U527">
        <v>2.4E-2</v>
      </c>
      <c r="V527">
        <v>-2E-3</v>
      </c>
      <c r="W527" t="s">
        <v>172</v>
      </c>
    </row>
    <row r="528" spans="2:23">
      <c r="B528" t="s">
        <v>241</v>
      </c>
      <c r="C528">
        <v>30</v>
      </c>
      <c r="D528">
        <v>30</v>
      </c>
      <c r="E528">
        <v>84.6</v>
      </c>
      <c r="F528">
        <v>4.0000000000000001E-3</v>
      </c>
      <c r="G528">
        <v>-5.0000000000000001E-3</v>
      </c>
      <c r="H528" s="1">
        <v>9.0000000000000006E-5</v>
      </c>
      <c r="I528">
        <v>0</v>
      </c>
      <c r="J528" t="s">
        <v>172</v>
      </c>
      <c r="K528" s="1">
        <v>3.0000000000000001E-5</v>
      </c>
      <c r="L528">
        <v>0</v>
      </c>
      <c r="M528" s="1">
        <v>2.0000000000000001E-37</v>
      </c>
      <c r="N528">
        <v>0</v>
      </c>
      <c r="O528">
        <v>2E-3</v>
      </c>
      <c r="P528">
        <v>0</v>
      </c>
      <c r="Q528">
        <v>0.154</v>
      </c>
      <c r="R528">
        <v>-4.0000000000000001E-3</v>
      </c>
      <c r="S528">
        <v>2E-3</v>
      </c>
      <c r="T528">
        <v>0</v>
      </c>
      <c r="U528">
        <v>2.1999999999999999E-2</v>
      </c>
      <c r="V528">
        <v>-1E-3</v>
      </c>
      <c r="W528" t="s">
        <v>172</v>
      </c>
    </row>
    <row r="529" spans="2:23">
      <c r="B529" t="s">
        <v>241</v>
      </c>
      <c r="C529">
        <v>31</v>
      </c>
      <c r="D529">
        <v>31</v>
      </c>
      <c r="E529">
        <v>367.4</v>
      </c>
      <c r="F529" s="1">
        <v>1E-4</v>
      </c>
      <c r="G529">
        <v>0</v>
      </c>
      <c r="H529" s="1">
        <v>2.0000000000000002E-5</v>
      </c>
      <c r="I529">
        <v>0</v>
      </c>
      <c r="J529" t="s">
        <v>172</v>
      </c>
      <c r="K529">
        <v>0</v>
      </c>
      <c r="L529">
        <v>0</v>
      </c>
      <c r="M529" s="1">
        <v>3E-160</v>
      </c>
      <c r="N529">
        <v>0</v>
      </c>
      <c r="O529">
        <v>0</v>
      </c>
      <c r="P529">
        <v>0</v>
      </c>
      <c r="Q529">
        <v>0</v>
      </c>
      <c r="R529">
        <v>0</v>
      </c>
      <c r="S529">
        <v>0</v>
      </c>
      <c r="T529">
        <v>0</v>
      </c>
      <c r="U529">
        <v>0</v>
      </c>
      <c r="V529">
        <v>0</v>
      </c>
      <c r="W529" t="s">
        <v>172</v>
      </c>
    </row>
    <row r="530" spans="2:23">
      <c r="B530" t="s">
        <v>241</v>
      </c>
      <c r="C530">
        <v>32</v>
      </c>
      <c r="D530">
        <v>32</v>
      </c>
      <c r="E530">
        <v>357.5</v>
      </c>
      <c r="F530" s="1">
        <v>4.0000000000000002E-4</v>
      </c>
      <c r="G530">
        <v>-1E-3</v>
      </c>
      <c r="H530" s="1">
        <v>6.0000000000000002E-5</v>
      </c>
      <c r="I530">
        <v>0</v>
      </c>
      <c r="J530" t="s">
        <v>172</v>
      </c>
      <c r="K530">
        <v>0</v>
      </c>
      <c r="L530">
        <v>0</v>
      </c>
      <c r="M530" s="1">
        <v>6.0000000000000005E-156</v>
      </c>
      <c r="N530">
        <v>0</v>
      </c>
      <c r="O530">
        <v>0</v>
      </c>
      <c r="P530">
        <v>0</v>
      </c>
      <c r="Q530">
        <v>0</v>
      </c>
      <c r="R530">
        <v>0</v>
      </c>
      <c r="S530">
        <v>0</v>
      </c>
      <c r="T530">
        <v>0</v>
      </c>
      <c r="U530">
        <v>0</v>
      </c>
      <c r="V530">
        <v>0</v>
      </c>
      <c r="W530" t="s">
        <v>172</v>
      </c>
    </row>
    <row r="531" spans="2:23">
      <c r="B531" t="s">
        <v>241</v>
      </c>
      <c r="C531">
        <v>33</v>
      </c>
      <c r="D531">
        <v>33</v>
      </c>
      <c r="E531">
        <v>129.4</v>
      </c>
      <c r="F531">
        <v>5.0000000000000001E-3</v>
      </c>
      <c r="G531">
        <v>-7.0000000000000001E-3</v>
      </c>
      <c r="H531" s="1">
        <v>6.9999999999999994E-5</v>
      </c>
      <c r="I531">
        <v>0</v>
      </c>
      <c r="J531" t="s">
        <v>172</v>
      </c>
      <c r="K531">
        <v>0</v>
      </c>
      <c r="L531">
        <v>0</v>
      </c>
      <c r="M531" s="1">
        <v>6E-57</v>
      </c>
      <c r="N531">
        <v>0</v>
      </c>
      <c r="O531">
        <v>1E-3</v>
      </c>
      <c r="P531">
        <v>0</v>
      </c>
      <c r="Q531">
        <v>3.5999999999999997E-2</v>
      </c>
      <c r="R531">
        <v>-2E-3</v>
      </c>
      <c r="S531">
        <v>1E-3</v>
      </c>
      <c r="T531">
        <v>0</v>
      </c>
      <c r="U531">
        <v>0.01</v>
      </c>
      <c r="V531">
        <v>-1E-3</v>
      </c>
      <c r="W531" t="s">
        <v>172</v>
      </c>
    </row>
    <row r="532" spans="2:23">
      <c r="B532" t="s">
        <v>241</v>
      </c>
      <c r="C532">
        <v>34</v>
      </c>
      <c r="D532">
        <v>34</v>
      </c>
      <c r="E532">
        <v>126.9</v>
      </c>
      <c r="F532">
        <v>1E-3</v>
      </c>
      <c r="G532">
        <v>-2E-3</v>
      </c>
      <c r="H532" s="1">
        <v>5.0000000000000002E-5</v>
      </c>
      <c r="I532">
        <v>0</v>
      </c>
      <c r="J532" t="s">
        <v>172</v>
      </c>
      <c r="K532" s="1">
        <v>1E-4</v>
      </c>
      <c r="L532">
        <v>0</v>
      </c>
      <c r="M532" s="1">
        <v>8.0000000000000003E-56</v>
      </c>
      <c r="N532">
        <v>0</v>
      </c>
      <c r="O532" s="1">
        <v>5.0000000000000001E-4</v>
      </c>
      <c r="P532">
        <v>0</v>
      </c>
      <c r="Q532">
        <v>4.1000000000000002E-2</v>
      </c>
      <c r="R532">
        <v>-2E-3</v>
      </c>
      <c r="S532" s="1">
        <v>5.0000000000000001E-4</v>
      </c>
      <c r="T532">
        <v>0</v>
      </c>
      <c r="U532">
        <v>0.01</v>
      </c>
      <c r="V532">
        <v>-1E-3</v>
      </c>
      <c r="W532" t="s">
        <v>172</v>
      </c>
    </row>
    <row r="533" spans="2:23">
      <c r="B533" t="s">
        <v>241</v>
      </c>
      <c r="C533">
        <v>35</v>
      </c>
      <c r="D533">
        <v>35</v>
      </c>
      <c r="E533">
        <v>112.5</v>
      </c>
      <c r="F533" s="1">
        <v>7.0000000000000003E-155</v>
      </c>
      <c r="G533">
        <v>0</v>
      </c>
      <c r="H533" s="1">
        <v>6.0000000000000003E-33</v>
      </c>
      <c r="I533">
        <v>0</v>
      </c>
      <c r="J533" t="s">
        <v>172</v>
      </c>
      <c r="K533">
        <v>0</v>
      </c>
      <c r="L533">
        <v>0</v>
      </c>
      <c r="M533" s="1">
        <v>9.9999999999999994E-50</v>
      </c>
      <c r="N533">
        <v>0</v>
      </c>
      <c r="O533">
        <v>1E-3</v>
      </c>
      <c r="P533">
        <v>0</v>
      </c>
      <c r="Q533">
        <v>4.9000000000000002E-2</v>
      </c>
      <c r="R533">
        <v>-2E-3</v>
      </c>
      <c r="S533">
        <v>1E-3</v>
      </c>
      <c r="T533">
        <v>0</v>
      </c>
      <c r="U533">
        <v>7.0000000000000001E-3</v>
      </c>
      <c r="V533">
        <v>-1E-3</v>
      </c>
      <c r="W533" t="s">
        <v>172</v>
      </c>
    </row>
    <row r="534" spans="2:23">
      <c r="B534" t="s">
        <v>241</v>
      </c>
      <c r="C534">
        <v>36</v>
      </c>
      <c r="D534">
        <v>36</v>
      </c>
      <c r="E534">
        <v>124.9</v>
      </c>
      <c r="F534" s="1">
        <v>4.9999999999999998E-8</v>
      </c>
      <c r="G534">
        <v>0</v>
      </c>
      <c r="H534" s="1">
        <v>9.9999999999999995E-8</v>
      </c>
      <c r="I534">
        <v>0</v>
      </c>
      <c r="J534" t="s">
        <v>172</v>
      </c>
      <c r="K534">
        <v>0</v>
      </c>
      <c r="L534">
        <v>0</v>
      </c>
      <c r="M534" s="1">
        <v>5.0000000000000002E-55</v>
      </c>
      <c r="N534">
        <v>0</v>
      </c>
      <c r="O534" s="1">
        <v>3.0000000000000001E-5</v>
      </c>
      <c r="P534">
        <v>0</v>
      </c>
      <c r="Q534">
        <v>2.1000000000000001E-2</v>
      </c>
      <c r="R534">
        <v>-1E-3</v>
      </c>
      <c r="S534" s="1">
        <v>3.0000000000000001E-5</v>
      </c>
      <c r="T534">
        <v>0</v>
      </c>
      <c r="U534">
        <v>2E-3</v>
      </c>
      <c r="V534">
        <v>0</v>
      </c>
      <c r="W534" t="s">
        <v>172</v>
      </c>
    </row>
    <row r="535" spans="2:23">
      <c r="B535" t="s">
        <v>241</v>
      </c>
      <c r="C535">
        <v>37</v>
      </c>
      <c r="D535">
        <v>37</v>
      </c>
      <c r="E535">
        <v>44.1</v>
      </c>
      <c r="F535">
        <v>5.0999999999999997E-2</v>
      </c>
      <c r="G535">
        <v>-8.9999999999999993E-3</v>
      </c>
      <c r="H535">
        <v>6.0000000000000001E-3</v>
      </c>
      <c r="I535">
        <v>0</v>
      </c>
      <c r="J535" t="s">
        <v>172</v>
      </c>
      <c r="K535">
        <v>7.0000000000000001E-3</v>
      </c>
      <c r="L535">
        <v>-1E-3</v>
      </c>
      <c r="M535" s="1">
        <v>7.0000000000000001E-20</v>
      </c>
      <c r="N535">
        <v>0</v>
      </c>
      <c r="O535">
        <v>3.5000000000000003E-2</v>
      </c>
      <c r="P535">
        <v>-2E-3</v>
      </c>
      <c r="Q535">
        <v>0.58499999999999996</v>
      </c>
      <c r="R535">
        <v>-5.0000000000000001E-3</v>
      </c>
      <c r="S535">
        <v>3.5000000000000003E-2</v>
      </c>
      <c r="T535">
        <v>-2E-3</v>
      </c>
      <c r="U535">
        <v>0.29299999999999998</v>
      </c>
      <c r="V535">
        <v>-5.0000000000000001E-3</v>
      </c>
      <c r="W535" t="s">
        <v>172</v>
      </c>
    </row>
    <row r="536" spans="2:23">
      <c r="B536" t="s">
        <v>241</v>
      </c>
      <c r="C536">
        <v>38</v>
      </c>
      <c r="D536">
        <v>38</v>
      </c>
      <c r="E536">
        <v>37.9</v>
      </c>
      <c r="F536">
        <v>0.126</v>
      </c>
      <c r="G536">
        <v>-0.01</v>
      </c>
      <c r="H536">
        <v>2.5999999999999999E-2</v>
      </c>
      <c r="I536">
        <v>-1E-3</v>
      </c>
      <c r="J536" t="s">
        <v>172</v>
      </c>
      <c r="K536">
        <v>2.5999999999999999E-2</v>
      </c>
      <c r="L536">
        <v>-2E-3</v>
      </c>
      <c r="M536" s="1">
        <v>3.0000000000000001E-17</v>
      </c>
      <c r="N536">
        <v>0</v>
      </c>
      <c r="O536">
        <v>5.5E-2</v>
      </c>
      <c r="P536">
        <v>-2E-3</v>
      </c>
      <c r="Q536">
        <v>0.65900000000000003</v>
      </c>
      <c r="R536">
        <v>-5.0000000000000001E-3</v>
      </c>
      <c r="S536">
        <v>5.5E-2</v>
      </c>
      <c r="T536">
        <v>-2E-3</v>
      </c>
      <c r="U536">
        <v>0.40500000000000003</v>
      </c>
      <c r="V536">
        <v>-5.0000000000000001E-3</v>
      </c>
      <c r="W536" t="s">
        <v>172</v>
      </c>
    </row>
    <row r="537" spans="2:23">
      <c r="B537" t="s">
        <v>241</v>
      </c>
      <c r="C537">
        <v>39</v>
      </c>
      <c r="D537">
        <v>39</v>
      </c>
      <c r="E537">
        <v>59</v>
      </c>
      <c r="F537">
        <v>2.5000000000000001E-2</v>
      </c>
      <c r="G537">
        <v>-7.0000000000000001E-3</v>
      </c>
      <c r="H537">
        <v>2E-3</v>
      </c>
      <c r="I537">
        <v>0</v>
      </c>
      <c r="J537" t="s">
        <v>172</v>
      </c>
      <c r="K537">
        <v>3.0000000000000001E-3</v>
      </c>
      <c r="L537">
        <v>-1E-3</v>
      </c>
      <c r="M537" s="1">
        <v>2.0000000000000001E-26</v>
      </c>
      <c r="N537">
        <v>0</v>
      </c>
      <c r="O537">
        <v>8.0000000000000002E-3</v>
      </c>
      <c r="P537">
        <v>-1E-3</v>
      </c>
      <c r="Q537">
        <v>0.39200000000000002</v>
      </c>
      <c r="R537">
        <v>-5.0000000000000001E-3</v>
      </c>
      <c r="S537">
        <v>8.0000000000000002E-3</v>
      </c>
      <c r="T537">
        <v>-1E-3</v>
      </c>
      <c r="U537">
        <v>0.122</v>
      </c>
      <c r="V537">
        <v>-3.0000000000000001E-3</v>
      </c>
      <c r="W537" t="s">
        <v>172</v>
      </c>
    </row>
    <row r="538" spans="2:23">
      <c r="B538" t="s">
        <v>241</v>
      </c>
      <c r="C538">
        <v>40</v>
      </c>
      <c r="D538">
        <v>40</v>
      </c>
      <c r="E538">
        <v>72</v>
      </c>
      <c r="F538">
        <v>2.1999999999999999E-2</v>
      </c>
      <c r="G538">
        <v>-1.0999999999999999E-2</v>
      </c>
      <c r="H538">
        <v>1E-3</v>
      </c>
      <c r="I538">
        <v>0</v>
      </c>
      <c r="J538" t="s">
        <v>172</v>
      </c>
      <c r="K538">
        <v>1E-3</v>
      </c>
      <c r="L538">
        <v>0</v>
      </c>
      <c r="M538" s="1">
        <v>5.0000000000000004E-32</v>
      </c>
      <c r="N538">
        <v>0</v>
      </c>
      <c r="O538">
        <v>4.0000000000000001E-3</v>
      </c>
      <c r="P538">
        <v>-1E-3</v>
      </c>
      <c r="Q538">
        <v>0.254</v>
      </c>
      <c r="R538">
        <v>-4.0000000000000001E-3</v>
      </c>
      <c r="S538">
        <v>4.0000000000000001E-3</v>
      </c>
      <c r="T538">
        <v>-1E-3</v>
      </c>
      <c r="U538">
        <v>6.3E-2</v>
      </c>
      <c r="V538">
        <v>-2E-3</v>
      </c>
      <c r="W538" t="s">
        <v>172</v>
      </c>
    </row>
    <row r="539" spans="2:23">
      <c r="B539" t="s">
        <v>241</v>
      </c>
      <c r="C539">
        <v>41</v>
      </c>
      <c r="D539">
        <v>41</v>
      </c>
      <c r="E539">
        <v>90.9</v>
      </c>
      <c r="F539">
        <v>8.0000000000000002E-3</v>
      </c>
      <c r="G539">
        <v>-6.0000000000000001E-3</v>
      </c>
      <c r="H539" s="1">
        <v>2.9999999999999997E-4</v>
      </c>
      <c r="I539">
        <v>0</v>
      </c>
      <c r="J539" t="s">
        <v>172</v>
      </c>
      <c r="K539">
        <v>0</v>
      </c>
      <c r="L539">
        <v>0</v>
      </c>
      <c r="M539" s="1">
        <v>3.0000000000000002E-40</v>
      </c>
      <c r="N539">
        <v>0</v>
      </c>
      <c r="O539">
        <v>2E-3</v>
      </c>
      <c r="P539">
        <v>0</v>
      </c>
      <c r="Q539">
        <v>0.12</v>
      </c>
      <c r="R539">
        <v>-3.0000000000000001E-3</v>
      </c>
      <c r="S539">
        <v>2E-3</v>
      </c>
      <c r="T539">
        <v>0</v>
      </c>
      <c r="U539">
        <v>2.5999999999999999E-2</v>
      </c>
      <c r="V539">
        <v>-2E-3</v>
      </c>
      <c r="W539" t="s">
        <v>172</v>
      </c>
    </row>
    <row r="540" spans="2:23">
      <c r="B540" t="s">
        <v>241</v>
      </c>
      <c r="C540">
        <v>42</v>
      </c>
      <c r="D540">
        <v>42</v>
      </c>
      <c r="E540">
        <v>79.3</v>
      </c>
      <c r="F540">
        <v>1E-3</v>
      </c>
      <c r="G540">
        <v>-1E-3</v>
      </c>
      <c r="H540" s="1">
        <v>1E-4</v>
      </c>
      <c r="I540">
        <v>0</v>
      </c>
      <c r="J540" t="s">
        <v>172</v>
      </c>
      <c r="K540">
        <v>0</v>
      </c>
      <c r="L540">
        <v>0</v>
      </c>
      <c r="M540" s="1">
        <v>4E-35</v>
      </c>
      <c r="N540">
        <v>0</v>
      </c>
      <c r="O540">
        <v>3.0000000000000001E-3</v>
      </c>
      <c r="P540">
        <v>-1E-3</v>
      </c>
      <c r="Q540">
        <v>0.20300000000000001</v>
      </c>
      <c r="R540">
        <v>-4.0000000000000001E-3</v>
      </c>
      <c r="S540">
        <v>3.0000000000000001E-3</v>
      </c>
      <c r="T540">
        <v>-1E-3</v>
      </c>
      <c r="U540">
        <v>3.6999999999999998E-2</v>
      </c>
      <c r="V540">
        <v>-2E-3</v>
      </c>
      <c r="W540" t="s">
        <v>172</v>
      </c>
    </row>
    <row r="541" spans="2:23">
      <c r="B541" t="s">
        <v>241</v>
      </c>
      <c r="C541">
        <v>43</v>
      </c>
      <c r="D541">
        <v>43</v>
      </c>
      <c r="E541">
        <v>113.5</v>
      </c>
      <c r="F541" s="1">
        <v>4.0000000000000002E-4</v>
      </c>
      <c r="G541">
        <v>-1E-3</v>
      </c>
      <c r="H541" s="1">
        <v>7.9999999999999996E-6</v>
      </c>
      <c r="I541">
        <v>0</v>
      </c>
      <c r="J541" t="s">
        <v>172</v>
      </c>
      <c r="K541">
        <v>0</v>
      </c>
      <c r="L541">
        <v>0</v>
      </c>
      <c r="M541" s="1">
        <v>4.9999999999999997E-50</v>
      </c>
      <c r="N541">
        <v>0</v>
      </c>
      <c r="O541">
        <v>1E-3</v>
      </c>
      <c r="P541">
        <v>0</v>
      </c>
      <c r="Q541">
        <v>4.7E-2</v>
      </c>
      <c r="R541">
        <v>-2E-3</v>
      </c>
      <c r="S541">
        <v>1E-3</v>
      </c>
      <c r="T541">
        <v>0</v>
      </c>
      <c r="U541">
        <v>8.9999999999999993E-3</v>
      </c>
      <c r="V541">
        <v>-1E-3</v>
      </c>
      <c r="W541" t="s">
        <v>172</v>
      </c>
    </row>
    <row r="542" spans="2:23">
      <c r="B542" t="s">
        <v>241</v>
      </c>
      <c r="C542">
        <v>44</v>
      </c>
      <c r="D542">
        <v>44</v>
      </c>
      <c r="E542">
        <v>113</v>
      </c>
      <c r="F542" s="1">
        <v>2.0000000000000001E-4</v>
      </c>
      <c r="G542">
        <v>-1E-3</v>
      </c>
      <c r="H542" s="1">
        <v>1.0000000000000001E-5</v>
      </c>
      <c r="I542">
        <v>0</v>
      </c>
      <c r="J542" t="s">
        <v>172</v>
      </c>
      <c r="K542">
        <v>0</v>
      </c>
      <c r="L542">
        <v>0</v>
      </c>
      <c r="M542" s="1">
        <v>8.0000000000000001E-50</v>
      </c>
      <c r="N542">
        <v>0</v>
      </c>
      <c r="O542">
        <v>1E-3</v>
      </c>
      <c r="P542">
        <v>0</v>
      </c>
      <c r="Q542">
        <v>4.8000000000000001E-2</v>
      </c>
      <c r="R542">
        <v>-2E-3</v>
      </c>
      <c r="S542">
        <v>1E-3</v>
      </c>
      <c r="T542">
        <v>0</v>
      </c>
      <c r="U542">
        <v>8.0000000000000002E-3</v>
      </c>
      <c r="V542">
        <v>-1E-3</v>
      </c>
      <c r="W542" t="s">
        <v>172</v>
      </c>
    </row>
    <row r="545" spans="2:23">
      <c r="B545" t="s">
        <v>241</v>
      </c>
      <c r="C545" t="s">
        <v>144</v>
      </c>
      <c r="D545" t="s">
        <v>216</v>
      </c>
    </row>
    <row r="546" spans="2:23">
      <c r="B546" t="s">
        <v>241</v>
      </c>
      <c r="C546">
        <v>0</v>
      </c>
      <c r="D546" t="s">
        <v>242</v>
      </c>
      <c r="E546">
        <v>2</v>
      </c>
      <c r="F546">
        <v>9</v>
      </c>
      <c r="G546">
        <v>10</v>
      </c>
      <c r="H546" t="s">
        <v>172</v>
      </c>
      <c r="I546">
        <v>3</v>
      </c>
      <c r="J546">
        <v>4</v>
      </c>
      <c r="K546">
        <v>5</v>
      </c>
      <c r="L546">
        <v>6</v>
      </c>
      <c r="M546">
        <v>7</v>
      </c>
      <c r="N546">
        <v>8</v>
      </c>
    </row>
    <row r="547" spans="2:23">
      <c r="B547" t="s">
        <v>241</v>
      </c>
      <c r="C547" t="s">
        <v>145</v>
      </c>
      <c r="D547" t="s">
        <v>146</v>
      </c>
      <c r="E547" t="s">
        <v>147</v>
      </c>
      <c r="F547" t="s">
        <v>148</v>
      </c>
      <c r="G547" t="s">
        <v>100</v>
      </c>
      <c r="H547" t="s">
        <v>149</v>
      </c>
      <c r="I547" t="s">
        <v>100</v>
      </c>
      <c r="J547" t="s">
        <v>172</v>
      </c>
      <c r="K547" t="s">
        <v>153</v>
      </c>
      <c r="L547" t="s">
        <v>100</v>
      </c>
      <c r="M547" t="s">
        <v>154</v>
      </c>
      <c r="N547" t="s">
        <v>100</v>
      </c>
      <c r="O547" t="s">
        <v>155</v>
      </c>
      <c r="P547" t="s">
        <v>100</v>
      </c>
      <c r="Q547" t="s">
        <v>156</v>
      </c>
      <c r="R547" t="s">
        <v>100</v>
      </c>
      <c r="S547" t="s">
        <v>157</v>
      </c>
      <c r="T547" t="s">
        <v>100</v>
      </c>
      <c r="U547" t="s">
        <v>150</v>
      </c>
      <c r="V547" t="s">
        <v>100</v>
      </c>
      <c r="W547" t="s">
        <v>172</v>
      </c>
    </row>
    <row r="548" spans="2:23">
      <c r="B548" t="s">
        <v>241</v>
      </c>
      <c r="C548">
        <v>1</v>
      </c>
      <c r="D548">
        <v>1</v>
      </c>
      <c r="E548">
        <v>1479.4</v>
      </c>
      <c r="F548" s="1">
        <v>4.0000000000000003E-43</v>
      </c>
      <c r="G548">
        <v>0</v>
      </c>
      <c r="H548" s="1">
        <v>2.9999999999999998E-15</v>
      </c>
      <c r="I548">
        <v>0</v>
      </c>
      <c r="J548" t="s">
        <v>172</v>
      </c>
      <c r="K548">
        <v>0</v>
      </c>
      <c r="L548">
        <v>0</v>
      </c>
      <c r="M548">
        <v>0</v>
      </c>
      <c r="N548">
        <v>0</v>
      </c>
      <c r="O548">
        <v>0</v>
      </c>
      <c r="P548">
        <v>0</v>
      </c>
      <c r="Q548">
        <v>0</v>
      </c>
      <c r="R548">
        <v>0</v>
      </c>
      <c r="S548">
        <v>0</v>
      </c>
      <c r="T548">
        <v>0</v>
      </c>
      <c r="U548">
        <v>0</v>
      </c>
      <c r="V548">
        <v>0</v>
      </c>
      <c r="W548" t="s">
        <v>172</v>
      </c>
    </row>
    <row r="549" spans="2:23">
      <c r="B549" t="s">
        <v>241</v>
      </c>
      <c r="C549">
        <v>2</v>
      </c>
      <c r="D549">
        <v>2</v>
      </c>
      <c r="E549">
        <v>1682.6</v>
      </c>
      <c r="F549" s="1">
        <v>4.9999999999999997E-68</v>
      </c>
      <c r="G549">
        <v>0</v>
      </c>
      <c r="H549" s="1">
        <v>5.9999999999999998E-21</v>
      </c>
      <c r="I549">
        <v>0</v>
      </c>
      <c r="J549" t="s">
        <v>172</v>
      </c>
      <c r="K549">
        <v>0</v>
      </c>
      <c r="L549">
        <v>0</v>
      </c>
      <c r="M549">
        <v>0</v>
      </c>
      <c r="N549">
        <v>0</v>
      </c>
      <c r="O549">
        <v>0</v>
      </c>
      <c r="P549">
        <v>0</v>
      </c>
      <c r="Q549">
        <v>0</v>
      </c>
      <c r="R549">
        <v>0</v>
      </c>
      <c r="S549">
        <v>0</v>
      </c>
      <c r="T549">
        <v>0</v>
      </c>
      <c r="U549">
        <v>0</v>
      </c>
      <c r="V549">
        <v>0</v>
      </c>
      <c r="W549" t="s">
        <v>172</v>
      </c>
    </row>
    <row r="550" spans="2:23">
      <c r="B550" t="s">
        <v>241</v>
      </c>
      <c r="C550">
        <v>3</v>
      </c>
      <c r="D550">
        <v>3</v>
      </c>
      <c r="E550">
        <v>115.6</v>
      </c>
      <c r="F550">
        <v>2.1000000000000001E-2</v>
      </c>
      <c r="G550">
        <v>-6.0000000000000001E-3</v>
      </c>
      <c r="H550">
        <v>2E-3</v>
      </c>
      <c r="I550">
        <v>0</v>
      </c>
      <c r="J550" t="s">
        <v>172</v>
      </c>
      <c r="K550">
        <v>2E-3</v>
      </c>
      <c r="L550">
        <v>0</v>
      </c>
      <c r="M550" s="1">
        <v>6E-51</v>
      </c>
      <c r="N550">
        <v>0</v>
      </c>
      <c r="O550">
        <v>8.9999999999999993E-3</v>
      </c>
      <c r="P550">
        <v>-1E-3</v>
      </c>
      <c r="Q550">
        <v>0.53300000000000003</v>
      </c>
      <c r="R550">
        <v>-5.0000000000000001E-3</v>
      </c>
      <c r="S550">
        <v>8.9999999999999993E-3</v>
      </c>
      <c r="T550">
        <v>-1E-3</v>
      </c>
      <c r="U550">
        <v>0.1</v>
      </c>
      <c r="V550">
        <v>-3.0000000000000001E-3</v>
      </c>
      <c r="W550" t="s">
        <v>172</v>
      </c>
    </row>
    <row r="551" spans="2:23">
      <c r="B551" t="s">
        <v>241</v>
      </c>
      <c r="C551">
        <v>4</v>
      </c>
      <c r="D551">
        <v>4</v>
      </c>
      <c r="E551">
        <v>149.80000000000001</v>
      </c>
      <c r="F551" s="1">
        <v>2.0000000000000001E-4</v>
      </c>
      <c r="G551">
        <v>0</v>
      </c>
      <c r="H551" s="1">
        <v>6.9999999999999994E-5</v>
      </c>
      <c r="I551">
        <v>0</v>
      </c>
      <c r="J551" t="s">
        <v>172</v>
      </c>
      <c r="K551" s="1">
        <v>1E-4</v>
      </c>
      <c r="L551">
        <v>0</v>
      </c>
      <c r="M551" s="1">
        <v>8.9999999999999995E-66</v>
      </c>
      <c r="N551">
        <v>0</v>
      </c>
      <c r="O551">
        <v>2E-3</v>
      </c>
      <c r="P551">
        <v>0</v>
      </c>
      <c r="Q551">
        <v>0.39500000000000002</v>
      </c>
      <c r="R551">
        <v>-5.0000000000000001E-3</v>
      </c>
      <c r="S551">
        <v>2E-3</v>
      </c>
      <c r="T551">
        <v>0</v>
      </c>
      <c r="U551">
        <v>2.8000000000000001E-2</v>
      </c>
      <c r="V551">
        <v>-2E-3</v>
      </c>
      <c r="W551" t="s">
        <v>172</v>
      </c>
    </row>
    <row r="552" spans="2:23">
      <c r="B552" t="s">
        <v>241</v>
      </c>
      <c r="C552">
        <v>5</v>
      </c>
      <c r="D552">
        <v>5</v>
      </c>
      <c r="E552">
        <v>71.099999999999994</v>
      </c>
      <c r="F552">
        <v>0.14699999999999999</v>
      </c>
      <c r="G552">
        <v>-1.2999999999999999E-2</v>
      </c>
      <c r="H552">
        <v>1.7999999999999999E-2</v>
      </c>
      <c r="I552">
        <v>0</v>
      </c>
      <c r="J552" t="s">
        <v>172</v>
      </c>
      <c r="K552">
        <v>1.7999999999999999E-2</v>
      </c>
      <c r="L552">
        <v>-1E-3</v>
      </c>
      <c r="M552" s="1">
        <v>1.0000000000000001E-31</v>
      </c>
      <c r="N552">
        <v>0</v>
      </c>
      <c r="O552">
        <v>7.0999999999999994E-2</v>
      </c>
      <c r="P552">
        <v>-3.0000000000000001E-3</v>
      </c>
      <c r="Q552">
        <v>0.81799999999999995</v>
      </c>
      <c r="R552">
        <v>-4.0000000000000001E-3</v>
      </c>
      <c r="S552">
        <v>7.0999999999999994E-2</v>
      </c>
      <c r="T552">
        <v>-3.0000000000000001E-3</v>
      </c>
      <c r="U552">
        <v>0.57699999999999996</v>
      </c>
      <c r="V552">
        <v>-5.0000000000000001E-3</v>
      </c>
      <c r="W552" t="s">
        <v>172</v>
      </c>
    </row>
    <row r="553" spans="2:23">
      <c r="B553" t="s">
        <v>241</v>
      </c>
      <c r="C553">
        <v>6</v>
      </c>
      <c r="D553">
        <v>6</v>
      </c>
      <c r="E553">
        <v>53</v>
      </c>
      <c r="F553">
        <v>0.26900000000000002</v>
      </c>
      <c r="G553">
        <v>-1.4999999999999999E-2</v>
      </c>
      <c r="H553">
        <v>3.6999999999999998E-2</v>
      </c>
      <c r="I553">
        <v>-1E-3</v>
      </c>
      <c r="J553" t="s">
        <v>172</v>
      </c>
      <c r="K553">
        <v>3.5000000000000003E-2</v>
      </c>
      <c r="L553">
        <v>-2E-3</v>
      </c>
      <c r="M553" s="1">
        <v>8.9999999999999995E-24</v>
      </c>
      <c r="N553">
        <v>0</v>
      </c>
      <c r="O553">
        <v>0.13200000000000001</v>
      </c>
      <c r="P553">
        <v>-3.0000000000000001E-3</v>
      </c>
      <c r="Q553">
        <v>0.89200000000000002</v>
      </c>
      <c r="R553">
        <v>-3.0000000000000001E-3</v>
      </c>
      <c r="S553">
        <v>0.13200000000000001</v>
      </c>
      <c r="T553">
        <v>-3.0000000000000001E-3</v>
      </c>
      <c r="U553">
        <v>0.76300000000000001</v>
      </c>
      <c r="V553">
        <v>-4.0000000000000001E-3</v>
      </c>
      <c r="W553" t="s">
        <v>172</v>
      </c>
    </row>
    <row r="554" spans="2:23">
      <c r="B554" t="s">
        <v>241</v>
      </c>
      <c r="C554">
        <v>7</v>
      </c>
      <c r="D554">
        <v>7</v>
      </c>
      <c r="E554">
        <v>588.29999999999995</v>
      </c>
      <c r="F554" s="1">
        <v>2.9999999999999997E-4</v>
      </c>
      <c r="G554">
        <v>-6.0000000000000001E-3</v>
      </c>
      <c r="H554" s="1">
        <v>9.9999999999999995E-8</v>
      </c>
      <c r="I554">
        <v>0</v>
      </c>
      <c r="J554" t="s">
        <v>172</v>
      </c>
      <c r="K554">
        <v>0</v>
      </c>
      <c r="L554">
        <v>0</v>
      </c>
      <c r="M554" s="1">
        <v>2.9999999999999998E-256</v>
      </c>
      <c r="N554">
        <v>0</v>
      </c>
      <c r="O554">
        <v>0</v>
      </c>
      <c r="P554">
        <v>0</v>
      </c>
      <c r="Q554" s="1">
        <v>5.0000000000000002E-5</v>
      </c>
      <c r="R554">
        <v>0</v>
      </c>
      <c r="S554">
        <v>0</v>
      </c>
      <c r="T554">
        <v>0</v>
      </c>
      <c r="U554">
        <v>0</v>
      </c>
      <c r="V554">
        <v>0</v>
      </c>
      <c r="W554" t="s">
        <v>172</v>
      </c>
    </row>
    <row r="555" spans="2:23">
      <c r="B555" t="s">
        <v>241</v>
      </c>
      <c r="C555">
        <v>8</v>
      </c>
      <c r="D555">
        <v>8</v>
      </c>
      <c r="E555">
        <v>782.9</v>
      </c>
      <c r="F555" s="1">
        <v>6.0000000000000003E-47</v>
      </c>
      <c r="G555">
        <v>0</v>
      </c>
      <c r="H555" s="1">
        <v>9.9999999999999998E-17</v>
      </c>
      <c r="I555">
        <v>0</v>
      </c>
      <c r="J555" t="s">
        <v>172</v>
      </c>
      <c r="K555">
        <v>0</v>
      </c>
      <c r="L555">
        <v>0</v>
      </c>
      <c r="M555">
        <v>0</v>
      </c>
      <c r="N555">
        <v>0</v>
      </c>
      <c r="O555">
        <v>0</v>
      </c>
      <c r="P555">
        <v>0</v>
      </c>
      <c r="Q555">
        <v>0</v>
      </c>
      <c r="R555">
        <v>0</v>
      </c>
      <c r="S555">
        <v>0</v>
      </c>
      <c r="T555">
        <v>0</v>
      </c>
      <c r="U555">
        <v>0</v>
      </c>
      <c r="V555">
        <v>0</v>
      </c>
      <c r="W555" t="s">
        <v>172</v>
      </c>
    </row>
    <row r="556" spans="2:23">
      <c r="B556" t="s">
        <v>241</v>
      </c>
      <c r="C556">
        <v>9</v>
      </c>
      <c r="D556">
        <v>9</v>
      </c>
      <c r="E556">
        <v>145.6</v>
      </c>
      <c r="F556">
        <v>5.0000000000000001E-3</v>
      </c>
      <c r="G556">
        <v>-4.0000000000000001E-3</v>
      </c>
      <c r="H556" s="1">
        <v>2.0000000000000001E-4</v>
      </c>
      <c r="I556">
        <v>0</v>
      </c>
      <c r="J556" t="s">
        <v>172</v>
      </c>
      <c r="K556" s="1">
        <v>2.9999999999999997E-4</v>
      </c>
      <c r="L556">
        <v>0</v>
      </c>
      <c r="M556" s="1">
        <v>6.0000000000000001E-64</v>
      </c>
      <c r="N556">
        <v>0</v>
      </c>
      <c r="O556">
        <v>8.0000000000000002E-3</v>
      </c>
      <c r="P556">
        <v>-1E-3</v>
      </c>
      <c r="Q556">
        <v>0.41299999999999998</v>
      </c>
      <c r="R556">
        <v>-5.0000000000000001E-3</v>
      </c>
      <c r="S556">
        <v>8.0000000000000002E-3</v>
      </c>
      <c r="T556">
        <v>-1E-3</v>
      </c>
      <c r="U556">
        <v>0.10199999999999999</v>
      </c>
      <c r="V556">
        <v>-3.0000000000000001E-3</v>
      </c>
      <c r="W556" t="s">
        <v>172</v>
      </c>
    </row>
    <row r="557" spans="2:23">
      <c r="B557" t="s">
        <v>241</v>
      </c>
      <c r="C557">
        <v>10</v>
      </c>
      <c r="D557">
        <v>10</v>
      </c>
      <c r="E557">
        <v>184.3</v>
      </c>
      <c r="F557">
        <v>4.0000000000000001E-3</v>
      </c>
      <c r="G557">
        <v>-3.0000000000000001E-3</v>
      </c>
      <c r="H557" s="1">
        <v>2.0000000000000001E-4</v>
      </c>
      <c r="I557">
        <v>0</v>
      </c>
      <c r="J557" t="s">
        <v>172</v>
      </c>
      <c r="K557" s="1">
        <v>2.0000000000000001E-4</v>
      </c>
      <c r="L557">
        <v>0</v>
      </c>
      <c r="M557" s="1">
        <v>9.0000000000000006E-81</v>
      </c>
      <c r="N557">
        <v>0</v>
      </c>
      <c r="O557">
        <v>5.0000000000000001E-3</v>
      </c>
      <c r="P557">
        <v>-1E-3</v>
      </c>
      <c r="Q557">
        <v>0.23699999999999999</v>
      </c>
      <c r="R557">
        <v>-4.0000000000000001E-3</v>
      </c>
      <c r="S557">
        <v>4.0000000000000001E-3</v>
      </c>
      <c r="T557">
        <v>-1E-3</v>
      </c>
      <c r="U557">
        <v>6.2E-2</v>
      </c>
      <c r="V557">
        <v>-2E-3</v>
      </c>
      <c r="W557" t="s">
        <v>172</v>
      </c>
    </row>
    <row r="558" spans="2:23">
      <c r="B558" t="s">
        <v>241</v>
      </c>
      <c r="C558">
        <v>11</v>
      </c>
      <c r="D558">
        <v>11</v>
      </c>
      <c r="E558">
        <v>1282.8</v>
      </c>
      <c r="F558" s="1">
        <v>1.9999999999999999E-6</v>
      </c>
      <c r="G558">
        <v>0</v>
      </c>
      <c r="H558" s="1">
        <v>3.9999999999999998E-7</v>
      </c>
      <c r="I558">
        <v>0</v>
      </c>
      <c r="J558" t="s">
        <v>172</v>
      </c>
      <c r="K558">
        <v>0</v>
      </c>
      <c r="L558">
        <v>0</v>
      </c>
      <c r="M558">
        <v>0</v>
      </c>
      <c r="N558">
        <v>0</v>
      </c>
      <c r="O558">
        <v>0</v>
      </c>
      <c r="P558">
        <v>0</v>
      </c>
      <c r="Q558">
        <v>0</v>
      </c>
      <c r="R558">
        <v>0</v>
      </c>
      <c r="S558">
        <v>0</v>
      </c>
      <c r="T558">
        <v>0</v>
      </c>
      <c r="U558">
        <v>0</v>
      </c>
      <c r="V558">
        <v>0</v>
      </c>
      <c r="W558" t="s">
        <v>172</v>
      </c>
    </row>
    <row r="559" spans="2:23">
      <c r="B559" t="s">
        <v>241</v>
      </c>
      <c r="C559">
        <v>12</v>
      </c>
      <c r="D559">
        <v>12</v>
      </c>
      <c r="E559">
        <v>1104.7</v>
      </c>
      <c r="F559" s="1">
        <v>4.0000000000000002E-4</v>
      </c>
      <c r="G559">
        <v>-3.0000000000000001E-3</v>
      </c>
      <c r="H559" s="1">
        <v>1.9999999999999999E-6</v>
      </c>
      <c r="I559">
        <v>0</v>
      </c>
      <c r="J559" t="s">
        <v>172</v>
      </c>
      <c r="K559">
        <v>0</v>
      </c>
      <c r="L559">
        <v>0</v>
      </c>
      <c r="M559">
        <v>0</v>
      </c>
      <c r="N559">
        <v>0</v>
      </c>
      <c r="O559">
        <v>0</v>
      </c>
      <c r="P559">
        <v>0</v>
      </c>
      <c r="Q559">
        <v>0</v>
      </c>
      <c r="R559">
        <v>0</v>
      </c>
      <c r="S559">
        <v>0</v>
      </c>
      <c r="T559">
        <v>0</v>
      </c>
      <c r="U559">
        <v>0</v>
      </c>
      <c r="V559">
        <v>0</v>
      </c>
      <c r="W559" t="s">
        <v>172</v>
      </c>
    </row>
    <row r="560" spans="2:23">
      <c r="B560" t="s">
        <v>241</v>
      </c>
      <c r="C560">
        <v>13</v>
      </c>
      <c r="D560">
        <v>13</v>
      </c>
      <c r="E560">
        <v>129.19999999999999</v>
      </c>
      <c r="F560">
        <v>1.7999999999999999E-2</v>
      </c>
      <c r="G560">
        <v>-5.0000000000000001E-3</v>
      </c>
      <c r="H560">
        <v>3.0000000000000001E-3</v>
      </c>
      <c r="I560">
        <v>0</v>
      </c>
      <c r="J560" t="s">
        <v>172</v>
      </c>
      <c r="K560">
        <v>1E-3</v>
      </c>
      <c r="L560">
        <v>0</v>
      </c>
      <c r="M560" s="1">
        <v>7.9999999999999996E-57</v>
      </c>
      <c r="N560">
        <v>0</v>
      </c>
      <c r="O560">
        <v>4.0000000000000001E-3</v>
      </c>
      <c r="P560">
        <v>-1E-3</v>
      </c>
      <c r="Q560">
        <v>0.47599999999999998</v>
      </c>
      <c r="R560">
        <v>-5.0000000000000001E-3</v>
      </c>
      <c r="S560">
        <v>4.0000000000000001E-3</v>
      </c>
      <c r="T560">
        <v>-1E-3</v>
      </c>
      <c r="U560">
        <v>5.1999999999999998E-2</v>
      </c>
      <c r="V560">
        <v>-2E-3</v>
      </c>
      <c r="W560" t="s">
        <v>172</v>
      </c>
    </row>
    <row r="561" spans="2:23">
      <c r="B561" t="s">
        <v>241</v>
      </c>
      <c r="C561">
        <v>14</v>
      </c>
      <c r="D561">
        <v>14</v>
      </c>
      <c r="E561">
        <v>142.1</v>
      </c>
      <c r="F561">
        <v>0.01</v>
      </c>
      <c r="G561">
        <v>-5.0000000000000001E-3</v>
      </c>
      <c r="H561">
        <v>1E-3</v>
      </c>
      <c r="I561">
        <v>0</v>
      </c>
      <c r="J561" t="s">
        <v>172</v>
      </c>
      <c r="K561">
        <v>1E-3</v>
      </c>
      <c r="L561">
        <v>0</v>
      </c>
      <c r="M561" s="1">
        <v>2.0000000000000001E-62</v>
      </c>
      <c r="N561">
        <v>0</v>
      </c>
      <c r="O561">
        <v>3.0000000000000001E-3</v>
      </c>
      <c r="P561">
        <v>-1E-3</v>
      </c>
      <c r="Q561">
        <v>0.42699999999999999</v>
      </c>
      <c r="R561">
        <v>-5.0000000000000001E-3</v>
      </c>
      <c r="S561">
        <v>3.0000000000000001E-3</v>
      </c>
      <c r="T561">
        <v>-1E-3</v>
      </c>
      <c r="U561">
        <v>4.5999999999999999E-2</v>
      </c>
      <c r="V561">
        <v>-2E-3</v>
      </c>
      <c r="W561" t="s">
        <v>172</v>
      </c>
    </row>
    <row r="562" spans="2:23">
      <c r="B562" t="s">
        <v>241</v>
      </c>
      <c r="C562">
        <v>15</v>
      </c>
      <c r="D562">
        <v>15</v>
      </c>
      <c r="E562">
        <v>14.3</v>
      </c>
      <c r="F562">
        <v>0.52700000000000002</v>
      </c>
      <c r="G562">
        <v>-1.2E-2</v>
      </c>
      <c r="H562">
        <v>0.161</v>
      </c>
      <c r="I562">
        <v>-1E-3</v>
      </c>
      <c r="J562" t="s">
        <v>172</v>
      </c>
      <c r="K562">
        <v>0.155</v>
      </c>
      <c r="L562">
        <v>-4.0000000000000001E-3</v>
      </c>
      <c r="M562" s="1">
        <v>5.9999999999999997E-7</v>
      </c>
      <c r="N562">
        <v>0</v>
      </c>
      <c r="O562">
        <v>0.29199999999999998</v>
      </c>
      <c r="P562">
        <v>-5.0000000000000001E-3</v>
      </c>
      <c r="Q562">
        <v>0.97799999999999998</v>
      </c>
      <c r="R562">
        <v>-1E-3</v>
      </c>
      <c r="S562">
        <v>0.29199999999999998</v>
      </c>
      <c r="T562">
        <v>-5.0000000000000001E-3</v>
      </c>
      <c r="U562">
        <v>0.93500000000000005</v>
      </c>
      <c r="V562">
        <v>-2E-3</v>
      </c>
      <c r="W562" t="s">
        <v>172</v>
      </c>
    </row>
    <row r="563" spans="2:23">
      <c r="B563" t="s">
        <v>241</v>
      </c>
      <c r="C563">
        <v>16</v>
      </c>
      <c r="D563">
        <v>16</v>
      </c>
      <c r="E563">
        <v>-14.3</v>
      </c>
      <c r="F563">
        <v>0.85</v>
      </c>
      <c r="G563">
        <v>-6.0000000000000001E-3</v>
      </c>
      <c r="H563">
        <v>0.44</v>
      </c>
      <c r="I563">
        <v>-2E-3</v>
      </c>
      <c r="J563" t="s">
        <v>172</v>
      </c>
      <c r="K563">
        <v>0.45</v>
      </c>
      <c r="L563">
        <v>-5.0000000000000001E-3</v>
      </c>
      <c r="M563">
        <v>1</v>
      </c>
      <c r="N563">
        <v>0</v>
      </c>
      <c r="O563">
        <v>0.70799999999999996</v>
      </c>
      <c r="P563">
        <v>-5.0000000000000001E-3</v>
      </c>
      <c r="Q563">
        <v>0.997</v>
      </c>
      <c r="R563">
        <v>-1E-3</v>
      </c>
      <c r="S563">
        <v>0.70799999999999996</v>
      </c>
      <c r="T563">
        <v>-5.0000000000000001E-3</v>
      </c>
      <c r="U563">
        <v>0.999</v>
      </c>
      <c r="V563">
        <v>0</v>
      </c>
      <c r="W563" t="s">
        <v>172</v>
      </c>
    </row>
    <row r="564" spans="2:23">
      <c r="B564" t="s">
        <v>241</v>
      </c>
      <c r="C564">
        <v>17</v>
      </c>
      <c r="D564">
        <v>17</v>
      </c>
      <c r="E564">
        <v>466.8</v>
      </c>
      <c r="F564">
        <v>1E-3</v>
      </c>
      <c r="G564">
        <v>-1E-3</v>
      </c>
      <c r="H564" s="1">
        <v>9.0000000000000006E-5</v>
      </c>
      <c r="I564">
        <v>0</v>
      </c>
      <c r="J564" t="s">
        <v>172</v>
      </c>
      <c r="K564">
        <v>0</v>
      </c>
      <c r="L564">
        <v>0</v>
      </c>
      <c r="M564" s="1">
        <v>2.0000000000000001E-203</v>
      </c>
      <c r="N564">
        <v>0</v>
      </c>
      <c r="O564">
        <v>0</v>
      </c>
      <c r="P564">
        <v>0</v>
      </c>
      <c r="Q564">
        <v>1E-3</v>
      </c>
      <c r="R564">
        <v>0</v>
      </c>
      <c r="S564">
        <v>0</v>
      </c>
      <c r="T564">
        <v>0</v>
      </c>
      <c r="U564">
        <v>0</v>
      </c>
      <c r="V564">
        <v>0</v>
      </c>
      <c r="W564" t="s">
        <v>172</v>
      </c>
    </row>
    <row r="565" spans="2:23">
      <c r="B565" t="s">
        <v>241</v>
      </c>
      <c r="C565">
        <v>18</v>
      </c>
      <c r="D565">
        <v>18</v>
      </c>
      <c r="E565">
        <v>439.4</v>
      </c>
      <c r="F565" s="1">
        <v>5.0000000000000004E-6</v>
      </c>
      <c r="G565">
        <v>0</v>
      </c>
      <c r="H565" s="1">
        <v>2.9999999999999999E-7</v>
      </c>
      <c r="I565">
        <v>0</v>
      </c>
      <c r="J565" t="s">
        <v>172</v>
      </c>
      <c r="K565">
        <v>0</v>
      </c>
      <c r="L565">
        <v>0</v>
      </c>
      <c r="M565" s="1">
        <v>1E-191</v>
      </c>
      <c r="N565">
        <v>0</v>
      </c>
      <c r="O565">
        <v>0</v>
      </c>
      <c r="P565">
        <v>0</v>
      </c>
      <c r="Q565">
        <v>1E-3</v>
      </c>
      <c r="R565">
        <v>0</v>
      </c>
      <c r="S565">
        <v>0</v>
      </c>
      <c r="T565">
        <v>0</v>
      </c>
      <c r="U565">
        <v>0</v>
      </c>
      <c r="V565">
        <v>0</v>
      </c>
      <c r="W565" t="s">
        <v>172</v>
      </c>
    </row>
    <row r="566" spans="2:23">
      <c r="B566" t="s">
        <v>241</v>
      </c>
      <c r="C566">
        <v>19</v>
      </c>
      <c r="D566">
        <v>19</v>
      </c>
      <c r="E566">
        <v>44.2</v>
      </c>
      <c r="F566">
        <v>0.34100000000000003</v>
      </c>
      <c r="G566">
        <v>-1.2999999999999999E-2</v>
      </c>
      <c r="H566">
        <v>8.4000000000000005E-2</v>
      </c>
      <c r="I566">
        <v>-1E-3</v>
      </c>
      <c r="J566" t="s">
        <v>172</v>
      </c>
      <c r="K566">
        <v>7.9000000000000001E-2</v>
      </c>
      <c r="L566">
        <v>-3.0000000000000001E-3</v>
      </c>
      <c r="M566" s="1">
        <v>6.0000000000000006E-20</v>
      </c>
      <c r="N566">
        <v>0</v>
      </c>
      <c r="O566">
        <v>0.189</v>
      </c>
      <c r="P566">
        <v>-4.0000000000000001E-3</v>
      </c>
      <c r="Q566">
        <v>0.91600000000000004</v>
      </c>
      <c r="R566">
        <v>-3.0000000000000001E-3</v>
      </c>
      <c r="S566">
        <v>0.189</v>
      </c>
      <c r="T566">
        <v>-4.0000000000000001E-3</v>
      </c>
      <c r="U566">
        <v>0.85399999999999998</v>
      </c>
      <c r="V566">
        <v>-4.0000000000000001E-3</v>
      </c>
      <c r="W566" t="s">
        <v>172</v>
      </c>
    </row>
    <row r="567" spans="2:23">
      <c r="B567" t="s">
        <v>241</v>
      </c>
      <c r="C567">
        <v>20</v>
      </c>
      <c r="D567">
        <v>20</v>
      </c>
      <c r="E567">
        <v>38.700000000000003</v>
      </c>
      <c r="F567">
        <v>0.45200000000000001</v>
      </c>
      <c r="G567">
        <v>-1.2999999999999999E-2</v>
      </c>
      <c r="H567">
        <v>9.5000000000000001E-2</v>
      </c>
      <c r="I567">
        <v>-1E-3</v>
      </c>
      <c r="J567" t="s">
        <v>172</v>
      </c>
      <c r="K567">
        <v>9.2999999999999999E-2</v>
      </c>
      <c r="L567">
        <v>-3.0000000000000001E-3</v>
      </c>
      <c r="M567" s="1">
        <v>1.0000000000000001E-17</v>
      </c>
      <c r="N567">
        <v>0</v>
      </c>
      <c r="O567">
        <v>0.221</v>
      </c>
      <c r="P567">
        <v>-4.0000000000000001E-3</v>
      </c>
      <c r="Q567">
        <v>0.93700000000000006</v>
      </c>
      <c r="R567">
        <v>-2E-3</v>
      </c>
      <c r="S567">
        <v>0.221</v>
      </c>
      <c r="T567">
        <v>-4.0000000000000001E-3</v>
      </c>
      <c r="U567">
        <v>0.90100000000000002</v>
      </c>
      <c r="V567">
        <v>-3.0000000000000001E-3</v>
      </c>
      <c r="W567" t="s">
        <v>172</v>
      </c>
    </row>
    <row r="568" spans="2:23">
      <c r="B568" t="s">
        <v>241</v>
      </c>
      <c r="C568">
        <v>21</v>
      </c>
      <c r="D568">
        <v>21</v>
      </c>
      <c r="E568">
        <v>1796</v>
      </c>
      <c r="F568" s="1">
        <v>3.0000000000000001E-71</v>
      </c>
      <c r="G568">
        <v>0</v>
      </c>
      <c r="H568" s="1">
        <v>2.9999999999999999E-21</v>
      </c>
      <c r="I568">
        <v>0</v>
      </c>
      <c r="J568" t="s">
        <v>172</v>
      </c>
      <c r="K568">
        <v>0</v>
      </c>
      <c r="L568">
        <v>0</v>
      </c>
      <c r="M568">
        <v>0</v>
      </c>
      <c r="N568">
        <v>0</v>
      </c>
      <c r="O568">
        <v>0</v>
      </c>
      <c r="P568">
        <v>0</v>
      </c>
      <c r="Q568">
        <v>0</v>
      </c>
      <c r="R568">
        <v>0</v>
      </c>
      <c r="S568">
        <v>0</v>
      </c>
      <c r="T568">
        <v>0</v>
      </c>
      <c r="U568">
        <v>0</v>
      </c>
      <c r="V568">
        <v>0</v>
      </c>
      <c r="W568" t="s">
        <v>172</v>
      </c>
    </row>
    <row r="569" spans="2:23">
      <c r="B569" t="s">
        <v>241</v>
      </c>
      <c r="C569">
        <v>22</v>
      </c>
      <c r="D569">
        <v>22</v>
      </c>
      <c r="E569">
        <v>1734.1</v>
      </c>
      <c r="F569" s="1">
        <v>6.0000000000000002E-5</v>
      </c>
      <c r="G569">
        <v>-1E-3</v>
      </c>
      <c r="H569" s="1">
        <v>6.9999999999999997E-7</v>
      </c>
      <c r="I569">
        <v>0</v>
      </c>
      <c r="J569" t="s">
        <v>172</v>
      </c>
      <c r="K569">
        <v>0</v>
      </c>
      <c r="L569">
        <v>0</v>
      </c>
      <c r="M569">
        <v>0</v>
      </c>
      <c r="N569">
        <v>0</v>
      </c>
      <c r="O569">
        <v>0</v>
      </c>
      <c r="P569">
        <v>0</v>
      </c>
      <c r="Q569">
        <v>0</v>
      </c>
      <c r="R569">
        <v>0</v>
      </c>
      <c r="S569">
        <v>0</v>
      </c>
      <c r="T569">
        <v>0</v>
      </c>
      <c r="U569">
        <v>0</v>
      </c>
      <c r="V569">
        <v>0</v>
      </c>
      <c r="W569" t="s">
        <v>172</v>
      </c>
    </row>
    <row r="570" spans="2:23">
      <c r="B570" t="s">
        <v>241</v>
      </c>
      <c r="C570">
        <v>23</v>
      </c>
      <c r="D570">
        <v>23</v>
      </c>
      <c r="E570">
        <v>379.2</v>
      </c>
      <c r="F570" s="1">
        <v>1E-52</v>
      </c>
      <c r="G570">
        <v>0</v>
      </c>
      <c r="H570" s="1">
        <v>7.0000000000000003E-17</v>
      </c>
      <c r="I570">
        <v>0</v>
      </c>
      <c r="J570" t="s">
        <v>172</v>
      </c>
      <c r="K570">
        <v>0</v>
      </c>
      <c r="L570">
        <v>0</v>
      </c>
      <c r="M570" s="1">
        <v>2E-165</v>
      </c>
      <c r="N570">
        <v>0</v>
      </c>
      <c r="O570" s="1">
        <v>3.0000000000000001E-5</v>
      </c>
      <c r="P570">
        <v>0</v>
      </c>
      <c r="Q570">
        <v>1.4999999999999999E-2</v>
      </c>
      <c r="R570">
        <v>-1E-3</v>
      </c>
      <c r="S570" s="1">
        <v>3.0000000000000001E-5</v>
      </c>
      <c r="T570">
        <v>0</v>
      </c>
      <c r="U570" s="1">
        <v>8.0000000000000007E-5</v>
      </c>
      <c r="V570">
        <v>0</v>
      </c>
      <c r="W570" t="s">
        <v>172</v>
      </c>
    </row>
    <row r="571" spans="2:23">
      <c r="B571" t="s">
        <v>241</v>
      </c>
      <c r="C571">
        <v>24</v>
      </c>
      <c r="D571">
        <v>24</v>
      </c>
      <c r="E571">
        <v>389.5</v>
      </c>
      <c r="F571" s="1">
        <v>8.0000000000000001E-51</v>
      </c>
      <c r="G571">
        <v>0</v>
      </c>
      <c r="H571" s="1">
        <v>2.0000000000000001E-17</v>
      </c>
      <c r="I571">
        <v>0</v>
      </c>
      <c r="J571" t="s">
        <v>172</v>
      </c>
      <c r="K571">
        <v>0</v>
      </c>
      <c r="L571">
        <v>0</v>
      </c>
      <c r="M571" s="1">
        <v>6.9999999999999997E-170</v>
      </c>
      <c r="N571">
        <v>0</v>
      </c>
      <c r="O571">
        <v>0</v>
      </c>
      <c r="P571">
        <v>0</v>
      </c>
      <c r="Q571">
        <v>1.4E-2</v>
      </c>
      <c r="R571">
        <v>-1E-3</v>
      </c>
      <c r="S571">
        <v>0</v>
      </c>
      <c r="T571">
        <v>0</v>
      </c>
      <c r="U571">
        <v>0</v>
      </c>
      <c r="V571">
        <v>0</v>
      </c>
      <c r="W571" t="s">
        <v>172</v>
      </c>
    </row>
    <row r="572" spans="2:23">
      <c r="B572" t="s">
        <v>241</v>
      </c>
      <c r="C572">
        <v>25</v>
      </c>
      <c r="D572">
        <v>25</v>
      </c>
      <c r="E572">
        <v>137.6</v>
      </c>
      <c r="F572">
        <v>4.4999999999999998E-2</v>
      </c>
      <c r="G572">
        <v>-1.0999999999999999E-2</v>
      </c>
      <c r="H572">
        <v>2E-3</v>
      </c>
      <c r="I572">
        <v>0</v>
      </c>
      <c r="J572" t="s">
        <v>172</v>
      </c>
      <c r="K572">
        <v>2E-3</v>
      </c>
      <c r="L572">
        <v>0</v>
      </c>
      <c r="M572" s="1">
        <v>1.9999999999999999E-60</v>
      </c>
      <c r="N572">
        <v>0</v>
      </c>
      <c r="O572">
        <v>3.3000000000000002E-2</v>
      </c>
      <c r="P572">
        <v>-2E-3</v>
      </c>
      <c r="Q572">
        <v>0.45500000000000002</v>
      </c>
      <c r="R572">
        <v>-5.0000000000000001E-3</v>
      </c>
      <c r="S572">
        <v>3.3000000000000002E-2</v>
      </c>
      <c r="T572">
        <v>-2E-3</v>
      </c>
      <c r="U572">
        <v>0.34699999999999998</v>
      </c>
      <c r="V572">
        <v>-5.0000000000000001E-3</v>
      </c>
      <c r="W572" t="s">
        <v>172</v>
      </c>
    </row>
    <row r="573" spans="2:23">
      <c r="B573" t="s">
        <v>241</v>
      </c>
      <c r="C573">
        <v>26</v>
      </c>
      <c r="D573">
        <v>26</v>
      </c>
      <c r="E573">
        <v>119.4</v>
      </c>
      <c r="F573">
        <v>9.4E-2</v>
      </c>
      <c r="G573">
        <v>-1.4E-2</v>
      </c>
      <c r="H573">
        <v>7.0000000000000001E-3</v>
      </c>
      <c r="I573">
        <v>0</v>
      </c>
      <c r="J573" t="s">
        <v>172</v>
      </c>
      <c r="K573">
        <v>6.0000000000000001E-3</v>
      </c>
      <c r="L573">
        <v>-1E-3</v>
      </c>
      <c r="M573" s="1">
        <v>1E-52</v>
      </c>
      <c r="N573">
        <v>0</v>
      </c>
      <c r="O573">
        <v>4.9000000000000002E-2</v>
      </c>
      <c r="P573">
        <v>-2E-3</v>
      </c>
      <c r="Q573">
        <v>0.55700000000000005</v>
      </c>
      <c r="R573">
        <v>-5.0000000000000001E-3</v>
      </c>
      <c r="S573">
        <v>4.9000000000000002E-2</v>
      </c>
      <c r="T573">
        <v>-2E-3</v>
      </c>
      <c r="U573">
        <v>0.47299999999999998</v>
      </c>
      <c r="V573">
        <v>-5.0000000000000001E-3</v>
      </c>
      <c r="W573" t="s">
        <v>172</v>
      </c>
    </row>
    <row r="574" spans="2:23">
      <c r="B574" t="s">
        <v>241</v>
      </c>
      <c r="C574">
        <v>27</v>
      </c>
      <c r="D574">
        <v>27</v>
      </c>
      <c r="E574">
        <v>730.3</v>
      </c>
      <c r="F574" s="1">
        <v>6.0000000000000002E-54</v>
      </c>
      <c r="G574">
        <v>0</v>
      </c>
      <c r="H574" s="1">
        <v>4.0000000000000003E-18</v>
      </c>
      <c r="I574">
        <v>0</v>
      </c>
      <c r="J574" t="s">
        <v>172</v>
      </c>
      <c r="K574">
        <v>0</v>
      </c>
      <c r="L574">
        <v>0</v>
      </c>
      <c r="M574" s="1" t="s">
        <v>187</v>
      </c>
      <c r="N574">
        <v>0</v>
      </c>
      <c r="O574">
        <v>0</v>
      </c>
      <c r="P574">
        <v>0</v>
      </c>
      <c r="Q574">
        <v>0</v>
      </c>
      <c r="R574">
        <v>0</v>
      </c>
      <c r="S574">
        <v>0</v>
      </c>
      <c r="T574">
        <v>0</v>
      </c>
      <c r="U574">
        <v>0</v>
      </c>
      <c r="V574">
        <v>0</v>
      </c>
      <c r="W574" t="s">
        <v>172</v>
      </c>
    </row>
    <row r="575" spans="2:23">
      <c r="B575" t="s">
        <v>241</v>
      </c>
      <c r="C575">
        <v>28</v>
      </c>
      <c r="D575">
        <v>28</v>
      </c>
      <c r="E575">
        <v>802.1</v>
      </c>
      <c r="F575" s="1">
        <v>4.9999999999999997E-37</v>
      </c>
      <c r="G575">
        <v>0</v>
      </c>
      <c r="H575" s="1">
        <v>2E-14</v>
      </c>
      <c r="I575">
        <v>0</v>
      </c>
      <c r="J575" t="s">
        <v>172</v>
      </c>
      <c r="K575">
        <v>0</v>
      </c>
      <c r="L575">
        <v>0</v>
      </c>
      <c r="M575">
        <v>0</v>
      </c>
      <c r="N575">
        <v>0</v>
      </c>
      <c r="O575">
        <v>0</v>
      </c>
      <c r="P575">
        <v>0</v>
      </c>
      <c r="Q575">
        <v>0</v>
      </c>
      <c r="R575">
        <v>0</v>
      </c>
      <c r="S575">
        <v>0</v>
      </c>
      <c r="T575">
        <v>0</v>
      </c>
      <c r="U575">
        <v>0</v>
      </c>
      <c r="V575">
        <v>0</v>
      </c>
      <c r="W575" t="s">
        <v>172</v>
      </c>
    </row>
    <row r="576" spans="2:23">
      <c r="B576" t="s">
        <v>241</v>
      </c>
      <c r="C576">
        <v>29</v>
      </c>
      <c r="D576">
        <v>29</v>
      </c>
      <c r="E576">
        <v>241.8</v>
      </c>
      <c r="F576" s="1">
        <v>5.9999999999999997E-7</v>
      </c>
      <c r="G576">
        <v>0</v>
      </c>
      <c r="H576" s="1">
        <v>6.9999999999999997E-7</v>
      </c>
      <c r="I576">
        <v>0</v>
      </c>
      <c r="J576" t="s">
        <v>172</v>
      </c>
      <c r="K576" s="1">
        <v>6.9999999999999999E-6</v>
      </c>
      <c r="L576">
        <v>0</v>
      </c>
      <c r="M576" s="1">
        <v>8.9999999999999991E-106</v>
      </c>
      <c r="N576">
        <v>0</v>
      </c>
      <c r="O576">
        <v>2E-3</v>
      </c>
      <c r="P576">
        <v>0</v>
      </c>
      <c r="Q576">
        <v>8.7999999999999995E-2</v>
      </c>
      <c r="R576">
        <v>-3.0000000000000001E-3</v>
      </c>
      <c r="S576" s="1">
        <v>4.0000000000000002E-4</v>
      </c>
      <c r="T576">
        <v>0</v>
      </c>
      <c r="U576">
        <v>1.4E-2</v>
      </c>
      <c r="V576">
        <v>-1E-3</v>
      </c>
      <c r="W576" t="s">
        <v>172</v>
      </c>
    </row>
    <row r="577" spans="2:23">
      <c r="B577" t="s">
        <v>241</v>
      </c>
      <c r="C577">
        <v>30</v>
      </c>
      <c r="D577">
        <v>30</v>
      </c>
      <c r="E577">
        <v>231.1</v>
      </c>
      <c r="F577">
        <v>7.0000000000000001E-3</v>
      </c>
      <c r="G577">
        <v>-1.0999999999999999E-2</v>
      </c>
      <c r="H577" s="1">
        <v>4.0000000000000003E-5</v>
      </c>
      <c r="I577">
        <v>0</v>
      </c>
      <c r="J577" t="s">
        <v>172</v>
      </c>
      <c r="K577" s="1">
        <v>6.0000000000000002E-5</v>
      </c>
      <c r="L577">
        <v>0</v>
      </c>
      <c r="M577" s="1">
        <v>4.0000000000000002E-101</v>
      </c>
      <c r="N577">
        <v>0</v>
      </c>
      <c r="O577">
        <v>2E-3</v>
      </c>
      <c r="P577">
        <v>0</v>
      </c>
      <c r="Q577">
        <v>0.108</v>
      </c>
      <c r="R577">
        <v>-3.0000000000000001E-3</v>
      </c>
      <c r="S577">
        <v>1E-3</v>
      </c>
      <c r="T577">
        <v>0</v>
      </c>
      <c r="U577">
        <v>2.1000000000000001E-2</v>
      </c>
      <c r="V577">
        <v>-1E-3</v>
      </c>
      <c r="W577" t="s">
        <v>172</v>
      </c>
    </row>
    <row r="578" spans="2:23">
      <c r="B578" t="s">
        <v>241</v>
      </c>
      <c r="C578">
        <v>31</v>
      </c>
      <c r="D578">
        <v>31</v>
      </c>
      <c r="E578">
        <v>1384.3</v>
      </c>
      <c r="F578" s="1">
        <v>1E-4</v>
      </c>
      <c r="G578">
        <v>-1E-3</v>
      </c>
      <c r="H578" s="1">
        <v>9.9999999999999995E-7</v>
      </c>
      <c r="I578">
        <v>0</v>
      </c>
      <c r="J578" t="s">
        <v>172</v>
      </c>
      <c r="K578">
        <v>0</v>
      </c>
      <c r="L578">
        <v>0</v>
      </c>
      <c r="M578">
        <v>0</v>
      </c>
      <c r="N578">
        <v>0</v>
      </c>
      <c r="O578">
        <v>0</v>
      </c>
      <c r="P578">
        <v>0</v>
      </c>
      <c r="Q578">
        <v>0</v>
      </c>
      <c r="R578">
        <v>0</v>
      </c>
      <c r="S578">
        <v>0</v>
      </c>
      <c r="T578">
        <v>0</v>
      </c>
      <c r="U578">
        <v>0</v>
      </c>
      <c r="V578">
        <v>0</v>
      </c>
      <c r="W578" t="s">
        <v>172</v>
      </c>
    </row>
    <row r="579" spans="2:23">
      <c r="B579" t="s">
        <v>241</v>
      </c>
      <c r="C579">
        <v>32</v>
      </c>
      <c r="D579">
        <v>32</v>
      </c>
      <c r="E579">
        <v>1355.1</v>
      </c>
      <c r="F579" s="1">
        <v>2.0000000000000001E-4</v>
      </c>
      <c r="G579">
        <v>-6.0000000000000001E-3</v>
      </c>
      <c r="H579" s="1">
        <v>8.0000000000000002E-8</v>
      </c>
      <c r="I579">
        <v>0</v>
      </c>
      <c r="J579" t="s">
        <v>172</v>
      </c>
      <c r="K579">
        <v>0</v>
      </c>
      <c r="L579">
        <v>0</v>
      </c>
      <c r="M579">
        <v>0</v>
      </c>
      <c r="N579">
        <v>0</v>
      </c>
      <c r="O579">
        <v>0</v>
      </c>
      <c r="P579">
        <v>0</v>
      </c>
      <c r="Q579">
        <v>0</v>
      </c>
      <c r="R579">
        <v>0</v>
      </c>
      <c r="S579">
        <v>0</v>
      </c>
      <c r="T579">
        <v>0</v>
      </c>
      <c r="U579">
        <v>0</v>
      </c>
      <c r="V579">
        <v>0</v>
      </c>
      <c r="W579" t="s">
        <v>172</v>
      </c>
    </row>
    <row r="580" spans="2:23">
      <c r="B580" t="s">
        <v>241</v>
      </c>
      <c r="C580">
        <v>33</v>
      </c>
      <c r="D580">
        <v>33</v>
      </c>
      <c r="E580">
        <v>168.8</v>
      </c>
      <c r="F580">
        <v>6.0000000000000001E-3</v>
      </c>
      <c r="G580">
        <v>-5.0000000000000001E-3</v>
      </c>
      <c r="H580" s="1">
        <v>2.9999999999999997E-4</v>
      </c>
      <c r="I580">
        <v>0</v>
      </c>
      <c r="J580" t="s">
        <v>172</v>
      </c>
      <c r="K580" s="1">
        <v>2.0000000000000001E-4</v>
      </c>
      <c r="L580">
        <v>0</v>
      </c>
      <c r="M580" s="1">
        <v>5E-74</v>
      </c>
      <c r="N580">
        <v>0</v>
      </c>
      <c r="O580">
        <v>2E-3</v>
      </c>
      <c r="P580">
        <v>0</v>
      </c>
      <c r="Q580">
        <v>0.33</v>
      </c>
      <c r="R580">
        <v>-5.0000000000000001E-3</v>
      </c>
      <c r="S580">
        <v>2E-3</v>
      </c>
      <c r="T580">
        <v>0</v>
      </c>
      <c r="U580">
        <v>2.7E-2</v>
      </c>
      <c r="V580">
        <v>-2E-3</v>
      </c>
      <c r="W580" t="s">
        <v>172</v>
      </c>
    </row>
    <row r="581" spans="2:23">
      <c r="B581" t="s">
        <v>241</v>
      </c>
      <c r="C581">
        <v>34</v>
      </c>
      <c r="D581">
        <v>34</v>
      </c>
      <c r="E581">
        <v>164.4</v>
      </c>
      <c r="F581">
        <v>8.9999999999999993E-3</v>
      </c>
      <c r="G581">
        <v>-4.0000000000000001E-3</v>
      </c>
      <c r="H581">
        <v>1E-3</v>
      </c>
      <c r="I581">
        <v>0</v>
      </c>
      <c r="J581" t="s">
        <v>172</v>
      </c>
      <c r="K581" s="1">
        <v>5.0000000000000001E-4</v>
      </c>
      <c r="L581">
        <v>0</v>
      </c>
      <c r="M581" s="1">
        <v>3.9999999999999999E-72</v>
      </c>
      <c r="N581">
        <v>0</v>
      </c>
      <c r="O581">
        <v>4.0000000000000001E-3</v>
      </c>
      <c r="P581">
        <v>-1E-3</v>
      </c>
      <c r="Q581">
        <v>0.34399999999999997</v>
      </c>
      <c r="R581">
        <v>-5.0000000000000001E-3</v>
      </c>
      <c r="S581">
        <v>4.0000000000000001E-3</v>
      </c>
      <c r="T581">
        <v>-1E-3</v>
      </c>
      <c r="U581">
        <v>4.2999999999999997E-2</v>
      </c>
      <c r="V581">
        <v>-2E-3</v>
      </c>
      <c r="W581" t="s">
        <v>172</v>
      </c>
    </row>
    <row r="582" spans="2:23">
      <c r="B582" t="s">
        <v>241</v>
      </c>
      <c r="C582">
        <v>35</v>
      </c>
      <c r="D582">
        <v>35</v>
      </c>
      <c r="E582">
        <v>51.2</v>
      </c>
      <c r="F582">
        <v>0.26</v>
      </c>
      <c r="G582">
        <v>-1.4999999999999999E-2</v>
      </c>
      <c r="H582">
        <v>3.4000000000000002E-2</v>
      </c>
      <c r="I582">
        <v>-1E-3</v>
      </c>
      <c r="J582" t="s">
        <v>172</v>
      </c>
      <c r="K582">
        <v>3.4000000000000002E-2</v>
      </c>
      <c r="L582">
        <v>-2E-3</v>
      </c>
      <c r="M582" s="1">
        <v>6.0000000000000001E-23</v>
      </c>
      <c r="N582">
        <v>0</v>
      </c>
      <c r="O582">
        <v>0.14699999999999999</v>
      </c>
      <c r="P582">
        <v>-4.0000000000000001E-3</v>
      </c>
      <c r="Q582">
        <v>0.88200000000000001</v>
      </c>
      <c r="R582">
        <v>-3.0000000000000001E-3</v>
      </c>
      <c r="S582">
        <v>0.14699999999999999</v>
      </c>
      <c r="T582">
        <v>-4.0000000000000001E-3</v>
      </c>
      <c r="U582">
        <v>0.78100000000000003</v>
      </c>
      <c r="V582">
        <v>-4.0000000000000001E-3</v>
      </c>
      <c r="W582" t="s">
        <v>172</v>
      </c>
    </row>
    <row r="583" spans="2:23">
      <c r="B583" t="s">
        <v>241</v>
      </c>
      <c r="C583">
        <v>36</v>
      </c>
      <c r="D583">
        <v>36</v>
      </c>
      <c r="E583">
        <v>90.5</v>
      </c>
      <c r="F583">
        <v>0.123</v>
      </c>
      <c r="G583">
        <v>-1.2999999999999999E-2</v>
      </c>
      <c r="H583">
        <v>1.2E-2</v>
      </c>
      <c r="I583">
        <v>0</v>
      </c>
      <c r="J583" t="s">
        <v>172</v>
      </c>
      <c r="K583">
        <v>1.2E-2</v>
      </c>
      <c r="L583">
        <v>-1E-3</v>
      </c>
      <c r="M583" s="1">
        <v>4.9999999999999996E-40</v>
      </c>
      <c r="N583">
        <v>0</v>
      </c>
      <c r="O583">
        <v>7.0999999999999994E-2</v>
      </c>
      <c r="P583">
        <v>-3.0000000000000001E-3</v>
      </c>
      <c r="Q583">
        <v>0.72299999999999998</v>
      </c>
      <c r="R583">
        <v>-4.0000000000000001E-3</v>
      </c>
      <c r="S583">
        <v>7.0999999999999994E-2</v>
      </c>
      <c r="T583">
        <v>-3.0000000000000001E-3</v>
      </c>
      <c r="U583">
        <v>0.53900000000000003</v>
      </c>
      <c r="V583">
        <v>-5.0000000000000001E-3</v>
      </c>
      <c r="W583" t="s">
        <v>172</v>
      </c>
    </row>
    <row r="584" spans="2:23">
      <c r="B584" t="s">
        <v>241</v>
      </c>
      <c r="C584">
        <v>37</v>
      </c>
      <c r="D584">
        <v>37</v>
      </c>
      <c r="E584">
        <v>598.70000000000005</v>
      </c>
      <c r="F584" s="1">
        <v>1E-61</v>
      </c>
      <c r="G584">
        <v>0</v>
      </c>
      <c r="H584" s="1">
        <v>3.9999999999999999E-19</v>
      </c>
      <c r="I584">
        <v>0</v>
      </c>
      <c r="J584" t="s">
        <v>172</v>
      </c>
      <c r="K584">
        <v>0</v>
      </c>
      <c r="L584">
        <v>0</v>
      </c>
      <c r="M584" s="1">
        <v>9.0000000000000002E-261</v>
      </c>
      <c r="N584">
        <v>0</v>
      </c>
      <c r="O584">
        <v>0</v>
      </c>
      <c r="P584">
        <v>0</v>
      </c>
      <c r="Q584" s="1">
        <v>1.0000000000000001E-5</v>
      </c>
      <c r="R584">
        <v>0</v>
      </c>
      <c r="S584">
        <v>0</v>
      </c>
      <c r="T584">
        <v>0</v>
      </c>
      <c r="U584">
        <v>0</v>
      </c>
      <c r="V584">
        <v>0</v>
      </c>
      <c r="W584" t="s">
        <v>172</v>
      </c>
    </row>
    <row r="585" spans="2:23">
      <c r="B585" t="s">
        <v>241</v>
      </c>
      <c r="C585">
        <v>38</v>
      </c>
      <c r="D585">
        <v>38</v>
      </c>
      <c r="E585">
        <v>578.5</v>
      </c>
      <c r="F585" s="1">
        <v>6.9999999999999999E-6</v>
      </c>
      <c r="G585">
        <v>0</v>
      </c>
      <c r="H585" s="1">
        <v>3.9999999999999998E-7</v>
      </c>
      <c r="I585">
        <v>0</v>
      </c>
      <c r="J585" t="s">
        <v>172</v>
      </c>
      <c r="K585">
        <v>0</v>
      </c>
      <c r="L585">
        <v>0</v>
      </c>
      <c r="M585" s="1">
        <v>5.9999999999999999E-252</v>
      </c>
      <c r="N585">
        <v>0</v>
      </c>
      <c r="O585">
        <v>0</v>
      </c>
      <c r="P585">
        <v>0</v>
      </c>
      <c r="Q585" s="1">
        <v>1E-4</v>
      </c>
      <c r="R585">
        <v>0</v>
      </c>
      <c r="S585">
        <v>0</v>
      </c>
      <c r="T585">
        <v>0</v>
      </c>
      <c r="U585">
        <v>0</v>
      </c>
      <c r="V585">
        <v>0</v>
      </c>
      <c r="W585" t="s">
        <v>172</v>
      </c>
    </row>
    <row r="586" spans="2:23">
      <c r="B586" t="s">
        <v>241</v>
      </c>
      <c r="C586">
        <v>39</v>
      </c>
      <c r="D586">
        <v>39</v>
      </c>
      <c r="E586">
        <v>134.5</v>
      </c>
      <c r="F586">
        <v>0.04</v>
      </c>
      <c r="G586">
        <v>-8.9999999999999993E-3</v>
      </c>
      <c r="H586">
        <v>3.0000000000000001E-3</v>
      </c>
      <c r="I586">
        <v>0</v>
      </c>
      <c r="J586" t="s">
        <v>172</v>
      </c>
      <c r="K586">
        <v>3.0000000000000001E-3</v>
      </c>
      <c r="L586">
        <v>-1E-3</v>
      </c>
      <c r="M586" s="1">
        <v>4.0000000000000001E-59</v>
      </c>
      <c r="N586">
        <v>0</v>
      </c>
      <c r="O586">
        <v>3.4000000000000002E-2</v>
      </c>
      <c r="P586">
        <v>-2E-3</v>
      </c>
      <c r="Q586">
        <v>0.47299999999999998</v>
      </c>
      <c r="R586">
        <v>-5.0000000000000001E-3</v>
      </c>
      <c r="S586">
        <v>3.1E-2</v>
      </c>
      <c r="T586">
        <v>-2E-3</v>
      </c>
      <c r="U586">
        <v>0.34599999999999997</v>
      </c>
      <c r="V586">
        <v>-5.0000000000000001E-3</v>
      </c>
      <c r="W586" t="s">
        <v>172</v>
      </c>
    </row>
    <row r="587" spans="2:23">
      <c r="B587" t="s">
        <v>241</v>
      </c>
      <c r="C587">
        <v>40</v>
      </c>
      <c r="D587">
        <v>40</v>
      </c>
      <c r="E587">
        <v>105.7</v>
      </c>
      <c r="F587">
        <v>0.1</v>
      </c>
      <c r="G587">
        <v>-1.2E-2</v>
      </c>
      <c r="H587">
        <v>0.01</v>
      </c>
      <c r="I587">
        <v>0</v>
      </c>
      <c r="J587" t="s">
        <v>172</v>
      </c>
      <c r="K587">
        <v>8.9999999999999993E-3</v>
      </c>
      <c r="L587">
        <v>-1E-3</v>
      </c>
      <c r="M587" s="1">
        <v>1E-46</v>
      </c>
      <c r="N587">
        <v>0</v>
      </c>
      <c r="O587">
        <v>6.3E-2</v>
      </c>
      <c r="P587">
        <v>-2E-3</v>
      </c>
      <c r="Q587">
        <v>0.63100000000000001</v>
      </c>
      <c r="R587">
        <v>-5.0000000000000001E-3</v>
      </c>
      <c r="S587">
        <v>6.3E-2</v>
      </c>
      <c r="T587">
        <v>-2E-3</v>
      </c>
      <c r="U587">
        <v>0.52900000000000003</v>
      </c>
      <c r="V587">
        <v>-5.0000000000000001E-3</v>
      </c>
      <c r="W587" t="s">
        <v>172</v>
      </c>
    </row>
    <row r="588" spans="2:23">
      <c r="B588" t="s">
        <v>241</v>
      </c>
      <c r="C588">
        <v>41</v>
      </c>
      <c r="D588">
        <v>41</v>
      </c>
      <c r="E588">
        <v>159.4</v>
      </c>
      <c r="F588">
        <v>1.4999999999999999E-2</v>
      </c>
      <c r="G588">
        <v>-6.0000000000000001E-3</v>
      </c>
      <c r="H588">
        <v>1E-3</v>
      </c>
      <c r="I588">
        <v>0</v>
      </c>
      <c r="J588" t="s">
        <v>172</v>
      </c>
      <c r="K588">
        <v>1E-3</v>
      </c>
      <c r="L588">
        <v>0</v>
      </c>
      <c r="M588" s="1">
        <v>6.0000000000000003E-70</v>
      </c>
      <c r="N588">
        <v>0</v>
      </c>
      <c r="O588">
        <v>1.7999999999999999E-2</v>
      </c>
      <c r="P588">
        <v>-1E-3</v>
      </c>
      <c r="Q588">
        <v>0.35199999999999998</v>
      </c>
      <c r="R588">
        <v>-5.0000000000000001E-3</v>
      </c>
      <c r="S588">
        <v>1.7999999999999999E-2</v>
      </c>
      <c r="T588">
        <v>-1E-3</v>
      </c>
      <c r="U588">
        <v>0.222</v>
      </c>
      <c r="V588">
        <v>-4.0000000000000001E-3</v>
      </c>
      <c r="W588" t="s">
        <v>172</v>
      </c>
    </row>
    <row r="589" spans="2:23">
      <c r="B589" t="s">
        <v>241</v>
      </c>
      <c r="C589">
        <v>42</v>
      </c>
      <c r="D589">
        <v>42</v>
      </c>
      <c r="E589">
        <v>166</v>
      </c>
      <c r="F589">
        <v>1.2999999999999999E-2</v>
      </c>
      <c r="G589">
        <v>-7.0000000000000001E-3</v>
      </c>
      <c r="H589" s="1">
        <v>5.0000000000000001E-4</v>
      </c>
      <c r="I589">
        <v>0</v>
      </c>
      <c r="J589" t="s">
        <v>172</v>
      </c>
      <c r="K589" s="1">
        <v>4.0000000000000002E-4</v>
      </c>
      <c r="L589">
        <v>0</v>
      </c>
      <c r="M589" s="1">
        <v>8E-73</v>
      </c>
      <c r="N589">
        <v>0</v>
      </c>
      <c r="O589">
        <v>1.0999999999999999E-2</v>
      </c>
      <c r="P589">
        <v>-1E-3</v>
      </c>
      <c r="Q589">
        <v>0.32500000000000001</v>
      </c>
      <c r="R589">
        <v>-5.0000000000000001E-3</v>
      </c>
      <c r="S589">
        <v>7.0000000000000001E-3</v>
      </c>
      <c r="T589">
        <v>-1E-3</v>
      </c>
      <c r="U589">
        <v>0.114</v>
      </c>
      <c r="V589">
        <v>-3.0000000000000001E-3</v>
      </c>
      <c r="W589" t="s">
        <v>172</v>
      </c>
    </row>
    <row r="590" spans="2:23">
      <c r="B590" t="s">
        <v>241</v>
      </c>
      <c r="C590">
        <v>43</v>
      </c>
      <c r="D590">
        <v>43</v>
      </c>
      <c r="E590">
        <v>45.3</v>
      </c>
      <c r="F590">
        <v>0.314</v>
      </c>
      <c r="G590">
        <v>-1.6E-2</v>
      </c>
      <c r="H590">
        <v>3.5999999999999997E-2</v>
      </c>
      <c r="I590">
        <v>-1E-3</v>
      </c>
      <c r="J590" t="s">
        <v>172</v>
      </c>
      <c r="K590">
        <v>3.5999999999999997E-2</v>
      </c>
      <c r="L590">
        <v>-2E-3</v>
      </c>
      <c r="M590" s="1">
        <v>1.9999999999999999E-20</v>
      </c>
      <c r="N590">
        <v>0</v>
      </c>
      <c r="O590">
        <v>0.161</v>
      </c>
      <c r="P590">
        <v>-4.0000000000000001E-3</v>
      </c>
      <c r="Q590">
        <v>0.9</v>
      </c>
      <c r="R590">
        <v>-3.0000000000000001E-3</v>
      </c>
      <c r="S590">
        <v>0.161</v>
      </c>
      <c r="T590">
        <v>-4.0000000000000001E-3</v>
      </c>
      <c r="U590">
        <v>0.82199999999999995</v>
      </c>
      <c r="V590">
        <v>-4.0000000000000001E-3</v>
      </c>
      <c r="W590" t="s">
        <v>172</v>
      </c>
    </row>
    <row r="591" spans="2:23">
      <c r="B591" t="s">
        <v>241</v>
      </c>
      <c r="C591">
        <v>44</v>
      </c>
      <c r="D591">
        <v>44</v>
      </c>
      <c r="E591">
        <v>43.8</v>
      </c>
      <c r="F591">
        <v>0.34100000000000003</v>
      </c>
      <c r="G591">
        <v>-1.4E-2</v>
      </c>
      <c r="H591">
        <v>6.2E-2</v>
      </c>
      <c r="I591">
        <v>-1E-3</v>
      </c>
      <c r="J591" t="s">
        <v>172</v>
      </c>
      <c r="K591">
        <v>0.06</v>
      </c>
      <c r="L591">
        <v>-2E-3</v>
      </c>
      <c r="M591" s="1">
        <v>9.0000000000000003E-20</v>
      </c>
      <c r="N591">
        <v>0</v>
      </c>
      <c r="O591">
        <v>0.17199999999999999</v>
      </c>
      <c r="P591">
        <v>-4.0000000000000001E-3</v>
      </c>
      <c r="Q591">
        <v>0.90500000000000003</v>
      </c>
      <c r="R591">
        <v>-3.0000000000000001E-3</v>
      </c>
      <c r="S591">
        <v>0.17199999999999999</v>
      </c>
      <c r="T591">
        <v>-4.0000000000000001E-3</v>
      </c>
      <c r="U591">
        <v>0.81299999999999994</v>
      </c>
      <c r="V591">
        <v>-4.0000000000000001E-3</v>
      </c>
      <c r="W591" t="s">
        <v>172</v>
      </c>
    </row>
    <row r="594" spans="2:23">
      <c r="B594" t="s">
        <v>241</v>
      </c>
      <c r="C594" t="s">
        <v>144</v>
      </c>
      <c r="D594" t="s">
        <v>234</v>
      </c>
    </row>
    <row r="595" spans="2:23">
      <c r="B595" t="s">
        <v>241</v>
      </c>
      <c r="C595">
        <v>0</v>
      </c>
      <c r="D595" t="s">
        <v>242</v>
      </c>
      <c r="E595">
        <v>2</v>
      </c>
      <c r="F595">
        <v>9</v>
      </c>
      <c r="G595">
        <v>10</v>
      </c>
      <c r="H595" t="s">
        <v>172</v>
      </c>
      <c r="I595">
        <v>3</v>
      </c>
      <c r="J595">
        <v>4</v>
      </c>
      <c r="K595">
        <v>5</v>
      </c>
      <c r="L595">
        <v>6</v>
      </c>
      <c r="M595">
        <v>7</v>
      </c>
      <c r="N595">
        <v>8</v>
      </c>
    </row>
    <row r="596" spans="2:23">
      <c r="B596" t="s">
        <v>241</v>
      </c>
      <c r="C596" t="s">
        <v>145</v>
      </c>
      <c r="D596" t="s">
        <v>146</v>
      </c>
      <c r="E596" t="s">
        <v>147</v>
      </c>
      <c r="F596" t="s">
        <v>148</v>
      </c>
      <c r="G596" t="s">
        <v>100</v>
      </c>
      <c r="H596" t="s">
        <v>149</v>
      </c>
      <c r="I596" t="s">
        <v>100</v>
      </c>
      <c r="J596" t="s">
        <v>172</v>
      </c>
      <c r="K596" t="s">
        <v>153</v>
      </c>
      <c r="L596" t="s">
        <v>100</v>
      </c>
      <c r="M596" t="s">
        <v>154</v>
      </c>
      <c r="N596" t="s">
        <v>100</v>
      </c>
      <c r="O596" t="s">
        <v>155</v>
      </c>
      <c r="P596" t="s">
        <v>100</v>
      </c>
      <c r="Q596" t="s">
        <v>156</v>
      </c>
      <c r="R596" t="s">
        <v>100</v>
      </c>
      <c r="S596" t="s">
        <v>157</v>
      </c>
      <c r="T596" t="s">
        <v>100</v>
      </c>
      <c r="U596" t="s">
        <v>150</v>
      </c>
      <c r="V596" t="s">
        <v>100</v>
      </c>
      <c r="W596" t="s">
        <v>172</v>
      </c>
    </row>
    <row r="597" spans="2:23">
      <c r="B597" t="s">
        <v>241</v>
      </c>
      <c r="C597">
        <v>1</v>
      </c>
      <c r="D597">
        <v>1</v>
      </c>
      <c r="E597">
        <v>1460.8</v>
      </c>
      <c r="F597" s="1">
        <v>6.0000000000000002E-6</v>
      </c>
      <c r="G597">
        <v>0</v>
      </c>
      <c r="H597" s="1">
        <v>1.9999999999999999E-6</v>
      </c>
      <c r="I597">
        <v>0</v>
      </c>
      <c r="J597" t="s">
        <v>172</v>
      </c>
      <c r="K597">
        <v>0</v>
      </c>
      <c r="L597">
        <v>0</v>
      </c>
      <c r="M597">
        <v>0</v>
      </c>
      <c r="N597">
        <v>0</v>
      </c>
      <c r="O597">
        <v>0</v>
      </c>
      <c r="P597">
        <v>0</v>
      </c>
      <c r="Q597">
        <v>0</v>
      </c>
      <c r="R597">
        <v>0</v>
      </c>
      <c r="S597">
        <v>0</v>
      </c>
      <c r="T597">
        <v>0</v>
      </c>
      <c r="U597">
        <v>0</v>
      </c>
      <c r="V597">
        <v>0</v>
      </c>
      <c r="W597" t="s">
        <v>172</v>
      </c>
    </row>
    <row r="598" spans="2:23">
      <c r="B598" t="s">
        <v>241</v>
      </c>
      <c r="C598">
        <v>2</v>
      </c>
      <c r="D598">
        <v>2</v>
      </c>
      <c r="E598">
        <v>1651.3</v>
      </c>
      <c r="F598" s="1">
        <v>2.0000000000000001E-4</v>
      </c>
      <c r="G598">
        <v>-1E-3</v>
      </c>
      <c r="H598" s="1">
        <v>1.9999999999999999E-6</v>
      </c>
      <c r="I598">
        <v>0</v>
      </c>
      <c r="J598" t="s">
        <v>172</v>
      </c>
      <c r="K598">
        <v>0</v>
      </c>
      <c r="L598">
        <v>0</v>
      </c>
      <c r="M598">
        <v>0</v>
      </c>
      <c r="N598">
        <v>0</v>
      </c>
      <c r="O598">
        <v>0</v>
      </c>
      <c r="P598">
        <v>0</v>
      </c>
      <c r="Q598">
        <v>0</v>
      </c>
      <c r="R598">
        <v>0</v>
      </c>
      <c r="S598">
        <v>0</v>
      </c>
      <c r="T598">
        <v>0</v>
      </c>
      <c r="U598">
        <v>0</v>
      </c>
      <c r="V598">
        <v>0</v>
      </c>
      <c r="W598" t="s">
        <v>172</v>
      </c>
    </row>
    <row r="599" spans="2:23">
      <c r="B599" t="s">
        <v>241</v>
      </c>
      <c r="C599">
        <v>3</v>
      </c>
      <c r="D599">
        <v>3</v>
      </c>
      <c r="E599">
        <v>130.69999999999999</v>
      </c>
      <c r="F599">
        <v>1.9E-2</v>
      </c>
      <c r="G599">
        <v>-7.0000000000000001E-3</v>
      </c>
      <c r="H599">
        <v>1E-3</v>
      </c>
      <c r="I599">
        <v>0</v>
      </c>
      <c r="J599" t="s">
        <v>172</v>
      </c>
      <c r="K599">
        <v>1E-3</v>
      </c>
      <c r="L599">
        <v>0</v>
      </c>
      <c r="M599" s="1">
        <v>1.9999999999999999E-57</v>
      </c>
      <c r="N599">
        <v>0</v>
      </c>
      <c r="O599">
        <v>8.0000000000000002E-3</v>
      </c>
      <c r="P599">
        <v>-1E-3</v>
      </c>
      <c r="Q599">
        <v>0.45400000000000001</v>
      </c>
      <c r="R599">
        <v>-5.0000000000000001E-3</v>
      </c>
      <c r="S599">
        <v>8.0000000000000002E-3</v>
      </c>
      <c r="T599">
        <v>-1E-3</v>
      </c>
      <c r="U599">
        <v>0.13400000000000001</v>
      </c>
      <c r="V599">
        <v>-3.0000000000000001E-3</v>
      </c>
      <c r="W599" t="s">
        <v>172</v>
      </c>
    </row>
    <row r="600" spans="2:23">
      <c r="B600" t="s">
        <v>241</v>
      </c>
      <c r="C600">
        <v>4</v>
      </c>
      <c r="D600">
        <v>4</v>
      </c>
      <c r="E600">
        <v>169.3</v>
      </c>
      <c r="F600">
        <v>3.0000000000000001E-3</v>
      </c>
      <c r="G600">
        <v>-4.0000000000000001E-3</v>
      </c>
      <c r="H600" s="1">
        <v>8.0000000000000007E-5</v>
      </c>
      <c r="I600">
        <v>0</v>
      </c>
      <c r="J600" t="s">
        <v>172</v>
      </c>
      <c r="K600">
        <v>0</v>
      </c>
      <c r="L600">
        <v>0</v>
      </c>
      <c r="M600" s="1">
        <v>3.0000000000000001E-74</v>
      </c>
      <c r="N600">
        <v>0</v>
      </c>
      <c r="O600">
        <v>2E-3</v>
      </c>
      <c r="P600">
        <v>0</v>
      </c>
      <c r="Q600">
        <v>0.311</v>
      </c>
      <c r="R600">
        <v>-5.0000000000000001E-3</v>
      </c>
      <c r="S600">
        <v>2E-3</v>
      </c>
      <c r="T600">
        <v>0</v>
      </c>
      <c r="U600">
        <v>4.1000000000000002E-2</v>
      </c>
      <c r="V600">
        <v>-2E-3</v>
      </c>
      <c r="W600" t="s">
        <v>172</v>
      </c>
    </row>
    <row r="601" spans="2:23">
      <c r="B601" t="s">
        <v>241</v>
      </c>
      <c r="C601">
        <v>5</v>
      </c>
      <c r="D601">
        <v>5</v>
      </c>
      <c r="E601">
        <v>108.5</v>
      </c>
      <c r="F601">
        <v>6.0999999999999999E-2</v>
      </c>
      <c r="G601">
        <v>-1.2E-2</v>
      </c>
      <c r="H601">
        <v>3.0000000000000001E-3</v>
      </c>
      <c r="I601">
        <v>0</v>
      </c>
      <c r="J601" t="s">
        <v>172</v>
      </c>
      <c r="K601">
        <v>3.0000000000000001E-3</v>
      </c>
      <c r="L601">
        <v>-1E-3</v>
      </c>
      <c r="M601" s="1">
        <v>6.9999999999999998E-48</v>
      </c>
      <c r="N601">
        <v>0</v>
      </c>
      <c r="O601">
        <v>4.3999999999999997E-2</v>
      </c>
      <c r="P601">
        <v>-2E-3</v>
      </c>
      <c r="Q601">
        <v>0.61</v>
      </c>
      <c r="R601">
        <v>-5.0000000000000001E-3</v>
      </c>
      <c r="S601">
        <v>4.3999999999999997E-2</v>
      </c>
      <c r="T601">
        <v>-2E-3</v>
      </c>
      <c r="U601">
        <v>0.433</v>
      </c>
      <c r="V601">
        <v>-5.0000000000000001E-3</v>
      </c>
      <c r="W601" t="s">
        <v>172</v>
      </c>
    </row>
    <row r="602" spans="2:23">
      <c r="B602" t="s">
        <v>241</v>
      </c>
      <c r="C602">
        <v>6</v>
      </c>
      <c r="D602">
        <v>6</v>
      </c>
      <c r="E602">
        <v>78.7</v>
      </c>
      <c r="F602">
        <v>0.17</v>
      </c>
      <c r="G602">
        <v>-1.4E-2</v>
      </c>
      <c r="H602">
        <v>1.9E-2</v>
      </c>
      <c r="I602">
        <v>0</v>
      </c>
      <c r="J602" t="s">
        <v>172</v>
      </c>
      <c r="K602">
        <v>1.7999999999999999E-2</v>
      </c>
      <c r="L602">
        <v>-1E-3</v>
      </c>
      <c r="M602" s="1">
        <v>5.9999999999999998E-35</v>
      </c>
      <c r="N602">
        <v>0</v>
      </c>
      <c r="O602">
        <v>0.106</v>
      </c>
      <c r="P602">
        <v>-3.0000000000000001E-3</v>
      </c>
      <c r="Q602">
        <v>0.77200000000000002</v>
      </c>
      <c r="R602">
        <v>-4.0000000000000001E-3</v>
      </c>
      <c r="S602">
        <v>0.106</v>
      </c>
      <c r="T602">
        <v>-3.0000000000000001E-3</v>
      </c>
      <c r="U602">
        <v>0.69299999999999995</v>
      </c>
      <c r="V602">
        <v>-5.0000000000000001E-3</v>
      </c>
      <c r="W602" t="s">
        <v>172</v>
      </c>
    </row>
    <row r="603" spans="2:23">
      <c r="B603" t="s">
        <v>241</v>
      </c>
      <c r="C603">
        <v>7</v>
      </c>
      <c r="D603">
        <v>7</v>
      </c>
      <c r="E603">
        <v>588.29999999999995</v>
      </c>
      <c r="F603">
        <v>1E-3</v>
      </c>
      <c r="G603">
        <v>-3.0000000000000001E-3</v>
      </c>
      <c r="H603" s="1">
        <v>5.0000000000000004E-6</v>
      </c>
      <c r="I603">
        <v>0</v>
      </c>
      <c r="J603" t="s">
        <v>172</v>
      </c>
      <c r="K603">
        <v>0</v>
      </c>
      <c r="L603">
        <v>0</v>
      </c>
      <c r="M603" s="1">
        <v>2.9999999999999998E-256</v>
      </c>
      <c r="N603">
        <v>0</v>
      </c>
      <c r="O603">
        <v>0</v>
      </c>
      <c r="P603">
        <v>0</v>
      </c>
      <c r="Q603">
        <v>0</v>
      </c>
      <c r="R603">
        <v>0</v>
      </c>
      <c r="S603">
        <v>0</v>
      </c>
      <c r="T603">
        <v>0</v>
      </c>
      <c r="U603">
        <v>0</v>
      </c>
      <c r="V603">
        <v>0</v>
      </c>
      <c r="W603" t="s">
        <v>172</v>
      </c>
    </row>
    <row r="604" spans="2:23">
      <c r="B604" t="s">
        <v>241</v>
      </c>
      <c r="C604">
        <v>8</v>
      </c>
      <c r="D604">
        <v>8</v>
      </c>
      <c r="E604">
        <v>734.4</v>
      </c>
      <c r="F604" s="1">
        <v>4.0000000000000002E-61</v>
      </c>
      <c r="G604">
        <v>0</v>
      </c>
      <c r="H604" s="1">
        <v>9.9999999999999998E-20</v>
      </c>
      <c r="I604">
        <v>0</v>
      </c>
      <c r="J604" t="s">
        <v>172</v>
      </c>
      <c r="K604">
        <v>0</v>
      </c>
      <c r="L604">
        <v>0</v>
      </c>
      <c r="M604" s="1" t="s">
        <v>235</v>
      </c>
      <c r="N604">
        <v>0</v>
      </c>
      <c r="O604">
        <v>0</v>
      </c>
      <c r="P604">
        <v>0</v>
      </c>
      <c r="Q604">
        <v>0</v>
      </c>
      <c r="R604">
        <v>0</v>
      </c>
      <c r="S604">
        <v>0</v>
      </c>
      <c r="T604">
        <v>0</v>
      </c>
      <c r="U604">
        <v>0</v>
      </c>
      <c r="V604">
        <v>0</v>
      </c>
      <c r="W604" t="s">
        <v>172</v>
      </c>
    </row>
    <row r="605" spans="2:23">
      <c r="B605" t="s">
        <v>241</v>
      </c>
      <c r="C605">
        <v>9</v>
      </c>
      <c r="D605">
        <v>9</v>
      </c>
      <c r="E605">
        <v>208</v>
      </c>
      <c r="F605" s="1">
        <v>5.0000000000000004E-6</v>
      </c>
      <c r="G605">
        <v>0</v>
      </c>
      <c r="H605" s="1">
        <v>1.9999999999999999E-6</v>
      </c>
      <c r="I605">
        <v>0</v>
      </c>
      <c r="J605" t="s">
        <v>172</v>
      </c>
      <c r="K605">
        <v>0</v>
      </c>
      <c r="L605">
        <v>0</v>
      </c>
      <c r="M605" s="1">
        <v>4.0000000000000001E-91</v>
      </c>
      <c r="N605">
        <v>0</v>
      </c>
      <c r="O605">
        <v>3.0000000000000001E-3</v>
      </c>
      <c r="P605">
        <v>-1E-3</v>
      </c>
      <c r="Q605">
        <v>0.155</v>
      </c>
      <c r="R605">
        <v>-4.0000000000000001E-3</v>
      </c>
      <c r="S605">
        <v>2E-3</v>
      </c>
      <c r="T605">
        <v>0</v>
      </c>
      <c r="U605">
        <v>3.4000000000000002E-2</v>
      </c>
      <c r="V605">
        <v>-2E-3</v>
      </c>
      <c r="W605" t="s">
        <v>172</v>
      </c>
    </row>
    <row r="606" spans="2:23">
      <c r="B606" t="s">
        <v>241</v>
      </c>
      <c r="C606">
        <v>10</v>
      </c>
      <c r="D606">
        <v>10</v>
      </c>
      <c r="E606">
        <v>229.6</v>
      </c>
      <c r="F606" s="1">
        <v>3.0000000000000001E-5</v>
      </c>
      <c r="G606">
        <v>0</v>
      </c>
      <c r="H606" s="1">
        <v>9.0000000000000002E-6</v>
      </c>
      <c r="I606">
        <v>0</v>
      </c>
      <c r="J606" t="s">
        <v>172</v>
      </c>
      <c r="K606">
        <v>0</v>
      </c>
      <c r="L606">
        <v>0</v>
      </c>
      <c r="M606" s="1">
        <v>2E-100</v>
      </c>
      <c r="N606">
        <v>0</v>
      </c>
      <c r="O606">
        <v>1E-3</v>
      </c>
      <c r="P606">
        <v>0</v>
      </c>
      <c r="Q606">
        <v>0.107</v>
      </c>
      <c r="R606">
        <v>-3.0000000000000001E-3</v>
      </c>
      <c r="S606">
        <v>2E-3</v>
      </c>
      <c r="T606">
        <v>0</v>
      </c>
      <c r="U606">
        <v>2.8000000000000001E-2</v>
      </c>
      <c r="V606">
        <v>-2E-3</v>
      </c>
      <c r="W606" t="s">
        <v>172</v>
      </c>
    </row>
    <row r="607" spans="2:23">
      <c r="B607" t="s">
        <v>241</v>
      </c>
      <c r="C607">
        <v>11</v>
      </c>
      <c r="D607">
        <v>11</v>
      </c>
      <c r="E607">
        <v>1225.4000000000001</v>
      </c>
      <c r="F607" s="1">
        <v>2.0000000000000001E-10</v>
      </c>
      <c r="G607">
        <v>0</v>
      </c>
      <c r="H607" s="1">
        <v>9.9999999999999995E-8</v>
      </c>
      <c r="I607">
        <v>0</v>
      </c>
      <c r="J607" t="s">
        <v>172</v>
      </c>
      <c r="K607">
        <v>0</v>
      </c>
      <c r="L607">
        <v>0</v>
      </c>
      <c r="M607">
        <v>0</v>
      </c>
      <c r="N607">
        <v>0</v>
      </c>
      <c r="O607">
        <v>0</v>
      </c>
      <c r="P607">
        <v>0</v>
      </c>
      <c r="Q607">
        <v>0</v>
      </c>
      <c r="R607">
        <v>0</v>
      </c>
      <c r="S607">
        <v>0</v>
      </c>
      <c r="T607">
        <v>0</v>
      </c>
      <c r="U607">
        <v>0</v>
      </c>
      <c r="V607">
        <v>0</v>
      </c>
      <c r="W607" t="s">
        <v>172</v>
      </c>
    </row>
    <row r="608" spans="2:23">
      <c r="B608" t="s">
        <v>241</v>
      </c>
      <c r="C608">
        <v>12</v>
      </c>
      <c r="D608">
        <v>12</v>
      </c>
      <c r="E608">
        <v>1075.8</v>
      </c>
      <c r="F608" s="1">
        <v>9.0000000000000006E-75</v>
      </c>
      <c r="G608">
        <v>0</v>
      </c>
      <c r="H608" s="1">
        <v>9.9999999999999996E-24</v>
      </c>
      <c r="I608">
        <v>0</v>
      </c>
      <c r="J608" t="s">
        <v>172</v>
      </c>
      <c r="K608">
        <v>0</v>
      </c>
      <c r="L608">
        <v>0</v>
      </c>
      <c r="M608">
        <v>0</v>
      </c>
      <c r="N608">
        <v>0</v>
      </c>
      <c r="O608">
        <v>0</v>
      </c>
      <c r="P608">
        <v>0</v>
      </c>
      <c r="Q608">
        <v>0</v>
      </c>
      <c r="R608">
        <v>0</v>
      </c>
      <c r="S608">
        <v>0</v>
      </c>
      <c r="T608">
        <v>0</v>
      </c>
      <c r="U608">
        <v>0</v>
      </c>
      <c r="V608">
        <v>0</v>
      </c>
      <c r="W608" t="s">
        <v>172</v>
      </c>
    </row>
    <row r="609" spans="2:23">
      <c r="B609" t="s">
        <v>241</v>
      </c>
      <c r="C609">
        <v>13</v>
      </c>
      <c r="D609">
        <v>13</v>
      </c>
      <c r="E609">
        <v>171.4</v>
      </c>
      <c r="F609" s="1">
        <v>8.0000000000000007E-5</v>
      </c>
      <c r="G609">
        <v>0</v>
      </c>
      <c r="H609" s="1">
        <v>3.0000000000000001E-5</v>
      </c>
      <c r="I609">
        <v>0</v>
      </c>
      <c r="J609" t="s">
        <v>172</v>
      </c>
      <c r="K609" s="1">
        <v>2.0000000000000002E-5</v>
      </c>
      <c r="L609">
        <v>0</v>
      </c>
      <c r="M609" s="1">
        <v>2.9999999999999999E-75</v>
      </c>
      <c r="N609">
        <v>0</v>
      </c>
      <c r="O609">
        <v>4.0000000000000001E-3</v>
      </c>
      <c r="P609">
        <v>-1E-3</v>
      </c>
      <c r="Q609">
        <v>0.307</v>
      </c>
      <c r="R609">
        <v>-5.0000000000000001E-3</v>
      </c>
      <c r="S609">
        <v>4.0000000000000001E-3</v>
      </c>
      <c r="T609">
        <v>-1E-3</v>
      </c>
      <c r="U609">
        <v>6.6000000000000003E-2</v>
      </c>
      <c r="V609">
        <v>-2E-3</v>
      </c>
      <c r="W609" t="s">
        <v>172</v>
      </c>
    </row>
    <row r="610" spans="2:23">
      <c r="B610" t="s">
        <v>241</v>
      </c>
      <c r="C610">
        <v>14</v>
      </c>
      <c r="D610">
        <v>14</v>
      </c>
      <c r="E610">
        <v>174.6</v>
      </c>
      <c r="F610">
        <v>8.0000000000000002E-3</v>
      </c>
      <c r="G610">
        <v>-5.0000000000000001E-3</v>
      </c>
      <c r="H610" s="1">
        <v>2.9999999999999997E-4</v>
      </c>
      <c r="I610">
        <v>0</v>
      </c>
      <c r="J610" t="s">
        <v>172</v>
      </c>
      <c r="K610" s="1">
        <v>5.0000000000000001E-4</v>
      </c>
      <c r="L610">
        <v>0</v>
      </c>
      <c r="M610" s="1">
        <v>9.9999999999999993E-77</v>
      </c>
      <c r="N610">
        <v>0</v>
      </c>
      <c r="O610">
        <v>5.0000000000000001E-3</v>
      </c>
      <c r="P610">
        <v>-1E-3</v>
      </c>
      <c r="Q610">
        <v>0.30099999999999999</v>
      </c>
      <c r="R610">
        <v>-5.0000000000000001E-3</v>
      </c>
      <c r="S610">
        <v>5.0000000000000001E-3</v>
      </c>
      <c r="T610">
        <v>-1E-3</v>
      </c>
      <c r="U610">
        <v>7.0999999999999994E-2</v>
      </c>
      <c r="V610">
        <v>-3.0000000000000001E-3</v>
      </c>
      <c r="W610" t="s">
        <v>172</v>
      </c>
    </row>
    <row r="611" spans="2:23">
      <c r="B611" t="s">
        <v>241</v>
      </c>
      <c r="C611">
        <v>15</v>
      </c>
      <c r="D611">
        <v>15</v>
      </c>
      <c r="E611">
        <v>66.400000000000006</v>
      </c>
      <c r="F611">
        <v>9.2999999999999999E-2</v>
      </c>
      <c r="G611">
        <v>-1.0999999999999999E-2</v>
      </c>
      <c r="H611">
        <v>0.01</v>
      </c>
      <c r="I611">
        <v>0</v>
      </c>
      <c r="J611" t="s">
        <v>172</v>
      </c>
      <c r="K611">
        <v>8.9999999999999993E-3</v>
      </c>
      <c r="L611">
        <v>-1E-3</v>
      </c>
      <c r="M611" s="1">
        <v>9.9999999999999994E-30</v>
      </c>
      <c r="N611">
        <v>0</v>
      </c>
      <c r="O611">
        <v>8.4000000000000005E-2</v>
      </c>
      <c r="P611">
        <v>-3.0000000000000001E-3</v>
      </c>
      <c r="Q611">
        <v>0.81399999999999995</v>
      </c>
      <c r="R611">
        <v>-4.0000000000000001E-3</v>
      </c>
      <c r="S611">
        <v>7.8E-2</v>
      </c>
      <c r="T611">
        <v>-3.0000000000000001E-3</v>
      </c>
      <c r="U611">
        <v>0.57599999999999996</v>
      </c>
      <c r="V611">
        <v>-5.0000000000000001E-3</v>
      </c>
      <c r="W611" t="s">
        <v>172</v>
      </c>
    </row>
    <row r="612" spans="2:23">
      <c r="B612" t="s">
        <v>241</v>
      </c>
      <c r="C612">
        <v>16</v>
      </c>
      <c r="D612">
        <v>16</v>
      </c>
      <c r="E612">
        <v>46.4</v>
      </c>
      <c r="F612">
        <v>0.34399999999999997</v>
      </c>
      <c r="G612">
        <v>-1.2999999999999999E-2</v>
      </c>
      <c r="H612">
        <v>7.4999999999999997E-2</v>
      </c>
      <c r="I612">
        <v>-1E-3</v>
      </c>
      <c r="J612" t="s">
        <v>172</v>
      </c>
      <c r="K612">
        <v>7.4999999999999997E-2</v>
      </c>
      <c r="L612">
        <v>-3.0000000000000001E-3</v>
      </c>
      <c r="M612" s="1">
        <v>5.9999999999999998E-21</v>
      </c>
      <c r="N612">
        <v>0</v>
      </c>
      <c r="O612">
        <v>0.17</v>
      </c>
      <c r="P612">
        <v>-4.0000000000000001E-3</v>
      </c>
      <c r="Q612">
        <v>0.89100000000000001</v>
      </c>
      <c r="R612">
        <v>-3.0000000000000001E-3</v>
      </c>
      <c r="S612">
        <v>0.17</v>
      </c>
      <c r="T612">
        <v>-4.0000000000000001E-3</v>
      </c>
      <c r="U612">
        <v>0.80400000000000005</v>
      </c>
      <c r="V612">
        <v>-4.0000000000000001E-3</v>
      </c>
      <c r="W612" t="s">
        <v>172</v>
      </c>
    </row>
    <row r="613" spans="2:23">
      <c r="B613" t="s">
        <v>241</v>
      </c>
      <c r="C613">
        <v>17</v>
      </c>
      <c r="D613">
        <v>17</v>
      </c>
      <c r="E613">
        <v>500.6</v>
      </c>
      <c r="F613" s="1">
        <v>9.0000000000000002E-39</v>
      </c>
      <c r="G613">
        <v>0</v>
      </c>
      <c r="H613" s="1">
        <v>2.9999999999999998E-15</v>
      </c>
      <c r="I613">
        <v>0</v>
      </c>
      <c r="J613" t="s">
        <v>172</v>
      </c>
      <c r="K613">
        <v>0</v>
      </c>
      <c r="L613">
        <v>0</v>
      </c>
      <c r="M613" s="1">
        <v>2.9999999999999998E-218</v>
      </c>
      <c r="N613">
        <v>0</v>
      </c>
      <c r="O613">
        <v>0</v>
      </c>
      <c r="P613">
        <v>0</v>
      </c>
      <c r="Q613">
        <v>1E-3</v>
      </c>
      <c r="R613">
        <v>0</v>
      </c>
      <c r="S613">
        <v>0</v>
      </c>
      <c r="T613">
        <v>0</v>
      </c>
      <c r="U613">
        <v>0</v>
      </c>
      <c r="V613">
        <v>0</v>
      </c>
      <c r="W613" t="s">
        <v>172</v>
      </c>
    </row>
    <row r="614" spans="2:23">
      <c r="B614" t="s">
        <v>241</v>
      </c>
      <c r="C614">
        <v>18</v>
      </c>
      <c r="D614">
        <v>18</v>
      </c>
      <c r="E614">
        <v>463</v>
      </c>
      <c r="F614" s="1">
        <v>4.9999999999999997E-89</v>
      </c>
      <c r="G614">
        <v>0</v>
      </c>
      <c r="H614" s="1">
        <v>1.9999999999999998E-24</v>
      </c>
      <c r="I614">
        <v>0</v>
      </c>
      <c r="J614" t="s">
        <v>172</v>
      </c>
      <c r="K614">
        <v>0</v>
      </c>
      <c r="L614">
        <v>0</v>
      </c>
      <c r="M614" s="1">
        <v>6.9999999999999998E-202</v>
      </c>
      <c r="N614">
        <v>0</v>
      </c>
      <c r="O614">
        <v>0</v>
      </c>
      <c r="P614">
        <v>0</v>
      </c>
      <c r="Q614">
        <v>1E-3</v>
      </c>
      <c r="R614">
        <v>0</v>
      </c>
      <c r="S614">
        <v>0</v>
      </c>
      <c r="T614">
        <v>0</v>
      </c>
      <c r="U614">
        <v>0</v>
      </c>
      <c r="V614">
        <v>0</v>
      </c>
      <c r="W614" t="s">
        <v>172</v>
      </c>
    </row>
    <row r="615" spans="2:23">
      <c r="B615" t="s">
        <v>241</v>
      </c>
      <c r="C615">
        <v>19</v>
      </c>
      <c r="D615">
        <v>19</v>
      </c>
      <c r="E615">
        <v>87.5</v>
      </c>
      <c r="F615">
        <v>0.16200000000000001</v>
      </c>
      <c r="G615">
        <v>-1.4999999999999999E-2</v>
      </c>
      <c r="H615">
        <v>1.6E-2</v>
      </c>
      <c r="I615">
        <v>0</v>
      </c>
      <c r="J615" t="s">
        <v>172</v>
      </c>
      <c r="K615">
        <v>1.6E-2</v>
      </c>
      <c r="L615">
        <v>-1E-3</v>
      </c>
      <c r="M615" s="1">
        <v>9.0000000000000002E-39</v>
      </c>
      <c r="N615">
        <v>0</v>
      </c>
      <c r="O615">
        <v>0.1</v>
      </c>
      <c r="P615">
        <v>-3.0000000000000001E-3</v>
      </c>
      <c r="Q615">
        <v>0.72099999999999997</v>
      </c>
      <c r="R615">
        <v>-4.0000000000000001E-3</v>
      </c>
      <c r="S615">
        <v>0.1</v>
      </c>
      <c r="T615">
        <v>-3.0000000000000001E-3</v>
      </c>
      <c r="U615">
        <v>0.67300000000000004</v>
      </c>
      <c r="V615">
        <v>-5.0000000000000001E-3</v>
      </c>
      <c r="W615" t="s">
        <v>172</v>
      </c>
    </row>
    <row r="616" spans="2:23">
      <c r="B616" t="s">
        <v>241</v>
      </c>
      <c r="C616">
        <v>20</v>
      </c>
      <c r="D616">
        <v>20</v>
      </c>
      <c r="E616">
        <v>76.900000000000006</v>
      </c>
      <c r="F616">
        <v>0.189</v>
      </c>
      <c r="G616">
        <v>-1.7000000000000001E-2</v>
      </c>
      <c r="H616">
        <v>1.4E-2</v>
      </c>
      <c r="I616">
        <v>0</v>
      </c>
      <c r="J616" t="s">
        <v>172</v>
      </c>
      <c r="K616">
        <v>1.4999999999999999E-2</v>
      </c>
      <c r="L616">
        <v>-1E-3</v>
      </c>
      <c r="M616" s="1">
        <v>3.9999999999999997E-34</v>
      </c>
      <c r="N616">
        <v>0</v>
      </c>
      <c r="O616">
        <v>0.109</v>
      </c>
      <c r="P616">
        <v>-3.0000000000000001E-3</v>
      </c>
      <c r="Q616">
        <v>0.78300000000000003</v>
      </c>
      <c r="R616">
        <v>-4.0000000000000001E-3</v>
      </c>
      <c r="S616">
        <v>0.109</v>
      </c>
      <c r="T616">
        <v>-3.0000000000000001E-3</v>
      </c>
      <c r="U616">
        <v>0.70699999999999996</v>
      </c>
      <c r="V616">
        <v>-5.0000000000000001E-3</v>
      </c>
      <c r="W616" t="s">
        <v>172</v>
      </c>
    </row>
    <row r="617" spans="2:23">
      <c r="B617" t="s">
        <v>241</v>
      </c>
      <c r="C617">
        <v>21</v>
      </c>
      <c r="D617">
        <v>21</v>
      </c>
      <c r="E617">
        <v>1767.2</v>
      </c>
      <c r="F617" s="1">
        <v>7.9999999999999998E-28</v>
      </c>
      <c r="G617">
        <v>0</v>
      </c>
      <c r="H617" s="1">
        <v>2.9999999999999998E-13</v>
      </c>
      <c r="I617">
        <v>0</v>
      </c>
      <c r="J617" t="s">
        <v>172</v>
      </c>
      <c r="K617">
        <v>0</v>
      </c>
      <c r="L617">
        <v>0</v>
      </c>
      <c r="M617">
        <v>0</v>
      </c>
      <c r="N617">
        <v>0</v>
      </c>
      <c r="O617">
        <v>0</v>
      </c>
      <c r="P617">
        <v>0</v>
      </c>
      <c r="Q617">
        <v>0</v>
      </c>
      <c r="R617">
        <v>0</v>
      </c>
      <c r="S617">
        <v>0</v>
      </c>
      <c r="T617">
        <v>0</v>
      </c>
      <c r="U617">
        <v>0</v>
      </c>
      <c r="V617">
        <v>0</v>
      </c>
      <c r="W617" t="s">
        <v>172</v>
      </c>
    </row>
    <row r="618" spans="2:23">
      <c r="B618" t="s">
        <v>241</v>
      </c>
      <c r="C618">
        <v>22</v>
      </c>
      <c r="D618">
        <v>22</v>
      </c>
      <c r="E618">
        <v>1681.4</v>
      </c>
      <c r="F618" s="1">
        <v>8.0000000000000002E-53</v>
      </c>
      <c r="G618">
        <v>0</v>
      </c>
      <c r="H618" s="1">
        <v>6.0000000000000001E-17</v>
      </c>
      <c r="I618">
        <v>0</v>
      </c>
      <c r="J618" t="s">
        <v>172</v>
      </c>
      <c r="K618">
        <v>0</v>
      </c>
      <c r="L618">
        <v>0</v>
      </c>
      <c r="M618">
        <v>0</v>
      </c>
      <c r="N618">
        <v>0</v>
      </c>
      <c r="O618">
        <v>0</v>
      </c>
      <c r="P618">
        <v>0</v>
      </c>
      <c r="Q618">
        <v>0</v>
      </c>
      <c r="R618">
        <v>0</v>
      </c>
      <c r="S618">
        <v>0</v>
      </c>
      <c r="T618">
        <v>0</v>
      </c>
      <c r="U618">
        <v>0</v>
      </c>
      <c r="V618">
        <v>0</v>
      </c>
      <c r="W618" t="s">
        <v>172</v>
      </c>
    </row>
    <row r="619" spans="2:23">
      <c r="B619" t="s">
        <v>241</v>
      </c>
      <c r="C619">
        <v>23</v>
      </c>
      <c r="D619">
        <v>23</v>
      </c>
      <c r="E619">
        <v>351.4</v>
      </c>
      <c r="F619" s="1">
        <v>7E-45</v>
      </c>
      <c r="G619">
        <v>0</v>
      </c>
      <c r="H619" s="1">
        <v>1.0000000000000001E-15</v>
      </c>
      <c r="I619">
        <v>0</v>
      </c>
      <c r="J619" t="s">
        <v>172</v>
      </c>
      <c r="K619">
        <v>0</v>
      </c>
      <c r="L619">
        <v>0</v>
      </c>
      <c r="M619" s="1">
        <v>2.0000000000000001E-153</v>
      </c>
      <c r="N619">
        <v>0</v>
      </c>
      <c r="O619">
        <v>0</v>
      </c>
      <c r="P619">
        <v>0</v>
      </c>
      <c r="Q619">
        <v>2.1999999999999999E-2</v>
      </c>
      <c r="R619">
        <v>-1E-3</v>
      </c>
      <c r="S619">
        <v>0</v>
      </c>
      <c r="T619">
        <v>0</v>
      </c>
      <c r="U619" s="1">
        <v>6.0000000000000002E-5</v>
      </c>
      <c r="V619">
        <v>0</v>
      </c>
      <c r="W619" t="s">
        <v>172</v>
      </c>
    </row>
    <row r="620" spans="2:23">
      <c r="B620" t="s">
        <v>241</v>
      </c>
      <c r="C620">
        <v>24</v>
      </c>
      <c r="D620">
        <v>24</v>
      </c>
      <c r="E620">
        <v>364.2</v>
      </c>
      <c r="F620" s="1">
        <v>3.9999999999999998E-112</v>
      </c>
      <c r="G620">
        <v>0</v>
      </c>
      <c r="H620" s="1">
        <v>3.0000000000000001E-27</v>
      </c>
      <c r="I620">
        <v>0</v>
      </c>
      <c r="J620" t="s">
        <v>172</v>
      </c>
      <c r="K620">
        <v>0</v>
      </c>
      <c r="L620">
        <v>0</v>
      </c>
      <c r="M620" s="1">
        <v>6.0000000000000002E-159</v>
      </c>
      <c r="N620">
        <v>0</v>
      </c>
      <c r="O620">
        <v>0</v>
      </c>
      <c r="P620">
        <v>0</v>
      </c>
      <c r="Q620">
        <v>1.9E-2</v>
      </c>
      <c r="R620">
        <v>-1E-3</v>
      </c>
      <c r="S620">
        <v>0</v>
      </c>
      <c r="T620">
        <v>0</v>
      </c>
      <c r="U620" s="1">
        <v>2.0000000000000002E-5</v>
      </c>
      <c r="V620">
        <v>0</v>
      </c>
      <c r="W620" t="s">
        <v>172</v>
      </c>
    </row>
    <row r="621" spans="2:23">
      <c r="B621" t="s">
        <v>241</v>
      </c>
      <c r="C621">
        <v>25</v>
      </c>
      <c r="D621">
        <v>25</v>
      </c>
      <c r="E621">
        <v>124.1</v>
      </c>
      <c r="F621">
        <v>3.9E-2</v>
      </c>
      <c r="G621">
        <v>-1.2999999999999999E-2</v>
      </c>
      <c r="H621">
        <v>1E-3</v>
      </c>
      <c r="I621">
        <v>0</v>
      </c>
      <c r="J621" t="s">
        <v>172</v>
      </c>
      <c r="K621">
        <v>1E-3</v>
      </c>
      <c r="L621">
        <v>0</v>
      </c>
      <c r="M621" s="1">
        <v>1E-54</v>
      </c>
      <c r="N621">
        <v>0</v>
      </c>
      <c r="O621">
        <v>2.9000000000000001E-2</v>
      </c>
      <c r="P621">
        <v>-2E-3</v>
      </c>
      <c r="Q621">
        <v>0.52</v>
      </c>
      <c r="R621">
        <v>-5.0000000000000001E-3</v>
      </c>
      <c r="S621">
        <v>2.9000000000000001E-2</v>
      </c>
      <c r="T621">
        <v>-2E-3</v>
      </c>
      <c r="U621">
        <v>0.32100000000000001</v>
      </c>
      <c r="V621">
        <v>-5.0000000000000001E-3</v>
      </c>
      <c r="W621" t="s">
        <v>172</v>
      </c>
    </row>
    <row r="622" spans="2:23">
      <c r="B622" t="s">
        <v>241</v>
      </c>
      <c r="C622">
        <v>26</v>
      </c>
      <c r="D622">
        <v>26</v>
      </c>
      <c r="E622">
        <v>106.7</v>
      </c>
      <c r="F622">
        <v>7.1999999999999995E-2</v>
      </c>
      <c r="G622">
        <v>-1.0999999999999999E-2</v>
      </c>
      <c r="H622">
        <v>6.0000000000000001E-3</v>
      </c>
      <c r="I622">
        <v>0</v>
      </c>
      <c r="J622" t="s">
        <v>172</v>
      </c>
      <c r="K622">
        <v>5.0000000000000001E-3</v>
      </c>
      <c r="L622">
        <v>-1E-3</v>
      </c>
      <c r="M622" s="1">
        <v>3.9999999999999999E-47</v>
      </c>
      <c r="N622">
        <v>0</v>
      </c>
      <c r="O622">
        <v>4.5999999999999999E-2</v>
      </c>
      <c r="P622">
        <v>-2E-3</v>
      </c>
      <c r="Q622">
        <v>0.626</v>
      </c>
      <c r="R622">
        <v>-5.0000000000000001E-3</v>
      </c>
      <c r="S622">
        <v>4.5999999999999999E-2</v>
      </c>
      <c r="T622">
        <v>-2E-3</v>
      </c>
      <c r="U622">
        <v>0.44500000000000001</v>
      </c>
      <c r="V622">
        <v>-5.0000000000000001E-3</v>
      </c>
      <c r="W622" t="s">
        <v>172</v>
      </c>
    </row>
    <row r="623" spans="2:23">
      <c r="B623" t="s">
        <v>241</v>
      </c>
      <c r="C623">
        <v>27</v>
      </c>
      <c r="D623">
        <v>27</v>
      </c>
      <c r="E623">
        <v>731.5</v>
      </c>
      <c r="F623" s="1">
        <v>3.0000000000000001E-70</v>
      </c>
      <c r="G623">
        <v>0</v>
      </c>
      <c r="H623" s="1">
        <v>4.9999999999999999E-20</v>
      </c>
      <c r="I623">
        <v>0</v>
      </c>
      <c r="J623" t="s">
        <v>172</v>
      </c>
      <c r="K623">
        <v>0</v>
      </c>
      <c r="L623">
        <v>0</v>
      </c>
      <c r="M623" s="1" t="s">
        <v>200</v>
      </c>
      <c r="N623">
        <v>0</v>
      </c>
      <c r="O623">
        <v>0</v>
      </c>
      <c r="P623">
        <v>0</v>
      </c>
      <c r="Q623">
        <v>0</v>
      </c>
      <c r="R623">
        <v>0</v>
      </c>
      <c r="S623">
        <v>0</v>
      </c>
      <c r="T623">
        <v>0</v>
      </c>
      <c r="U623">
        <v>0</v>
      </c>
      <c r="V623">
        <v>0</v>
      </c>
      <c r="W623" t="s">
        <v>172</v>
      </c>
    </row>
    <row r="624" spans="2:23">
      <c r="B624" t="s">
        <v>241</v>
      </c>
      <c r="C624">
        <v>28</v>
      </c>
      <c r="D624">
        <v>28</v>
      </c>
      <c r="E624">
        <v>797.6</v>
      </c>
      <c r="F624" s="1">
        <v>5E-51</v>
      </c>
      <c r="G624">
        <v>0</v>
      </c>
      <c r="H624" s="1">
        <v>2.0000000000000001E-17</v>
      </c>
      <c r="I624">
        <v>0</v>
      </c>
      <c r="J624" t="s">
        <v>172</v>
      </c>
      <c r="K624">
        <v>0</v>
      </c>
      <c r="L624">
        <v>0</v>
      </c>
      <c r="M624">
        <v>0</v>
      </c>
      <c r="N624">
        <v>0</v>
      </c>
      <c r="O624">
        <v>0</v>
      </c>
      <c r="P624">
        <v>0</v>
      </c>
      <c r="Q624">
        <v>0</v>
      </c>
      <c r="R624">
        <v>0</v>
      </c>
      <c r="S624">
        <v>0</v>
      </c>
      <c r="T624">
        <v>0</v>
      </c>
      <c r="U624">
        <v>0</v>
      </c>
      <c r="V624">
        <v>0</v>
      </c>
      <c r="W624" t="s">
        <v>172</v>
      </c>
    </row>
    <row r="625" spans="2:23">
      <c r="B625" t="s">
        <v>241</v>
      </c>
      <c r="C625">
        <v>29</v>
      </c>
      <c r="D625">
        <v>29</v>
      </c>
      <c r="E625">
        <v>218</v>
      </c>
      <c r="F625" s="1">
        <v>8.0000000000000007E-5</v>
      </c>
      <c r="G625">
        <v>0</v>
      </c>
      <c r="H625" s="1">
        <v>1.0000000000000001E-5</v>
      </c>
      <c r="I625">
        <v>0</v>
      </c>
      <c r="J625" t="s">
        <v>172</v>
      </c>
      <c r="K625">
        <v>0</v>
      </c>
      <c r="L625">
        <v>0</v>
      </c>
      <c r="M625" s="1">
        <v>2E-95</v>
      </c>
      <c r="N625">
        <v>0</v>
      </c>
      <c r="O625">
        <v>3.0000000000000001E-3</v>
      </c>
      <c r="P625">
        <v>-1E-3</v>
      </c>
      <c r="Q625">
        <v>0.125</v>
      </c>
      <c r="R625">
        <v>-3.0000000000000001E-3</v>
      </c>
      <c r="S625">
        <v>1E-3</v>
      </c>
      <c r="T625">
        <v>0</v>
      </c>
      <c r="U625">
        <v>1.2E-2</v>
      </c>
      <c r="V625">
        <v>-1E-3</v>
      </c>
      <c r="W625" t="s">
        <v>172</v>
      </c>
    </row>
    <row r="626" spans="2:23">
      <c r="B626" t="s">
        <v>241</v>
      </c>
      <c r="C626">
        <v>30</v>
      </c>
      <c r="D626">
        <v>30</v>
      </c>
      <c r="E626">
        <v>210.6</v>
      </c>
      <c r="F626" s="1">
        <v>3.0000000000000001E-6</v>
      </c>
      <c r="G626">
        <v>0</v>
      </c>
      <c r="H626" s="1">
        <v>3.0000000000000001E-6</v>
      </c>
      <c r="I626">
        <v>0</v>
      </c>
      <c r="J626" t="s">
        <v>172</v>
      </c>
      <c r="K626">
        <v>0</v>
      </c>
      <c r="L626">
        <v>0</v>
      </c>
      <c r="M626" s="1">
        <v>3.0000000000000001E-92</v>
      </c>
      <c r="N626">
        <v>0</v>
      </c>
      <c r="O626">
        <v>4.0000000000000001E-3</v>
      </c>
      <c r="P626">
        <v>-1E-3</v>
      </c>
      <c r="Q626">
        <v>0.14899999999999999</v>
      </c>
      <c r="R626">
        <v>-4.0000000000000001E-3</v>
      </c>
      <c r="S626">
        <v>1E-3</v>
      </c>
      <c r="T626">
        <v>0</v>
      </c>
      <c r="U626">
        <v>2.7E-2</v>
      </c>
      <c r="V626">
        <v>-2E-3</v>
      </c>
      <c r="W626" t="s">
        <v>172</v>
      </c>
    </row>
    <row r="627" spans="2:23">
      <c r="B627" t="s">
        <v>241</v>
      </c>
      <c r="C627">
        <v>31</v>
      </c>
      <c r="D627">
        <v>31</v>
      </c>
      <c r="E627">
        <v>1257.9000000000001</v>
      </c>
      <c r="F627" s="1">
        <v>6.9999999999999999E-6</v>
      </c>
      <c r="G627">
        <v>0</v>
      </c>
      <c r="H627" s="1">
        <v>5.0000000000000004E-6</v>
      </c>
      <c r="I627">
        <v>0</v>
      </c>
      <c r="J627" t="s">
        <v>172</v>
      </c>
      <c r="K627">
        <v>0</v>
      </c>
      <c r="L627">
        <v>0</v>
      </c>
      <c r="M627">
        <v>0</v>
      </c>
      <c r="N627">
        <v>0</v>
      </c>
      <c r="O627">
        <v>0</v>
      </c>
      <c r="P627">
        <v>0</v>
      </c>
      <c r="Q627">
        <v>0</v>
      </c>
      <c r="R627">
        <v>0</v>
      </c>
      <c r="S627">
        <v>0</v>
      </c>
      <c r="T627">
        <v>0</v>
      </c>
      <c r="U627">
        <v>0</v>
      </c>
      <c r="V627">
        <v>0</v>
      </c>
      <c r="W627" t="s">
        <v>172</v>
      </c>
    </row>
    <row r="628" spans="2:23">
      <c r="B628" t="s">
        <v>241</v>
      </c>
      <c r="C628">
        <v>32</v>
      </c>
      <c r="D628">
        <v>32</v>
      </c>
      <c r="E628">
        <v>1239.5</v>
      </c>
      <c r="F628" s="1">
        <v>6.0000000000000002E-6</v>
      </c>
      <c r="G628">
        <v>0</v>
      </c>
      <c r="H628" s="1">
        <v>3.0000000000000001E-6</v>
      </c>
      <c r="I628">
        <v>0</v>
      </c>
      <c r="J628" t="s">
        <v>172</v>
      </c>
      <c r="K628">
        <v>0</v>
      </c>
      <c r="L628">
        <v>0</v>
      </c>
      <c r="M628">
        <v>0</v>
      </c>
      <c r="N628">
        <v>0</v>
      </c>
      <c r="O628">
        <v>0</v>
      </c>
      <c r="P628">
        <v>0</v>
      </c>
      <c r="Q628">
        <v>0</v>
      </c>
      <c r="R628">
        <v>0</v>
      </c>
      <c r="S628">
        <v>0</v>
      </c>
      <c r="T628">
        <v>0</v>
      </c>
      <c r="U628">
        <v>0</v>
      </c>
      <c r="V628">
        <v>0</v>
      </c>
      <c r="W628" t="s">
        <v>172</v>
      </c>
    </row>
    <row r="629" spans="2:23">
      <c r="B629" t="s">
        <v>241</v>
      </c>
      <c r="C629">
        <v>33</v>
      </c>
      <c r="D629">
        <v>33</v>
      </c>
      <c r="E629">
        <v>140.9</v>
      </c>
      <c r="F629">
        <v>4.2999999999999997E-2</v>
      </c>
      <c r="G629">
        <v>-0.01</v>
      </c>
      <c r="H629">
        <v>3.0000000000000001E-3</v>
      </c>
      <c r="I629">
        <v>0</v>
      </c>
      <c r="J629" t="s">
        <v>172</v>
      </c>
      <c r="K629">
        <v>3.0000000000000001E-3</v>
      </c>
      <c r="L629">
        <v>-1E-3</v>
      </c>
      <c r="M629" s="1">
        <v>6.0000000000000002E-62</v>
      </c>
      <c r="N629">
        <v>0</v>
      </c>
      <c r="O629">
        <v>1.0999999999999999E-2</v>
      </c>
      <c r="P629">
        <v>-1E-3</v>
      </c>
      <c r="Q629">
        <v>0.42399999999999999</v>
      </c>
      <c r="R629">
        <v>-5.0000000000000001E-3</v>
      </c>
      <c r="S629">
        <v>1.0999999999999999E-2</v>
      </c>
      <c r="T629">
        <v>-1E-3</v>
      </c>
      <c r="U629">
        <v>0.125</v>
      </c>
      <c r="V629">
        <v>-3.0000000000000001E-3</v>
      </c>
      <c r="W629" t="s">
        <v>172</v>
      </c>
    </row>
    <row r="630" spans="2:23">
      <c r="B630" t="s">
        <v>241</v>
      </c>
      <c r="C630">
        <v>34</v>
      </c>
      <c r="D630">
        <v>34</v>
      </c>
      <c r="E630">
        <v>141.5</v>
      </c>
      <c r="F630">
        <v>2.5999999999999999E-2</v>
      </c>
      <c r="G630">
        <v>-8.0000000000000002E-3</v>
      </c>
      <c r="H630">
        <v>2E-3</v>
      </c>
      <c r="I630">
        <v>0</v>
      </c>
      <c r="J630" t="s">
        <v>172</v>
      </c>
      <c r="K630">
        <v>1E-3</v>
      </c>
      <c r="L630">
        <v>0</v>
      </c>
      <c r="M630" s="1">
        <v>3.0000000000000001E-62</v>
      </c>
      <c r="N630">
        <v>0</v>
      </c>
      <c r="O630">
        <v>8.0000000000000002E-3</v>
      </c>
      <c r="P630">
        <v>-1E-3</v>
      </c>
      <c r="Q630">
        <v>0.42</v>
      </c>
      <c r="R630">
        <v>-5.0000000000000001E-3</v>
      </c>
      <c r="S630">
        <v>8.0000000000000002E-3</v>
      </c>
      <c r="T630">
        <v>-1E-3</v>
      </c>
      <c r="U630">
        <v>0.11</v>
      </c>
      <c r="V630">
        <v>-3.0000000000000001E-3</v>
      </c>
      <c r="W630" t="s">
        <v>172</v>
      </c>
    </row>
    <row r="631" spans="2:23">
      <c r="B631" t="s">
        <v>241</v>
      </c>
      <c r="C631">
        <v>35</v>
      </c>
      <c r="D631">
        <v>35</v>
      </c>
      <c r="E631">
        <v>4.9000000000000004</v>
      </c>
      <c r="F631">
        <v>0.60899999999999999</v>
      </c>
      <c r="G631">
        <v>-1.2E-2</v>
      </c>
      <c r="H631">
        <v>0.14699999999999999</v>
      </c>
      <c r="I631">
        <v>-1E-3</v>
      </c>
      <c r="J631" t="s">
        <v>172</v>
      </c>
      <c r="K631">
        <v>0.14199999999999999</v>
      </c>
      <c r="L631">
        <v>-3.0000000000000001E-3</v>
      </c>
      <c r="M631">
        <v>7.0000000000000001E-3</v>
      </c>
      <c r="N631">
        <v>0</v>
      </c>
      <c r="O631">
        <v>0.40799999999999997</v>
      </c>
      <c r="P631">
        <v>-5.0000000000000001E-3</v>
      </c>
      <c r="Q631">
        <v>0.98699999999999999</v>
      </c>
      <c r="R631">
        <v>-1E-3</v>
      </c>
      <c r="S631">
        <v>0.40799999999999997</v>
      </c>
      <c r="T631">
        <v>-5.0000000000000001E-3</v>
      </c>
      <c r="U631">
        <v>0.97799999999999998</v>
      </c>
      <c r="V631">
        <v>-1E-3</v>
      </c>
      <c r="W631" t="s">
        <v>172</v>
      </c>
    </row>
    <row r="632" spans="2:23">
      <c r="B632" t="s">
        <v>241</v>
      </c>
      <c r="C632">
        <v>36</v>
      </c>
      <c r="D632">
        <v>36</v>
      </c>
      <c r="E632">
        <v>14.8</v>
      </c>
      <c r="F632">
        <v>0.55000000000000004</v>
      </c>
      <c r="G632">
        <v>-1.0999999999999999E-2</v>
      </c>
      <c r="H632">
        <v>0.216</v>
      </c>
      <c r="I632">
        <v>-1E-3</v>
      </c>
      <c r="J632" t="s">
        <v>172</v>
      </c>
      <c r="K632">
        <v>0.21099999999999999</v>
      </c>
      <c r="L632">
        <v>-4.0000000000000001E-3</v>
      </c>
      <c r="M632" s="1">
        <v>3.9999999999999998E-7</v>
      </c>
      <c r="N632">
        <v>0</v>
      </c>
      <c r="O632">
        <v>0.37</v>
      </c>
      <c r="P632">
        <v>-5.0000000000000001E-3</v>
      </c>
      <c r="Q632">
        <v>0.97599999999999998</v>
      </c>
      <c r="R632">
        <v>-2E-3</v>
      </c>
      <c r="S632">
        <v>0.37</v>
      </c>
      <c r="T632">
        <v>-5.0000000000000001E-3</v>
      </c>
      <c r="U632">
        <v>0.96199999999999997</v>
      </c>
      <c r="V632">
        <v>-2E-3</v>
      </c>
      <c r="W632" t="s">
        <v>172</v>
      </c>
    </row>
    <row r="633" spans="2:23">
      <c r="B633" t="s">
        <v>241</v>
      </c>
      <c r="C633">
        <v>37</v>
      </c>
      <c r="D633">
        <v>37</v>
      </c>
      <c r="E633">
        <v>462.6</v>
      </c>
      <c r="F633" s="1">
        <v>3.0000000000000002E-66</v>
      </c>
      <c r="G633">
        <v>0</v>
      </c>
      <c r="H633" s="1">
        <v>1.9999999999999999E-20</v>
      </c>
      <c r="I633">
        <v>0</v>
      </c>
      <c r="J633" t="s">
        <v>172</v>
      </c>
      <c r="K633">
        <v>0</v>
      </c>
      <c r="L633">
        <v>0</v>
      </c>
      <c r="M633" s="1">
        <v>9.9999999999999995E-202</v>
      </c>
      <c r="N633">
        <v>0</v>
      </c>
      <c r="O633">
        <v>0</v>
      </c>
      <c r="P633">
        <v>0</v>
      </c>
      <c r="Q633">
        <v>1E-3</v>
      </c>
      <c r="R633">
        <v>0</v>
      </c>
      <c r="S633">
        <v>0</v>
      </c>
      <c r="T633">
        <v>0</v>
      </c>
      <c r="U633">
        <v>0</v>
      </c>
      <c r="V633">
        <v>0</v>
      </c>
      <c r="W633" t="s">
        <v>172</v>
      </c>
    </row>
    <row r="634" spans="2:23">
      <c r="B634" t="s">
        <v>241</v>
      </c>
      <c r="C634">
        <v>38</v>
      </c>
      <c r="D634">
        <v>38</v>
      </c>
      <c r="E634">
        <v>436.8</v>
      </c>
      <c r="F634" s="1">
        <v>4.9999999999999998E-58</v>
      </c>
      <c r="G634">
        <v>0</v>
      </c>
      <c r="H634" s="1">
        <v>7.9999999999999998E-19</v>
      </c>
      <c r="I634">
        <v>0</v>
      </c>
      <c r="J634" t="s">
        <v>172</v>
      </c>
      <c r="K634">
        <v>0</v>
      </c>
      <c r="L634">
        <v>0</v>
      </c>
      <c r="M634" s="1">
        <v>2E-190</v>
      </c>
      <c r="N634">
        <v>0</v>
      </c>
      <c r="O634">
        <v>0</v>
      </c>
      <c r="P634">
        <v>0</v>
      </c>
      <c r="Q634">
        <v>2E-3</v>
      </c>
      <c r="R634">
        <v>0</v>
      </c>
      <c r="S634">
        <v>0</v>
      </c>
      <c r="T634">
        <v>0</v>
      </c>
      <c r="U634">
        <v>0</v>
      </c>
      <c r="V634">
        <v>0</v>
      </c>
      <c r="W634" t="s">
        <v>172</v>
      </c>
    </row>
    <row r="635" spans="2:23">
      <c r="B635" t="s">
        <v>241</v>
      </c>
      <c r="C635">
        <v>39</v>
      </c>
      <c r="D635">
        <v>39</v>
      </c>
      <c r="E635">
        <v>64.900000000000006</v>
      </c>
      <c r="F635">
        <v>0.24</v>
      </c>
      <c r="G635">
        <v>-1.2E-2</v>
      </c>
      <c r="H635">
        <v>5.2999999999999999E-2</v>
      </c>
      <c r="I635">
        <v>-1E-3</v>
      </c>
      <c r="J635" t="s">
        <v>172</v>
      </c>
      <c r="K635">
        <v>5.2999999999999999E-2</v>
      </c>
      <c r="L635">
        <v>-2E-3</v>
      </c>
      <c r="M635" s="1">
        <v>6.0000000000000005E-29</v>
      </c>
      <c r="N635">
        <v>0</v>
      </c>
      <c r="O635">
        <v>0.161</v>
      </c>
      <c r="P635">
        <v>-4.0000000000000001E-3</v>
      </c>
      <c r="Q635">
        <v>0.84399999999999997</v>
      </c>
      <c r="R635">
        <v>-4.0000000000000001E-3</v>
      </c>
      <c r="S635">
        <v>0.161</v>
      </c>
      <c r="T635">
        <v>-4.0000000000000001E-3</v>
      </c>
      <c r="U635">
        <v>0.80400000000000005</v>
      </c>
      <c r="V635">
        <v>-4.0000000000000001E-3</v>
      </c>
      <c r="W635" t="s">
        <v>172</v>
      </c>
    </row>
    <row r="636" spans="2:23">
      <c r="B636" t="s">
        <v>241</v>
      </c>
      <c r="C636">
        <v>40</v>
      </c>
      <c r="D636">
        <v>40</v>
      </c>
      <c r="E636">
        <v>59.1</v>
      </c>
      <c r="F636">
        <v>0.26200000000000001</v>
      </c>
      <c r="G636">
        <v>-1.4E-2</v>
      </c>
      <c r="H636">
        <v>3.7999999999999999E-2</v>
      </c>
      <c r="I636">
        <v>-1E-3</v>
      </c>
      <c r="J636" t="s">
        <v>172</v>
      </c>
      <c r="K636">
        <v>3.9E-2</v>
      </c>
      <c r="L636">
        <v>-2E-3</v>
      </c>
      <c r="M636" s="1">
        <v>2.0000000000000001E-26</v>
      </c>
      <c r="N636">
        <v>0</v>
      </c>
      <c r="O636">
        <v>0.158</v>
      </c>
      <c r="P636">
        <v>-4.0000000000000001E-3</v>
      </c>
      <c r="Q636">
        <v>0.86599999999999999</v>
      </c>
      <c r="R636">
        <v>-3.0000000000000001E-3</v>
      </c>
      <c r="S636">
        <v>0.158</v>
      </c>
      <c r="T636">
        <v>-4.0000000000000001E-3</v>
      </c>
      <c r="U636">
        <v>0.80100000000000005</v>
      </c>
      <c r="V636">
        <v>-4.0000000000000001E-3</v>
      </c>
      <c r="W636" t="s">
        <v>172</v>
      </c>
    </row>
    <row r="637" spans="2:23">
      <c r="B637" t="s">
        <v>241</v>
      </c>
      <c r="C637">
        <v>41</v>
      </c>
      <c r="D637">
        <v>41</v>
      </c>
      <c r="E637">
        <v>136.30000000000001</v>
      </c>
      <c r="F637">
        <v>0.03</v>
      </c>
      <c r="G637">
        <v>-8.9999999999999993E-3</v>
      </c>
      <c r="H637">
        <v>2E-3</v>
      </c>
      <c r="I637">
        <v>0</v>
      </c>
      <c r="J637" t="s">
        <v>172</v>
      </c>
      <c r="K637">
        <v>2E-3</v>
      </c>
      <c r="L637">
        <v>0</v>
      </c>
      <c r="M637" s="1">
        <v>6.0000000000000004E-60</v>
      </c>
      <c r="N637">
        <v>0</v>
      </c>
      <c r="O637">
        <v>2.3E-2</v>
      </c>
      <c r="P637">
        <v>-1E-3</v>
      </c>
      <c r="Q637">
        <v>0.45800000000000002</v>
      </c>
      <c r="R637">
        <v>-5.0000000000000001E-3</v>
      </c>
      <c r="S637">
        <v>2.3E-2</v>
      </c>
      <c r="T637">
        <v>-1E-3</v>
      </c>
      <c r="U637">
        <v>0.27700000000000002</v>
      </c>
      <c r="V637">
        <v>-4.0000000000000001E-3</v>
      </c>
      <c r="W637" t="s">
        <v>172</v>
      </c>
    </row>
    <row r="638" spans="2:23">
      <c r="B638" t="s">
        <v>241</v>
      </c>
      <c r="C638">
        <v>42</v>
      </c>
      <c r="D638">
        <v>42</v>
      </c>
      <c r="E638">
        <v>141.6</v>
      </c>
      <c r="F638">
        <v>2.1999999999999999E-2</v>
      </c>
      <c r="G638">
        <v>-8.0000000000000002E-3</v>
      </c>
      <c r="H638">
        <v>1E-3</v>
      </c>
      <c r="I638">
        <v>0</v>
      </c>
      <c r="J638" t="s">
        <v>172</v>
      </c>
      <c r="K638">
        <v>2E-3</v>
      </c>
      <c r="L638">
        <v>0</v>
      </c>
      <c r="M638" s="1">
        <v>3.0000000000000001E-62</v>
      </c>
      <c r="N638">
        <v>0</v>
      </c>
      <c r="O638">
        <v>2.3E-2</v>
      </c>
      <c r="P638">
        <v>-2E-3</v>
      </c>
      <c r="Q638">
        <v>0.42599999999999999</v>
      </c>
      <c r="R638">
        <v>-5.0000000000000001E-3</v>
      </c>
      <c r="S638">
        <v>2.3E-2</v>
      </c>
      <c r="T638">
        <v>-2E-3</v>
      </c>
      <c r="U638">
        <v>0.251</v>
      </c>
      <c r="V638">
        <v>-4.0000000000000001E-3</v>
      </c>
      <c r="W638" t="s">
        <v>172</v>
      </c>
    </row>
    <row r="639" spans="2:23">
      <c r="B639" t="s">
        <v>241</v>
      </c>
      <c r="C639">
        <v>43</v>
      </c>
      <c r="D639">
        <v>43</v>
      </c>
      <c r="E639">
        <v>2.5</v>
      </c>
      <c r="F639">
        <v>0.61199999999999999</v>
      </c>
      <c r="G639">
        <v>-1.2E-2</v>
      </c>
      <c r="H639">
        <v>0.13400000000000001</v>
      </c>
      <c r="I639">
        <v>-1E-3</v>
      </c>
      <c r="J639" t="s">
        <v>172</v>
      </c>
      <c r="K639">
        <v>0.13200000000000001</v>
      </c>
      <c r="L639">
        <v>-3.0000000000000001E-3</v>
      </c>
      <c r="M639">
        <v>7.6999999999999999E-2</v>
      </c>
      <c r="N639">
        <v>0</v>
      </c>
      <c r="O639">
        <v>0.432</v>
      </c>
      <c r="P639">
        <v>-5.0000000000000001E-3</v>
      </c>
      <c r="Q639">
        <v>0.99299999999999999</v>
      </c>
      <c r="R639">
        <v>-1E-3</v>
      </c>
      <c r="S639">
        <v>0.432</v>
      </c>
      <c r="T639">
        <v>-5.0000000000000001E-3</v>
      </c>
      <c r="U639">
        <v>0.98699999999999999</v>
      </c>
      <c r="V639">
        <v>-1E-3</v>
      </c>
      <c r="W639" t="s">
        <v>172</v>
      </c>
    </row>
    <row r="640" spans="2:23">
      <c r="B640" t="s">
        <v>241</v>
      </c>
      <c r="C640">
        <v>44</v>
      </c>
      <c r="D640">
        <v>44</v>
      </c>
      <c r="E640">
        <v>-2.5</v>
      </c>
      <c r="F640">
        <v>0.72799999999999998</v>
      </c>
      <c r="G640">
        <v>-8.9999999999999993E-3</v>
      </c>
      <c r="H640">
        <v>0.26500000000000001</v>
      </c>
      <c r="I640">
        <v>-1E-3</v>
      </c>
      <c r="J640" t="s">
        <v>172</v>
      </c>
      <c r="K640">
        <v>0.27</v>
      </c>
      <c r="L640">
        <v>-4.0000000000000001E-3</v>
      </c>
      <c r="M640">
        <v>0.91600000000000004</v>
      </c>
      <c r="N640">
        <v>0</v>
      </c>
      <c r="O640">
        <v>0.56799999999999995</v>
      </c>
      <c r="P640">
        <v>-5.0000000000000001E-3</v>
      </c>
      <c r="Q640">
        <v>0.99199999999999999</v>
      </c>
      <c r="R640">
        <v>-1E-3</v>
      </c>
      <c r="S640">
        <v>0.56799999999999995</v>
      </c>
      <c r="T640">
        <v>-5.0000000000000001E-3</v>
      </c>
      <c r="U640">
        <v>0.995</v>
      </c>
      <c r="V640">
        <v>-1E-3</v>
      </c>
      <c r="W640" t="s">
        <v>172</v>
      </c>
    </row>
  </sheetData>
  <phoneticPr fontId="5" type="noConversion"/>
  <conditionalFormatting sqref="P3 D3:D48 E3:O52 D51:D52">
    <cfRule type="cellIs" dxfId="8" priority="0" stopIfTrue="1" operator="lessThan">
      <formula>0.001</formula>
    </cfRule>
    <cfRule type="cellIs" dxfId="7" priority="1" stopIfTrue="1" operator="greaterThan">
      <formula>0.05</formula>
    </cfRule>
    <cfRule type="cellIs" dxfId="6" priority="2" stopIfTrue="1" operator="between">
      <formula>0.05</formula>
      <formula>0.001</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55"/>
  <sheetViews>
    <sheetView tabSelected="1" topLeftCell="A4" workbookViewId="0">
      <selection activeCell="J88" sqref="J88"/>
    </sheetView>
  </sheetViews>
  <sheetFormatPr baseColWidth="10" defaultRowHeight="13" x14ac:dyDescent="0"/>
  <cols>
    <col min="3" max="3" width="24.42578125" customWidth="1"/>
    <col min="14" max="14" width="12.28515625" bestFit="1" customWidth="1"/>
  </cols>
  <sheetData>
    <row r="2" spans="2:18">
      <c r="C2" s="46" t="s">
        <v>27</v>
      </c>
      <c r="D2" t="s">
        <v>28</v>
      </c>
    </row>
    <row r="3" spans="2:18">
      <c r="B3" s="32" t="s">
        <v>29</v>
      </c>
    </row>
    <row r="4" spans="2:18" ht="98" thickBot="1">
      <c r="D4" s="7" t="s">
        <v>94</v>
      </c>
      <c r="E4" s="7" t="s">
        <v>133</v>
      </c>
      <c r="F4" s="7" t="s">
        <v>137</v>
      </c>
      <c r="G4" s="7" t="s">
        <v>136</v>
      </c>
      <c r="H4" s="7" t="s">
        <v>129</v>
      </c>
      <c r="I4" s="7" t="s">
        <v>139</v>
      </c>
      <c r="J4" s="7" t="s">
        <v>141</v>
      </c>
      <c r="K4" s="7" t="s">
        <v>159</v>
      </c>
      <c r="L4" s="7" t="s">
        <v>158</v>
      </c>
      <c r="M4" s="7" t="s">
        <v>131</v>
      </c>
      <c r="R4" t="s">
        <v>31</v>
      </c>
    </row>
    <row r="5" spans="2:18">
      <c r="C5" t="s">
        <v>161</v>
      </c>
      <c r="D5" s="47">
        <v>0.55400000000000005</v>
      </c>
      <c r="E5" s="56">
        <v>6.0000000000000002E-6</v>
      </c>
      <c r="F5" s="56">
        <v>1.0000000000000001E-63</v>
      </c>
      <c r="G5" s="56">
        <v>1.9999999999999999E-6</v>
      </c>
      <c r="H5" s="52">
        <v>9.9999999999999995E-8</v>
      </c>
      <c r="I5" s="9">
        <v>0.1</v>
      </c>
      <c r="J5" s="9">
        <v>4.0000000000000003E-5</v>
      </c>
      <c r="K5" s="9">
        <v>5.0000000000000001E-60</v>
      </c>
      <c r="L5" s="9">
        <v>4.0000000000000002E-4</v>
      </c>
      <c r="M5" s="10">
        <v>2.9999999999999999E-46</v>
      </c>
      <c r="R5">
        <v>3.2968975763488759E-177</v>
      </c>
    </row>
    <row r="6" spans="2:18">
      <c r="C6" t="s">
        <v>162</v>
      </c>
      <c r="D6" s="49">
        <v>0.70599999999999996</v>
      </c>
      <c r="E6" s="55">
        <v>9.9999999999999995E-7</v>
      </c>
      <c r="F6" s="55">
        <v>1.9999999999999999E-69</v>
      </c>
      <c r="G6" s="55">
        <v>6.9999999999999998E-57</v>
      </c>
      <c r="H6" s="53">
        <v>6.9999999999999999E-28</v>
      </c>
      <c r="I6" s="3">
        <v>0.115</v>
      </c>
      <c r="J6" s="3">
        <v>1E-4</v>
      </c>
      <c r="K6" s="3">
        <v>3E-9</v>
      </c>
      <c r="L6" s="3">
        <v>8.9999999999999894E-65</v>
      </c>
      <c r="M6" s="12">
        <v>2E-3</v>
      </c>
      <c r="R6">
        <v>5.4410257533240678E-220</v>
      </c>
    </row>
    <row r="7" spans="2:18">
      <c r="C7" t="s">
        <v>163</v>
      </c>
      <c r="D7" s="49">
        <v>9.9999999999999999E-56</v>
      </c>
      <c r="E7" s="55">
        <v>0.56899999999999995</v>
      </c>
      <c r="F7" s="55">
        <v>0.11</v>
      </c>
      <c r="G7" s="55">
        <v>3.0000000000000001E-3</v>
      </c>
      <c r="H7" s="53">
        <v>5.0000000000000001E-3</v>
      </c>
      <c r="I7" s="3">
        <v>2E-3</v>
      </c>
      <c r="J7" s="3">
        <v>0.253</v>
      </c>
      <c r="K7" s="3">
        <v>1.9E-2</v>
      </c>
      <c r="L7" s="3">
        <v>7.0000000000000001E-3</v>
      </c>
      <c r="M7" s="12">
        <v>4.0000000000000001E-3</v>
      </c>
      <c r="R7">
        <v>5.8412300893081848E-57</v>
      </c>
    </row>
    <row r="8" spans="2:18">
      <c r="C8" t="s">
        <v>164</v>
      </c>
      <c r="D8" s="49">
        <v>4E-51</v>
      </c>
      <c r="E8" s="55">
        <v>0.68100000000000005</v>
      </c>
      <c r="F8" s="55">
        <v>2.7E-2</v>
      </c>
      <c r="G8" s="55">
        <v>5.0000000000000001E-3</v>
      </c>
      <c r="H8" s="53">
        <v>1E-3</v>
      </c>
      <c r="I8" s="3">
        <v>3.0000000000000001E-3</v>
      </c>
      <c r="J8" s="3">
        <v>0.127</v>
      </c>
      <c r="K8" s="3">
        <v>5.0000000000000001E-3</v>
      </c>
      <c r="L8" s="3">
        <v>4.0000000000000002E-4</v>
      </c>
      <c r="M8" s="12">
        <v>2E-3</v>
      </c>
      <c r="R8">
        <v>1.0905010379443887E-55</v>
      </c>
    </row>
    <row r="9" spans="2:18">
      <c r="C9" t="s">
        <v>165</v>
      </c>
      <c r="D9" s="49">
        <v>3.9999999999999998E-36</v>
      </c>
      <c r="E9" s="55">
        <v>2E-3</v>
      </c>
      <c r="F9" s="55">
        <v>0.66900000000000004</v>
      </c>
      <c r="G9" s="55">
        <v>3.0000000000000001E-5</v>
      </c>
      <c r="H9" s="53">
        <v>7.1999999999999995E-2</v>
      </c>
      <c r="I9" s="3">
        <v>2.0000000000000001E-4</v>
      </c>
      <c r="J9" s="3">
        <v>4.0000000000000002E-9</v>
      </c>
      <c r="K9" s="3">
        <v>0.10199999999999999</v>
      </c>
      <c r="L9" s="3">
        <v>4.0000000000000001E-3</v>
      </c>
      <c r="M9" s="12">
        <v>4.2999999999999997E-2</v>
      </c>
      <c r="R9">
        <v>9.8510375107093375E-48</v>
      </c>
    </row>
    <row r="10" spans="2:18">
      <c r="C10" t="s">
        <v>192</v>
      </c>
      <c r="D10" s="49">
        <v>9.9999999999999901E-87</v>
      </c>
      <c r="E10" s="55">
        <v>5.0000000000000001E-3</v>
      </c>
      <c r="F10" s="55">
        <v>0.72799999999999998</v>
      </c>
      <c r="G10" s="55">
        <v>8.0000000000000002E-3</v>
      </c>
      <c r="H10" s="53">
        <v>6.9000000000000006E-2</v>
      </c>
      <c r="I10" s="3">
        <v>1E-4</v>
      </c>
      <c r="J10" s="3">
        <v>3.0000000000000001E-3</v>
      </c>
      <c r="K10" s="3">
        <v>0.21299999999999999</v>
      </c>
      <c r="L10" s="3">
        <v>4.0000000000000001E-3</v>
      </c>
      <c r="M10" s="12">
        <v>3.5999999999999997E-2</v>
      </c>
      <c r="R10">
        <v>1.2281362817440034E-87</v>
      </c>
    </row>
    <row r="11" spans="2:18">
      <c r="C11" t="s">
        <v>226</v>
      </c>
      <c r="D11" s="49">
        <v>2E-3</v>
      </c>
      <c r="E11" s="55">
        <v>2.0000000000000001E-61</v>
      </c>
      <c r="F11" s="55">
        <v>6.9999999999999994E-5</v>
      </c>
      <c r="G11" s="55">
        <v>0.54100000000000004</v>
      </c>
      <c r="H11" s="53">
        <v>1E-10</v>
      </c>
      <c r="I11" s="3">
        <v>2.9999999999999997E-4</v>
      </c>
      <c r="J11" s="3">
        <v>6.0000000000000001E-74</v>
      </c>
      <c r="K11" s="3">
        <v>6.9999999999999997E-7</v>
      </c>
      <c r="L11" s="3">
        <v>6.7000000000000004E-2</v>
      </c>
      <c r="M11" s="12">
        <v>9.0000000000000003E-27</v>
      </c>
      <c r="R11">
        <v>1.7237664604413372E-170</v>
      </c>
    </row>
    <row r="12" spans="2:18">
      <c r="C12" t="s">
        <v>227</v>
      </c>
      <c r="D12" s="49">
        <v>2.9999999999999997E-4</v>
      </c>
      <c r="E12" s="55">
        <v>8.9999999999999996E-7</v>
      </c>
      <c r="F12" s="55">
        <v>1.9999999999999999E-6</v>
      </c>
      <c r="G12" s="55">
        <v>0.71199999999999997</v>
      </c>
      <c r="H12" s="53">
        <v>8.9999999999999996E-7</v>
      </c>
      <c r="I12" s="3">
        <v>1.9999999999999999E-72</v>
      </c>
      <c r="J12" s="3">
        <v>7.9999999999999996E-6</v>
      </c>
      <c r="K12" s="3">
        <v>1.9999999999999999E-7</v>
      </c>
      <c r="L12" s="3">
        <v>5.0999999999999997E-2</v>
      </c>
      <c r="M12" s="12">
        <v>1.9999999999999999E-7</v>
      </c>
      <c r="R12">
        <v>1.7545082602687923E-97</v>
      </c>
    </row>
    <row r="13" spans="2:18">
      <c r="C13" t="s">
        <v>228</v>
      </c>
      <c r="D13" s="49">
        <v>6.0000000000000002E-5</v>
      </c>
      <c r="E13" s="55">
        <v>2E-3</v>
      </c>
      <c r="F13" s="55">
        <v>0.186</v>
      </c>
      <c r="G13" s="55">
        <v>5.6000000000000001E-2</v>
      </c>
      <c r="H13" s="53">
        <v>0.433</v>
      </c>
      <c r="I13" s="3">
        <v>6.9999999999999994E-5</v>
      </c>
      <c r="J13" s="3">
        <v>6.0000000000000002E-5</v>
      </c>
      <c r="K13" s="3">
        <v>2E-3</v>
      </c>
      <c r="L13" s="3">
        <v>1.7000000000000001E-2</v>
      </c>
      <c r="M13" s="12">
        <v>2.1999999999999999E-2</v>
      </c>
      <c r="R13">
        <v>2.4610662407321228E-14</v>
      </c>
    </row>
    <row r="14" spans="2:18">
      <c r="C14" t="s">
        <v>229</v>
      </c>
      <c r="D14" s="49">
        <v>9.9999999999999997E-49</v>
      </c>
      <c r="E14" s="55">
        <v>1E-3</v>
      </c>
      <c r="F14" s="55">
        <v>0.08</v>
      </c>
      <c r="G14" s="55">
        <v>7.6999999999999999E-2</v>
      </c>
      <c r="H14" s="53">
        <v>0.81899999999999995</v>
      </c>
      <c r="I14" s="3">
        <v>4.0000000000000002E-4</v>
      </c>
      <c r="J14" s="3">
        <v>2.9999999999999999E-7</v>
      </c>
      <c r="K14" s="3">
        <v>3.0000000000000001E-3</v>
      </c>
      <c r="L14" s="3">
        <v>1.9E-2</v>
      </c>
      <c r="M14" s="12">
        <v>0.20300000000000001</v>
      </c>
      <c r="R14">
        <v>1.1817452810629243E-54</v>
      </c>
    </row>
    <row r="15" spans="2:18">
      <c r="C15" t="s">
        <v>195</v>
      </c>
      <c r="D15" s="49">
        <v>0.121</v>
      </c>
      <c r="E15" s="55">
        <v>1.0000000000000001E-5</v>
      </c>
      <c r="F15" s="55">
        <v>9.9999999999999994E-50</v>
      </c>
      <c r="G15" s="55">
        <v>7.9999999999999995E-67</v>
      </c>
      <c r="H15" s="53">
        <v>2.9999999999999997E-4</v>
      </c>
      <c r="I15" s="3">
        <v>0.53800000000000003</v>
      </c>
      <c r="J15" s="3">
        <v>9.9999999999999897E-114</v>
      </c>
      <c r="K15" s="3">
        <v>1.0000000000000001E-43</v>
      </c>
      <c r="L15" s="3">
        <v>1E-3</v>
      </c>
      <c r="M15" s="12">
        <v>1E-4</v>
      </c>
      <c r="R15">
        <v>1.0759399436796534E-268</v>
      </c>
    </row>
    <row r="16" spans="2:18">
      <c r="C16" t="s">
        <v>196</v>
      </c>
      <c r="D16" s="49">
        <v>0.14699999999999999</v>
      </c>
      <c r="E16" s="55">
        <v>9.9999999999999995E-8</v>
      </c>
      <c r="F16" s="55">
        <v>7.9999999999999907E-93</v>
      </c>
      <c r="G16" s="55">
        <v>8.0000000000000007E-5</v>
      </c>
      <c r="H16" s="53">
        <v>2E-3</v>
      </c>
      <c r="I16" s="3">
        <v>0.63</v>
      </c>
      <c r="J16" s="3">
        <v>9.9999999999999995E-8</v>
      </c>
      <c r="K16" s="3">
        <v>4.0000000000000001E-84</v>
      </c>
      <c r="L16" s="3">
        <v>1.9999999999999999E-7</v>
      </c>
      <c r="M16" s="12">
        <v>1.0000000000000001E-33</v>
      </c>
      <c r="R16">
        <v>1.141455761072326E-218</v>
      </c>
    </row>
    <row r="17" spans="2:18">
      <c r="C17" t="s">
        <v>197</v>
      </c>
      <c r="D17" s="49">
        <v>2.0000000000000001E-59</v>
      </c>
      <c r="E17" s="55">
        <v>0.18099999999999999</v>
      </c>
      <c r="F17" s="55">
        <v>1.9999999999999999E-6</v>
      </c>
      <c r="G17" s="55">
        <v>1E-4</v>
      </c>
      <c r="H17" s="53">
        <v>6.0000000000000001E-3</v>
      </c>
      <c r="I17" s="3">
        <v>9.0000000000000006E-5</v>
      </c>
      <c r="J17" s="3">
        <v>0.622</v>
      </c>
      <c r="K17" s="3">
        <v>0.01</v>
      </c>
      <c r="L17" s="3">
        <v>7.0000000000000001E-3</v>
      </c>
      <c r="M17" s="12">
        <v>3.0000000000000001E-3</v>
      </c>
      <c r="R17">
        <v>4.6510093778309635E-68</v>
      </c>
    </row>
    <row r="18" spans="2:18">
      <c r="C18" t="s">
        <v>198</v>
      </c>
      <c r="D18" s="49">
        <v>2.0000000000000001E-128</v>
      </c>
      <c r="E18" s="55">
        <v>0.31</v>
      </c>
      <c r="F18" s="55">
        <v>7.0000000000000001E-3</v>
      </c>
      <c r="G18" s="55">
        <v>2E-3</v>
      </c>
      <c r="H18" s="53">
        <v>6.0000000000000001E-3</v>
      </c>
      <c r="I18" s="3">
        <v>8.0000000000000007E-31</v>
      </c>
      <c r="J18" s="3">
        <v>0.65800000000000003</v>
      </c>
      <c r="K18" s="3">
        <v>8.0000000000000002E-3</v>
      </c>
      <c r="L18" s="3">
        <v>2.0000000000000001E-4</v>
      </c>
      <c r="M18" s="12">
        <v>8.9999999999999993E-3</v>
      </c>
      <c r="R18">
        <v>2.8703011064201939E-156</v>
      </c>
    </row>
    <row r="19" spans="2:18">
      <c r="C19" t="s">
        <v>166</v>
      </c>
      <c r="D19" s="49">
        <v>1E-52</v>
      </c>
      <c r="E19" s="55">
        <v>5.0000000000000001E-3</v>
      </c>
      <c r="F19" s="55">
        <v>0.23400000000000001</v>
      </c>
      <c r="G19" s="55">
        <v>1.9999999999999999E-7</v>
      </c>
      <c r="H19" s="53">
        <v>5.0000000000000001E-3</v>
      </c>
      <c r="I19" s="3">
        <v>6.9999999999999994E-5</v>
      </c>
      <c r="J19" s="3">
        <v>6.0000000000000001E-3</v>
      </c>
      <c r="K19" s="3">
        <v>0.44700000000000001</v>
      </c>
      <c r="L19" s="3">
        <v>3.0000000000000001E-3</v>
      </c>
      <c r="M19" s="12">
        <v>6.2E-2</v>
      </c>
      <c r="R19">
        <v>1.5076241998032474E-60</v>
      </c>
    </row>
    <row r="20" spans="2:18">
      <c r="C20" t="s">
        <v>167</v>
      </c>
      <c r="D20" s="49">
        <v>4.0000000000000003E-17</v>
      </c>
      <c r="E20" s="55">
        <v>1.9E-2</v>
      </c>
      <c r="F20" s="55">
        <v>0.496</v>
      </c>
      <c r="G20" s="55">
        <v>1E-3</v>
      </c>
      <c r="H20" s="53">
        <v>1.4999999999999999E-2</v>
      </c>
      <c r="I20" s="3">
        <v>5.0000000000000001E-4</v>
      </c>
      <c r="J20" s="3">
        <v>1.4999999999999999E-2</v>
      </c>
      <c r="K20" s="3">
        <v>0.82299999999999995</v>
      </c>
      <c r="L20" s="3">
        <v>1.4E-2</v>
      </c>
      <c r="M20" s="12">
        <v>8.8999999999999996E-2</v>
      </c>
      <c r="R20">
        <v>7.2945319212980134E-21</v>
      </c>
    </row>
    <row r="21" spans="2:18">
      <c r="C21" t="s">
        <v>168</v>
      </c>
      <c r="D21" s="49">
        <v>3.0000000000000001E-3</v>
      </c>
      <c r="E21" s="55">
        <v>2.9999999999999997E-4</v>
      </c>
      <c r="F21" s="55">
        <v>3.9999999999999999E-28</v>
      </c>
      <c r="G21" s="55">
        <v>0.12</v>
      </c>
      <c r="H21" s="53">
        <v>1E-4</v>
      </c>
      <c r="I21" s="3">
        <v>7.9999999999999997E-64</v>
      </c>
      <c r="J21" s="3">
        <v>2E-45</v>
      </c>
      <c r="K21" s="3">
        <v>2.9999999999999999E-69</v>
      </c>
      <c r="L21" s="3">
        <v>0.53200000000000003</v>
      </c>
      <c r="M21" s="12">
        <v>1E-3</v>
      </c>
      <c r="R21">
        <v>6.2517498611974148E-200</v>
      </c>
    </row>
    <row r="22" spans="2:18">
      <c r="C22" t="s">
        <v>169</v>
      </c>
      <c r="D22" s="49">
        <v>9.9999999999999995E-7</v>
      </c>
      <c r="E22" s="55">
        <v>9.0000000000000006E-58</v>
      </c>
      <c r="F22" s="55">
        <v>2E-50</v>
      </c>
      <c r="G22" s="55">
        <v>9.9000000000000005E-2</v>
      </c>
      <c r="H22" s="53">
        <v>2.0000000000000001E-4</v>
      </c>
      <c r="I22" s="3">
        <v>1.9999999999999999E-6</v>
      </c>
      <c r="J22" s="3">
        <v>2E-85</v>
      </c>
      <c r="K22" s="3">
        <v>2E-3</v>
      </c>
      <c r="L22" s="3">
        <v>0.69499999999999995</v>
      </c>
      <c r="M22" s="12">
        <v>2.0000000000000002E-5</v>
      </c>
      <c r="R22">
        <v>2.0202451096015382E-197</v>
      </c>
    </row>
    <row r="23" spans="2:18">
      <c r="C23" t="s">
        <v>170</v>
      </c>
      <c r="D23" s="49">
        <v>2.0000000000000001E-58</v>
      </c>
      <c r="E23" s="55">
        <v>8.0000000000000002E-3</v>
      </c>
      <c r="F23" s="55">
        <v>0.152</v>
      </c>
      <c r="G23" s="55">
        <v>1E-3</v>
      </c>
      <c r="H23" s="53">
        <v>9.2999999999999999E-2</v>
      </c>
      <c r="I23" s="3">
        <v>5.0000000000000002E-5</v>
      </c>
      <c r="J23" s="3">
        <v>2E-3</v>
      </c>
      <c r="K23" s="3">
        <v>0.29299999999999998</v>
      </c>
      <c r="L23" s="3">
        <v>2.4E-2</v>
      </c>
      <c r="M23" s="12">
        <v>0.49299999999999999</v>
      </c>
      <c r="R23">
        <v>2.7963806473896684E-60</v>
      </c>
    </row>
    <row r="24" spans="2:18" ht="14" thickBot="1">
      <c r="C24" t="s">
        <v>171</v>
      </c>
      <c r="D24" s="50">
        <v>2.9999999999999997E-8</v>
      </c>
      <c r="E24" s="57">
        <v>6.0000000000000001E-3</v>
      </c>
      <c r="F24" s="57">
        <v>0.13400000000000001</v>
      </c>
      <c r="G24" s="57">
        <v>1E-4</v>
      </c>
      <c r="H24" s="54">
        <v>0.156</v>
      </c>
      <c r="I24" s="14">
        <v>1E-4</v>
      </c>
      <c r="J24" s="14">
        <v>8.0000000000000002E-3</v>
      </c>
      <c r="K24" s="14">
        <v>0.33100000000000002</v>
      </c>
      <c r="L24" s="14">
        <v>2.7E-2</v>
      </c>
      <c r="M24" s="15">
        <v>0.83299999999999996</v>
      </c>
      <c r="R24">
        <v>3.1022444721647298E-14</v>
      </c>
    </row>
    <row r="28" spans="2:18">
      <c r="B28" s="32"/>
    </row>
    <row r="29" spans="2:18">
      <c r="B29" s="32" t="s">
        <v>30</v>
      </c>
    </row>
    <row r="30" spans="2:18" ht="112" thickBot="1">
      <c r="D30" s="7" t="s">
        <v>160</v>
      </c>
      <c r="E30" s="7" t="s">
        <v>132</v>
      </c>
      <c r="F30" s="7" t="s">
        <v>135</v>
      </c>
      <c r="G30" s="7" t="s">
        <v>134</v>
      </c>
      <c r="H30" s="7" t="s">
        <v>130</v>
      </c>
      <c r="I30" s="7" t="s">
        <v>138</v>
      </c>
      <c r="J30" s="7" t="s">
        <v>140</v>
      </c>
      <c r="K30" s="7" t="s">
        <v>143</v>
      </c>
      <c r="L30" s="7" t="s">
        <v>142</v>
      </c>
      <c r="M30" s="7" t="s">
        <v>93</v>
      </c>
      <c r="R30" t="s">
        <v>32</v>
      </c>
    </row>
    <row r="31" spans="2:18">
      <c r="C31" t="s">
        <v>151</v>
      </c>
      <c r="D31" s="8">
        <v>0.438</v>
      </c>
      <c r="E31" s="52">
        <v>9.9999999999999998E-46</v>
      </c>
      <c r="F31" s="52">
        <v>9.9999999999999999E-56</v>
      </c>
      <c r="G31" s="52">
        <v>7.0000000000000003E-62</v>
      </c>
      <c r="H31" s="48">
        <v>2E-46</v>
      </c>
      <c r="I31" s="52">
        <v>5.0000000000000001E-4</v>
      </c>
      <c r="J31" s="48">
        <v>2.0000000000000002E-43</v>
      </c>
      <c r="K31" s="52">
        <v>4.0000000000000001E-10</v>
      </c>
      <c r="L31" s="52">
        <v>3.0000000000000002E-66</v>
      </c>
      <c r="M31" s="10">
        <v>1.0000000000000001E-68</v>
      </c>
      <c r="R31" s="45">
        <v>0</v>
      </c>
    </row>
    <row r="32" spans="2:18">
      <c r="C32" t="s">
        <v>152</v>
      </c>
      <c r="D32" s="11">
        <v>0.59499999999999997</v>
      </c>
      <c r="E32" s="53">
        <v>7E-45</v>
      </c>
      <c r="F32" s="53">
        <v>5.0000000000000003E-10</v>
      </c>
      <c r="G32" s="53">
        <v>6.0000000000000003E-36</v>
      </c>
      <c r="H32" s="2">
        <v>9.9999999999999898E-75</v>
      </c>
      <c r="I32" s="53">
        <v>4.0000000000000002E-4</v>
      </c>
      <c r="J32" s="2">
        <v>3.9999999999999998E-6</v>
      </c>
      <c r="K32" s="53">
        <v>4.0000000000000003E-68</v>
      </c>
      <c r="L32" s="53">
        <v>1.9999999999999999E-28</v>
      </c>
      <c r="M32" s="12">
        <v>6.9999999999999895E-116</v>
      </c>
      <c r="R32" s="45">
        <v>0</v>
      </c>
    </row>
    <row r="33" spans="3:18">
      <c r="C33" t="s">
        <v>101</v>
      </c>
      <c r="D33" s="11">
        <v>7.9999999999999996E-7</v>
      </c>
      <c r="E33" s="53">
        <v>0.59199999999999997</v>
      </c>
      <c r="F33" s="53">
        <v>9.0000000000000006E-5</v>
      </c>
      <c r="G33" s="53">
        <v>1E-52</v>
      </c>
      <c r="H33" s="2">
        <v>3.9999999999999998E-7</v>
      </c>
      <c r="I33" s="53">
        <v>2E-52</v>
      </c>
      <c r="J33" s="2">
        <v>1.2999999999999999E-2</v>
      </c>
      <c r="K33" s="53">
        <v>9.0000000000000002E-41</v>
      </c>
      <c r="L33" s="53">
        <v>9.0000000000000006E-5</v>
      </c>
      <c r="M33" s="12">
        <v>1E-4</v>
      </c>
      <c r="R33" s="45">
        <v>2.2369380475336712E-153</v>
      </c>
    </row>
    <row r="34" spans="3:18">
      <c r="C34" t="s">
        <v>102</v>
      </c>
      <c r="D34" s="11">
        <v>2.0000000000000002E-5</v>
      </c>
      <c r="E34" s="53">
        <v>0.61099999999999999</v>
      </c>
      <c r="F34" s="53">
        <v>1E-3</v>
      </c>
      <c r="G34" s="53">
        <v>1.9999999999999999E-82</v>
      </c>
      <c r="H34" s="2">
        <v>9.0000000000000002E-6</v>
      </c>
      <c r="I34" s="53">
        <v>3.9999999999999997E-39</v>
      </c>
      <c r="J34" s="2">
        <v>5.0000000000000001E-3</v>
      </c>
      <c r="K34" s="53">
        <v>6.0000000000000002E-58</v>
      </c>
      <c r="L34" s="53">
        <v>1E-3</v>
      </c>
      <c r="M34" s="12">
        <v>6.9999999999999994E-5</v>
      </c>
      <c r="R34" s="45">
        <v>4.7799234873968564E-182</v>
      </c>
    </row>
    <row r="35" spans="3:18">
      <c r="C35" t="s">
        <v>103</v>
      </c>
      <c r="D35" s="11">
        <v>3.9999999999999999E-66</v>
      </c>
      <c r="E35" s="53">
        <v>7.0000000000000001E-3</v>
      </c>
      <c r="F35" s="53">
        <v>0.61199999999999999</v>
      </c>
      <c r="G35" s="53">
        <v>2.0000000000000002E-5</v>
      </c>
      <c r="H35" s="2">
        <v>5.1999999999999998E-2</v>
      </c>
      <c r="I35" s="53">
        <v>3E-52</v>
      </c>
      <c r="J35" s="2">
        <v>4.0000000000000001E-8</v>
      </c>
      <c r="K35" s="53">
        <v>5.0000000000000001E-3</v>
      </c>
      <c r="L35" s="53">
        <v>2E-3</v>
      </c>
      <c r="M35" s="12">
        <v>1E-3</v>
      </c>
      <c r="R35" s="45">
        <v>2.3785435428299919E-124</v>
      </c>
    </row>
    <row r="36" spans="3:18">
      <c r="C36" t="s">
        <v>104</v>
      </c>
      <c r="D36" s="11">
        <v>3.0000000000000002E-77</v>
      </c>
      <c r="E36" s="53">
        <v>1.4E-2</v>
      </c>
      <c r="F36" s="53">
        <v>0.75</v>
      </c>
      <c r="G36" s="53">
        <v>1.4E-2</v>
      </c>
      <c r="H36" s="2">
        <v>0.13300000000000001</v>
      </c>
      <c r="I36" s="53">
        <v>8.9999999999999898E-88</v>
      </c>
      <c r="J36" s="2">
        <v>1.0000000000000001E-5</v>
      </c>
      <c r="K36" s="53">
        <v>6.4000000000000001E-2</v>
      </c>
      <c r="L36" s="53">
        <v>2.0000000000000001E-4</v>
      </c>
      <c r="M36" s="12">
        <v>8.0000000000000002E-3</v>
      </c>
      <c r="R36" s="45">
        <v>5.5687431014769207E-163</v>
      </c>
    </row>
    <row r="37" spans="3:18">
      <c r="C37" t="s">
        <v>105</v>
      </c>
      <c r="D37" s="11">
        <v>2E-8</v>
      </c>
      <c r="E37" s="53">
        <v>3.9999999999999997E-49</v>
      </c>
      <c r="F37" s="53">
        <v>6.0000000000000002E-5</v>
      </c>
      <c r="G37" s="53">
        <v>0.496</v>
      </c>
      <c r="H37" s="2">
        <v>7.0000000000000004E-46</v>
      </c>
      <c r="I37" s="53">
        <v>1.9999999999999999E-36</v>
      </c>
      <c r="J37" s="2">
        <v>9.9999999999999904E-79</v>
      </c>
      <c r="K37" s="53">
        <v>9.9999999999999997E-29</v>
      </c>
      <c r="L37" s="53">
        <v>7.0000000000000001E-3</v>
      </c>
      <c r="M37" s="12">
        <v>2.0000000000000001E-84</v>
      </c>
      <c r="R37" s="45">
        <v>0</v>
      </c>
    </row>
    <row r="38" spans="3:18">
      <c r="C38" t="s">
        <v>106</v>
      </c>
      <c r="D38" s="11">
        <v>2.0000000000000001E-4</v>
      </c>
      <c r="E38" s="53">
        <v>2.0000000000000001E-68</v>
      </c>
      <c r="F38" s="53">
        <v>2.0000000000000001E-4</v>
      </c>
      <c r="G38" s="53">
        <v>0.66200000000000003</v>
      </c>
      <c r="H38" s="2">
        <v>1E-8</v>
      </c>
      <c r="I38" s="53">
        <v>2E-51</v>
      </c>
      <c r="J38" s="2">
        <v>2.0000000000000001E-10</v>
      </c>
      <c r="K38" s="53">
        <v>1E-3</v>
      </c>
      <c r="L38" s="53">
        <v>0.01</v>
      </c>
      <c r="M38" s="12">
        <v>1E-4</v>
      </c>
      <c r="R38" s="45">
        <v>4.9124921697697465E-136</v>
      </c>
    </row>
    <row r="39" spans="3:18">
      <c r="C39" t="s">
        <v>188</v>
      </c>
      <c r="D39" s="11">
        <v>3E-10</v>
      </c>
      <c r="E39" s="53">
        <v>1E-3</v>
      </c>
      <c r="F39" s="53">
        <v>0.105</v>
      </c>
      <c r="G39" s="53">
        <v>2.5000000000000001E-2</v>
      </c>
      <c r="H39" s="2">
        <v>0.48399999999999999</v>
      </c>
      <c r="I39" s="53">
        <v>2.9999999999999997E-4</v>
      </c>
      <c r="J39" s="2">
        <v>3.0000000000000001E-5</v>
      </c>
      <c r="K39" s="53">
        <v>5.0000000000000001E-4</v>
      </c>
      <c r="L39" s="53">
        <v>2.9999999999999997E-4</v>
      </c>
      <c r="M39" s="12">
        <v>1.2999999999999999E-2</v>
      </c>
      <c r="R39" s="45">
        <v>1.4077683386519305E-21</v>
      </c>
    </row>
    <row r="40" spans="3:18">
      <c r="C40" t="s">
        <v>189</v>
      </c>
      <c r="D40" s="11">
        <v>1.9999999999999999E-44</v>
      </c>
      <c r="E40" s="53">
        <v>1E-3</v>
      </c>
      <c r="F40" s="53">
        <v>0.121</v>
      </c>
      <c r="G40" s="53">
        <v>3.5999999999999997E-2</v>
      </c>
      <c r="H40" s="2">
        <v>0.78500000000000003</v>
      </c>
      <c r="I40" s="53">
        <v>6.0000000000000002E-5</v>
      </c>
      <c r="J40" s="2">
        <v>2E-52</v>
      </c>
      <c r="K40" s="53">
        <v>5.0000000000000002E-5</v>
      </c>
      <c r="L40" s="53">
        <v>2.0000000000000001E-54</v>
      </c>
      <c r="M40" s="12">
        <v>7.0000000000000001E-3</v>
      </c>
      <c r="R40" s="45">
        <v>2.7093630232619905E-148</v>
      </c>
    </row>
    <row r="41" spans="3:18">
      <c r="C41" t="s">
        <v>190</v>
      </c>
      <c r="D41" s="11">
        <v>5.0000000000000001E-3</v>
      </c>
      <c r="E41" s="53">
        <v>5.9999999999999995E-8</v>
      </c>
      <c r="F41" s="53">
        <v>6.0000000000000002E-5</v>
      </c>
      <c r="G41" s="53">
        <v>9.9999999999999997E-48</v>
      </c>
      <c r="H41" s="2">
        <v>1E-3</v>
      </c>
      <c r="I41" s="53">
        <v>0.43</v>
      </c>
      <c r="J41" s="2">
        <v>1E-4</v>
      </c>
      <c r="K41" s="53">
        <v>1.9999999999999999E-48</v>
      </c>
      <c r="L41" s="53">
        <v>5.0000000000000004E-16</v>
      </c>
      <c r="M41" s="12">
        <v>1E-52</v>
      </c>
      <c r="R41" s="45">
        <v>9.1770361669486935E-166</v>
      </c>
    </row>
    <row r="42" spans="3:18">
      <c r="C42" t="s">
        <v>210</v>
      </c>
      <c r="D42" s="11">
        <v>2E-3</v>
      </c>
      <c r="E42" s="53">
        <v>2E-3</v>
      </c>
      <c r="F42" s="53">
        <v>4.9999999999999997E-37</v>
      </c>
      <c r="G42" s="53">
        <v>3.9999999999999999E-28</v>
      </c>
      <c r="H42" s="2">
        <v>1.0000000000000001E-37</v>
      </c>
      <c r="I42" s="53">
        <v>0.59399999999999997</v>
      </c>
      <c r="J42" s="2">
        <v>1E-4</v>
      </c>
      <c r="K42" s="53">
        <v>6.9999999999999999E-36</v>
      </c>
      <c r="L42" s="53">
        <v>4.9999999999999997E-30</v>
      </c>
      <c r="M42" s="12">
        <v>1.9999999999999999E-102</v>
      </c>
      <c r="R42" s="45">
        <v>1.5968785261814673E-257</v>
      </c>
    </row>
    <row r="43" spans="3:18">
      <c r="C43" t="s">
        <v>211</v>
      </c>
      <c r="D43" s="11">
        <v>3.0000000000000002E-87</v>
      </c>
      <c r="E43" s="53">
        <v>2.4E-2</v>
      </c>
      <c r="F43" s="53">
        <v>2.9999999999999997E-4</v>
      </c>
      <c r="G43" s="53">
        <v>4.9999999999999999E-49</v>
      </c>
      <c r="H43" s="2">
        <v>1.0000000000000001E-5</v>
      </c>
      <c r="I43" s="53">
        <v>2.0000000000000001E-9</v>
      </c>
      <c r="J43" s="2">
        <v>0.53</v>
      </c>
      <c r="K43" s="53">
        <v>1.2E-2</v>
      </c>
      <c r="L43" s="53">
        <v>1E-4</v>
      </c>
      <c r="M43" s="12">
        <v>4.0000000000000002E-4</v>
      </c>
      <c r="R43" s="45">
        <v>2.3257499706551303E-146</v>
      </c>
    </row>
    <row r="44" spans="3:18">
      <c r="C44" t="s">
        <v>212</v>
      </c>
      <c r="D44" s="11">
        <v>1.9999999999999998E-96</v>
      </c>
      <c r="E44" s="53">
        <v>3.7999999999999999E-2</v>
      </c>
      <c r="F44" s="53">
        <v>1E-4</v>
      </c>
      <c r="G44" s="53">
        <v>8.0000000000000001E-52</v>
      </c>
      <c r="H44" s="2">
        <v>1E-22</v>
      </c>
      <c r="I44" s="53">
        <v>3.9999999999999999E-60</v>
      </c>
      <c r="J44" s="2">
        <v>0.57399999999999995</v>
      </c>
      <c r="K44" s="53">
        <v>1.2999999999999999E-2</v>
      </c>
      <c r="L44" s="53">
        <v>2.0000000000000001E-4</v>
      </c>
      <c r="M44" s="12">
        <v>2.0000000000000001E-4</v>
      </c>
      <c r="R44" s="45">
        <v>1.0984393173854804E-224</v>
      </c>
    </row>
    <row r="45" spans="3:18">
      <c r="C45" t="s">
        <v>213</v>
      </c>
      <c r="D45" s="11">
        <v>7.0000000000000003E-40</v>
      </c>
      <c r="E45" s="53">
        <v>1.2999999999999999E-2</v>
      </c>
      <c r="F45" s="53">
        <v>5.8999999999999997E-2</v>
      </c>
      <c r="G45" s="53">
        <v>1E-4</v>
      </c>
      <c r="H45" s="2">
        <v>2.0000000000000001E-4</v>
      </c>
      <c r="I45" s="53">
        <v>1E-35</v>
      </c>
      <c r="J45" s="2">
        <v>8.9999999999999993E-3</v>
      </c>
      <c r="K45" s="53">
        <v>0.63500000000000001</v>
      </c>
      <c r="L45" s="53">
        <v>2.0000000000000001E-4</v>
      </c>
      <c r="M45" s="12">
        <v>4.4999999999999998E-2</v>
      </c>
      <c r="R45" s="45">
        <v>1.3998972051217494E-77</v>
      </c>
    </row>
    <row r="46" spans="3:18">
      <c r="C46" t="s">
        <v>95</v>
      </c>
      <c r="D46" s="11">
        <v>2.0000000000000001E-68</v>
      </c>
      <c r="E46" s="53">
        <v>5.0000000000000001E-4</v>
      </c>
      <c r="F46" s="53">
        <v>4.4999999999999998E-2</v>
      </c>
      <c r="G46" s="53">
        <v>2.0000000000000002E-43</v>
      </c>
      <c r="H46" s="2">
        <v>5.0000000000000001E-4</v>
      </c>
      <c r="I46" s="53">
        <v>3.0000000000000001E-17</v>
      </c>
      <c r="J46" s="2">
        <v>1.0999999999999999E-2</v>
      </c>
      <c r="K46" s="53">
        <v>0.67900000000000005</v>
      </c>
      <c r="L46" s="53">
        <v>1E-3</v>
      </c>
      <c r="M46" s="12">
        <v>6.8000000000000005E-2</v>
      </c>
      <c r="R46" s="45">
        <v>7.8695845305290421E-125</v>
      </c>
    </row>
    <row r="47" spans="3:18">
      <c r="C47" t="s">
        <v>96</v>
      </c>
      <c r="D47" s="11">
        <v>2.9999999999999997E-8</v>
      </c>
      <c r="E47" s="53">
        <v>4.0000000000000003E-68</v>
      </c>
      <c r="F47" s="53">
        <v>2E-3</v>
      </c>
      <c r="G47" s="53">
        <v>4.2999999999999997E-2</v>
      </c>
      <c r="H47" s="2">
        <v>3.0000000000000002E-76</v>
      </c>
      <c r="I47" s="53">
        <v>2E-45</v>
      </c>
      <c r="J47" s="2">
        <v>3.9999999999999998E-7</v>
      </c>
      <c r="K47" s="53">
        <v>9.9999999999999905E-39</v>
      </c>
      <c r="L47" s="53">
        <v>0.315</v>
      </c>
      <c r="M47" s="12">
        <v>7.9999999999999996E-6</v>
      </c>
      <c r="R47" s="45">
        <v>1.1784992347132625E-230</v>
      </c>
    </row>
    <row r="48" spans="3:18">
      <c r="C48" t="s">
        <v>97</v>
      </c>
      <c r="D48" s="11">
        <v>2.9999999999999999E-78</v>
      </c>
      <c r="E48" s="53">
        <v>1E-3</v>
      </c>
      <c r="F48" s="53">
        <v>8.0000000000000002E-3</v>
      </c>
      <c r="G48" s="53">
        <v>4.7E-2</v>
      </c>
      <c r="H48" s="2">
        <v>2.0000000000000001E-4</v>
      </c>
      <c r="I48" s="53">
        <v>3.0000000000000002E-106</v>
      </c>
      <c r="J48" s="2">
        <v>1.9999999999999999E-6</v>
      </c>
      <c r="K48" s="53">
        <v>8.0000000000000002E-46</v>
      </c>
      <c r="L48" s="53">
        <v>0.80600000000000005</v>
      </c>
      <c r="M48" s="12">
        <v>3.9999999999999998E-6</v>
      </c>
      <c r="R48" s="45">
        <v>6.6521443616972073E-231</v>
      </c>
    </row>
    <row r="49" spans="2:18">
      <c r="C49" t="s">
        <v>98</v>
      </c>
      <c r="D49" s="11">
        <v>6.0000000000000005E-44</v>
      </c>
      <c r="E49" s="53">
        <v>3.0000000000000001E-3</v>
      </c>
      <c r="F49" s="53">
        <v>2.5999999999999999E-2</v>
      </c>
      <c r="G49" s="53">
        <v>0.02</v>
      </c>
      <c r="H49" s="2">
        <v>5.2999999999999999E-2</v>
      </c>
      <c r="I49" s="53">
        <v>5.9999999999999995E-8</v>
      </c>
      <c r="J49" s="2">
        <v>1E-3</v>
      </c>
      <c r="K49" s="53">
        <v>0.13700000000000001</v>
      </c>
      <c r="L49" s="53">
        <v>1.7000000000000001E-2</v>
      </c>
      <c r="M49" s="12">
        <v>0.4</v>
      </c>
      <c r="R49" s="45">
        <v>2.5057987334557611E-50</v>
      </c>
    </row>
    <row r="50" spans="2:18" ht="14" thickBot="1">
      <c r="C50" t="s">
        <v>99</v>
      </c>
      <c r="D50" s="13">
        <v>4.0000000000000003E-31</v>
      </c>
      <c r="E50" s="54">
        <v>1E-3</v>
      </c>
      <c r="F50" s="54">
        <v>7.9000000000000001E-2</v>
      </c>
      <c r="G50" s="54">
        <v>2.5000000000000001E-2</v>
      </c>
      <c r="H50" s="51">
        <v>0.104</v>
      </c>
      <c r="I50" s="54">
        <v>6.9999999999999999E-6</v>
      </c>
      <c r="J50" s="51">
        <v>1E-3</v>
      </c>
      <c r="K50" s="54">
        <v>0.156</v>
      </c>
      <c r="L50" s="54">
        <v>3.0000000000000001E-3</v>
      </c>
      <c r="M50" s="15">
        <v>0.81200000000000006</v>
      </c>
      <c r="R50" s="45">
        <v>1.8210755419865121E-36</v>
      </c>
    </row>
    <row r="53" spans="2:18">
      <c r="B53" s="32" t="s">
        <v>245</v>
      </c>
    </row>
    <row r="54" spans="2:18" ht="105" thickBot="1">
      <c r="D54" s="7" t="s">
        <v>88</v>
      </c>
      <c r="E54" s="7" t="s">
        <v>89</v>
      </c>
      <c r="F54" s="7" t="s">
        <v>90</v>
      </c>
      <c r="G54" s="7" t="s">
        <v>16</v>
      </c>
      <c r="H54" s="7" t="s">
        <v>17</v>
      </c>
      <c r="I54" s="7" t="s">
        <v>18</v>
      </c>
      <c r="J54" s="7" t="s">
        <v>19</v>
      </c>
      <c r="K54" s="7" t="s">
        <v>20</v>
      </c>
      <c r="L54" s="7" t="s">
        <v>21</v>
      </c>
      <c r="M54" s="7" t="s">
        <v>22</v>
      </c>
      <c r="N54" s="7" t="s">
        <v>129</v>
      </c>
      <c r="O54" s="7" t="s">
        <v>131</v>
      </c>
      <c r="P54" s="7"/>
      <c r="R54" t="s">
        <v>59</v>
      </c>
    </row>
    <row r="55" spans="2:18">
      <c r="C55" t="s">
        <v>165</v>
      </c>
      <c r="D55" s="33">
        <v>0.70599999999999996</v>
      </c>
      <c r="E55" s="34">
        <v>6.2E-2</v>
      </c>
      <c r="F55" s="34">
        <v>0.14699999999999999</v>
      </c>
      <c r="G55" s="34">
        <v>6.0999999999999999E-2</v>
      </c>
      <c r="H55" s="34">
        <v>1E-59</v>
      </c>
      <c r="I55" s="34">
        <v>6.0000000000000006E-101</v>
      </c>
      <c r="J55" s="34">
        <v>2E-3</v>
      </c>
      <c r="K55" s="34">
        <v>1.9999999999999999E-60</v>
      </c>
      <c r="L55" s="34">
        <v>3.0000000000000001E-3</v>
      </c>
      <c r="M55" s="34">
        <v>4.0000000000000001E-3</v>
      </c>
      <c r="N55" s="34">
        <v>7.9000000000000001E-2</v>
      </c>
      <c r="O55" s="35">
        <v>3.2000000000000001E-2</v>
      </c>
      <c r="P55" s="27"/>
      <c r="R55" s="5">
        <v>7.5819989908575985E-211</v>
      </c>
    </row>
    <row r="56" spans="2:18">
      <c r="C56" t="s">
        <v>192</v>
      </c>
      <c r="D56" s="36">
        <v>0.76300000000000001</v>
      </c>
      <c r="E56" s="37">
        <v>6.9000000000000006E-2</v>
      </c>
      <c r="F56" s="37">
        <v>0.26900000000000002</v>
      </c>
      <c r="G56" s="37">
        <v>0.17</v>
      </c>
      <c r="H56" s="37">
        <v>8.0000000000000002E-53</v>
      </c>
      <c r="I56" s="37">
        <v>3E-37</v>
      </c>
      <c r="J56" s="37">
        <v>8.9999999999999993E-3</v>
      </c>
      <c r="K56" s="37">
        <v>3.0000000000000001E-3</v>
      </c>
      <c r="L56" s="37">
        <v>1E-3</v>
      </c>
      <c r="M56" s="37">
        <v>8.0000000000000007E-5</v>
      </c>
      <c r="N56" s="37">
        <v>0.108</v>
      </c>
      <c r="O56" s="38">
        <v>5.5E-2</v>
      </c>
      <c r="R56" s="5">
        <v>3.2534483980161964E-87</v>
      </c>
    </row>
    <row r="57" spans="2:18">
      <c r="C57" t="s">
        <v>33</v>
      </c>
      <c r="D57" s="36">
        <v>7.6999999999999999E-2</v>
      </c>
      <c r="E57" s="37">
        <v>0.502</v>
      </c>
      <c r="F57" s="37">
        <v>4.4999999999999998E-2</v>
      </c>
      <c r="G57" s="37">
        <v>3.9E-2</v>
      </c>
      <c r="H57" s="37">
        <v>5.0000000000000002E-5</v>
      </c>
      <c r="I57" s="37">
        <v>6.9999999999999997E-7</v>
      </c>
      <c r="J57" s="37">
        <v>4.0000000000000001E-3</v>
      </c>
      <c r="K57" s="37">
        <v>2.9999999999999997E-4</v>
      </c>
      <c r="L57" s="37">
        <v>6.0000000000000001E-3</v>
      </c>
      <c r="M57" s="37">
        <v>0.01</v>
      </c>
      <c r="N57" s="37">
        <v>0.02</v>
      </c>
      <c r="O57" s="38">
        <v>0.02</v>
      </c>
      <c r="R57" s="5">
        <v>1.754336716486921E-16</v>
      </c>
    </row>
    <row r="58" spans="2:18">
      <c r="C58" t="s">
        <v>5</v>
      </c>
      <c r="D58" s="36">
        <v>9.6000000000000002E-2</v>
      </c>
      <c r="E58" s="37">
        <v>0.52800000000000002</v>
      </c>
      <c r="F58" s="37">
        <v>9.4E-2</v>
      </c>
      <c r="G58" s="37">
        <v>7.1999999999999995E-2</v>
      </c>
      <c r="H58" s="37">
        <v>6.9999999999999999E-50</v>
      </c>
      <c r="I58" s="37">
        <v>1E-4</v>
      </c>
      <c r="J58" s="37">
        <v>1E-3</v>
      </c>
      <c r="K58" s="37">
        <v>1E-3</v>
      </c>
      <c r="L58" s="37">
        <v>1.0000000000000001E-5</v>
      </c>
      <c r="M58" s="37">
        <v>5.0000000000000001E-3</v>
      </c>
      <c r="N58" s="37">
        <v>7.0000000000000001E-3</v>
      </c>
      <c r="O58" s="38">
        <v>8.9999999999999993E-3</v>
      </c>
      <c r="R58" s="5">
        <v>7.2461678395270246E-58</v>
      </c>
    </row>
    <row r="59" spans="2:18">
      <c r="C59" t="s">
        <v>166</v>
      </c>
      <c r="D59" s="36">
        <v>0.248</v>
      </c>
      <c r="E59" s="37">
        <v>6.9000000000000006E-2</v>
      </c>
      <c r="F59" s="37">
        <v>0.52700000000000002</v>
      </c>
      <c r="G59" s="37">
        <v>9.2999999999999999E-2</v>
      </c>
      <c r="H59" s="37">
        <v>6.9999999999999996E-47</v>
      </c>
      <c r="I59" s="37">
        <v>9.9999999999999998E-46</v>
      </c>
      <c r="J59" s="37">
        <v>4.0000000000000001E-3</v>
      </c>
      <c r="K59" s="37">
        <v>0.02</v>
      </c>
      <c r="L59" s="37">
        <v>1.2999999999999999E-2</v>
      </c>
      <c r="M59" s="37">
        <v>1.0999999999999999E-2</v>
      </c>
      <c r="N59" s="37">
        <v>7.0000000000000001E-3</v>
      </c>
      <c r="O59" s="38">
        <v>0.111</v>
      </c>
      <c r="R59" s="5">
        <v>2.3267599171404847E-87</v>
      </c>
    </row>
    <row r="60" spans="2:18">
      <c r="C60" t="s">
        <v>167</v>
      </c>
      <c r="D60" s="36">
        <v>0.57199999999999995</v>
      </c>
      <c r="E60" s="37">
        <v>0.1</v>
      </c>
      <c r="F60" s="37">
        <v>0.85</v>
      </c>
      <c r="G60" s="37">
        <v>0.34399999999999997</v>
      </c>
      <c r="H60" s="37">
        <v>1.0000000000000001E-37</v>
      </c>
      <c r="I60" s="37">
        <v>1E-10</v>
      </c>
      <c r="J60" s="37">
        <v>1.4E-2</v>
      </c>
      <c r="K60" s="37">
        <v>0.03</v>
      </c>
      <c r="L60" s="37">
        <v>4.0000000000000001E-3</v>
      </c>
      <c r="M60" s="37">
        <v>6.0000000000000001E-3</v>
      </c>
      <c r="N60" s="37">
        <v>1.6E-2</v>
      </c>
      <c r="O60" s="38">
        <v>0.11600000000000001</v>
      </c>
      <c r="R60" s="5">
        <v>2.7210348446975212E-44</v>
      </c>
    </row>
    <row r="61" spans="2:18">
      <c r="C61" t="s">
        <v>34</v>
      </c>
      <c r="D61" s="36">
        <v>0.13500000000000001</v>
      </c>
      <c r="E61" s="37">
        <v>0.155</v>
      </c>
      <c r="F61" s="37">
        <v>0.26</v>
      </c>
      <c r="G61" s="37">
        <v>0.60899999999999999</v>
      </c>
      <c r="H61" s="37">
        <v>3.0000000000000001E-5</v>
      </c>
      <c r="I61" s="37">
        <v>3.0000000000000001E-5</v>
      </c>
      <c r="J61" s="37">
        <v>1E-3</v>
      </c>
      <c r="K61" s="37">
        <v>1E-3</v>
      </c>
      <c r="L61" s="37">
        <v>2.0000000000000001E-4</v>
      </c>
      <c r="M61" s="37">
        <v>7.0000000000000003E-155</v>
      </c>
      <c r="N61" s="37">
        <v>5.0000000000000001E-3</v>
      </c>
      <c r="O61" s="38">
        <v>0.04</v>
      </c>
      <c r="R61" s="5">
        <v>1.259101317172655E-158</v>
      </c>
    </row>
    <row r="62" spans="2:18">
      <c r="C62" t="s">
        <v>6</v>
      </c>
      <c r="D62" s="36">
        <v>6.7000000000000004E-2</v>
      </c>
      <c r="E62" s="37">
        <v>4.8000000000000001E-2</v>
      </c>
      <c r="F62" s="37">
        <v>0.123</v>
      </c>
      <c r="G62" s="37">
        <v>0.55000000000000004</v>
      </c>
      <c r="H62" s="37">
        <v>8E-79</v>
      </c>
      <c r="I62" s="37">
        <v>2.0000000000000001E-10</v>
      </c>
      <c r="J62" s="37">
        <v>1E-3</v>
      </c>
      <c r="K62" s="37">
        <v>2E-3</v>
      </c>
      <c r="L62" s="37">
        <v>2E-3</v>
      </c>
      <c r="M62" s="37">
        <v>4.9999999999999998E-8</v>
      </c>
      <c r="N62" s="37">
        <v>4.0000000000000002E-4</v>
      </c>
      <c r="O62" s="38">
        <v>7.0000000000000001E-3</v>
      </c>
      <c r="R62" s="5">
        <v>1.834140869362014E-94</v>
      </c>
    </row>
    <row r="63" spans="2:18">
      <c r="C63" t="s">
        <v>161</v>
      </c>
      <c r="D63" s="36">
        <v>3.0000000000000001E-3</v>
      </c>
      <c r="E63" s="37">
        <v>7.0000000000000001E-3</v>
      </c>
      <c r="F63" s="37">
        <v>4.0000000000000003E-43</v>
      </c>
      <c r="G63" s="37">
        <v>6.0000000000000002E-6</v>
      </c>
      <c r="H63" s="37">
        <v>0.6</v>
      </c>
      <c r="I63" s="37">
        <v>0.107</v>
      </c>
      <c r="J63" s="37">
        <v>6.9999999999999997E-33</v>
      </c>
      <c r="K63" s="37">
        <v>2E-51</v>
      </c>
      <c r="L63" s="37">
        <v>2.0000000000000002E-5</v>
      </c>
      <c r="M63" s="37">
        <v>6.9999999999999997E-7</v>
      </c>
      <c r="N63" s="37">
        <v>2E-87</v>
      </c>
      <c r="O63" s="38">
        <v>2E-45</v>
      </c>
      <c r="R63" s="5">
        <v>4.8945977236598023E-256</v>
      </c>
    </row>
    <row r="64" spans="2:18">
      <c r="C64" t="s">
        <v>162</v>
      </c>
      <c r="D64" s="36">
        <v>2.0000000000000002E-5</v>
      </c>
      <c r="E64" s="37">
        <v>1E-3</v>
      </c>
      <c r="F64" s="37">
        <v>4.9999999999999997E-68</v>
      </c>
      <c r="G64" s="37">
        <v>2.0000000000000001E-4</v>
      </c>
      <c r="H64" s="37">
        <v>0.76200000000000001</v>
      </c>
      <c r="I64" s="37">
        <v>0.125</v>
      </c>
      <c r="J64" s="37">
        <v>6.9999999999999994E-95</v>
      </c>
      <c r="K64" s="37">
        <v>2.0000000000000002E-30</v>
      </c>
      <c r="L64" s="37">
        <v>6.0000000000000002E-58</v>
      </c>
      <c r="M64" s="37">
        <v>5E-52</v>
      </c>
      <c r="N64" s="37">
        <v>8.0000000000000002E-53</v>
      </c>
      <c r="O64" s="38">
        <v>3.0000000000000001E-59</v>
      </c>
      <c r="R64" s="5">
        <v>0</v>
      </c>
    </row>
    <row r="65" spans="3:18">
      <c r="C65" t="s">
        <v>35</v>
      </c>
      <c r="D65" s="36">
        <v>8.0000000000000007E-5</v>
      </c>
      <c r="E65" s="37">
        <v>9.9999999999999997E-49</v>
      </c>
      <c r="F65" s="37">
        <v>3.0000000000000001E-71</v>
      </c>
      <c r="G65" s="37">
        <v>7.9999999999999998E-28</v>
      </c>
      <c r="H65" s="37">
        <v>1.2999999999999999E-2</v>
      </c>
      <c r="I65" s="37">
        <v>4.0000000000000001E-3</v>
      </c>
      <c r="J65" s="37">
        <v>2.9999999999999999E-7</v>
      </c>
      <c r="K65" s="37">
        <v>8.9999999999999995E-9</v>
      </c>
      <c r="L65" s="37">
        <v>9.9999999999999993E-35</v>
      </c>
      <c r="M65" s="37">
        <v>3.9999999999999998E-57</v>
      </c>
      <c r="N65" s="37">
        <v>6.0000000000000002E-62</v>
      </c>
      <c r="O65" s="38">
        <v>9E-46</v>
      </c>
      <c r="R65" s="5">
        <v>0</v>
      </c>
    </row>
    <row r="66" spans="3:18">
      <c r="C66" t="s">
        <v>7</v>
      </c>
      <c r="D66" s="36">
        <v>2.0000000000000001E-53</v>
      </c>
      <c r="E66" s="37">
        <v>3.0000000000000003E-67</v>
      </c>
      <c r="F66" s="37">
        <v>6.0000000000000002E-5</v>
      </c>
      <c r="G66" s="37">
        <v>8.0000000000000002E-53</v>
      </c>
      <c r="H66" s="37">
        <v>2E-3</v>
      </c>
      <c r="I66" s="37">
        <v>3.0000000000000001E-3</v>
      </c>
      <c r="J66" s="37">
        <v>2E-8</v>
      </c>
      <c r="K66" s="37">
        <v>8.0000000000000004E-115</v>
      </c>
      <c r="L66" s="37">
        <v>3.0000000000000001E-5</v>
      </c>
      <c r="M66" s="37">
        <v>2.0000000000000002E-31</v>
      </c>
      <c r="N66" s="37">
        <v>1.0000000000000001E-86</v>
      </c>
      <c r="O66" s="38">
        <v>2.0000000000000001E-37</v>
      </c>
      <c r="R66" s="5">
        <v>0</v>
      </c>
    </row>
    <row r="67" spans="3:18">
      <c r="C67" t="s">
        <v>195</v>
      </c>
      <c r="D67" s="36">
        <v>3E-51</v>
      </c>
      <c r="E67" s="37">
        <v>1E-3</v>
      </c>
      <c r="F67" s="37">
        <v>1.9999999999999999E-6</v>
      </c>
      <c r="G67" s="37">
        <v>2.0000000000000001E-10</v>
      </c>
      <c r="H67" s="37">
        <v>0.14099999999999999</v>
      </c>
      <c r="I67" s="37">
        <v>0.63700000000000001</v>
      </c>
      <c r="J67" s="37">
        <v>1.9999999999999999E-47</v>
      </c>
      <c r="K67" s="37">
        <v>9.9999999999999993E-41</v>
      </c>
      <c r="L67" s="37">
        <v>2.9999999999999997E-4</v>
      </c>
      <c r="M67" s="37">
        <v>2.0000000000000002E-5</v>
      </c>
      <c r="N67" s="37">
        <v>1.0000000000000001E-115</v>
      </c>
      <c r="O67" s="38">
        <v>3E-131</v>
      </c>
      <c r="R67" s="5">
        <v>0</v>
      </c>
    </row>
    <row r="68" spans="3:18">
      <c r="C68" t="s">
        <v>196</v>
      </c>
      <c r="D68" s="36">
        <v>4.0000000000000003E-68</v>
      </c>
      <c r="E68" s="37">
        <v>2.0000000000000001E-4</v>
      </c>
      <c r="F68" s="37">
        <v>4.0000000000000002E-4</v>
      </c>
      <c r="G68" s="37">
        <v>9.0000000000000006E-75</v>
      </c>
      <c r="H68" s="37">
        <v>0.161</v>
      </c>
      <c r="I68" s="37">
        <v>0.67300000000000004</v>
      </c>
      <c r="J68" s="37">
        <v>2.9999999999999999E-7</v>
      </c>
      <c r="K68" s="37">
        <v>1E-3</v>
      </c>
      <c r="L68" s="37">
        <v>4.0000000000000003E-5</v>
      </c>
      <c r="M68" s="37">
        <v>2.0000000000000001E-4</v>
      </c>
      <c r="N68" s="37">
        <v>9.9999999999999992E-72</v>
      </c>
      <c r="O68" s="38">
        <v>2.0000000000000001E-4</v>
      </c>
      <c r="R68" s="5">
        <v>6.1072357980121038E-220</v>
      </c>
    </row>
    <row r="69" spans="3:18">
      <c r="C69" t="s">
        <v>36</v>
      </c>
      <c r="D69" s="36">
        <v>4.9999999999999996E-35</v>
      </c>
      <c r="E69" s="37">
        <v>6.0000000000000002E-5</v>
      </c>
      <c r="F69" s="37">
        <v>1E-4</v>
      </c>
      <c r="G69" s="37">
        <v>6.9999999999999999E-6</v>
      </c>
      <c r="H69" s="37">
        <v>0.13500000000000001</v>
      </c>
      <c r="I69" s="37">
        <v>0.157</v>
      </c>
      <c r="J69" s="37">
        <v>3.0000000000000001E-120</v>
      </c>
      <c r="K69" s="37">
        <v>1E-3</v>
      </c>
      <c r="L69" s="37">
        <v>3.9999999999999998E-57</v>
      </c>
      <c r="M69" s="37">
        <v>1E-4</v>
      </c>
      <c r="N69" s="37">
        <v>6E-10</v>
      </c>
      <c r="O69" s="38">
        <v>7.9999999999999995E-67</v>
      </c>
      <c r="R69" s="5">
        <v>1.4675471925761293E-284</v>
      </c>
    </row>
    <row r="70" spans="3:18">
      <c r="C70" t="s">
        <v>8</v>
      </c>
      <c r="D70" s="36">
        <v>1.0000000000000001E-9</v>
      </c>
      <c r="E70" s="37">
        <v>2.9999999999999997E-4</v>
      </c>
      <c r="F70" s="37">
        <v>2.0000000000000001E-4</v>
      </c>
      <c r="G70" s="37">
        <v>6.0000000000000002E-6</v>
      </c>
      <c r="H70" s="37">
        <v>4.2999999999999997E-2</v>
      </c>
      <c r="I70" s="37">
        <v>0.13300000000000001</v>
      </c>
      <c r="J70" s="37">
        <v>9.9999999999999994E-12</v>
      </c>
      <c r="K70" s="37">
        <v>2.0000000000000001E-4</v>
      </c>
      <c r="L70" s="37">
        <v>2.0000000000000001E-4</v>
      </c>
      <c r="M70" s="37">
        <v>4.0000000000000002E-4</v>
      </c>
      <c r="N70" s="37">
        <v>9.9999999999999998E-13</v>
      </c>
      <c r="O70" s="38">
        <v>2E-8</v>
      </c>
      <c r="R70" s="5">
        <v>1.5493555383977283E-49</v>
      </c>
    </row>
    <row r="71" spans="3:18">
      <c r="C71" t="s">
        <v>163</v>
      </c>
      <c r="D71" s="36">
        <v>0.13400000000000001</v>
      </c>
      <c r="E71" s="37">
        <v>5.0000000000000001E-3</v>
      </c>
      <c r="F71" s="37">
        <v>2.1000000000000001E-2</v>
      </c>
      <c r="G71" s="37">
        <v>1.9E-2</v>
      </c>
      <c r="H71" s="37">
        <v>3.0000000000000001E-3</v>
      </c>
      <c r="I71" s="37">
        <v>1.9999999999999999E-6</v>
      </c>
      <c r="J71" s="37">
        <v>0.59</v>
      </c>
      <c r="K71" s="37">
        <v>0.28799999999999998</v>
      </c>
      <c r="L71" s="37">
        <v>1.0999999999999999E-2</v>
      </c>
      <c r="M71" s="37">
        <v>3.0000000000000001E-3</v>
      </c>
      <c r="N71" s="37">
        <v>1E-4</v>
      </c>
      <c r="O71" s="38">
        <v>1E-3</v>
      </c>
      <c r="R71" s="5">
        <v>1.4893216002046051E-15</v>
      </c>
    </row>
    <row r="72" spans="3:18">
      <c r="C72" t="s">
        <v>164</v>
      </c>
      <c r="D72" s="36">
        <v>2.8000000000000001E-2</v>
      </c>
      <c r="E72" s="37">
        <v>3.0000000000000001E-5</v>
      </c>
      <c r="F72" s="37">
        <v>2.0000000000000001E-4</v>
      </c>
      <c r="G72" s="37">
        <v>3.0000000000000001E-3</v>
      </c>
      <c r="H72" s="37">
        <v>6.0000000000000002E-5</v>
      </c>
      <c r="I72" s="37">
        <v>1E-3</v>
      </c>
      <c r="J72" s="37">
        <v>0.76</v>
      </c>
      <c r="K72" s="37">
        <v>0.17</v>
      </c>
      <c r="L72" s="37">
        <v>8.0000000000000002E-3</v>
      </c>
      <c r="M72" s="37">
        <v>2.0000000000000001E-4</v>
      </c>
      <c r="N72" s="37">
        <v>2.0000000000000001E-4</v>
      </c>
      <c r="O72" s="38">
        <v>7.0000000000000001E-3</v>
      </c>
      <c r="R72" s="5">
        <v>9.1098210923322505E-20</v>
      </c>
    </row>
    <row r="73" spans="3:18">
      <c r="C73" t="s">
        <v>37</v>
      </c>
      <c r="D73" s="36">
        <v>1E-8</v>
      </c>
      <c r="E73" s="37">
        <v>1.9999999999999999E-6</v>
      </c>
      <c r="F73" s="37">
        <v>1E-52</v>
      </c>
      <c r="G73" s="37">
        <v>7E-45</v>
      </c>
      <c r="H73" s="37">
        <v>3.9999999999999997E-77</v>
      </c>
      <c r="I73" s="37">
        <v>1.0000000000000001E-18</v>
      </c>
      <c r="J73" s="37">
        <v>3.1E-2</v>
      </c>
      <c r="K73" s="37">
        <v>4.0000000000000001E-3</v>
      </c>
      <c r="L73" s="37">
        <v>1E-3</v>
      </c>
      <c r="M73" s="37">
        <v>1.9999999999999999E-60</v>
      </c>
      <c r="N73" s="37">
        <v>9.9999999999999995E-7</v>
      </c>
      <c r="O73" s="38">
        <v>9.9999999999999995E-7</v>
      </c>
      <c r="R73" s="5">
        <v>3.1658097758370625E-260</v>
      </c>
    </row>
    <row r="74" spans="3:18">
      <c r="C74" t="s">
        <v>37</v>
      </c>
      <c r="D74" s="36">
        <v>1E-8</v>
      </c>
      <c r="E74" s="37">
        <v>1.9999999999999999E-6</v>
      </c>
      <c r="F74" s="37">
        <v>1E-52</v>
      </c>
      <c r="G74" s="37">
        <v>7E-45</v>
      </c>
      <c r="H74" s="37">
        <v>3.9999999999999997E-77</v>
      </c>
      <c r="I74" s="37">
        <v>1.0000000000000001E-18</v>
      </c>
      <c r="J74" s="37">
        <v>3.1E-2</v>
      </c>
      <c r="K74" s="37">
        <v>4.0000000000000001E-3</v>
      </c>
      <c r="L74" s="37">
        <v>1E-3</v>
      </c>
      <c r="M74" s="37">
        <v>1.9999999999999999E-60</v>
      </c>
      <c r="N74" s="37">
        <v>9.9999999999999995E-7</v>
      </c>
      <c r="O74" s="38">
        <v>9.9999999999999995E-7</v>
      </c>
      <c r="R74" s="5">
        <v>3.1658097758370625E-260</v>
      </c>
    </row>
    <row r="75" spans="3:18">
      <c r="C75" t="s">
        <v>197</v>
      </c>
      <c r="D75" s="36">
        <v>5.0000000000000001E-3</v>
      </c>
      <c r="E75" s="37">
        <v>2E-3</v>
      </c>
      <c r="F75" s="37">
        <v>1.7999999999999999E-2</v>
      </c>
      <c r="G75" s="37">
        <v>8.0000000000000007E-5</v>
      </c>
      <c r="H75" s="37">
        <v>2.9999999999999997E-4</v>
      </c>
      <c r="I75" s="37">
        <v>5.0000000000000004E-32</v>
      </c>
      <c r="J75" s="37">
        <v>0.19700000000000001</v>
      </c>
      <c r="K75" s="37">
        <v>0.68500000000000005</v>
      </c>
      <c r="L75" s="37">
        <v>7.0000000000000001E-3</v>
      </c>
      <c r="M75" s="37">
        <v>4.0000000000000001E-3</v>
      </c>
      <c r="N75" s="37">
        <v>5.0000000000000001E-3</v>
      </c>
      <c r="O75" s="38">
        <v>0.01</v>
      </c>
      <c r="R75" s="5">
        <v>1.6235416848903753E-40</v>
      </c>
    </row>
    <row r="76" spans="3:18">
      <c r="C76" t="s">
        <v>198</v>
      </c>
      <c r="D76" s="36">
        <v>3.0000000000000001E-3</v>
      </c>
      <c r="E76" s="37">
        <v>9.0000000000000006E-5</v>
      </c>
      <c r="F76" s="37">
        <v>0.01</v>
      </c>
      <c r="G76" s="37">
        <v>8.0000000000000002E-3</v>
      </c>
      <c r="H76" s="37">
        <v>0.10199999999999999</v>
      </c>
      <c r="I76" s="37">
        <v>2.0000000000000001E-58</v>
      </c>
      <c r="J76" s="37">
        <v>0.32400000000000001</v>
      </c>
      <c r="K76" s="37">
        <v>0.69199999999999995</v>
      </c>
      <c r="L76" s="37">
        <v>0.01</v>
      </c>
      <c r="M76" s="37">
        <v>2E-3</v>
      </c>
      <c r="N76" s="37">
        <v>5.0000000000000001E-3</v>
      </c>
      <c r="O76" s="38">
        <v>2E-3</v>
      </c>
      <c r="R76" s="5">
        <v>4.1875673298785989E-63</v>
      </c>
    </row>
    <row r="77" spans="3:18">
      <c r="C77" t="s">
        <v>0</v>
      </c>
      <c r="D77" s="36">
        <v>1E-3</v>
      </c>
      <c r="E77" s="37">
        <v>4.0000000000000001E-3</v>
      </c>
      <c r="F77" s="37">
        <v>6.0000000000000001E-3</v>
      </c>
      <c r="G77" s="37">
        <v>4.2999999999999997E-2</v>
      </c>
      <c r="H77" s="37">
        <v>8.0000000000000002E-8</v>
      </c>
      <c r="I77" s="37">
        <v>3.9999999999999998E-6</v>
      </c>
      <c r="J77" s="37">
        <v>3.3000000000000002E-2</v>
      </c>
      <c r="K77" s="37">
        <v>0.13</v>
      </c>
      <c r="L77" s="37">
        <v>5.0000000000000001E-3</v>
      </c>
      <c r="M77" s="37">
        <v>5.0000000000000001E-3</v>
      </c>
      <c r="N77" s="37">
        <v>3.0000000000000001E-3</v>
      </c>
      <c r="O77" s="38">
        <v>1.9999999999999999E-7</v>
      </c>
      <c r="R77" s="5">
        <v>1.2733927828553702E-24</v>
      </c>
    </row>
    <row r="78" spans="3:18">
      <c r="C78" t="s">
        <v>9</v>
      </c>
      <c r="D78" s="36">
        <v>6.0000000000000001E-3</v>
      </c>
      <c r="E78" s="37">
        <v>6.0000000000000002E-5</v>
      </c>
      <c r="F78" s="37">
        <v>8.9999999999999993E-3</v>
      </c>
      <c r="G78" s="37">
        <v>2.5999999999999999E-2</v>
      </c>
      <c r="H78" s="37">
        <v>2.0000000000000001E-54</v>
      </c>
      <c r="I78" s="37">
        <v>9.9999999999999995E-8</v>
      </c>
      <c r="J78" s="37">
        <v>2.4E-2</v>
      </c>
      <c r="K78" s="37">
        <v>0.24299999999999999</v>
      </c>
      <c r="L78" s="37">
        <v>4.0000000000000003E-5</v>
      </c>
      <c r="M78" s="37">
        <v>1E-3</v>
      </c>
      <c r="N78" s="37">
        <v>1E-3</v>
      </c>
      <c r="O78" s="38">
        <v>5.0000000000000001E-3</v>
      </c>
      <c r="R78" s="5">
        <v>9.2159907393626865E-69</v>
      </c>
    </row>
    <row r="79" spans="3:18">
      <c r="C79" t="s">
        <v>226</v>
      </c>
      <c r="D79" s="36">
        <v>6E-65</v>
      </c>
      <c r="E79" s="37">
        <v>1.0000000000000001E-5</v>
      </c>
      <c r="F79" s="37">
        <v>2.9999999999999997E-4</v>
      </c>
      <c r="G79" s="37">
        <v>1E-3</v>
      </c>
      <c r="H79" s="37">
        <v>1E-3</v>
      </c>
      <c r="I79" s="37">
        <v>5.0000000000000003E-69</v>
      </c>
      <c r="J79" s="37">
        <v>7.0000000000000003E-68</v>
      </c>
      <c r="K79" s="37">
        <v>1.9999999999999999E-82</v>
      </c>
      <c r="L79" s="37">
        <v>0.60699999999999998</v>
      </c>
      <c r="M79" s="37">
        <v>8.1000000000000003E-2</v>
      </c>
      <c r="N79" s="37">
        <v>4.0000000000000002E-9</v>
      </c>
      <c r="O79" s="38">
        <v>2.0000000000000002E-31</v>
      </c>
      <c r="R79" s="5">
        <v>0</v>
      </c>
    </row>
    <row r="80" spans="3:18">
      <c r="C80" t="s">
        <v>227</v>
      </c>
      <c r="D80" s="36">
        <v>1.0000000000000001E-37</v>
      </c>
      <c r="E80" s="37">
        <v>3.0000000000000002E-85</v>
      </c>
      <c r="F80" s="37">
        <v>6.0000000000000003E-47</v>
      </c>
      <c r="G80" s="37">
        <v>4.0000000000000002E-61</v>
      </c>
      <c r="H80" s="37">
        <v>1.0000000000000001E-5</v>
      </c>
      <c r="I80" s="37">
        <v>1E-46</v>
      </c>
      <c r="J80" s="37">
        <v>3.0000000000000001E-70</v>
      </c>
      <c r="K80" s="37">
        <v>4.0000000000000002E-108</v>
      </c>
      <c r="L80" s="37">
        <v>0.76900000000000002</v>
      </c>
      <c r="M80" s="37">
        <v>5.8999999999999997E-2</v>
      </c>
      <c r="N80" s="37">
        <v>4.0000000000000003E-5</v>
      </c>
      <c r="O80" s="38">
        <v>5.0000000000000001E-4</v>
      </c>
      <c r="R80" s="5">
        <v>0</v>
      </c>
    </row>
    <row r="81" spans="3:18">
      <c r="C81" t="s">
        <v>1</v>
      </c>
      <c r="D81" s="36">
        <v>6E-49</v>
      </c>
      <c r="E81" s="37">
        <v>3.0000000000000001E-5</v>
      </c>
      <c r="F81" s="37">
        <v>6.0000000000000002E-54</v>
      </c>
      <c r="G81" s="37">
        <v>3.0000000000000001E-70</v>
      </c>
      <c r="H81" s="37">
        <v>4.0000000000000002E-32</v>
      </c>
      <c r="I81" s="37">
        <v>2.9999999999999998E-31</v>
      </c>
      <c r="J81" s="37">
        <v>1.0000000000000001E-5</v>
      </c>
      <c r="K81" s="37">
        <v>1E-54</v>
      </c>
      <c r="L81" s="37">
        <v>9.9000000000000005E-2</v>
      </c>
      <c r="M81" s="37">
        <v>3.3000000000000002E-2</v>
      </c>
      <c r="N81" s="37">
        <v>4.9999999999999998E-7</v>
      </c>
      <c r="O81" s="38">
        <v>2.9999999999999997E-4</v>
      </c>
      <c r="R81" s="5">
        <v>1.1354282110170998E-285</v>
      </c>
    </row>
    <row r="82" spans="3:18">
      <c r="C82" t="s">
        <v>10</v>
      </c>
      <c r="D82" s="36">
        <v>3.0000000000000001E-5</v>
      </c>
      <c r="E82" s="37">
        <v>2E-3</v>
      </c>
      <c r="F82" s="37">
        <v>4.9999999999999997E-37</v>
      </c>
      <c r="G82" s="37">
        <v>5E-51</v>
      </c>
      <c r="H82" s="37">
        <v>6.9999999999999999E-6</v>
      </c>
      <c r="I82" s="37">
        <v>4.0000000000000003E-5</v>
      </c>
      <c r="J82" s="37">
        <v>1E-4</v>
      </c>
      <c r="K82" s="37">
        <v>1.9999999999999998E-71</v>
      </c>
      <c r="L82" s="37">
        <v>8.1000000000000003E-2</v>
      </c>
      <c r="M82" s="37">
        <v>2.4E-2</v>
      </c>
      <c r="N82" s="37">
        <v>5.0000000000000004E-6</v>
      </c>
      <c r="O82" s="38">
        <v>1E-4</v>
      </c>
      <c r="R82" s="5">
        <v>2.3697003787493111E-169</v>
      </c>
    </row>
    <row r="83" spans="3:18">
      <c r="C83" t="s">
        <v>168</v>
      </c>
      <c r="D83" s="36">
        <v>3.9999999999999999E-45</v>
      </c>
      <c r="E83" s="37">
        <v>1.9999999999999999E-124</v>
      </c>
      <c r="F83" s="37">
        <v>1E-3</v>
      </c>
      <c r="G83" s="37">
        <v>9.0000000000000002E-39</v>
      </c>
      <c r="H83" s="37">
        <v>3.9999999999999999E-47</v>
      </c>
      <c r="I83" s="37">
        <v>1.9999999999999999E-11</v>
      </c>
      <c r="J83" s="37">
        <v>2.0000000000000001E-4</v>
      </c>
      <c r="K83" s="37">
        <v>3.0000000000000001E-96</v>
      </c>
      <c r="L83" s="37">
        <v>0.14099999999999999</v>
      </c>
      <c r="M83" s="37">
        <v>0.59899999999999998</v>
      </c>
      <c r="N83" s="37">
        <v>5.0000000000000001E-3</v>
      </c>
      <c r="O83" s="38">
        <v>2.9999999999999997E-4</v>
      </c>
      <c r="R83" s="5">
        <v>0</v>
      </c>
    </row>
    <row r="84" spans="3:18">
      <c r="C84" t="s">
        <v>169</v>
      </c>
      <c r="D84" s="36">
        <v>6.0000000000000004E-90</v>
      </c>
      <c r="E84" s="37">
        <v>1.0000000000000001E-5</v>
      </c>
      <c r="F84" s="37">
        <v>5.0000000000000004E-6</v>
      </c>
      <c r="G84" s="37">
        <v>4.9999999999999997E-89</v>
      </c>
      <c r="H84" s="37">
        <v>1.9999999999999999E-44</v>
      </c>
      <c r="I84" s="37">
        <v>1E-41</v>
      </c>
      <c r="J84" s="37">
        <v>2.0000000000000001E-4</v>
      </c>
      <c r="K84" s="37">
        <v>6.0000000000000003E-87</v>
      </c>
      <c r="L84" s="37">
        <v>0.11600000000000001</v>
      </c>
      <c r="M84" s="37">
        <v>0.76300000000000001</v>
      </c>
      <c r="N84" s="37">
        <v>1E-4</v>
      </c>
      <c r="O84" s="38">
        <v>1E-3</v>
      </c>
      <c r="R84" s="5">
        <v>0</v>
      </c>
    </row>
    <row r="85" spans="3:18">
      <c r="C85" t="s">
        <v>2</v>
      </c>
      <c r="D85" s="36">
        <v>5.0000000000000002E-63</v>
      </c>
      <c r="E85" s="37">
        <v>8.0000000000000007E-5</v>
      </c>
      <c r="F85" s="37">
        <v>1E-61</v>
      </c>
      <c r="G85" s="37">
        <v>3.0000000000000002E-66</v>
      </c>
      <c r="H85" s="37">
        <v>3.0000000000000002E-53</v>
      </c>
      <c r="I85" s="37">
        <v>8.9999999999999995E-57</v>
      </c>
      <c r="J85" s="37">
        <v>8E-55</v>
      </c>
      <c r="K85" s="37">
        <v>2E-12</v>
      </c>
      <c r="L85" s="37">
        <v>5.6000000000000001E-2</v>
      </c>
      <c r="M85" s="37">
        <v>5.0999999999999997E-2</v>
      </c>
      <c r="N85" s="37">
        <v>7.0000000000000003E-74</v>
      </c>
      <c r="O85" s="38">
        <v>4.9999999999999998E-45</v>
      </c>
      <c r="R85" s="5">
        <v>0</v>
      </c>
    </row>
    <row r="86" spans="3:18">
      <c r="C86" t="s">
        <v>11</v>
      </c>
      <c r="D86" s="36">
        <v>7.9999999999999994E-39</v>
      </c>
      <c r="E86" s="37">
        <v>1E-4</v>
      </c>
      <c r="F86" s="37">
        <v>6.9999999999999999E-6</v>
      </c>
      <c r="G86" s="37">
        <v>4.9999999999999998E-58</v>
      </c>
      <c r="H86" s="37">
        <v>3E-32</v>
      </c>
      <c r="I86" s="37">
        <v>3E-52</v>
      </c>
      <c r="J86" s="37">
        <v>2.9999999999999999E-82</v>
      </c>
      <c r="K86" s="37">
        <v>8.0000000000000001E-52</v>
      </c>
      <c r="L86" s="37">
        <v>9.6000000000000002E-2</v>
      </c>
      <c r="M86" s="37">
        <v>0.126</v>
      </c>
      <c r="N86" s="37">
        <v>3.0000000000000003E-39</v>
      </c>
      <c r="O86" s="38">
        <v>2.0000000000000001E-10</v>
      </c>
      <c r="R86" s="5">
        <v>0</v>
      </c>
    </row>
    <row r="87" spans="3:18">
      <c r="C87" t="s">
        <v>228</v>
      </c>
      <c r="D87" s="36">
        <v>0.188</v>
      </c>
      <c r="E87" s="37">
        <v>1.7999999999999999E-2</v>
      </c>
      <c r="F87" s="37">
        <v>5.0000000000000001E-3</v>
      </c>
      <c r="G87" s="37">
        <v>5.0000000000000004E-6</v>
      </c>
      <c r="H87" s="37">
        <v>3.9999999999999998E-75</v>
      </c>
      <c r="I87" s="37">
        <v>5.0000000000000003E-34</v>
      </c>
      <c r="J87" s="37">
        <v>2E-3</v>
      </c>
      <c r="K87" s="37">
        <v>3.0000000000000001E-6</v>
      </c>
      <c r="L87" s="37">
        <v>6.4000000000000001E-2</v>
      </c>
      <c r="M87" s="37">
        <v>3.2000000000000001E-2</v>
      </c>
      <c r="N87" s="37">
        <v>0.46899999999999997</v>
      </c>
      <c r="O87" s="38">
        <v>3.5999999999999997E-2</v>
      </c>
      <c r="R87" s="5">
        <v>1.6397378263497742E-111</v>
      </c>
    </row>
    <row r="88" spans="3:18">
      <c r="C88" t="s">
        <v>229</v>
      </c>
      <c r="D88" s="36">
        <v>0.114</v>
      </c>
      <c r="E88" s="37">
        <v>1.6E-2</v>
      </c>
      <c r="F88" s="37">
        <v>4.0000000000000001E-3</v>
      </c>
      <c r="G88" s="37">
        <v>3.0000000000000001E-5</v>
      </c>
      <c r="H88" s="37">
        <v>3.0000000000000001E-3</v>
      </c>
      <c r="I88" s="37">
        <v>8.9999999999999997E-44</v>
      </c>
      <c r="J88" s="37">
        <v>2E-3</v>
      </c>
      <c r="K88" s="37">
        <v>1E-3</v>
      </c>
      <c r="L88" s="37">
        <v>8.1000000000000003E-2</v>
      </c>
      <c r="M88" s="37">
        <v>2.1000000000000001E-2</v>
      </c>
      <c r="N88" s="37">
        <v>0.872</v>
      </c>
      <c r="O88" s="38">
        <v>0.28799999999999998</v>
      </c>
      <c r="R88" s="5">
        <v>1.0228012381941219E-48</v>
      </c>
    </row>
    <row r="89" spans="3:18">
      <c r="C89" t="s">
        <v>3</v>
      </c>
      <c r="D89" s="36">
        <v>6.0000000000000001E-3</v>
      </c>
      <c r="E89" s="37">
        <v>0.17399999999999999</v>
      </c>
      <c r="F89" s="37">
        <v>5.9999999999999997E-7</v>
      </c>
      <c r="G89" s="37">
        <v>8.0000000000000007E-5</v>
      </c>
      <c r="H89" s="37">
        <v>6.9999999999999997E-7</v>
      </c>
      <c r="I89" s="37">
        <v>3.0000000000000002E-44</v>
      </c>
      <c r="J89" s="37">
        <v>1E-3</v>
      </c>
      <c r="K89" s="37">
        <v>7.9999999999999996E-6</v>
      </c>
      <c r="L89" s="37">
        <v>4.0000000000000001E-3</v>
      </c>
      <c r="M89" s="37">
        <v>2.0000000000000001E-4</v>
      </c>
      <c r="N89" s="37">
        <v>2.8000000000000001E-2</v>
      </c>
      <c r="O89" s="38">
        <v>4.2999999999999997E-2</v>
      </c>
      <c r="R89" s="5">
        <v>1.8120059715320905E-63</v>
      </c>
    </row>
    <row r="90" spans="3:18">
      <c r="C90" t="s">
        <v>12</v>
      </c>
      <c r="D90" s="36">
        <v>8.9999999999999993E-3</v>
      </c>
      <c r="E90" s="37">
        <v>0.308</v>
      </c>
      <c r="F90" s="37">
        <v>7.0000000000000001E-3</v>
      </c>
      <c r="G90" s="37">
        <v>3.0000000000000001E-6</v>
      </c>
      <c r="H90" s="37">
        <v>8.9999999999999996E-7</v>
      </c>
      <c r="I90" s="37">
        <v>3.9999999999999998E-80</v>
      </c>
      <c r="J90" s="37">
        <v>2.9999999999999997E-4</v>
      </c>
      <c r="K90" s="37">
        <v>3.0000000000000001E-6</v>
      </c>
      <c r="L90" s="37">
        <v>4.0000000000000001E-3</v>
      </c>
      <c r="M90" s="37">
        <v>4.0000000000000001E-3</v>
      </c>
      <c r="N90" s="37">
        <v>6.9000000000000006E-2</v>
      </c>
      <c r="O90" s="38">
        <v>0.104</v>
      </c>
      <c r="R90" s="5">
        <v>1.8397194877571029E-93</v>
      </c>
    </row>
    <row r="91" spans="3:18">
      <c r="C91" t="s">
        <v>170</v>
      </c>
      <c r="D91" s="36">
        <v>0.2</v>
      </c>
      <c r="E91" s="37">
        <v>5.2999999999999999E-2</v>
      </c>
      <c r="F91" s="37">
        <v>0.34100000000000003</v>
      </c>
      <c r="G91" s="37">
        <v>0.16200000000000001</v>
      </c>
      <c r="H91" s="37">
        <v>5.0000000000000004E-6</v>
      </c>
      <c r="I91" s="37">
        <v>9.9999999999999999E-96</v>
      </c>
      <c r="J91" s="37">
        <v>1.0999999999999999E-2</v>
      </c>
      <c r="K91" s="37">
        <v>6.0000000000000001E-3</v>
      </c>
      <c r="L91" s="37">
        <v>1.2999999999999999E-2</v>
      </c>
      <c r="M91" s="37">
        <v>4.9000000000000002E-2</v>
      </c>
      <c r="N91" s="37">
        <v>9.5000000000000001E-2</v>
      </c>
      <c r="O91" s="38">
        <v>0.56599999999999995</v>
      </c>
      <c r="R91" s="5">
        <v>5.9135088692666603E-94</v>
      </c>
    </row>
    <row r="92" spans="3:18">
      <c r="C92" t="s">
        <v>171</v>
      </c>
      <c r="D92" s="36">
        <v>0.22800000000000001</v>
      </c>
      <c r="E92" s="37">
        <v>0.13500000000000001</v>
      </c>
      <c r="F92" s="37">
        <v>0.45200000000000001</v>
      </c>
      <c r="G92" s="37">
        <v>0.189</v>
      </c>
      <c r="H92" s="37">
        <v>9.9999999999999995E-8</v>
      </c>
      <c r="I92" s="37">
        <v>8.0000000000000001E-165</v>
      </c>
      <c r="J92" s="37">
        <v>1.4E-2</v>
      </c>
      <c r="K92" s="37">
        <v>5.0000000000000001E-3</v>
      </c>
      <c r="L92" s="37">
        <v>7.0999999999999994E-2</v>
      </c>
      <c r="M92" s="37">
        <v>2.4E-2</v>
      </c>
      <c r="N92" s="37">
        <v>0.21199999999999999</v>
      </c>
      <c r="O92" s="38">
        <v>0.875</v>
      </c>
      <c r="R92" s="5">
        <v>8.0514829369771249E-161</v>
      </c>
    </row>
    <row r="93" spans="3:18">
      <c r="C93" t="s">
        <v>4</v>
      </c>
      <c r="D93" s="36">
        <v>0.02</v>
      </c>
      <c r="E93" s="37">
        <v>5.6000000000000001E-2</v>
      </c>
      <c r="F93" s="37">
        <v>0.04</v>
      </c>
      <c r="G93" s="37">
        <v>0.24</v>
      </c>
      <c r="H93" s="37">
        <v>5.9999999999999997E-46</v>
      </c>
      <c r="I93" s="37">
        <v>2E-46</v>
      </c>
      <c r="J93" s="37">
        <v>6.9999999999999999E-6</v>
      </c>
      <c r="K93" s="37">
        <v>1.0000000000000001E-5</v>
      </c>
      <c r="L93" s="37">
        <v>3.9E-2</v>
      </c>
      <c r="M93" s="37">
        <v>2.5000000000000001E-2</v>
      </c>
      <c r="N93" s="37">
        <v>0.11</v>
      </c>
      <c r="O93" s="38">
        <v>0.20599999999999999</v>
      </c>
      <c r="R93" s="5">
        <v>1.5415266454723057E-92</v>
      </c>
    </row>
    <row r="94" spans="3:18">
      <c r="C94" t="s">
        <v>13</v>
      </c>
      <c r="D94" s="36">
        <v>8.3000000000000004E-2</v>
      </c>
      <c r="E94" s="37">
        <v>0.14499999999999999</v>
      </c>
      <c r="F94" s="37">
        <v>0.1</v>
      </c>
      <c r="G94" s="37">
        <v>0.26200000000000001</v>
      </c>
      <c r="H94" s="37">
        <v>2E-46</v>
      </c>
      <c r="I94" s="37">
        <v>2.0000000000000001E-134</v>
      </c>
      <c r="J94" s="37">
        <v>9.9999999999999995E-8</v>
      </c>
      <c r="K94" s="37">
        <v>1E-4</v>
      </c>
      <c r="L94" s="37">
        <v>3.2000000000000001E-2</v>
      </c>
      <c r="M94" s="37">
        <v>2.1999999999999999E-2</v>
      </c>
      <c r="N94" s="37">
        <v>0.20799999999999999</v>
      </c>
      <c r="O94" s="38">
        <v>0.35699999999999998</v>
      </c>
      <c r="R94" s="5">
        <v>3.023994900732343E-177</v>
      </c>
    </row>
    <row r="95" spans="3:18">
      <c r="C95" t="s">
        <v>23</v>
      </c>
      <c r="D95" s="36">
        <v>3.5999999999999997E-2</v>
      </c>
      <c r="E95" s="37">
        <v>0.57199999999999995</v>
      </c>
      <c r="F95" s="37">
        <v>1.4999999999999999E-2</v>
      </c>
      <c r="G95" s="37">
        <v>0.03</v>
      </c>
      <c r="H95" s="37">
        <v>9.9999999999999997E-49</v>
      </c>
      <c r="I95" s="37">
        <v>1E-3</v>
      </c>
      <c r="J95" s="37">
        <v>2E-3</v>
      </c>
      <c r="K95" s="37">
        <v>8E-73</v>
      </c>
      <c r="L95" s="37">
        <v>2E-3</v>
      </c>
      <c r="M95" s="37">
        <v>8.0000000000000002E-3</v>
      </c>
      <c r="N95" s="37">
        <v>7.0000000000000001E-3</v>
      </c>
      <c r="O95" s="38">
        <v>7.0000000000000001E-3</v>
      </c>
      <c r="R95" s="5">
        <v>1.1715973369327521E-120</v>
      </c>
    </row>
    <row r="96" spans="3:18">
      <c r="C96" t="s">
        <v>24</v>
      </c>
      <c r="D96" s="36">
        <v>3.4000000000000002E-2</v>
      </c>
      <c r="E96" s="37">
        <v>0.75700000000000001</v>
      </c>
      <c r="F96" s="37">
        <v>1.2999999999999999E-2</v>
      </c>
      <c r="G96" s="37">
        <v>2.1999999999999999E-2</v>
      </c>
      <c r="H96" s="37">
        <v>9.0000000000000006E-5</v>
      </c>
      <c r="I96" s="37">
        <v>2.9999999999999997E-8</v>
      </c>
      <c r="J96" s="37">
        <v>5.0000000000000002E-5</v>
      </c>
      <c r="K96" s="37">
        <v>6.0000000000000001E-23</v>
      </c>
      <c r="L96" s="37">
        <v>6.0000000000000001E-3</v>
      </c>
      <c r="M96" s="37">
        <v>1E-3</v>
      </c>
      <c r="N96" s="37">
        <v>1.0999999999999999E-2</v>
      </c>
      <c r="O96" s="38">
        <v>1.0999999999999999E-2</v>
      </c>
      <c r="R96" s="5">
        <v>9.3339228018478197E-38</v>
      </c>
    </row>
    <row r="97" spans="2:18">
      <c r="C97" t="s">
        <v>25</v>
      </c>
      <c r="D97" s="36">
        <v>0.156</v>
      </c>
      <c r="E97" s="37">
        <v>7.8E-2</v>
      </c>
      <c r="F97" s="37">
        <v>0.314</v>
      </c>
      <c r="G97" s="37">
        <v>0.61199999999999999</v>
      </c>
      <c r="H97" s="37">
        <v>1.9999999999999999E-6</v>
      </c>
      <c r="I97" s="37">
        <v>6.9999999999999999E-6</v>
      </c>
      <c r="J97" s="37">
        <v>2E-3</v>
      </c>
      <c r="K97" s="37">
        <v>8.0000000000000002E-3</v>
      </c>
      <c r="L97" s="37">
        <v>1E-3</v>
      </c>
      <c r="M97" s="37">
        <v>4.0000000000000002E-4</v>
      </c>
      <c r="N97" s="37">
        <v>4.0000000000000001E-3</v>
      </c>
      <c r="O97" s="38">
        <v>2.5999999999999999E-2</v>
      </c>
      <c r="R97" s="5">
        <v>6.7524826151333621E-17</v>
      </c>
    </row>
    <row r="98" spans="2:18" ht="14" thickBot="1">
      <c r="C98" t="s">
        <v>26</v>
      </c>
      <c r="D98" s="13">
        <v>0.23300000000000001</v>
      </c>
      <c r="E98" s="14">
        <v>8.5999999999999993E-2</v>
      </c>
      <c r="F98" s="14">
        <v>0.34100000000000003</v>
      </c>
      <c r="G98" s="14">
        <v>0.72799999999999998</v>
      </c>
      <c r="H98" s="14">
        <v>3E-10</v>
      </c>
      <c r="I98" s="14">
        <v>3E-28</v>
      </c>
      <c r="J98" s="14">
        <v>1.0000000000000001E-5</v>
      </c>
      <c r="K98" s="14">
        <v>1E-3</v>
      </c>
      <c r="L98" s="14">
        <v>1E-3</v>
      </c>
      <c r="M98" s="14">
        <v>2.0000000000000001E-4</v>
      </c>
      <c r="N98" s="14">
        <v>7.0000000000000001E-3</v>
      </c>
      <c r="O98" s="15">
        <v>1.7000000000000001E-2</v>
      </c>
      <c r="R98" s="5">
        <v>6.9702795792209622E-43</v>
      </c>
    </row>
    <row r="101" spans="2:18">
      <c r="B101" s="32" t="s">
        <v>14</v>
      </c>
    </row>
    <row r="102" spans="2:18" ht="111" thickBot="1">
      <c r="D102" s="7" t="s">
        <v>53</v>
      </c>
      <c r="E102" s="7" t="s">
        <v>54</v>
      </c>
      <c r="F102" s="7" t="s">
        <v>55</v>
      </c>
      <c r="G102" s="7" t="s">
        <v>56</v>
      </c>
      <c r="H102" s="7" t="s">
        <v>57</v>
      </c>
      <c r="I102" s="7" t="s">
        <v>58</v>
      </c>
      <c r="R102" t="s">
        <v>59</v>
      </c>
    </row>
    <row r="103" spans="2:18">
      <c r="C103" t="s">
        <v>60</v>
      </c>
      <c r="D103" s="33">
        <v>0.61799999999999999</v>
      </c>
      <c r="E103" s="34">
        <v>6.2E-2</v>
      </c>
      <c r="F103" s="34">
        <v>8.9999999999999993E-3</v>
      </c>
      <c r="G103" s="34">
        <v>2E-3</v>
      </c>
      <c r="H103" s="34">
        <v>0.14699999999999999</v>
      </c>
      <c r="I103" s="35">
        <v>4.4999999999999998E-2</v>
      </c>
      <c r="R103" s="5">
        <v>1.3152212150799639E-4</v>
      </c>
    </row>
    <row r="104" spans="2:18">
      <c r="C104" t="s">
        <v>61</v>
      </c>
      <c r="D104" s="36">
        <v>0.8</v>
      </c>
      <c r="E104" s="37">
        <v>0.15</v>
      </c>
      <c r="F104" s="37">
        <v>4.3999999999999997E-2</v>
      </c>
      <c r="G104" s="37">
        <v>4.0000000000000001E-3</v>
      </c>
      <c r="H104" s="37">
        <v>0.16400000000000001</v>
      </c>
      <c r="I104" s="38">
        <v>0.11799999999999999</v>
      </c>
      <c r="R104" s="5">
        <v>3.4109575874164792E-3</v>
      </c>
    </row>
    <row r="105" spans="2:18">
      <c r="C105" t="s">
        <v>62</v>
      </c>
      <c r="D105" s="36">
        <v>0.09</v>
      </c>
      <c r="E105" s="37">
        <v>0.66300000000000003</v>
      </c>
      <c r="F105" s="37">
        <v>1.4E-2</v>
      </c>
      <c r="G105" s="37">
        <v>4.9000000000000002E-2</v>
      </c>
      <c r="H105" s="37">
        <v>6.0999999999999999E-2</v>
      </c>
      <c r="I105" s="38">
        <v>0.46400000000000002</v>
      </c>
      <c r="R105" s="5">
        <v>6.9091803315329834E-3</v>
      </c>
    </row>
    <row r="106" spans="2:18">
      <c r="C106" t="s">
        <v>63</v>
      </c>
      <c r="D106" s="36">
        <v>0.20300000000000001</v>
      </c>
      <c r="E106" s="37">
        <v>0.67300000000000004</v>
      </c>
      <c r="F106" s="37">
        <v>1.2999999999999999E-2</v>
      </c>
      <c r="G106" s="37">
        <v>0.02</v>
      </c>
      <c r="H106" s="37">
        <v>0.10299999999999999</v>
      </c>
      <c r="I106" s="38">
        <v>0.28399999999999997</v>
      </c>
      <c r="R106" s="5">
        <v>6.424610678758034E-3</v>
      </c>
    </row>
    <row r="107" spans="2:18">
      <c r="C107" t="s">
        <v>64</v>
      </c>
      <c r="D107" s="36">
        <v>2.0000000000000002E-5</v>
      </c>
      <c r="E107" s="37">
        <v>1.9999999999999999E-40</v>
      </c>
      <c r="F107" s="37">
        <v>0.60299999999999998</v>
      </c>
      <c r="G107" s="37">
        <v>8.8999999999999996E-2</v>
      </c>
      <c r="H107" s="37">
        <v>7.0000000000000001E-3</v>
      </c>
      <c r="I107" s="38">
        <v>2E-3</v>
      </c>
      <c r="R107" s="5">
        <v>5.5732307924299675E-43</v>
      </c>
    </row>
    <row r="108" spans="2:18">
      <c r="C108" t="s">
        <v>65</v>
      </c>
      <c r="D108" s="36">
        <v>1E-4</v>
      </c>
      <c r="E108" s="37">
        <v>4.0000000000000001E-8</v>
      </c>
      <c r="F108" s="37">
        <v>0.83</v>
      </c>
      <c r="G108" s="37">
        <v>7.5999999999999998E-2</v>
      </c>
      <c r="H108" s="37">
        <v>8.9999999999999993E-3</v>
      </c>
      <c r="I108" s="38">
        <v>2.0000000000000001E-4</v>
      </c>
      <c r="R108" s="5">
        <v>5.7502956765053235E-13</v>
      </c>
    </row>
    <row r="109" spans="2:18">
      <c r="C109" t="s">
        <v>66</v>
      </c>
      <c r="D109" s="36">
        <v>1E-3</v>
      </c>
      <c r="E109" s="37">
        <v>3.0000000000000001E-3</v>
      </c>
      <c r="F109" s="37">
        <v>0.27</v>
      </c>
      <c r="G109" s="37">
        <v>0.61599999999999999</v>
      </c>
      <c r="H109" s="37">
        <v>2.5000000000000001E-2</v>
      </c>
      <c r="I109" s="38">
        <v>0.14399999999999999</v>
      </c>
      <c r="R109" s="5">
        <v>6.4725140983662734E-5</v>
      </c>
    </row>
    <row r="110" spans="2:18">
      <c r="C110" t="s">
        <v>67</v>
      </c>
      <c r="D110" s="36">
        <v>5.0000000000000001E-3</v>
      </c>
      <c r="E110" s="37">
        <v>4.0000000000000001E-3</v>
      </c>
      <c r="F110" s="37">
        <v>0.33400000000000002</v>
      </c>
      <c r="G110" s="37">
        <v>0.82199999999999995</v>
      </c>
      <c r="H110" s="37">
        <v>1.4999999999999999E-2</v>
      </c>
      <c r="I110" s="38">
        <v>0.189</v>
      </c>
      <c r="R110" s="5">
        <v>3.2928213231849933E-4</v>
      </c>
    </row>
    <row r="111" spans="2:18">
      <c r="C111" t="s">
        <v>68</v>
      </c>
      <c r="D111" s="36">
        <v>9.8000000000000004E-2</v>
      </c>
      <c r="E111" s="37">
        <v>2E-3</v>
      </c>
      <c r="F111" s="37">
        <v>0.16600000000000001</v>
      </c>
      <c r="G111" s="37">
        <v>5.2999999999999999E-2</v>
      </c>
      <c r="H111" s="37">
        <v>0.66900000000000004</v>
      </c>
      <c r="I111" s="38">
        <v>0.17</v>
      </c>
      <c r="R111" s="5">
        <v>2.0481684093183357E-3</v>
      </c>
    </row>
    <row r="112" spans="2:18">
      <c r="C112" t="s">
        <v>69</v>
      </c>
      <c r="D112" s="36">
        <v>7.0999999999999994E-2</v>
      </c>
      <c r="E112" s="37">
        <v>7.9999999999999996E-6</v>
      </c>
      <c r="F112" s="37">
        <v>8.1000000000000003E-2</v>
      </c>
      <c r="G112" s="37">
        <v>7.0000000000000001E-3</v>
      </c>
      <c r="H112" s="37">
        <v>0.78900000000000003</v>
      </c>
      <c r="I112" s="38">
        <v>0.10199999999999999</v>
      </c>
      <c r="R112" s="5">
        <v>2.3110672517399122E-6</v>
      </c>
    </row>
    <row r="113" spans="3:18">
      <c r="C113" t="s">
        <v>70</v>
      </c>
      <c r="D113" s="36">
        <v>0.11600000000000001</v>
      </c>
      <c r="E113" s="37">
        <v>0.33800000000000002</v>
      </c>
      <c r="F113" s="37">
        <v>6.6000000000000003E-2</v>
      </c>
      <c r="G113" s="37">
        <v>7.0999999999999994E-2</v>
      </c>
      <c r="H113" s="37">
        <v>0.20799999999999999</v>
      </c>
      <c r="I113" s="38">
        <v>0.68</v>
      </c>
      <c r="R113" s="5">
        <v>4.8709383699608033E-2</v>
      </c>
    </row>
    <row r="114" spans="3:18">
      <c r="C114" t="s">
        <v>71</v>
      </c>
      <c r="D114" s="36">
        <v>0.04</v>
      </c>
      <c r="E114" s="37">
        <v>0.04</v>
      </c>
      <c r="F114" s="37">
        <v>0.115</v>
      </c>
      <c r="G114" s="37">
        <v>0.124</v>
      </c>
      <c r="H114" s="37">
        <v>0.217</v>
      </c>
      <c r="I114" s="38">
        <v>0.81</v>
      </c>
      <c r="R114" s="5">
        <v>1.5533766062042702E-2</v>
      </c>
    </row>
    <row r="115" spans="3:18">
      <c r="C115" t="s">
        <v>72</v>
      </c>
      <c r="D115" s="36">
        <v>7.0000000000000007E-2</v>
      </c>
      <c r="E115" s="37">
        <v>6.0000000000000001E-3</v>
      </c>
      <c r="F115" s="37">
        <v>5.0000000000000001E-3</v>
      </c>
      <c r="G115" s="37">
        <v>1E-3</v>
      </c>
      <c r="H115" s="37">
        <v>7.1999999999999995E-2</v>
      </c>
      <c r="I115" s="38">
        <v>7.0000000000000001E-3</v>
      </c>
      <c r="R115" s="5">
        <v>1.7022684963266735E-7</v>
      </c>
    </row>
    <row r="116" spans="3:18">
      <c r="C116" t="s">
        <v>73</v>
      </c>
      <c r="D116" s="36">
        <v>4.3999999999999997E-2</v>
      </c>
      <c r="E116" s="37">
        <v>1E-3</v>
      </c>
      <c r="F116" s="37">
        <v>1.2E-2</v>
      </c>
      <c r="G116" s="37">
        <v>1E-3</v>
      </c>
      <c r="H116" s="37">
        <v>8.5000000000000006E-2</v>
      </c>
      <c r="I116" s="38">
        <v>1E-3</v>
      </c>
      <c r="R116" s="5">
        <v>1.2165475567687129E-8</v>
      </c>
    </row>
    <row r="117" spans="3:18">
      <c r="C117" t="s">
        <v>74</v>
      </c>
      <c r="D117" s="36">
        <v>5.0000000000000004E-31</v>
      </c>
      <c r="E117" s="37">
        <v>1.9999999999999999E-38</v>
      </c>
      <c r="F117" s="37">
        <v>0.1</v>
      </c>
      <c r="G117" s="37">
        <v>7.0000000000000001E-3</v>
      </c>
      <c r="H117" s="37">
        <v>1E-3</v>
      </c>
      <c r="I117" s="38">
        <v>1E-3</v>
      </c>
      <c r="R117" s="5">
        <v>1.0620356493588589E-68</v>
      </c>
    </row>
    <row r="118" spans="3:18">
      <c r="C118" t="s">
        <v>75</v>
      </c>
      <c r="D118" s="36">
        <v>7.9999999999999998E-60</v>
      </c>
      <c r="E118" s="37">
        <v>8.0000000000000005E-37</v>
      </c>
      <c r="F118" s="37">
        <v>0.17199999999999999</v>
      </c>
      <c r="G118" s="37">
        <v>4.0000000000000001E-3</v>
      </c>
      <c r="H118" s="37">
        <v>1E-3</v>
      </c>
      <c r="I118" s="38">
        <v>8.0000000000000002E-3</v>
      </c>
      <c r="R118" s="5">
        <v>2.2995733585625407E-94</v>
      </c>
    </row>
    <row r="119" spans="3:18">
      <c r="C119" t="s">
        <v>76</v>
      </c>
      <c r="D119" s="36">
        <v>0.21099999999999999</v>
      </c>
      <c r="E119" s="37">
        <v>9.8000000000000004E-2</v>
      </c>
      <c r="F119" s="37">
        <v>2E-3</v>
      </c>
      <c r="G119" s="37">
        <v>2.0000000000000001E-4</v>
      </c>
      <c r="H119" s="37">
        <v>9.0999999999999998E-2</v>
      </c>
      <c r="I119" s="38">
        <v>5.3999999999999999E-2</v>
      </c>
      <c r="R119" s="5">
        <v>3.3161666676103732E-6</v>
      </c>
    </row>
    <row r="120" spans="3:18">
      <c r="C120" t="s">
        <v>77</v>
      </c>
      <c r="D120" s="36">
        <v>8.5000000000000006E-2</v>
      </c>
      <c r="E120" s="37">
        <v>3.6999999999999998E-2</v>
      </c>
      <c r="F120" s="37">
        <v>4.0000000000000001E-3</v>
      </c>
      <c r="G120" s="37">
        <v>4.0000000000000001E-3</v>
      </c>
      <c r="H120" s="37">
        <v>5.2999999999999999E-2</v>
      </c>
      <c r="I120" s="38">
        <v>0.04</v>
      </c>
      <c r="R120" s="5">
        <v>7.1551397793632584E-6</v>
      </c>
    </row>
    <row r="121" spans="3:18">
      <c r="C121" t="s">
        <v>78</v>
      </c>
      <c r="D121" s="36">
        <v>6.9999999999999999E-6</v>
      </c>
      <c r="E121" s="37">
        <v>4.0000000000000003E-5</v>
      </c>
      <c r="F121" s="37">
        <v>0.17299999999999999</v>
      </c>
      <c r="G121" s="37">
        <v>6.9000000000000006E-2</v>
      </c>
      <c r="H121" s="37">
        <v>0.01</v>
      </c>
      <c r="I121" s="38">
        <v>1.9999999999999999E-6</v>
      </c>
      <c r="R121" s="5">
        <v>1.0507629881245738E-13</v>
      </c>
    </row>
    <row r="122" spans="3:18">
      <c r="C122" t="s">
        <v>79</v>
      </c>
      <c r="D122" s="36">
        <v>1.9999999999999999E-44</v>
      </c>
      <c r="E122" s="37">
        <v>5.9999999999999996E-63</v>
      </c>
      <c r="F122" s="37">
        <v>0.17</v>
      </c>
      <c r="G122" s="37">
        <v>9.2999999999999999E-2</v>
      </c>
      <c r="H122" s="37">
        <v>1E-3</v>
      </c>
      <c r="I122" s="38">
        <v>5.0000000000000004E-6</v>
      </c>
      <c r="R122" s="5">
        <v>1.0961578485415764E-106</v>
      </c>
    </row>
    <row r="123" spans="3:18">
      <c r="C123" t="s">
        <v>80</v>
      </c>
      <c r="D123" s="36">
        <v>3.5999999999999997E-2</v>
      </c>
      <c r="E123" s="37">
        <v>1.9999999999999999E-7</v>
      </c>
      <c r="F123" s="37">
        <v>3.3000000000000002E-2</v>
      </c>
      <c r="G123" s="37">
        <v>2E-3</v>
      </c>
      <c r="H123" s="37">
        <v>0.15</v>
      </c>
      <c r="I123" s="38">
        <v>1E-3</v>
      </c>
      <c r="R123" s="5">
        <v>4.8539438755377309E-11</v>
      </c>
    </row>
    <row r="124" spans="3:18">
      <c r="C124" t="s">
        <v>81</v>
      </c>
      <c r="D124" s="36">
        <v>1.4999999999999999E-2</v>
      </c>
      <c r="E124" s="37">
        <v>1E-3</v>
      </c>
      <c r="F124" s="37">
        <v>3.5000000000000003E-2</v>
      </c>
      <c r="G124" s="37">
        <v>1.4999999999999999E-2</v>
      </c>
      <c r="H124" s="37">
        <v>0.16500000000000001</v>
      </c>
      <c r="I124" s="38">
        <v>6.9000000000000006E-2</v>
      </c>
      <c r="R124" s="5">
        <v>6.2330400703719755E-6</v>
      </c>
    </row>
    <row r="125" spans="3:18">
      <c r="C125" t="s">
        <v>92</v>
      </c>
      <c r="D125" s="36">
        <v>2.4E-2</v>
      </c>
      <c r="E125" s="37">
        <v>2.9999999999999997E-4</v>
      </c>
      <c r="F125" s="37">
        <v>1E-3</v>
      </c>
      <c r="G125" s="37">
        <v>4.0000000000000002E-4</v>
      </c>
      <c r="H125" s="37">
        <v>9.2999999999999999E-2</v>
      </c>
      <c r="I125" s="38">
        <v>2.7E-2</v>
      </c>
      <c r="R125" s="5">
        <v>2.5898213796725196E-9</v>
      </c>
    </row>
    <row r="126" spans="3:18" ht="14" thickBot="1">
      <c r="C126" t="s">
        <v>91</v>
      </c>
      <c r="D126" s="41">
        <v>2.1999999999999999E-2</v>
      </c>
      <c r="E126" s="43">
        <v>1.2999999999999999E-2</v>
      </c>
      <c r="F126" s="43">
        <v>3.0000000000000001E-3</v>
      </c>
      <c r="G126" s="43">
        <v>2E-3</v>
      </c>
      <c r="H126" s="43">
        <v>0.16900000000000001</v>
      </c>
      <c r="I126" s="44">
        <v>8.3000000000000004E-2</v>
      </c>
      <c r="R126" s="5">
        <v>2.1775260187632843E-6</v>
      </c>
    </row>
    <row r="127" spans="3:18">
      <c r="C127" s="4"/>
      <c r="D127" s="4"/>
      <c r="E127" s="4"/>
      <c r="F127" s="4"/>
      <c r="G127" s="4"/>
      <c r="H127" s="4"/>
      <c r="I127" s="4"/>
      <c r="J127" s="4"/>
      <c r="K127" s="4"/>
      <c r="R127" s="4"/>
    </row>
    <row r="128" spans="3:18">
      <c r="C128" s="4"/>
      <c r="D128" s="4"/>
      <c r="E128" s="4"/>
      <c r="F128" s="4"/>
      <c r="G128" s="4"/>
      <c r="H128" s="4"/>
      <c r="I128" s="4"/>
      <c r="J128" s="4"/>
      <c r="K128" s="4"/>
      <c r="R128" s="4"/>
    </row>
    <row r="129" spans="2:18">
      <c r="C129" s="4"/>
      <c r="D129" s="4"/>
      <c r="E129" s="4"/>
      <c r="F129" s="4"/>
      <c r="G129" s="4"/>
      <c r="H129" s="4"/>
      <c r="I129" s="4"/>
      <c r="J129" s="4"/>
      <c r="K129" s="4"/>
      <c r="R129" s="4"/>
    </row>
    <row r="130" spans="2:18">
      <c r="B130" s="32" t="s">
        <v>15</v>
      </c>
      <c r="C130" s="4"/>
      <c r="D130" s="4"/>
      <c r="E130" s="4"/>
      <c r="F130" s="4"/>
      <c r="G130" s="4"/>
      <c r="H130" s="4"/>
      <c r="I130" s="4"/>
      <c r="J130" s="4"/>
      <c r="K130" s="4"/>
      <c r="R130" s="4"/>
    </row>
    <row r="131" spans="2:18" ht="126" thickBot="1">
      <c r="D131" s="7" t="s">
        <v>82</v>
      </c>
      <c r="E131" s="7" t="s">
        <v>83</v>
      </c>
      <c r="F131" s="7" t="s">
        <v>84</v>
      </c>
      <c r="G131" s="7" t="s">
        <v>85</v>
      </c>
      <c r="H131" s="7" t="s">
        <v>86</v>
      </c>
      <c r="I131" s="7" t="s">
        <v>87</v>
      </c>
      <c r="J131" s="4"/>
      <c r="R131" t="s">
        <v>59</v>
      </c>
    </row>
    <row r="132" spans="2:18">
      <c r="C132" t="s">
        <v>60</v>
      </c>
      <c r="D132" s="33">
        <v>0.61599999999999999</v>
      </c>
      <c r="E132" s="39">
        <v>0.112</v>
      </c>
      <c r="F132" s="34">
        <v>2E-3</v>
      </c>
      <c r="G132" s="34">
        <v>5.0000000000000001E-3</v>
      </c>
      <c r="H132" s="34">
        <v>0.114</v>
      </c>
      <c r="I132" s="35">
        <v>6.0999999999999999E-2</v>
      </c>
      <c r="J132" s="4"/>
      <c r="R132" s="5">
        <v>1.366143926611358E-4</v>
      </c>
    </row>
    <row r="133" spans="2:18">
      <c r="C133" t="s">
        <v>61</v>
      </c>
      <c r="D133" s="36">
        <v>0.76400000000000001</v>
      </c>
      <c r="E133" s="40">
        <v>0.13200000000000001</v>
      </c>
      <c r="F133" s="37">
        <v>3.5000000000000003E-2</v>
      </c>
      <c r="G133" s="37">
        <v>4.0000000000000001E-3</v>
      </c>
      <c r="H133" s="37">
        <v>0.224</v>
      </c>
      <c r="I133" s="38">
        <v>9.4E-2</v>
      </c>
      <c r="J133" s="4"/>
      <c r="R133" s="5">
        <v>2.7376308618726653E-3</v>
      </c>
    </row>
    <row r="134" spans="2:18">
      <c r="C134" t="s">
        <v>62</v>
      </c>
      <c r="D134" s="36">
        <v>0.106</v>
      </c>
      <c r="E134" s="40">
        <v>0.67800000000000005</v>
      </c>
      <c r="F134" s="37">
        <v>8.9999999999999993E-3</v>
      </c>
      <c r="G134" s="37">
        <v>1E-4</v>
      </c>
      <c r="H134" s="37">
        <v>2E-3</v>
      </c>
      <c r="I134" s="38">
        <v>8.1000000000000003E-2</v>
      </c>
      <c r="J134" s="4"/>
      <c r="R134" s="5">
        <v>1.1120786736937718E-6</v>
      </c>
    </row>
    <row r="135" spans="2:18">
      <c r="C135" t="s">
        <v>63</v>
      </c>
      <c r="D135" s="36">
        <v>0.22</v>
      </c>
      <c r="E135" s="40">
        <v>0.72</v>
      </c>
      <c r="F135" s="37">
        <v>2.0000000000000002E-5</v>
      </c>
      <c r="G135" s="37">
        <v>1E-4</v>
      </c>
      <c r="H135" s="37">
        <v>1.2999999999999999E-2</v>
      </c>
      <c r="I135" s="38">
        <v>1.9E-2</v>
      </c>
      <c r="J135" s="4"/>
      <c r="R135" s="5">
        <v>1.9424607339807977E-8</v>
      </c>
    </row>
    <row r="136" spans="2:18">
      <c r="C136" t="s">
        <v>64</v>
      </c>
      <c r="D136" s="36">
        <v>1E-3</v>
      </c>
      <c r="E136" s="40">
        <v>5.0000000000000001E-3</v>
      </c>
      <c r="F136" s="37">
        <v>0.625</v>
      </c>
      <c r="G136" s="37">
        <v>3.1E-2</v>
      </c>
      <c r="H136" s="37">
        <v>5.0000000000000001E-4</v>
      </c>
      <c r="I136" s="38">
        <v>7.0000000000000005E-8</v>
      </c>
      <c r="J136" s="4"/>
      <c r="R136" s="5">
        <v>3.3853772508598804E-12</v>
      </c>
    </row>
    <row r="137" spans="2:18">
      <c r="C137" t="s">
        <v>65</v>
      </c>
      <c r="D137" s="36">
        <v>1E-3</v>
      </c>
      <c r="E137" s="40">
        <v>2.0000000000000001E-56</v>
      </c>
      <c r="F137" s="37">
        <v>0.83099999999999996</v>
      </c>
      <c r="G137" s="37">
        <v>0.06</v>
      </c>
      <c r="H137" s="37">
        <v>2.9999999999999999E-7</v>
      </c>
      <c r="I137" s="38">
        <v>8.9999999999999999E-10</v>
      </c>
      <c r="J137" s="4"/>
      <c r="R137" s="5">
        <v>3.684453990404628E-67</v>
      </c>
    </row>
    <row r="138" spans="2:18">
      <c r="C138" t="s">
        <v>66</v>
      </c>
      <c r="D138" s="36">
        <v>3.9999999999999998E-81</v>
      </c>
      <c r="E138" s="40">
        <v>6E-9</v>
      </c>
      <c r="F138" s="37">
        <v>0.16400000000000001</v>
      </c>
      <c r="G138" s="37">
        <v>0.51300000000000001</v>
      </c>
      <c r="H138" s="37">
        <v>1E-4</v>
      </c>
      <c r="I138" s="38">
        <v>1E-4</v>
      </c>
      <c r="J138" s="4"/>
      <c r="R138" s="5">
        <v>9.9116289731407211E-89</v>
      </c>
    </row>
    <row r="139" spans="2:18">
      <c r="C139" t="s">
        <v>67</v>
      </c>
      <c r="D139" s="36">
        <v>4.9999999999999998E-70</v>
      </c>
      <c r="E139" s="40">
        <v>3.0000000000000001E-5</v>
      </c>
      <c r="F139" s="37">
        <v>0.161</v>
      </c>
      <c r="G139" s="37">
        <v>0.70399999999999996</v>
      </c>
      <c r="H139" s="37">
        <v>4.0000000000000003E-5</v>
      </c>
      <c r="I139" s="38">
        <v>5.0000000000000002E-5</v>
      </c>
      <c r="J139" s="4"/>
      <c r="R139" s="5">
        <v>7.6280962788980581E-75</v>
      </c>
    </row>
    <row r="140" spans="2:18">
      <c r="C140" t="s">
        <v>68</v>
      </c>
      <c r="D140" s="36">
        <v>3.0000000000000001E-3</v>
      </c>
      <c r="E140" s="40">
        <v>5.0000000000000001E-4</v>
      </c>
      <c r="F140" s="37">
        <v>4.4999999999999998E-2</v>
      </c>
      <c r="G140" s="37">
        <v>5.0000000000000001E-3</v>
      </c>
      <c r="H140" s="37">
        <v>0.51500000000000001</v>
      </c>
      <c r="I140" s="38">
        <v>0.14000000000000001</v>
      </c>
      <c r="J140" s="4"/>
      <c r="R140" s="5">
        <v>2.1966852455810123E-6</v>
      </c>
    </row>
    <row r="141" spans="2:18">
      <c r="C141" t="s">
        <v>69</v>
      </c>
      <c r="D141" s="36">
        <v>2.8000000000000001E-2</v>
      </c>
      <c r="E141" s="40">
        <v>1E-3</v>
      </c>
      <c r="F141" s="37">
        <v>7.6999999999999999E-2</v>
      </c>
      <c r="G141" s="37">
        <v>7.0000000000000001E-3</v>
      </c>
      <c r="H141" s="37">
        <v>0.79800000000000004</v>
      </c>
      <c r="I141" s="38">
        <v>0.115</v>
      </c>
      <c r="J141" s="4"/>
      <c r="R141" s="5">
        <v>5.3019290868034745E-5</v>
      </c>
    </row>
    <row r="142" spans="2:18">
      <c r="C142" t="s">
        <v>70</v>
      </c>
      <c r="D142" s="36">
        <v>9.2999999999999999E-2</v>
      </c>
      <c r="E142" s="40">
        <v>0.24299999999999999</v>
      </c>
      <c r="F142" s="37">
        <v>2E-3</v>
      </c>
      <c r="G142" s="37">
        <v>8.0000000000000002E-3</v>
      </c>
      <c r="H142" s="37">
        <v>4.2000000000000003E-2</v>
      </c>
      <c r="I142" s="38">
        <v>0.63</v>
      </c>
      <c r="J142" s="4"/>
      <c r="R142" s="5">
        <v>2.2933830627847968E-4</v>
      </c>
    </row>
    <row r="143" spans="2:18">
      <c r="C143" t="s">
        <v>71</v>
      </c>
      <c r="D143" s="36">
        <v>2.4E-2</v>
      </c>
      <c r="E143" s="40">
        <v>0.153</v>
      </c>
      <c r="F143" s="37">
        <v>2.1999999999999999E-2</v>
      </c>
      <c r="G143" s="37">
        <v>4.0000000000000001E-3</v>
      </c>
      <c r="H143" s="37">
        <v>0.11700000000000001</v>
      </c>
      <c r="I143" s="38">
        <v>0.80200000000000005</v>
      </c>
      <c r="J143" s="4"/>
      <c r="R143" s="5">
        <v>5.3763304375616799E-4</v>
      </c>
    </row>
    <row r="144" spans="2:18">
      <c r="C144" t="s">
        <v>72</v>
      </c>
      <c r="D144" s="36">
        <v>2.9000000000000001E-2</v>
      </c>
      <c r="E144" s="40">
        <v>1.4999999999999999E-2</v>
      </c>
      <c r="F144" s="37">
        <v>7E-106</v>
      </c>
      <c r="G144" s="37">
        <v>9.9999999999999993E-89</v>
      </c>
      <c r="H144" s="37">
        <v>2.1000000000000001E-2</v>
      </c>
      <c r="I144" s="38">
        <v>6.0000000000000001E-3</v>
      </c>
      <c r="J144" s="4"/>
      <c r="R144" s="5">
        <v>6.7645397398189672E-190</v>
      </c>
    </row>
    <row r="145" spans="3:18">
      <c r="C145" t="s">
        <v>73</v>
      </c>
      <c r="D145" s="36">
        <v>2.3E-2</v>
      </c>
      <c r="E145" s="40">
        <v>2.5999999999999999E-2</v>
      </c>
      <c r="F145" s="37">
        <v>5.0000000000000002E-5</v>
      </c>
      <c r="G145" s="37">
        <v>1E-3</v>
      </c>
      <c r="H145" s="37">
        <v>2.3E-2</v>
      </c>
      <c r="I145" s="38">
        <v>1.9E-2</v>
      </c>
      <c r="J145" s="4"/>
      <c r="R145" s="5">
        <v>4.2826976439353886E-9</v>
      </c>
    </row>
    <row r="146" spans="3:18">
      <c r="C146" t="s">
        <v>74</v>
      </c>
      <c r="D146" s="36">
        <v>1.9999999999999999E-7</v>
      </c>
      <c r="E146" s="40">
        <v>3.0000000000000001E-3</v>
      </c>
      <c r="F146" s="37">
        <v>0.10199999999999999</v>
      </c>
      <c r="G146" s="37">
        <v>4.0000000000000001E-3</v>
      </c>
      <c r="H146" s="37">
        <v>1E-3</v>
      </c>
      <c r="I146" s="38">
        <v>2.9999999999999999E-38</v>
      </c>
      <c r="J146" s="4"/>
      <c r="R146" s="5">
        <v>1.7484844048325189E-45</v>
      </c>
    </row>
    <row r="147" spans="3:18">
      <c r="C147" t="s">
        <v>75</v>
      </c>
      <c r="D147" s="36">
        <v>9.9999999999999995E-7</v>
      </c>
      <c r="E147" s="40">
        <v>2E-3</v>
      </c>
      <c r="F147" s="37">
        <v>9.7000000000000003E-2</v>
      </c>
      <c r="G147" s="37">
        <v>6.0000000000000001E-3</v>
      </c>
      <c r="H147" s="37">
        <v>4.0000000000000002E-9</v>
      </c>
      <c r="I147" s="38">
        <v>2.9999999999999997E-4</v>
      </c>
      <c r="J147" s="4"/>
      <c r="R147" s="5">
        <v>6.3904533561871899E-18</v>
      </c>
    </row>
    <row r="148" spans="3:18">
      <c r="C148" t="s">
        <v>76</v>
      </c>
      <c r="D148" s="36">
        <v>3.5999999999999997E-2</v>
      </c>
      <c r="E148" s="40">
        <v>5.6000000000000001E-2</v>
      </c>
      <c r="F148" s="37">
        <v>1E-25</v>
      </c>
      <c r="G148" s="37">
        <v>1E-3</v>
      </c>
      <c r="H148" s="37">
        <v>7.0000000000000001E-3</v>
      </c>
      <c r="I148" s="38">
        <v>1.2E-2</v>
      </c>
      <c r="J148" s="4"/>
      <c r="R148" s="5">
        <v>4.9476417429334671E-28</v>
      </c>
    </row>
    <row r="149" spans="3:18">
      <c r="C149" t="s">
        <v>77</v>
      </c>
      <c r="D149" s="36">
        <v>8.9999999999999993E-3</v>
      </c>
      <c r="E149" s="40">
        <v>0.01</v>
      </c>
      <c r="F149" s="37">
        <v>3.0000000000000001E-3</v>
      </c>
      <c r="G149" s="37">
        <v>2E-46</v>
      </c>
      <c r="H149" s="37">
        <v>1E-3</v>
      </c>
      <c r="I149" s="38">
        <v>1.0000000000000001E-5</v>
      </c>
      <c r="J149" s="4"/>
      <c r="R149" s="5">
        <v>2.4017504809961114E-52</v>
      </c>
    </row>
    <row r="150" spans="3:18">
      <c r="C150" t="s">
        <v>78</v>
      </c>
      <c r="D150" s="36">
        <v>4.9999999999999997E-12</v>
      </c>
      <c r="E150" s="40">
        <v>1.9999999999999998E-24</v>
      </c>
      <c r="F150" s="37">
        <v>3.3000000000000002E-2</v>
      </c>
      <c r="G150" s="37">
        <v>1.6E-2</v>
      </c>
      <c r="H150" s="37">
        <v>6.0000000000000001E-3</v>
      </c>
      <c r="I150" s="38">
        <v>9.0000000000000002E-42</v>
      </c>
      <c r="J150" s="4"/>
      <c r="R150" s="5">
        <v>5.6959766682723562E-73</v>
      </c>
    </row>
    <row r="151" spans="3:18">
      <c r="C151" t="s">
        <v>79</v>
      </c>
      <c r="D151" s="36">
        <v>2.0000000000000001E-13</v>
      </c>
      <c r="E151" s="40">
        <v>1E-4</v>
      </c>
      <c r="F151" s="37">
        <v>5.2999999999999999E-2</v>
      </c>
      <c r="G151" s="37">
        <v>5.1999999999999998E-2</v>
      </c>
      <c r="H151" s="37">
        <v>7.9999999999999997E-74</v>
      </c>
      <c r="I151" s="38">
        <v>1E-3</v>
      </c>
      <c r="J151" s="4"/>
      <c r="R151" s="5">
        <v>1.9186023232400109E-86</v>
      </c>
    </row>
    <row r="152" spans="3:18">
      <c r="C152" t="s">
        <v>80</v>
      </c>
      <c r="D152" s="36">
        <v>0.03</v>
      </c>
      <c r="E152" s="40">
        <v>6.0000000000000001E-3</v>
      </c>
      <c r="F152" s="37">
        <v>8.9999999999999993E-3</v>
      </c>
      <c r="G152" s="37">
        <v>1E-3</v>
      </c>
      <c r="H152" s="37">
        <v>2.4E-2</v>
      </c>
      <c r="I152" s="38">
        <v>1.9E-2</v>
      </c>
      <c r="J152" s="4"/>
      <c r="R152" s="5">
        <v>1.2643575127888055E-7</v>
      </c>
    </row>
    <row r="153" spans="3:18">
      <c r="C153" t="s">
        <v>81</v>
      </c>
      <c r="D153" s="36">
        <v>8.9999999999999993E-3</v>
      </c>
      <c r="E153" s="40">
        <v>6.0000000000000002E-5</v>
      </c>
      <c r="F153" s="37">
        <v>2.3E-2</v>
      </c>
      <c r="G153" s="37">
        <v>2E-8</v>
      </c>
      <c r="H153" s="37">
        <v>2.4E-2</v>
      </c>
      <c r="I153" s="38">
        <v>4.0000000000000001E-3</v>
      </c>
      <c r="J153" s="4"/>
      <c r="R153" s="5">
        <v>4.195266908197946E-14</v>
      </c>
    </row>
    <row r="154" spans="3:18">
      <c r="C154" t="s">
        <v>92</v>
      </c>
      <c r="D154" s="36">
        <v>7.9000000000000001E-2</v>
      </c>
      <c r="E154" s="40">
        <v>3.5999999999999997E-2</v>
      </c>
      <c r="F154" s="37">
        <v>6.0000000000000001E-3</v>
      </c>
      <c r="G154" s="37">
        <v>6.0000000000000001E-3</v>
      </c>
      <c r="H154" s="37">
        <v>2.5999999999999999E-2</v>
      </c>
      <c r="I154" s="38">
        <v>0.12</v>
      </c>
      <c r="J154" s="4"/>
      <c r="R154" s="5">
        <v>1.6983388186546902E-5</v>
      </c>
    </row>
    <row r="155" spans="3:18" ht="14" thickBot="1">
      <c r="C155" t="s">
        <v>91</v>
      </c>
      <c r="D155" s="41">
        <v>3.9E-2</v>
      </c>
      <c r="E155" s="42">
        <v>5.3999999999999999E-2</v>
      </c>
      <c r="F155" s="43">
        <v>1.2999999999999999E-2</v>
      </c>
      <c r="G155" s="43">
        <v>2E-3</v>
      </c>
      <c r="H155" s="43">
        <v>0.05</v>
      </c>
      <c r="I155" s="44">
        <v>0.11899999999999999</v>
      </c>
      <c r="J155" s="4"/>
      <c r="R155" s="5">
        <v>1.724762631270462E-5</v>
      </c>
    </row>
  </sheetData>
  <phoneticPr fontId="5" type="noConversion"/>
  <conditionalFormatting sqref="D132:I155 D103:I126 P55 D55:O98">
    <cfRule type="cellIs" dxfId="5" priority="0" stopIfTrue="1" operator="lessThan">
      <formula>0.001</formula>
    </cfRule>
    <cfRule type="cellIs" dxfId="4" priority="1" stopIfTrue="1" operator="greaterThan">
      <formula>0.05</formula>
    </cfRule>
    <cfRule type="cellIs" dxfId="3" priority="2" stopIfTrue="1" operator="between">
      <formula>0.05</formula>
      <formula>0.001</formula>
    </cfRule>
  </conditionalFormatting>
  <conditionalFormatting sqref="D31:M50 D5:M24">
    <cfRule type="cellIs" dxfId="2" priority="3" stopIfTrue="1" operator="greaterThan">
      <formula>0.05</formula>
    </cfRule>
    <cfRule type="cellIs" dxfId="1" priority="4" stopIfTrue="1" operator="between">
      <formula>0.05</formula>
      <formula>0.001</formula>
    </cfRule>
    <cfRule type="cellIs" dxfId="0" priority="5" stopIfTrue="1" operator="lessThan">
      <formula>0.001</formula>
    </cfRule>
  </conditionalFormatting>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workbookViewId="0">
      <selection activeCell="V7" sqref="V7"/>
    </sheetView>
  </sheetViews>
  <sheetFormatPr baseColWidth="10" defaultColWidth="3.42578125" defaultRowHeight="13" x14ac:dyDescent="0"/>
  <cols>
    <col min="1" max="1" width="18.42578125" style="30" customWidth="1"/>
    <col min="2" max="12" width="3.42578125" style="30"/>
    <col min="13" max="13" width="3.28515625" style="30" customWidth="1"/>
    <col min="14" max="16384" width="3.42578125" style="30"/>
  </cols>
  <sheetData>
    <row r="1" spans="1:45" s="31" customFormat="1" ht="93">
      <c r="B1" s="31" t="s">
        <v>161</v>
      </c>
      <c r="C1" s="31" t="s">
        <v>162</v>
      </c>
      <c r="D1" s="31" t="s">
        <v>163</v>
      </c>
      <c r="E1" s="31" t="s">
        <v>164</v>
      </c>
      <c r="F1" s="31" t="s">
        <v>165</v>
      </c>
      <c r="G1" s="31" t="s">
        <v>192</v>
      </c>
      <c r="H1" s="31" t="s">
        <v>226</v>
      </c>
      <c r="I1" s="31" t="s">
        <v>227</v>
      </c>
      <c r="J1" s="31" t="s">
        <v>228</v>
      </c>
      <c r="K1" s="31" t="s">
        <v>229</v>
      </c>
      <c r="L1" s="31" t="s">
        <v>195</v>
      </c>
      <c r="M1" s="31" t="s">
        <v>196</v>
      </c>
      <c r="N1" s="31" t="s">
        <v>197</v>
      </c>
      <c r="O1" s="31" t="s">
        <v>198</v>
      </c>
      <c r="P1" s="31" t="s">
        <v>166</v>
      </c>
      <c r="Q1" s="31" t="s">
        <v>167</v>
      </c>
      <c r="R1" s="31" t="s">
        <v>168</v>
      </c>
      <c r="S1" s="31" t="s">
        <v>169</v>
      </c>
      <c r="T1" s="31" t="s">
        <v>170</v>
      </c>
      <c r="U1" s="31" t="s">
        <v>171</v>
      </c>
      <c r="V1" s="31" t="s">
        <v>151</v>
      </c>
      <c r="W1" s="31" t="s">
        <v>152</v>
      </c>
      <c r="X1" s="31" t="s">
        <v>101</v>
      </c>
      <c r="Y1" s="31" t="s">
        <v>102</v>
      </c>
      <c r="Z1" s="31" t="s">
        <v>103</v>
      </c>
      <c r="AA1" s="31" t="s">
        <v>104</v>
      </c>
      <c r="AB1" s="31" t="s">
        <v>105</v>
      </c>
      <c r="AC1" s="31" t="s">
        <v>106</v>
      </c>
      <c r="AD1" s="31" t="s">
        <v>188</v>
      </c>
      <c r="AE1" s="31" t="s">
        <v>189</v>
      </c>
      <c r="AF1" s="31" t="s">
        <v>190</v>
      </c>
      <c r="AG1" s="31" t="s">
        <v>210</v>
      </c>
      <c r="AH1" s="31" t="s">
        <v>211</v>
      </c>
      <c r="AI1" s="31" t="s">
        <v>212</v>
      </c>
      <c r="AJ1" s="31" t="s">
        <v>213</v>
      </c>
      <c r="AK1" s="31" t="s">
        <v>95</v>
      </c>
      <c r="AL1" s="31" t="s">
        <v>96</v>
      </c>
      <c r="AM1" s="31" t="s">
        <v>97</v>
      </c>
      <c r="AN1" s="31" t="s">
        <v>98</v>
      </c>
      <c r="AO1" s="31" t="s">
        <v>99</v>
      </c>
      <c r="AP1" s="31" t="s">
        <v>49</v>
      </c>
      <c r="AQ1" s="31" t="s">
        <v>50</v>
      </c>
      <c r="AR1" s="31" t="s">
        <v>51</v>
      </c>
      <c r="AS1" s="31" t="s">
        <v>52</v>
      </c>
    </row>
    <row r="2" spans="1:45">
      <c r="A2" s="30" t="s">
        <v>128</v>
      </c>
      <c r="B2" s="30">
        <v>0</v>
      </c>
      <c r="C2" s="30">
        <v>7</v>
      </c>
      <c r="D2" s="30">
        <v>78</v>
      </c>
      <c r="E2" s="30">
        <v>80</v>
      </c>
      <c r="F2" s="30">
        <v>63</v>
      </c>
      <c r="G2" s="30">
        <v>62</v>
      </c>
      <c r="H2" s="30">
        <v>66</v>
      </c>
      <c r="I2" s="30">
        <v>68</v>
      </c>
      <c r="J2" s="30">
        <v>65</v>
      </c>
      <c r="K2" s="30">
        <v>65</v>
      </c>
      <c r="L2" s="30">
        <v>35</v>
      </c>
      <c r="M2" s="30">
        <v>33</v>
      </c>
      <c r="N2" s="30">
        <v>76</v>
      </c>
      <c r="O2" s="30">
        <v>77</v>
      </c>
      <c r="P2" s="30">
        <v>65</v>
      </c>
      <c r="Q2" s="30">
        <v>67</v>
      </c>
      <c r="R2" s="30">
        <v>66</v>
      </c>
      <c r="S2" s="30">
        <v>68</v>
      </c>
      <c r="T2" s="30">
        <v>66</v>
      </c>
      <c r="U2" s="30">
        <v>64</v>
      </c>
      <c r="V2" s="30">
        <v>35</v>
      </c>
      <c r="W2" s="30">
        <v>36</v>
      </c>
      <c r="X2" s="30">
        <v>78</v>
      </c>
      <c r="Y2" s="30">
        <v>79</v>
      </c>
      <c r="Z2" s="30">
        <v>63</v>
      </c>
      <c r="AA2" s="30">
        <v>62</v>
      </c>
      <c r="AB2" s="30">
        <v>73</v>
      </c>
      <c r="AC2" s="30">
        <v>74</v>
      </c>
      <c r="AD2" s="30">
        <v>64</v>
      </c>
      <c r="AE2" s="30">
        <v>63</v>
      </c>
      <c r="AF2" s="30">
        <v>39</v>
      </c>
      <c r="AG2" s="30">
        <v>40</v>
      </c>
      <c r="AH2" s="30">
        <v>79</v>
      </c>
      <c r="AI2" s="30">
        <v>79</v>
      </c>
      <c r="AJ2" s="30">
        <v>66</v>
      </c>
      <c r="AK2" s="30">
        <v>63</v>
      </c>
      <c r="AL2" s="30">
        <v>72</v>
      </c>
      <c r="AM2" s="30">
        <v>71</v>
      </c>
      <c r="AN2" s="30">
        <v>65</v>
      </c>
      <c r="AO2" s="30">
        <v>66</v>
      </c>
      <c r="AP2" s="30">
        <v>62</v>
      </c>
      <c r="AQ2" s="30">
        <v>66</v>
      </c>
      <c r="AR2" s="30">
        <v>66</v>
      </c>
      <c r="AS2" s="30">
        <v>66</v>
      </c>
    </row>
    <row r="3" spans="1:45">
      <c r="A3" s="30" t="s">
        <v>39</v>
      </c>
      <c r="B3" s="30">
        <v>7</v>
      </c>
      <c r="C3" s="30">
        <v>0</v>
      </c>
      <c r="D3" s="30">
        <v>80</v>
      </c>
      <c r="E3" s="30">
        <v>82</v>
      </c>
      <c r="F3" s="30">
        <v>66</v>
      </c>
      <c r="G3" s="30">
        <v>65</v>
      </c>
      <c r="H3" s="30">
        <v>67</v>
      </c>
      <c r="I3" s="30">
        <v>69</v>
      </c>
      <c r="J3" s="30">
        <v>67</v>
      </c>
      <c r="K3" s="30">
        <v>67</v>
      </c>
      <c r="L3" s="30">
        <v>37</v>
      </c>
      <c r="M3" s="30">
        <v>35</v>
      </c>
      <c r="N3" s="30">
        <v>78</v>
      </c>
      <c r="O3" s="30">
        <v>79</v>
      </c>
      <c r="P3" s="30">
        <v>66</v>
      </c>
      <c r="Q3" s="30">
        <v>69</v>
      </c>
      <c r="R3" s="30">
        <v>67</v>
      </c>
      <c r="S3" s="30">
        <v>69</v>
      </c>
      <c r="T3" s="30">
        <v>68</v>
      </c>
      <c r="U3" s="30">
        <v>66</v>
      </c>
      <c r="V3" s="30">
        <v>38</v>
      </c>
      <c r="W3" s="30">
        <v>40</v>
      </c>
      <c r="X3" s="30">
        <v>80</v>
      </c>
      <c r="Y3" s="30">
        <v>81</v>
      </c>
      <c r="Z3" s="30">
        <v>65</v>
      </c>
      <c r="AA3" s="30">
        <v>64</v>
      </c>
      <c r="AB3" s="30">
        <v>75</v>
      </c>
      <c r="AC3" s="30">
        <v>75</v>
      </c>
      <c r="AD3" s="30">
        <v>66</v>
      </c>
      <c r="AE3" s="30">
        <v>65</v>
      </c>
      <c r="AF3" s="30">
        <v>41</v>
      </c>
      <c r="AG3" s="30">
        <v>42</v>
      </c>
      <c r="AH3" s="30">
        <v>81</v>
      </c>
      <c r="AI3" s="30">
        <v>81</v>
      </c>
      <c r="AJ3" s="30">
        <v>68</v>
      </c>
      <c r="AK3" s="30">
        <v>65</v>
      </c>
      <c r="AL3" s="30">
        <v>73</v>
      </c>
      <c r="AM3" s="30">
        <v>72</v>
      </c>
      <c r="AN3" s="30">
        <v>67</v>
      </c>
      <c r="AO3" s="30">
        <v>68</v>
      </c>
      <c r="AP3" s="30">
        <v>64</v>
      </c>
      <c r="AQ3" s="30">
        <v>68</v>
      </c>
      <c r="AR3" s="30">
        <v>68</v>
      </c>
      <c r="AS3" s="30">
        <v>68</v>
      </c>
    </row>
    <row r="4" spans="1:45">
      <c r="A4" s="30" t="s">
        <v>40</v>
      </c>
      <c r="B4" s="30">
        <v>78</v>
      </c>
      <c r="C4" s="30">
        <v>80</v>
      </c>
      <c r="D4" s="30">
        <v>0</v>
      </c>
      <c r="E4" s="30">
        <v>6</v>
      </c>
      <c r="F4" s="30">
        <v>26</v>
      </c>
      <c r="G4" s="30">
        <v>25</v>
      </c>
      <c r="H4" s="30">
        <v>55</v>
      </c>
      <c r="I4" s="30">
        <v>60</v>
      </c>
      <c r="J4" s="30">
        <v>34</v>
      </c>
      <c r="K4" s="30">
        <v>34</v>
      </c>
      <c r="L4" s="30">
        <v>76</v>
      </c>
      <c r="M4" s="30">
        <v>71</v>
      </c>
      <c r="N4" s="30">
        <v>14</v>
      </c>
      <c r="O4" s="30">
        <v>14</v>
      </c>
      <c r="P4" s="30">
        <v>20</v>
      </c>
      <c r="Q4" s="30">
        <v>19</v>
      </c>
      <c r="R4" s="30">
        <v>54</v>
      </c>
      <c r="S4" s="30">
        <v>54</v>
      </c>
      <c r="T4" s="30">
        <v>28</v>
      </c>
      <c r="U4" s="30">
        <v>29</v>
      </c>
      <c r="V4" s="30">
        <v>78</v>
      </c>
      <c r="W4" s="30">
        <v>78</v>
      </c>
      <c r="X4" s="30">
        <v>32</v>
      </c>
      <c r="Y4" s="30">
        <v>31</v>
      </c>
      <c r="Z4" s="30">
        <v>32</v>
      </c>
      <c r="AA4" s="30">
        <v>32</v>
      </c>
      <c r="AB4" s="30">
        <v>58</v>
      </c>
      <c r="AC4" s="30">
        <v>61</v>
      </c>
      <c r="AD4" s="30">
        <v>43</v>
      </c>
      <c r="AE4" s="30">
        <v>41</v>
      </c>
      <c r="AF4" s="30">
        <v>72</v>
      </c>
      <c r="AG4" s="30">
        <v>72</v>
      </c>
      <c r="AH4" s="30">
        <v>19</v>
      </c>
      <c r="AI4" s="30">
        <v>18</v>
      </c>
      <c r="AJ4" s="30">
        <v>26</v>
      </c>
      <c r="AK4" s="30">
        <v>33</v>
      </c>
      <c r="AL4" s="30">
        <v>57</v>
      </c>
      <c r="AM4" s="30">
        <v>56</v>
      </c>
      <c r="AN4" s="30">
        <v>38</v>
      </c>
      <c r="AO4" s="30">
        <v>35</v>
      </c>
      <c r="AP4" s="30">
        <v>35</v>
      </c>
      <c r="AQ4" s="30">
        <v>37</v>
      </c>
      <c r="AR4" s="30">
        <v>25</v>
      </c>
      <c r="AS4" s="30">
        <v>25</v>
      </c>
    </row>
    <row r="5" spans="1:45">
      <c r="A5" s="30" t="s">
        <v>41</v>
      </c>
      <c r="B5" s="30">
        <v>80</v>
      </c>
      <c r="C5" s="30">
        <v>82</v>
      </c>
      <c r="D5" s="30">
        <v>6</v>
      </c>
      <c r="E5" s="30">
        <v>0</v>
      </c>
      <c r="F5" s="30">
        <v>30</v>
      </c>
      <c r="G5" s="30">
        <v>29</v>
      </c>
      <c r="H5" s="30">
        <v>55</v>
      </c>
      <c r="I5" s="30">
        <v>59</v>
      </c>
      <c r="J5" s="30">
        <v>37</v>
      </c>
      <c r="K5" s="30">
        <v>37</v>
      </c>
      <c r="L5" s="30">
        <v>78</v>
      </c>
      <c r="M5" s="30">
        <v>73</v>
      </c>
      <c r="N5" s="30">
        <v>15</v>
      </c>
      <c r="O5" s="30">
        <v>15</v>
      </c>
      <c r="P5" s="30">
        <v>23</v>
      </c>
      <c r="Q5" s="30">
        <v>22</v>
      </c>
      <c r="R5" s="30">
        <v>53</v>
      </c>
      <c r="S5" s="30">
        <v>54</v>
      </c>
      <c r="T5" s="30">
        <v>29</v>
      </c>
      <c r="U5" s="30">
        <v>32</v>
      </c>
      <c r="V5" s="30">
        <v>80</v>
      </c>
      <c r="W5" s="30">
        <v>80</v>
      </c>
      <c r="X5" s="30">
        <v>35</v>
      </c>
      <c r="Y5" s="30">
        <v>34</v>
      </c>
      <c r="Z5" s="30">
        <v>36</v>
      </c>
      <c r="AA5" s="30">
        <v>36</v>
      </c>
      <c r="AB5" s="30">
        <v>58</v>
      </c>
      <c r="AC5" s="30">
        <v>61</v>
      </c>
      <c r="AD5" s="30">
        <v>46</v>
      </c>
      <c r="AE5" s="30">
        <v>45</v>
      </c>
      <c r="AF5" s="30">
        <v>74</v>
      </c>
      <c r="AG5" s="30">
        <v>75</v>
      </c>
      <c r="AH5" s="30">
        <v>17</v>
      </c>
      <c r="AI5" s="30">
        <v>16</v>
      </c>
      <c r="AJ5" s="30">
        <v>28</v>
      </c>
      <c r="AK5" s="30">
        <v>36</v>
      </c>
      <c r="AL5" s="30">
        <v>58</v>
      </c>
      <c r="AM5" s="30">
        <v>58</v>
      </c>
      <c r="AN5" s="30">
        <v>42</v>
      </c>
      <c r="AO5" s="30">
        <v>38</v>
      </c>
      <c r="AP5" s="30">
        <v>38</v>
      </c>
      <c r="AQ5" s="30">
        <v>40</v>
      </c>
      <c r="AR5" s="30">
        <v>27</v>
      </c>
      <c r="AS5" s="30">
        <v>27</v>
      </c>
    </row>
    <row r="6" spans="1:45">
      <c r="A6" s="30" t="s">
        <v>42</v>
      </c>
      <c r="B6" s="30">
        <v>63</v>
      </c>
      <c r="C6" s="30">
        <v>66</v>
      </c>
      <c r="D6" s="30">
        <v>26</v>
      </c>
      <c r="E6" s="30">
        <v>30</v>
      </c>
      <c r="F6" s="30">
        <v>0</v>
      </c>
      <c r="G6" s="30">
        <v>6</v>
      </c>
      <c r="H6" s="30">
        <v>45</v>
      </c>
      <c r="I6" s="30">
        <v>52</v>
      </c>
      <c r="J6" s="30">
        <v>15</v>
      </c>
      <c r="K6" s="30">
        <v>21</v>
      </c>
      <c r="L6" s="30">
        <v>63</v>
      </c>
      <c r="M6" s="30">
        <v>56</v>
      </c>
      <c r="N6" s="30">
        <v>24</v>
      </c>
      <c r="O6" s="30">
        <v>25</v>
      </c>
      <c r="P6" s="30">
        <v>18</v>
      </c>
      <c r="Q6" s="30">
        <v>16</v>
      </c>
      <c r="R6" s="30">
        <v>42</v>
      </c>
      <c r="S6" s="30">
        <v>47</v>
      </c>
      <c r="T6" s="30">
        <v>19</v>
      </c>
      <c r="U6" s="30">
        <v>18</v>
      </c>
      <c r="V6" s="30">
        <v>67</v>
      </c>
      <c r="W6" s="30">
        <v>68</v>
      </c>
      <c r="X6" s="30">
        <v>39</v>
      </c>
      <c r="Y6" s="30">
        <v>40</v>
      </c>
      <c r="Z6" s="30">
        <v>26</v>
      </c>
      <c r="AA6" s="30">
        <v>26</v>
      </c>
      <c r="AB6" s="30">
        <v>55</v>
      </c>
      <c r="AC6" s="30">
        <v>56</v>
      </c>
      <c r="AD6" s="30">
        <v>31</v>
      </c>
      <c r="AE6" s="30">
        <v>31</v>
      </c>
      <c r="AF6" s="30">
        <v>58</v>
      </c>
      <c r="AG6" s="30">
        <v>59</v>
      </c>
      <c r="AH6" s="30">
        <v>34</v>
      </c>
      <c r="AI6" s="30">
        <v>33</v>
      </c>
      <c r="AJ6" s="30">
        <v>25</v>
      </c>
      <c r="AK6" s="30">
        <v>31</v>
      </c>
      <c r="AL6" s="30">
        <v>50</v>
      </c>
      <c r="AM6" s="30">
        <v>50</v>
      </c>
      <c r="AN6" s="30">
        <v>28</v>
      </c>
      <c r="AO6" s="30">
        <v>24</v>
      </c>
      <c r="AP6" s="30">
        <v>28</v>
      </c>
      <c r="AQ6" s="30">
        <v>28</v>
      </c>
      <c r="AR6" s="30">
        <v>26</v>
      </c>
      <c r="AS6" s="30">
        <v>26</v>
      </c>
    </row>
    <row r="7" spans="1:45">
      <c r="A7" s="30" t="s">
        <v>43</v>
      </c>
      <c r="B7" s="30">
        <v>62</v>
      </c>
      <c r="C7" s="30">
        <v>65</v>
      </c>
      <c r="D7" s="30">
        <v>25</v>
      </c>
      <c r="E7" s="30">
        <v>29</v>
      </c>
      <c r="F7" s="30">
        <v>6</v>
      </c>
      <c r="G7" s="30">
        <v>0</v>
      </c>
      <c r="H7" s="30">
        <v>46</v>
      </c>
      <c r="I7" s="30">
        <v>54</v>
      </c>
      <c r="J7" s="30">
        <v>17</v>
      </c>
      <c r="K7" s="30">
        <v>23</v>
      </c>
      <c r="L7" s="30">
        <v>61</v>
      </c>
      <c r="M7" s="30">
        <v>55</v>
      </c>
      <c r="N7" s="30">
        <v>24</v>
      </c>
      <c r="O7" s="30">
        <v>26</v>
      </c>
      <c r="P7" s="30">
        <v>17</v>
      </c>
      <c r="Q7" s="30">
        <v>15</v>
      </c>
      <c r="R7" s="30">
        <v>46</v>
      </c>
      <c r="S7" s="30">
        <v>46</v>
      </c>
      <c r="T7" s="30">
        <v>15</v>
      </c>
      <c r="U7" s="30">
        <v>14</v>
      </c>
      <c r="V7" s="30">
        <v>67</v>
      </c>
      <c r="W7" s="30">
        <v>68</v>
      </c>
      <c r="X7" s="30">
        <v>37</v>
      </c>
      <c r="Y7" s="30">
        <v>38</v>
      </c>
      <c r="Z7" s="30">
        <v>24</v>
      </c>
      <c r="AA7" s="30">
        <v>24</v>
      </c>
      <c r="AB7" s="30">
        <v>56</v>
      </c>
      <c r="AC7" s="30">
        <v>57</v>
      </c>
      <c r="AD7" s="30">
        <v>31</v>
      </c>
      <c r="AE7" s="30">
        <v>30</v>
      </c>
      <c r="AF7" s="30">
        <v>57</v>
      </c>
      <c r="AG7" s="30">
        <v>58</v>
      </c>
      <c r="AH7" s="30">
        <v>35</v>
      </c>
      <c r="AI7" s="30">
        <v>34</v>
      </c>
      <c r="AJ7" s="30">
        <v>24</v>
      </c>
      <c r="AK7" s="30">
        <v>27</v>
      </c>
      <c r="AL7" s="30">
        <v>50</v>
      </c>
      <c r="AM7" s="30">
        <v>50</v>
      </c>
      <c r="AN7" s="30">
        <v>26</v>
      </c>
      <c r="AO7" s="30">
        <v>22</v>
      </c>
      <c r="AP7" s="30">
        <v>26</v>
      </c>
      <c r="AQ7" s="30">
        <v>26</v>
      </c>
      <c r="AR7" s="30">
        <v>25</v>
      </c>
      <c r="AS7" s="30">
        <v>25</v>
      </c>
    </row>
    <row r="8" spans="1:45">
      <c r="A8" s="30" t="s">
        <v>44</v>
      </c>
      <c r="B8" s="30">
        <v>66</v>
      </c>
      <c r="C8" s="30">
        <v>67</v>
      </c>
      <c r="D8" s="30">
        <v>55</v>
      </c>
      <c r="E8" s="30">
        <v>55</v>
      </c>
      <c r="F8" s="30">
        <v>45</v>
      </c>
      <c r="G8" s="30">
        <v>46</v>
      </c>
      <c r="H8" s="30">
        <v>0</v>
      </c>
      <c r="I8" s="30">
        <v>18</v>
      </c>
      <c r="J8" s="30">
        <v>39</v>
      </c>
      <c r="K8" s="30">
        <v>36</v>
      </c>
      <c r="L8" s="30">
        <v>67</v>
      </c>
      <c r="M8" s="30">
        <v>61</v>
      </c>
      <c r="N8" s="30">
        <v>51</v>
      </c>
      <c r="O8" s="30">
        <v>51</v>
      </c>
      <c r="P8" s="30">
        <v>48</v>
      </c>
      <c r="Q8" s="30">
        <v>48</v>
      </c>
      <c r="R8" s="30">
        <v>30</v>
      </c>
      <c r="S8" s="30">
        <v>39</v>
      </c>
      <c r="T8" s="30">
        <v>39</v>
      </c>
      <c r="U8" s="30">
        <v>42</v>
      </c>
      <c r="V8" s="30">
        <v>68</v>
      </c>
      <c r="W8" s="30">
        <v>68</v>
      </c>
      <c r="X8" s="30">
        <v>53</v>
      </c>
      <c r="Y8" s="30">
        <v>53</v>
      </c>
      <c r="Z8" s="30">
        <v>46</v>
      </c>
      <c r="AA8" s="30">
        <v>46</v>
      </c>
      <c r="AB8" s="30">
        <v>33</v>
      </c>
      <c r="AC8" s="30">
        <v>36</v>
      </c>
      <c r="AD8" s="30">
        <v>41</v>
      </c>
      <c r="AE8" s="30">
        <v>41</v>
      </c>
      <c r="AF8" s="30">
        <v>66</v>
      </c>
      <c r="AG8" s="30">
        <v>65</v>
      </c>
      <c r="AH8" s="30">
        <v>56</v>
      </c>
      <c r="AI8" s="30">
        <v>57</v>
      </c>
      <c r="AJ8" s="30">
        <v>53</v>
      </c>
      <c r="AK8" s="30">
        <v>53</v>
      </c>
      <c r="AL8" s="30">
        <v>41</v>
      </c>
      <c r="AM8" s="30">
        <v>40</v>
      </c>
      <c r="AN8" s="30">
        <v>42</v>
      </c>
      <c r="AO8" s="30">
        <v>44</v>
      </c>
      <c r="AP8" s="30">
        <v>46</v>
      </c>
      <c r="AQ8" s="30">
        <v>46</v>
      </c>
      <c r="AR8" s="30">
        <v>54</v>
      </c>
      <c r="AS8" s="30">
        <v>52</v>
      </c>
    </row>
    <row r="9" spans="1:45">
      <c r="A9" s="30" t="s">
        <v>45</v>
      </c>
      <c r="B9" s="30">
        <v>68</v>
      </c>
      <c r="C9" s="30">
        <v>69</v>
      </c>
      <c r="D9" s="30">
        <v>60</v>
      </c>
      <c r="E9" s="30">
        <v>59</v>
      </c>
      <c r="F9" s="30">
        <v>52</v>
      </c>
      <c r="G9" s="30">
        <v>54</v>
      </c>
      <c r="H9" s="30">
        <v>18</v>
      </c>
      <c r="I9" s="30">
        <v>0</v>
      </c>
      <c r="J9" s="30">
        <v>46</v>
      </c>
      <c r="K9" s="30">
        <v>41</v>
      </c>
      <c r="L9" s="30">
        <v>67</v>
      </c>
      <c r="M9" s="30">
        <v>61</v>
      </c>
      <c r="N9" s="30">
        <v>57</v>
      </c>
      <c r="O9" s="30">
        <v>57</v>
      </c>
      <c r="P9" s="30">
        <v>53</v>
      </c>
      <c r="Q9" s="30">
        <v>53</v>
      </c>
      <c r="R9" s="30">
        <v>34</v>
      </c>
      <c r="S9" s="30">
        <v>42</v>
      </c>
      <c r="T9" s="30">
        <v>46</v>
      </c>
      <c r="U9" s="30">
        <v>48</v>
      </c>
      <c r="V9" s="30">
        <v>69</v>
      </c>
      <c r="W9" s="30">
        <v>70</v>
      </c>
      <c r="X9" s="30">
        <v>58</v>
      </c>
      <c r="Y9" s="30">
        <v>59</v>
      </c>
      <c r="Z9" s="30">
        <v>51</v>
      </c>
      <c r="AA9" s="30">
        <v>51</v>
      </c>
      <c r="AB9" s="30">
        <v>33</v>
      </c>
      <c r="AC9" s="30">
        <v>36</v>
      </c>
      <c r="AD9" s="30">
        <v>42</v>
      </c>
      <c r="AE9" s="30">
        <v>46</v>
      </c>
      <c r="AF9" s="30">
        <v>66</v>
      </c>
      <c r="AG9" s="30">
        <v>66</v>
      </c>
      <c r="AH9" s="30">
        <v>56</v>
      </c>
      <c r="AI9" s="30">
        <v>57</v>
      </c>
      <c r="AJ9" s="30">
        <v>52</v>
      </c>
      <c r="AK9" s="30">
        <v>52</v>
      </c>
      <c r="AL9" s="30">
        <v>38</v>
      </c>
      <c r="AM9" s="30">
        <v>38</v>
      </c>
      <c r="AN9" s="30">
        <v>43</v>
      </c>
      <c r="AO9" s="30">
        <v>44</v>
      </c>
      <c r="AP9" s="30">
        <v>49</v>
      </c>
      <c r="AQ9" s="30">
        <v>51</v>
      </c>
      <c r="AR9" s="30">
        <v>53</v>
      </c>
      <c r="AS9" s="30">
        <v>51</v>
      </c>
    </row>
    <row r="10" spans="1:45">
      <c r="A10" s="30" t="s">
        <v>46</v>
      </c>
      <c r="B10" s="30">
        <v>65</v>
      </c>
      <c r="C10" s="30">
        <v>67</v>
      </c>
      <c r="D10" s="30">
        <v>34</v>
      </c>
      <c r="E10" s="30">
        <v>37</v>
      </c>
      <c r="F10" s="30">
        <v>15</v>
      </c>
      <c r="G10" s="30">
        <v>17</v>
      </c>
      <c r="H10" s="30">
        <v>39</v>
      </c>
      <c r="I10" s="30">
        <v>46</v>
      </c>
      <c r="J10" s="30">
        <v>0</v>
      </c>
      <c r="K10" s="30">
        <v>11</v>
      </c>
      <c r="L10" s="30">
        <v>67</v>
      </c>
      <c r="M10" s="30">
        <v>62</v>
      </c>
      <c r="N10" s="30">
        <v>32</v>
      </c>
      <c r="O10" s="30">
        <v>31</v>
      </c>
      <c r="P10" s="30">
        <v>23</v>
      </c>
      <c r="Q10" s="30">
        <v>22</v>
      </c>
      <c r="R10" s="30">
        <v>35</v>
      </c>
      <c r="S10" s="30">
        <v>43</v>
      </c>
      <c r="T10" s="30">
        <v>16</v>
      </c>
      <c r="U10" s="30">
        <v>14</v>
      </c>
      <c r="V10" s="30">
        <v>68</v>
      </c>
      <c r="W10" s="30">
        <v>70</v>
      </c>
      <c r="X10" s="30">
        <v>44</v>
      </c>
      <c r="Y10" s="30">
        <v>45</v>
      </c>
      <c r="Z10" s="30">
        <v>29</v>
      </c>
      <c r="AA10" s="30">
        <v>29</v>
      </c>
      <c r="AB10" s="30">
        <v>51</v>
      </c>
      <c r="AC10" s="30">
        <v>52</v>
      </c>
      <c r="AD10" s="30">
        <v>29</v>
      </c>
      <c r="AE10" s="30">
        <v>28</v>
      </c>
      <c r="AF10" s="30">
        <v>65</v>
      </c>
      <c r="AG10" s="30">
        <v>64</v>
      </c>
      <c r="AH10" s="30">
        <v>42</v>
      </c>
      <c r="AI10" s="30">
        <v>41</v>
      </c>
      <c r="AJ10" s="30">
        <v>33</v>
      </c>
      <c r="AK10" s="30">
        <v>34</v>
      </c>
      <c r="AL10" s="30">
        <v>50</v>
      </c>
      <c r="AM10" s="30">
        <v>50</v>
      </c>
      <c r="AN10" s="30">
        <v>32</v>
      </c>
      <c r="AO10" s="30">
        <v>26</v>
      </c>
      <c r="AP10" s="30">
        <v>30</v>
      </c>
      <c r="AQ10" s="30">
        <v>27</v>
      </c>
      <c r="AR10" s="30">
        <v>34</v>
      </c>
      <c r="AS10" s="30">
        <v>34</v>
      </c>
    </row>
    <row r="11" spans="1:45">
      <c r="A11" s="30" t="s">
        <v>47</v>
      </c>
      <c r="B11" s="30">
        <v>65</v>
      </c>
      <c r="C11" s="30">
        <v>67</v>
      </c>
      <c r="D11" s="30">
        <v>34</v>
      </c>
      <c r="E11" s="30">
        <v>37</v>
      </c>
      <c r="F11" s="30">
        <v>21</v>
      </c>
      <c r="G11" s="30">
        <v>23</v>
      </c>
      <c r="H11" s="30">
        <v>36</v>
      </c>
      <c r="I11" s="30">
        <v>41</v>
      </c>
      <c r="J11" s="30">
        <v>11</v>
      </c>
      <c r="K11" s="30">
        <v>0</v>
      </c>
      <c r="L11" s="30">
        <v>68</v>
      </c>
      <c r="M11" s="30">
        <v>63</v>
      </c>
      <c r="N11" s="30">
        <v>38</v>
      </c>
      <c r="O11" s="30">
        <v>35</v>
      </c>
      <c r="P11" s="30">
        <v>27</v>
      </c>
      <c r="Q11" s="30">
        <v>29</v>
      </c>
      <c r="R11" s="30">
        <v>34</v>
      </c>
      <c r="S11" s="30">
        <v>43</v>
      </c>
      <c r="T11" s="30">
        <v>21</v>
      </c>
      <c r="U11" s="30">
        <v>19</v>
      </c>
      <c r="V11" s="30">
        <v>69</v>
      </c>
      <c r="W11" s="30">
        <v>71</v>
      </c>
      <c r="X11" s="30">
        <v>40</v>
      </c>
      <c r="Y11" s="30">
        <v>41</v>
      </c>
      <c r="Z11" s="30">
        <v>28</v>
      </c>
      <c r="AA11" s="30">
        <v>28</v>
      </c>
      <c r="AB11" s="30">
        <v>46</v>
      </c>
      <c r="AC11" s="30">
        <v>47</v>
      </c>
      <c r="AD11" s="30">
        <v>24</v>
      </c>
      <c r="AE11" s="30">
        <v>23</v>
      </c>
      <c r="AF11" s="30">
        <v>65</v>
      </c>
      <c r="AG11" s="30">
        <v>64</v>
      </c>
      <c r="AH11" s="30">
        <v>44</v>
      </c>
      <c r="AI11" s="30">
        <v>43</v>
      </c>
      <c r="AJ11" s="30">
        <v>32</v>
      </c>
      <c r="AK11" s="30">
        <v>33</v>
      </c>
      <c r="AL11" s="30">
        <v>46</v>
      </c>
      <c r="AM11" s="30">
        <v>47</v>
      </c>
      <c r="AN11" s="30">
        <v>29</v>
      </c>
      <c r="AO11" s="30">
        <v>27</v>
      </c>
      <c r="AP11" s="30">
        <v>31</v>
      </c>
      <c r="AQ11" s="30">
        <v>32</v>
      </c>
      <c r="AR11" s="30">
        <v>33</v>
      </c>
      <c r="AS11" s="30">
        <v>33</v>
      </c>
    </row>
    <row r="12" spans="1:45">
      <c r="A12" s="30" t="s">
        <v>48</v>
      </c>
      <c r="B12" s="30">
        <v>35</v>
      </c>
      <c r="C12" s="30">
        <v>37</v>
      </c>
      <c r="D12" s="30">
        <v>76</v>
      </c>
      <c r="E12" s="30">
        <v>78</v>
      </c>
      <c r="F12" s="30">
        <v>63</v>
      </c>
      <c r="G12" s="30">
        <v>61</v>
      </c>
      <c r="H12" s="30">
        <v>67</v>
      </c>
      <c r="I12" s="30">
        <v>67</v>
      </c>
      <c r="J12" s="30">
        <v>67</v>
      </c>
      <c r="K12" s="30">
        <v>68</v>
      </c>
      <c r="L12" s="30">
        <v>0</v>
      </c>
      <c r="M12" s="30">
        <v>18</v>
      </c>
      <c r="N12" s="30">
        <v>73</v>
      </c>
      <c r="O12" s="30">
        <v>76</v>
      </c>
      <c r="P12" s="30">
        <v>64</v>
      </c>
      <c r="Q12" s="30">
        <v>65</v>
      </c>
      <c r="R12" s="30">
        <v>66</v>
      </c>
      <c r="S12" s="30">
        <v>64</v>
      </c>
      <c r="T12" s="30">
        <v>66</v>
      </c>
      <c r="U12" s="30">
        <v>64</v>
      </c>
      <c r="V12" s="30">
        <v>46</v>
      </c>
      <c r="W12" s="30">
        <v>44</v>
      </c>
      <c r="X12" s="30">
        <v>75</v>
      </c>
      <c r="Y12" s="30">
        <v>76</v>
      </c>
      <c r="Z12" s="30">
        <v>59</v>
      </c>
      <c r="AA12" s="30">
        <v>58</v>
      </c>
      <c r="AB12" s="30">
        <v>70</v>
      </c>
      <c r="AC12" s="30">
        <v>69</v>
      </c>
      <c r="AD12" s="30">
        <v>60</v>
      </c>
      <c r="AE12" s="30">
        <v>62</v>
      </c>
      <c r="AF12" s="30">
        <v>21</v>
      </c>
      <c r="AG12" s="30">
        <v>23</v>
      </c>
      <c r="AH12" s="30">
        <v>76</v>
      </c>
      <c r="AI12" s="30">
        <v>75</v>
      </c>
      <c r="AJ12" s="30">
        <v>63</v>
      </c>
      <c r="AK12" s="30">
        <v>60</v>
      </c>
      <c r="AL12" s="30">
        <v>66</v>
      </c>
      <c r="AM12" s="30">
        <v>66</v>
      </c>
      <c r="AN12" s="30">
        <v>61</v>
      </c>
      <c r="AO12" s="30">
        <v>61</v>
      </c>
      <c r="AP12" s="30">
        <v>60</v>
      </c>
      <c r="AQ12" s="30">
        <v>62</v>
      </c>
      <c r="AR12" s="30">
        <v>63</v>
      </c>
      <c r="AS12" s="30">
        <v>63</v>
      </c>
    </row>
    <row r="13" spans="1:45">
      <c r="A13" s="30" t="s">
        <v>175</v>
      </c>
      <c r="B13" s="30">
        <v>33</v>
      </c>
      <c r="C13" s="30">
        <v>35</v>
      </c>
      <c r="D13" s="30">
        <v>71</v>
      </c>
      <c r="E13" s="30">
        <v>73</v>
      </c>
      <c r="F13" s="30">
        <v>56</v>
      </c>
      <c r="G13" s="30">
        <v>55</v>
      </c>
      <c r="H13" s="30">
        <v>61</v>
      </c>
      <c r="I13" s="30">
        <v>61</v>
      </c>
      <c r="J13" s="30">
        <v>62</v>
      </c>
      <c r="K13" s="30">
        <v>63</v>
      </c>
      <c r="L13" s="30">
        <v>18</v>
      </c>
      <c r="M13" s="30">
        <v>0</v>
      </c>
      <c r="N13" s="30">
        <v>69</v>
      </c>
      <c r="O13" s="30">
        <v>72</v>
      </c>
      <c r="P13" s="30">
        <v>58</v>
      </c>
      <c r="Q13" s="30">
        <v>59</v>
      </c>
      <c r="R13" s="30">
        <v>63</v>
      </c>
      <c r="S13" s="30">
        <v>62</v>
      </c>
      <c r="T13" s="30">
        <v>60</v>
      </c>
      <c r="U13" s="30">
        <v>58</v>
      </c>
      <c r="V13" s="30">
        <v>42</v>
      </c>
      <c r="W13" s="30">
        <v>41</v>
      </c>
      <c r="X13" s="30">
        <v>72</v>
      </c>
      <c r="Y13" s="30">
        <v>73</v>
      </c>
      <c r="Z13" s="30">
        <v>56</v>
      </c>
      <c r="AA13" s="30">
        <v>55</v>
      </c>
      <c r="AB13" s="30">
        <v>66</v>
      </c>
      <c r="AC13" s="30">
        <v>65</v>
      </c>
      <c r="AD13" s="30">
        <v>58</v>
      </c>
      <c r="AE13" s="30">
        <v>60</v>
      </c>
      <c r="AF13" s="30">
        <v>26</v>
      </c>
      <c r="AG13" s="30">
        <v>30</v>
      </c>
      <c r="AH13" s="30">
        <v>71</v>
      </c>
      <c r="AI13" s="30">
        <v>71</v>
      </c>
      <c r="AJ13" s="30">
        <v>57</v>
      </c>
      <c r="AK13" s="30">
        <v>57</v>
      </c>
      <c r="AL13" s="30">
        <v>65</v>
      </c>
      <c r="AM13" s="30">
        <v>65</v>
      </c>
      <c r="AN13" s="30">
        <v>57</v>
      </c>
      <c r="AO13" s="30">
        <v>57</v>
      </c>
      <c r="AP13" s="30">
        <v>57</v>
      </c>
      <c r="AQ13" s="30">
        <v>59</v>
      </c>
      <c r="AR13" s="30">
        <v>57</v>
      </c>
      <c r="AS13" s="30">
        <v>57</v>
      </c>
    </row>
    <row r="14" spans="1:45">
      <c r="A14" s="30" t="s">
        <v>176</v>
      </c>
      <c r="B14" s="30">
        <v>76</v>
      </c>
      <c r="C14" s="30">
        <v>78</v>
      </c>
      <c r="D14" s="30">
        <v>14</v>
      </c>
      <c r="E14" s="30">
        <v>15</v>
      </c>
      <c r="F14" s="30">
        <v>24</v>
      </c>
      <c r="G14" s="30">
        <v>24</v>
      </c>
      <c r="H14" s="30">
        <v>51</v>
      </c>
      <c r="I14" s="30">
        <v>57</v>
      </c>
      <c r="J14" s="30">
        <v>32</v>
      </c>
      <c r="K14" s="30">
        <v>38</v>
      </c>
      <c r="L14" s="30">
        <v>73</v>
      </c>
      <c r="M14" s="30">
        <v>69</v>
      </c>
      <c r="N14" s="30">
        <v>0</v>
      </c>
      <c r="O14" s="30">
        <v>4</v>
      </c>
      <c r="P14" s="30">
        <v>17</v>
      </c>
      <c r="Q14" s="30">
        <v>15</v>
      </c>
      <c r="R14" s="30">
        <v>47</v>
      </c>
      <c r="S14" s="30">
        <v>49</v>
      </c>
      <c r="T14" s="30">
        <v>22</v>
      </c>
      <c r="U14" s="30">
        <v>25</v>
      </c>
      <c r="V14" s="30">
        <v>78</v>
      </c>
      <c r="W14" s="30">
        <v>78</v>
      </c>
      <c r="X14" s="30">
        <v>36</v>
      </c>
      <c r="Y14" s="30">
        <v>35</v>
      </c>
      <c r="Z14" s="30">
        <v>36</v>
      </c>
      <c r="AA14" s="30">
        <v>36</v>
      </c>
      <c r="AB14" s="30">
        <v>57</v>
      </c>
      <c r="AC14" s="30">
        <v>58</v>
      </c>
      <c r="AD14" s="30">
        <v>42</v>
      </c>
      <c r="AE14" s="30">
        <v>42</v>
      </c>
      <c r="AF14" s="30">
        <v>70</v>
      </c>
      <c r="AG14" s="30">
        <v>71</v>
      </c>
      <c r="AH14" s="30">
        <v>15</v>
      </c>
      <c r="AI14" s="30">
        <v>13</v>
      </c>
      <c r="AJ14" s="30">
        <v>26</v>
      </c>
      <c r="AK14" s="30">
        <v>35</v>
      </c>
      <c r="AL14" s="30">
        <v>53</v>
      </c>
      <c r="AM14" s="30">
        <v>52</v>
      </c>
      <c r="AN14" s="30">
        <v>36</v>
      </c>
      <c r="AO14" s="30">
        <v>33</v>
      </c>
      <c r="AP14" s="30">
        <v>38</v>
      </c>
      <c r="AQ14" s="30">
        <v>36</v>
      </c>
      <c r="AR14" s="30">
        <v>25</v>
      </c>
      <c r="AS14" s="30">
        <v>25</v>
      </c>
    </row>
    <row r="15" spans="1:45">
      <c r="A15" s="30" t="s">
        <v>177</v>
      </c>
      <c r="B15" s="30">
        <v>77</v>
      </c>
      <c r="C15" s="30">
        <v>79</v>
      </c>
      <c r="D15" s="30">
        <v>14</v>
      </c>
      <c r="E15" s="30">
        <v>15</v>
      </c>
      <c r="F15" s="30">
        <v>25</v>
      </c>
      <c r="G15" s="30">
        <v>26</v>
      </c>
      <c r="H15" s="30">
        <v>51</v>
      </c>
      <c r="I15" s="30">
        <v>57</v>
      </c>
      <c r="J15" s="30">
        <v>31</v>
      </c>
      <c r="K15" s="30">
        <v>35</v>
      </c>
      <c r="L15" s="30">
        <v>76</v>
      </c>
      <c r="M15" s="30">
        <v>72</v>
      </c>
      <c r="N15" s="30">
        <v>4</v>
      </c>
      <c r="O15" s="30">
        <v>0</v>
      </c>
      <c r="P15" s="30">
        <v>19</v>
      </c>
      <c r="Q15" s="30">
        <v>19</v>
      </c>
      <c r="R15" s="30">
        <v>48</v>
      </c>
      <c r="S15" s="30">
        <v>52</v>
      </c>
      <c r="T15" s="30">
        <v>23</v>
      </c>
      <c r="U15" s="30">
        <v>27</v>
      </c>
      <c r="V15" s="30">
        <v>81</v>
      </c>
      <c r="W15" s="30">
        <v>81</v>
      </c>
      <c r="X15" s="30">
        <v>39</v>
      </c>
      <c r="Y15" s="30">
        <v>38</v>
      </c>
      <c r="Z15" s="30">
        <v>39</v>
      </c>
      <c r="AA15" s="30">
        <v>39</v>
      </c>
      <c r="AB15" s="30">
        <v>60</v>
      </c>
      <c r="AC15" s="30">
        <v>61</v>
      </c>
      <c r="AD15" s="30">
        <v>45</v>
      </c>
      <c r="AE15" s="30">
        <v>43</v>
      </c>
      <c r="AF15" s="30">
        <v>73</v>
      </c>
      <c r="AG15" s="30">
        <v>74</v>
      </c>
      <c r="AH15" s="30">
        <v>17</v>
      </c>
      <c r="AI15" s="30">
        <v>15</v>
      </c>
      <c r="AJ15" s="30">
        <v>30</v>
      </c>
      <c r="AK15" s="30">
        <v>39</v>
      </c>
      <c r="AL15" s="30">
        <v>55</v>
      </c>
      <c r="AM15" s="30">
        <v>53</v>
      </c>
      <c r="AN15" s="30">
        <v>39</v>
      </c>
      <c r="AO15" s="30">
        <v>36</v>
      </c>
      <c r="AP15" s="30">
        <v>39</v>
      </c>
      <c r="AQ15" s="30">
        <v>39</v>
      </c>
      <c r="AR15" s="30">
        <v>29</v>
      </c>
      <c r="AS15" s="30">
        <v>29</v>
      </c>
    </row>
    <row r="16" spans="1:45">
      <c r="A16" s="30" t="s">
        <v>178</v>
      </c>
      <c r="B16" s="30">
        <v>65</v>
      </c>
      <c r="C16" s="30">
        <v>66</v>
      </c>
      <c r="D16" s="30">
        <v>20</v>
      </c>
      <c r="E16" s="30">
        <v>23</v>
      </c>
      <c r="F16" s="30">
        <v>18</v>
      </c>
      <c r="G16" s="30">
        <v>17</v>
      </c>
      <c r="H16" s="30">
        <v>48</v>
      </c>
      <c r="I16" s="30">
        <v>53</v>
      </c>
      <c r="J16" s="30">
        <v>23</v>
      </c>
      <c r="K16" s="30">
        <v>27</v>
      </c>
      <c r="L16" s="30">
        <v>64</v>
      </c>
      <c r="M16" s="30">
        <v>58</v>
      </c>
      <c r="N16" s="30">
        <v>17</v>
      </c>
      <c r="O16" s="30">
        <v>19</v>
      </c>
      <c r="P16" s="30">
        <v>0</v>
      </c>
      <c r="Q16" s="30">
        <v>7</v>
      </c>
      <c r="R16" s="30">
        <v>41</v>
      </c>
      <c r="S16" s="30">
        <v>44</v>
      </c>
      <c r="T16" s="30">
        <v>17</v>
      </c>
      <c r="U16" s="30">
        <v>14</v>
      </c>
      <c r="V16" s="30">
        <v>70</v>
      </c>
      <c r="W16" s="30">
        <v>71</v>
      </c>
      <c r="X16" s="30">
        <v>37</v>
      </c>
      <c r="Y16" s="30">
        <v>38</v>
      </c>
      <c r="Z16" s="30">
        <v>29</v>
      </c>
      <c r="AA16" s="30">
        <v>29</v>
      </c>
      <c r="AB16" s="30">
        <v>57</v>
      </c>
      <c r="AC16" s="30">
        <v>55</v>
      </c>
      <c r="AD16" s="30">
        <v>37</v>
      </c>
      <c r="AE16" s="30">
        <v>35</v>
      </c>
      <c r="AF16" s="30">
        <v>60</v>
      </c>
      <c r="AG16" s="30">
        <v>61</v>
      </c>
      <c r="AH16" s="30">
        <v>28</v>
      </c>
      <c r="AI16" s="30">
        <v>27</v>
      </c>
      <c r="AJ16" s="30">
        <v>16</v>
      </c>
      <c r="AK16" s="30">
        <v>28</v>
      </c>
      <c r="AL16" s="30">
        <v>51</v>
      </c>
      <c r="AM16" s="30">
        <v>49</v>
      </c>
      <c r="AN16" s="30">
        <v>32</v>
      </c>
      <c r="AO16" s="30">
        <v>28</v>
      </c>
      <c r="AP16" s="30">
        <v>31</v>
      </c>
      <c r="AQ16" s="30">
        <v>33</v>
      </c>
      <c r="AR16" s="30">
        <v>15</v>
      </c>
      <c r="AS16" s="30">
        <v>17</v>
      </c>
    </row>
    <row r="17" spans="1:45">
      <c r="A17" s="30" t="s">
        <v>179</v>
      </c>
      <c r="B17" s="30">
        <v>67</v>
      </c>
      <c r="C17" s="30">
        <v>69</v>
      </c>
      <c r="D17" s="30">
        <v>19</v>
      </c>
      <c r="E17" s="30">
        <v>22</v>
      </c>
      <c r="F17" s="30">
        <v>16</v>
      </c>
      <c r="G17" s="30">
        <v>15</v>
      </c>
      <c r="H17" s="30">
        <v>48</v>
      </c>
      <c r="I17" s="30">
        <v>53</v>
      </c>
      <c r="J17" s="30">
        <v>22</v>
      </c>
      <c r="K17" s="30">
        <v>29</v>
      </c>
      <c r="L17" s="30">
        <v>65</v>
      </c>
      <c r="M17" s="30">
        <v>59</v>
      </c>
      <c r="N17" s="30">
        <v>15</v>
      </c>
      <c r="O17" s="30">
        <v>19</v>
      </c>
      <c r="P17" s="30">
        <v>7</v>
      </c>
      <c r="Q17" s="30">
        <v>0</v>
      </c>
      <c r="R17" s="30">
        <v>43</v>
      </c>
      <c r="S17" s="30">
        <v>43</v>
      </c>
      <c r="T17" s="30">
        <v>15</v>
      </c>
      <c r="U17" s="30">
        <v>15</v>
      </c>
      <c r="V17" s="30">
        <v>67</v>
      </c>
      <c r="W17" s="30">
        <v>69</v>
      </c>
      <c r="X17" s="30">
        <v>37</v>
      </c>
      <c r="Y17" s="30">
        <v>38</v>
      </c>
      <c r="Z17" s="30">
        <v>29</v>
      </c>
      <c r="AA17" s="30">
        <v>27</v>
      </c>
      <c r="AB17" s="30">
        <v>54</v>
      </c>
      <c r="AC17" s="30">
        <v>55</v>
      </c>
      <c r="AD17" s="30">
        <v>36</v>
      </c>
      <c r="AE17" s="30">
        <v>36</v>
      </c>
      <c r="AF17" s="30">
        <v>61</v>
      </c>
      <c r="AG17" s="30">
        <v>62</v>
      </c>
      <c r="AH17" s="30">
        <v>26</v>
      </c>
      <c r="AI17" s="30">
        <v>25</v>
      </c>
      <c r="AJ17" s="30">
        <v>16</v>
      </c>
      <c r="AK17" s="30">
        <v>28</v>
      </c>
      <c r="AL17" s="30">
        <v>51</v>
      </c>
      <c r="AM17" s="30">
        <v>50</v>
      </c>
      <c r="AN17" s="30">
        <v>29</v>
      </c>
      <c r="AO17" s="30">
        <v>25</v>
      </c>
      <c r="AP17" s="30">
        <v>33</v>
      </c>
      <c r="AQ17" s="30">
        <v>28</v>
      </c>
      <c r="AR17" s="30">
        <v>15</v>
      </c>
      <c r="AS17" s="30">
        <v>15</v>
      </c>
    </row>
    <row r="18" spans="1:45">
      <c r="A18" s="30" t="s">
        <v>180</v>
      </c>
      <c r="B18" s="30">
        <v>66</v>
      </c>
      <c r="C18" s="30">
        <v>67</v>
      </c>
      <c r="D18" s="30">
        <v>54</v>
      </c>
      <c r="E18" s="30">
        <v>53</v>
      </c>
      <c r="F18" s="30">
        <v>42</v>
      </c>
      <c r="G18" s="30">
        <v>46</v>
      </c>
      <c r="H18" s="30">
        <v>30</v>
      </c>
      <c r="I18" s="30">
        <v>34</v>
      </c>
      <c r="J18" s="30">
        <v>35</v>
      </c>
      <c r="K18" s="30">
        <v>34</v>
      </c>
      <c r="L18" s="30">
        <v>66</v>
      </c>
      <c r="M18" s="30">
        <v>63</v>
      </c>
      <c r="N18" s="30">
        <v>47</v>
      </c>
      <c r="O18" s="30">
        <v>48</v>
      </c>
      <c r="P18" s="30">
        <v>41</v>
      </c>
      <c r="Q18" s="30">
        <v>43</v>
      </c>
      <c r="R18" s="30">
        <v>0</v>
      </c>
      <c r="S18" s="30">
        <v>19</v>
      </c>
      <c r="T18" s="30">
        <v>36</v>
      </c>
      <c r="U18" s="30">
        <v>37</v>
      </c>
      <c r="V18" s="30">
        <v>68</v>
      </c>
      <c r="W18" s="30">
        <v>72</v>
      </c>
      <c r="X18" s="30">
        <v>52</v>
      </c>
      <c r="Y18" s="30">
        <v>53</v>
      </c>
      <c r="Z18" s="30">
        <v>47</v>
      </c>
      <c r="AA18" s="30">
        <v>45</v>
      </c>
      <c r="AB18" s="30">
        <v>41</v>
      </c>
      <c r="AC18" s="30">
        <v>40</v>
      </c>
      <c r="AD18" s="30">
        <v>44</v>
      </c>
      <c r="AE18" s="30">
        <v>46</v>
      </c>
      <c r="AF18" s="30">
        <v>69</v>
      </c>
      <c r="AG18" s="30">
        <v>68</v>
      </c>
      <c r="AH18" s="30">
        <v>54</v>
      </c>
      <c r="AI18" s="30">
        <v>52</v>
      </c>
      <c r="AJ18" s="30">
        <v>44</v>
      </c>
      <c r="AK18" s="30">
        <v>47</v>
      </c>
      <c r="AL18" s="30">
        <v>37</v>
      </c>
      <c r="AM18" s="30">
        <v>37</v>
      </c>
      <c r="AN18" s="30">
        <v>40</v>
      </c>
      <c r="AO18" s="30">
        <v>41</v>
      </c>
      <c r="AP18" s="30">
        <v>48</v>
      </c>
      <c r="AQ18" s="30">
        <v>45</v>
      </c>
      <c r="AR18" s="30">
        <v>45</v>
      </c>
      <c r="AS18" s="30">
        <v>46</v>
      </c>
    </row>
    <row r="19" spans="1:45">
      <c r="A19" s="30" t="s">
        <v>181</v>
      </c>
      <c r="B19" s="30">
        <v>68</v>
      </c>
      <c r="C19" s="30">
        <v>69</v>
      </c>
      <c r="D19" s="30">
        <v>54</v>
      </c>
      <c r="E19" s="30">
        <v>54</v>
      </c>
      <c r="F19" s="30">
        <v>47</v>
      </c>
      <c r="G19" s="30">
        <v>46</v>
      </c>
      <c r="H19" s="30">
        <v>39</v>
      </c>
      <c r="I19" s="30">
        <v>42</v>
      </c>
      <c r="J19" s="30">
        <v>43</v>
      </c>
      <c r="K19" s="30">
        <v>43</v>
      </c>
      <c r="L19" s="30">
        <v>64</v>
      </c>
      <c r="M19" s="30">
        <v>62</v>
      </c>
      <c r="N19" s="30">
        <v>49</v>
      </c>
      <c r="O19" s="30">
        <v>52</v>
      </c>
      <c r="P19" s="30">
        <v>44</v>
      </c>
      <c r="Q19" s="30">
        <v>43</v>
      </c>
      <c r="R19" s="30">
        <v>19</v>
      </c>
      <c r="S19" s="30">
        <v>0</v>
      </c>
      <c r="T19" s="30">
        <v>43</v>
      </c>
      <c r="U19" s="30">
        <v>41</v>
      </c>
      <c r="V19" s="30">
        <v>68</v>
      </c>
      <c r="W19" s="30">
        <v>70</v>
      </c>
      <c r="X19" s="30">
        <v>50</v>
      </c>
      <c r="Y19" s="30">
        <v>50</v>
      </c>
      <c r="Z19" s="30">
        <v>46</v>
      </c>
      <c r="AA19" s="30">
        <v>44</v>
      </c>
      <c r="AB19" s="30">
        <v>41</v>
      </c>
      <c r="AC19" s="30">
        <v>40</v>
      </c>
      <c r="AD19" s="30">
        <v>47</v>
      </c>
      <c r="AE19" s="30">
        <v>48</v>
      </c>
      <c r="AF19" s="30">
        <v>68</v>
      </c>
      <c r="AG19" s="30">
        <v>67</v>
      </c>
      <c r="AH19" s="30">
        <v>56</v>
      </c>
      <c r="AI19" s="30">
        <v>54</v>
      </c>
      <c r="AJ19" s="30">
        <v>46</v>
      </c>
      <c r="AK19" s="30">
        <v>48</v>
      </c>
      <c r="AL19" s="30">
        <v>38</v>
      </c>
      <c r="AM19" s="30">
        <v>35</v>
      </c>
      <c r="AN19" s="30">
        <v>37</v>
      </c>
      <c r="AO19" s="30">
        <v>40</v>
      </c>
      <c r="AP19" s="30">
        <v>49</v>
      </c>
      <c r="AQ19" s="30">
        <v>43</v>
      </c>
      <c r="AR19" s="30">
        <v>47</v>
      </c>
      <c r="AS19" s="30">
        <v>48</v>
      </c>
    </row>
    <row r="20" spans="1:45">
      <c r="A20" s="30" t="s">
        <v>182</v>
      </c>
      <c r="B20" s="30">
        <v>66</v>
      </c>
      <c r="C20" s="30">
        <v>68</v>
      </c>
      <c r="D20" s="30">
        <v>28</v>
      </c>
      <c r="E20" s="30">
        <v>29</v>
      </c>
      <c r="F20" s="30">
        <v>19</v>
      </c>
      <c r="G20" s="30">
        <v>15</v>
      </c>
      <c r="H20" s="30">
        <v>39</v>
      </c>
      <c r="I20" s="30">
        <v>46</v>
      </c>
      <c r="J20" s="30">
        <v>16</v>
      </c>
      <c r="K20" s="30">
        <v>21</v>
      </c>
      <c r="L20" s="30">
        <v>66</v>
      </c>
      <c r="M20" s="30">
        <v>60</v>
      </c>
      <c r="N20" s="30">
        <v>22</v>
      </c>
      <c r="O20" s="30">
        <v>23</v>
      </c>
      <c r="P20" s="30">
        <v>17</v>
      </c>
      <c r="Q20" s="30">
        <v>15</v>
      </c>
      <c r="R20" s="30">
        <v>36</v>
      </c>
      <c r="S20" s="30">
        <v>43</v>
      </c>
      <c r="T20" s="30">
        <v>0</v>
      </c>
      <c r="U20" s="30">
        <v>8</v>
      </c>
      <c r="V20" s="30">
        <v>69</v>
      </c>
      <c r="W20" s="30">
        <v>71</v>
      </c>
      <c r="X20" s="30">
        <v>38</v>
      </c>
      <c r="Y20" s="30">
        <v>39</v>
      </c>
      <c r="Z20" s="30">
        <v>24</v>
      </c>
      <c r="AA20" s="30">
        <v>22</v>
      </c>
      <c r="AB20" s="30">
        <v>51</v>
      </c>
      <c r="AC20" s="30">
        <v>52</v>
      </c>
      <c r="AD20" s="30">
        <v>30</v>
      </c>
      <c r="AE20" s="30">
        <v>29</v>
      </c>
      <c r="AF20" s="30">
        <v>62</v>
      </c>
      <c r="AG20" s="30">
        <v>63</v>
      </c>
      <c r="AH20" s="30">
        <v>33</v>
      </c>
      <c r="AI20" s="30">
        <v>32</v>
      </c>
      <c r="AJ20" s="30">
        <v>25</v>
      </c>
      <c r="AK20" s="30">
        <v>27</v>
      </c>
      <c r="AL20" s="30">
        <v>47</v>
      </c>
      <c r="AM20" s="30">
        <v>47</v>
      </c>
      <c r="AN20" s="30">
        <v>23</v>
      </c>
      <c r="AO20" s="30">
        <v>19</v>
      </c>
      <c r="AP20" s="30">
        <v>24</v>
      </c>
      <c r="AQ20" s="30">
        <v>22</v>
      </c>
      <c r="AR20" s="30">
        <v>26</v>
      </c>
      <c r="AS20" s="30">
        <v>26</v>
      </c>
    </row>
    <row r="21" spans="1:45">
      <c r="A21" s="30" t="s">
        <v>183</v>
      </c>
      <c r="B21" s="30">
        <v>64</v>
      </c>
      <c r="C21" s="30">
        <v>66</v>
      </c>
      <c r="D21" s="30">
        <v>29</v>
      </c>
      <c r="E21" s="30">
        <v>32</v>
      </c>
      <c r="F21" s="30">
        <v>18</v>
      </c>
      <c r="G21" s="30">
        <v>14</v>
      </c>
      <c r="H21" s="30">
        <v>42</v>
      </c>
      <c r="I21" s="30">
        <v>48</v>
      </c>
      <c r="J21" s="30">
        <v>14</v>
      </c>
      <c r="K21" s="30">
        <v>19</v>
      </c>
      <c r="L21" s="30">
        <v>64</v>
      </c>
      <c r="M21" s="30">
        <v>58</v>
      </c>
      <c r="N21" s="30">
        <v>25</v>
      </c>
      <c r="O21" s="30">
        <v>27</v>
      </c>
      <c r="P21" s="30">
        <v>14</v>
      </c>
      <c r="Q21" s="30">
        <v>15</v>
      </c>
      <c r="R21" s="30">
        <v>37</v>
      </c>
      <c r="S21" s="30">
        <v>41</v>
      </c>
      <c r="T21" s="30">
        <v>8</v>
      </c>
      <c r="U21" s="30">
        <v>0</v>
      </c>
      <c r="V21" s="30">
        <v>67</v>
      </c>
      <c r="W21" s="30">
        <v>68</v>
      </c>
      <c r="X21" s="30">
        <v>36</v>
      </c>
      <c r="Y21" s="30">
        <v>37</v>
      </c>
      <c r="Z21" s="30">
        <v>21</v>
      </c>
      <c r="AA21" s="30">
        <v>21</v>
      </c>
      <c r="AB21" s="30">
        <v>53</v>
      </c>
      <c r="AC21" s="30">
        <v>54</v>
      </c>
      <c r="AD21" s="30">
        <v>27</v>
      </c>
      <c r="AE21" s="30">
        <v>26</v>
      </c>
      <c r="AF21" s="30">
        <v>60</v>
      </c>
      <c r="AG21" s="30">
        <v>61</v>
      </c>
      <c r="AH21" s="30">
        <v>36</v>
      </c>
      <c r="AI21" s="30">
        <v>35</v>
      </c>
      <c r="AJ21" s="30">
        <v>22</v>
      </c>
      <c r="AK21" s="30">
        <v>25</v>
      </c>
      <c r="AL21" s="30">
        <v>46</v>
      </c>
      <c r="AM21" s="30">
        <v>46</v>
      </c>
      <c r="AN21" s="30">
        <v>22</v>
      </c>
      <c r="AO21" s="30">
        <v>16</v>
      </c>
      <c r="AP21" s="30">
        <v>25</v>
      </c>
      <c r="AQ21" s="30">
        <v>20</v>
      </c>
      <c r="AR21" s="30">
        <v>23</v>
      </c>
      <c r="AS21" s="30">
        <v>23</v>
      </c>
    </row>
    <row r="22" spans="1:45">
      <c r="A22" s="30" t="s">
        <v>184</v>
      </c>
      <c r="B22" s="30">
        <v>35</v>
      </c>
      <c r="C22" s="30">
        <v>38</v>
      </c>
      <c r="D22" s="30">
        <v>78</v>
      </c>
      <c r="E22" s="30">
        <v>80</v>
      </c>
      <c r="F22" s="30">
        <v>67</v>
      </c>
      <c r="G22" s="30">
        <v>67</v>
      </c>
      <c r="H22" s="30">
        <v>68</v>
      </c>
      <c r="I22" s="30">
        <v>69</v>
      </c>
      <c r="J22" s="30">
        <v>68</v>
      </c>
      <c r="K22" s="30">
        <v>69</v>
      </c>
      <c r="L22" s="30">
        <v>46</v>
      </c>
      <c r="M22" s="30">
        <v>42</v>
      </c>
      <c r="N22" s="30">
        <v>78</v>
      </c>
      <c r="O22" s="30">
        <v>81</v>
      </c>
      <c r="P22" s="30">
        <v>70</v>
      </c>
      <c r="Q22" s="30">
        <v>67</v>
      </c>
      <c r="R22" s="30">
        <v>68</v>
      </c>
      <c r="S22" s="30">
        <v>68</v>
      </c>
      <c r="T22" s="30">
        <v>69</v>
      </c>
      <c r="U22" s="30">
        <v>67</v>
      </c>
      <c r="V22" s="30">
        <v>0</v>
      </c>
      <c r="W22" s="30">
        <v>15</v>
      </c>
      <c r="X22" s="30">
        <v>78</v>
      </c>
      <c r="Y22" s="30">
        <v>79</v>
      </c>
      <c r="Z22" s="30">
        <v>67</v>
      </c>
      <c r="AA22" s="30">
        <v>66</v>
      </c>
      <c r="AB22" s="30">
        <v>71</v>
      </c>
      <c r="AC22" s="30">
        <v>74</v>
      </c>
      <c r="AD22" s="30">
        <v>64</v>
      </c>
      <c r="AE22" s="30">
        <v>67</v>
      </c>
      <c r="AF22" s="30">
        <v>46</v>
      </c>
      <c r="AG22" s="30">
        <v>46</v>
      </c>
      <c r="AH22" s="30">
        <v>79</v>
      </c>
      <c r="AI22" s="30">
        <v>80</v>
      </c>
      <c r="AJ22" s="30">
        <v>69</v>
      </c>
      <c r="AK22" s="30">
        <v>65</v>
      </c>
      <c r="AL22" s="30">
        <v>69</v>
      </c>
      <c r="AM22" s="30">
        <v>70</v>
      </c>
      <c r="AN22" s="30">
        <v>67</v>
      </c>
      <c r="AO22" s="30">
        <v>66</v>
      </c>
      <c r="AP22" s="30">
        <v>67</v>
      </c>
      <c r="AQ22" s="30">
        <v>65</v>
      </c>
      <c r="AR22" s="30">
        <v>70</v>
      </c>
      <c r="AS22" s="30">
        <v>70</v>
      </c>
    </row>
    <row r="23" spans="1:45">
      <c r="A23" s="30" t="s">
        <v>185</v>
      </c>
      <c r="B23" s="30">
        <v>36</v>
      </c>
      <c r="C23" s="30">
        <v>40</v>
      </c>
      <c r="D23" s="30">
        <v>78</v>
      </c>
      <c r="E23" s="30">
        <v>80</v>
      </c>
      <c r="F23" s="30">
        <v>68</v>
      </c>
      <c r="G23" s="30">
        <v>68</v>
      </c>
      <c r="H23" s="30">
        <v>68</v>
      </c>
      <c r="I23" s="30">
        <v>70</v>
      </c>
      <c r="J23" s="30">
        <v>70</v>
      </c>
      <c r="K23" s="30">
        <v>71</v>
      </c>
      <c r="L23" s="30">
        <v>44</v>
      </c>
      <c r="M23" s="30">
        <v>41</v>
      </c>
      <c r="N23" s="30">
        <v>78</v>
      </c>
      <c r="O23" s="30">
        <v>81</v>
      </c>
      <c r="P23" s="30">
        <v>71</v>
      </c>
      <c r="Q23" s="30">
        <v>69</v>
      </c>
      <c r="R23" s="30">
        <v>72</v>
      </c>
      <c r="S23" s="30">
        <v>70</v>
      </c>
      <c r="T23" s="30">
        <v>71</v>
      </c>
      <c r="U23" s="30">
        <v>68</v>
      </c>
      <c r="V23" s="30">
        <v>15</v>
      </c>
      <c r="W23" s="30">
        <v>0</v>
      </c>
      <c r="X23" s="30">
        <v>79</v>
      </c>
      <c r="Y23" s="30">
        <v>79</v>
      </c>
      <c r="Z23" s="30">
        <v>67</v>
      </c>
      <c r="AA23" s="30">
        <v>67</v>
      </c>
      <c r="AB23" s="30">
        <v>72</v>
      </c>
      <c r="AC23" s="30">
        <v>75</v>
      </c>
      <c r="AD23" s="30">
        <v>64</v>
      </c>
      <c r="AE23" s="30">
        <v>67</v>
      </c>
      <c r="AF23" s="30">
        <v>47</v>
      </c>
      <c r="AG23" s="30">
        <v>45</v>
      </c>
      <c r="AH23" s="30">
        <v>79</v>
      </c>
      <c r="AI23" s="30">
        <v>80</v>
      </c>
      <c r="AJ23" s="30">
        <v>70</v>
      </c>
      <c r="AK23" s="30">
        <v>66</v>
      </c>
      <c r="AL23" s="30">
        <v>70</v>
      </c>
      <c r="AM23" s="30">
        <v>71</v>
      </c>
      <c r="AN23" s="30">
        <v>68</v>
      </c>
      <c r="AO23" s="30">
        <v>67</v>
      </c>
      <c r="AP23" s="30">
        <v>67</v>
      </c>
      <c r="AQ23" s="30">
        <v>67</v>
      </c>
      <c r="AR23" s="30">
        <v>71</v>
      </c>
      <c r="AS23" s="30">
        <v>71</v>
      </c>
    </row>
    <row r="24" spans="1:45">
      <c r="A24" s="30" t="s">
        <v>186</v>
      </c>
      <c r="B24" s="30">
        <v>78</v>
      </c>
      <c r="C24" s="30">
        <v>80</v>
      </c>
      <c r="D24" s="30">
        <v>32</v>
      </c>
      <c r="E24" s="30">
        <v>35</v>
      </c>
      <c r="F24" s="30">
        <v>39</v>
      </c>
      <c r="G24" s="30">
        <v>37</v>
      </c>
      <c r="H24" s="30">
        <v>53</v>
      </c>
      <c r="I24" s="30">
        <v>58</v>
      </c>
      <c r="J24" s="30">
        <v>44</v>
      </c>
      <c r="K24" s="30">
        <v>40</v>
      </c>
      <c r="L24" s="30">
        <v>75</v>
      </c>
      <c r="M24" s="30">
        <v>72</v>
      </c>
      <c r="N24" s="30">
        <v>36</v>
      </c>
      <c r="O24" s="30">
        <v>39</v>
      </c>
      <c r="P24" s="30">
        <v>37</v>
      </c>
      <c r="Q24" s="30">
        <v>37</v>
      </c>
      <c r="R24" s="30">
        <v>52</v>
      </c>
      <c r="S24" s="30">
        <v>50</v>
      </c>
      <c r="T24" s="30">
        <v>38</v>
      </c>
      <c r="U24" s="30">
        <v>36</v>
      </c>
      <c r="V24" s="30">
        <v>78</v>
      </c>
      <c r="W24" s="30">
        <v>79</v>
      </c>
      <c r="X24" s="30">
        <v>0</v>
      </c>
      <c r="Y24" s="30">
        <v>2</v>
      </c>
      <c r="Z24" s="30">
        <v>28</v>
      </c>
      <c r="AA24" s="30">
        <v>30</v>
      </c>
      <c r="AB24" s="30">
        <v>53</v>
      </c>
      <c r="AC24" s="30">
        <v>53</v>
      </c>
      <c r="AD24" s="30">
        <v>36</v>
      </c>
      <c r="AE24" s="30">
        <v>33</v>
      </c>
      <c r="AF24" s="30">
        <v>72</v>
      </c>
      <c r="AG24" s="30">
        <v>71</v>
      </c>
      <c r="AH24" s="30">
        <v>34</v>
      </c>
      <c r="AI24" s="30">
        <v>34</v>
      </c>
      <c r="AJ24" s="30">
        <v>33</v>
      </c>
      <c r="AK24" s="30">
        <v>36</v>
      </c>
      <c r="AL24" s="30">
        <v>49</v>
      </c>
      <c r="AM24" s="30">
        <v>51</v>
      </c>
      <c r="AN24" s="30">
        <v>36</v>
      </c>
      <c r="AO24" s="30">
        <v>37</v>
      </c>
      <c r="AP24" s="30">
        <v>35</v>
      </c>
      <c r="AQ24" s="30">
        <v>34</v>
      </c>
      <c r="AR24" s="30">
        <v>34</v>
      </c>
      <c r="AS24" s="30">
        <v>35</v>
      </c>
    </row>
    <row r="25" spans="1:45">
      <c r="A25" s="30" t="s">
        <v>107</v>
      </c>
      <c r="B25" s="30">
        <v>79</v>
      </c>
      <c r="C25" s="30">
        <v>81</v>
      </c>
      <c r="D25" s="30">
        <v>31</v>
      </c>
      <c r="E25" s="30">
        <v>34</v>
      </c>
      <c r="F25" s="30">
        <v>40</v>
      </c>
      <c r="G25" s="30">
        <v>38</v>
      </c>
      <c r="H25" s="30">
        <v>53</v>
      </c>
      <c r="I25" s="30">
        <v>59</v>
      </c>
      <c r="J25" s="30">
        <v>45</v>
      </c>
      <c r="K25" s="30">
        <v>41</v>
      </c>
      <c r="L25" s="30">
        <v>76</v>
      </c>
      <c r="M25" s="30">
        <v>73</v>
      </c>
      <c r="N25" s="30">
        <v>35</v>
      </c>
      <c r="O25" s="30">
        <v>38</v>
      </c>
      <c r="P25" s="30">
        <v>38</v>
      </c>
      <c r="Q25" s="30">
        <v>38</v>
      </c>
      <c r="R25" s="30">
        <v>53</v>
      </c>
      <c r="S25" s="30">
        <v>50</v>
      </c>
      <c r="T25" s="30">
        <v>39</v>
      </c>
      <c r="U25" s="30">
        <v>37</v>
      </c>
      <c r="V25" s="30">
        <v>79</v>
      </c>
      <c r="W25" s="30">
        <v>79</v>
      </c>
      <c r="X25" s="30">
        <v>2</v>
      </c>
      <c r="Y25" s="30">
        <v>0</v>
      </c>
      <c r="Z25" s="30">
        <v>29</v>
      </c>
      <c r="AA25" s="30">
        <v>31</v>
      </c>
      <c r="AB25" s="30">
        <v>52</v>
      </c>
      <c r="AC25" s="30">
        <v>52</v>
      </c>
      <c r="AD25" s="30">
        <v>38</v>
      </c>
      <c r="AE25" s="30">
        <v>34</v>
      </c>
      <c r="AF25" s="30">
        <v>73</v>
      </c>
      <c r="AG25" s="30">
        <v>72</v>
      </c>
      <c r="AH25" s="30">
        <v>33</v>
      </c>
      <c r="AI25" s="30">
        <v>33</v>
      </c>
      <c r="AJ25" s="30">
        <v>34</v>
      </c>
      <c r="AK25" s="30">
        <v>37</v>
      </c>
      <c r="AL25" s="30">
        <v>50</v>
      </c>
      <c r="AM25" s="30">
        <v>52</v>
      </c>
      <c r="AN25" s="30">
        <v>37</v>
      </c>
      <c r="AO25" s="30">
        <v>38</v>
      </c>
      <c r="AP25" s="30">
        <v>36</v>
      </c>
      <c r="AQ25" s="30">
        <v>35</v>
      </c>
      <c r="AR25" s="30">
        <v>35</v>
      </c>
      <c r="AS25" s="30">
        <v>36</v>
      </c>
    </row>
    <row r="26" spans="1:45">
      <c r="A26" s="30" t="s">
        <v>108</v>
      </c>
      <c r="B26" s="30">
        <v>63</v>
      </c>
      <c r="C26" s="30">
        <v>65</v>
      </c>
      <c r="D26" s="30">
        <v>32</v>
      </c>
      <c r="E26" s="30">
        <v>36</v>
      </c>
      <c r="F26" s="30">
        <v>26</v>
      </c>
      <c r="G26" s="30">
        <v>24</v>
      </c>
      <c r="H26" s="30">
        <v>46</v>
      </c>
      <c r="I26" s="30">
        <v>51</v>
      </c>
      <c r="J26" s="30">
        <v>29</v>
      </c>
      <c r="K26" s="30">
        <v>28</v>
      </c>
      <c r="L26" s="30">
        <v>59</v>
      </c>
      <c r="M26" s="30">
        <v>56</v>
      </c>
      <c r="N26" s="30">
        <v>36</v>
      </c>
      <c r="O26" s="30">
        <v>39</v>
      </c>
      <c r="P26" s="30">
        <v>29</v>
      </c>
      <c r="Q26" s="30">
        <v>29</v>
      </c>
      <c r="R26" s="30">
        <v>47</v>
      </c>
      <c r="S26" s="30">
        <v>46</v>
      </c>
      <c r="T26" s="30">
        <v>24</v>
      </c>
      <c r="U26" s="30">
        <v>21</v>
      </c>
      <c r="V26" s="30">
        <v>67</v>
      </c>
      <c r="W26" s="30">
        <v>67</v>
      </c>
      <c r="X26" s="30">
        <v>28</v>
      </c>
      <c r="Y26" s="30">
        <v>29</v>
      </c>
      <c r="Z26" s="30">
        <v>0</v>
      </c>
      <c r="AA26" s="30">
        <v>2</v>
      </c>
      <c r="AB26" s="30">
        <v>50</v>
      </c>
      <c r="AC26" s="30">
        <v>51</v>
      </c>
      <c r="AD26" s="30">
        <v>26</v>
      </c>
      <c r="AE26" s="30">
        <v>22</v>
      </c>
      <c r="AF26" s="30">
        <v>57</v>
      </c>
      <c r="AG26" s="30">
        <v>57</v>
      </c>
      <c r="AH26" s="30">
        <v>35</v>
      </c>
      <c r="AI26" s="30">
        <v>37</v>
      </c>
      <c r="AJ26" s="30">
        <v>22</v>
      </c>
      <c r="AK26" s="30">
        <v>21</v>
      </c>
      <c r="AL26" s="30">
        <v>45</v>
      </c>
      <c r="AM26" s="30">
        <v>45</v>
      </c>
      <c r="AN26" s="30">
        <v>23</v>
      </c>
      <c r="AO26" s="30">
        <v>23</v>
      </c>
      <c r="AP26" s="30">
        <v>10</v>
      </c>
      <c r="AQ26" s="30">
        <v>9</v>
      </c>
      <c r="AR26" s="30">
        <v>23</v>
      </c>
      <c r="AS26" s="30">
        <v>23</v>
      </c>
    </row>
    <row r="27" spans="1:45">
      <c r="A27" s="30" t="s">
        <v>109</v>
      </c>
      <c r="B27" s="30">
        <v>62</v>
      </c>
      <c r="C27" s="30">
        <v>64</v>
      </c>
      <c r="D27" s="30">
        <v>32</v>
      </c>
      <c r="E27" s="30">
        <v>36</v>
      </c>
      <c r="F27" s="30">
        <v>26</v>
      </c>
      <c r="G27" s="30">
        <v>24</v>
      </c>
      <c r="H27" s="30">
        <v>46</v>
      </c>
      <c r="I27" s="30">
        <v>51</v>
      </c>
      <c r="J27" s="30">
        <v>29</v>
      </c>
      <c r="K27" s="30">
        <v>28</v>
      </c>
      <c r="L27" s="30">
        <v>58</v>
      </c>
      <c r="M27" s="30">
        <v>55</v>
      </c>
      <c r="N27" s="30">
        <v>36</v>
      </c>
      <c r="O27" s="30">
        <v>39</v>
      </c>
      <c r="P27" s="30">
        <v>29</v>
      </c>
      <c r="Q27" s="30">
        <v>27</v>
      </c>
      <c r="R27" s="30">
        <v>45</v>
      </c>
      <c r="S27" s="30">
        <v>44</v>
      </c>
      <c r="T27" s="30">
        <v>22</v>
      </c>
      <c r="U27" s="30">
        <v>21</v>
      </c>
      <c r="V27" s="30">
        <v>66</v>
      </c>
      <c r="W27" s="30">
        <v>67</v>
      </c>
      <c r="X27" s="30">
        <v>30</v>
      </c>
      <c r="Y27" s="30">
        <v>31</v>
      </c>
      <c r="Z27" s="30">
        <v>2</v>
      </c>
      <c r="AA27" s="30">
        <v>0</v>
      </c>
      <c r="AB27" s="30">
        <v>48</v>
      </c>
      <c r="AC27" s="30">
        <v>49</v>
      </c>
      <c r="AD27" s="30">
        <v>28</v>
      </c>
      <c r="AE27" s="30">
        <v>24</v>
      </c>
      <c r="AF27" s="30">
        <v>57</v>
      </c>
      <c r="AG27" s="30">
        <v>57</v>
      </c>
      <c r="AH27" s="30">
        <v>36</v>
      </c>
      <c r="AI27" s="30">
        <v>36</v>
      </c>
      <c r="AJ27" s="30">
        <v>20</v>
      </c>
      <c r="AK27" s="30">
        <v>19</v>
      </c>
      <c r="AL27" s="30">
        <v>44</v>
      </c>
      <c r="AM27" s="30">
        <v>44</v>
      </c>
      <c r="AN27" s="30">
        <v>21</v>
      </c>
      <c r="AO27" s="30">
        <v>21</v>
      </c>
      <c r="AP27" s="30">
        <v>12</v>
      </c>
      <c r="AQ27" s="30">
        <v>9</v>
      </c>
      <c r="AR27" s="30">
        <v>21</v>
      </c>
      <c r="AS27" s="30">
        <v>21</v>
      </c>
    </row>
    <row r="28" spans="1:45">
      <c r="A28" s="30" t="s">
        <v>110</v>
      </c>
      <c r="B28" s="30">
        <v>73</v>
      </c>
      <c r="C28" s="30">
        <v>75</v>
      </c>
      <c r="D28" s="30">
        <v>58</v>
      </c>
      <c r="E28" s="30">
        <v>58</v>
      </c>
      <c r="F28" s="30">
        <v>55</v>
      </c>
      <c r="G28" s="30">
        <v>56</v>
      </c>
      <c r="H28" s="30">
        <v>33</v>
      </c>
      <c r="I28" s="30">
        <v>33</v>
      </c>
      <c r="J28" s="30">
        <v>51</v>
      </c>
      <c r="K28" s="30">
        <v>46</v>
      </c>
      <c r="L28" s="30">
        <v>70</v>
      </c>
      <c r="M28" s="30">
        <v>66</v>
      </c>
      <c r="N28" s="30">
        <v>57</v>
      </c>
      <c r="O28" s="30">
        <v>60</v>
      </c>
      <c r="P28" s="30">
        <v>57</v>
      </c>
      <c r="Q28" s="30">
        <v>54</v>
      </c>
      <c r="R28" s="30">
        <v>41</v>
      </c>
      <c r="S28" s="30">
        <v>41</v>
      </c>
      <c r="T28" s="30">
        <v>51</v>
      </c>
      <c r="U28" s="30">
        <v>53</v>
      </c>
      <c r="V28" s="30">
        <v>71</v>
      </c>
      <c r="W28" s="30">
        <v>72</v>
      </c>
      <c r="X28" s="30">
        <v>53</v>
      </c>
      <c r="Y28" s="30">
        <v>52</v>
      </c>
      <c r="Z28" s="30">
        <v>50</v>
      </c>
      <c r="AA28" s="30">
        <v>48</v>
      </c>
      <c r="AB28" s="30">
        <v>0</v>
      </c>
      <c r="AC28" s="30">
        <v>15</v>
      </c>
      <c r="AD28" s="30">
        <v>40</v>
      </c>
      <c r="AE28" s="30">
        <v>41</v>
      </c>
      <c r="AF28" s="30">
        <v>72</v>
      </c>
      <c r="AG28" s="30">
        <v>69</v>
      </c>
      <c r="AH28" s="30">
        <v>60</v>
      </c>
      <c r="AI28" s="30">
        <v>59</v>
      </c>
      <c r="AJ28" s="30">
        <v>53</v>
      </c>
      <c r="AK28" s="30">
        <v>53</v>
      </c>
      <c r="AL28" s="30">
        <v>50</v>
      </c>
      <c r="AM28" s="30">
        <v>48</v>
      </c>
      <c r="AN28" s="30">
        <v>46</v>
      </c>
      <c r="AO28" s="30">
        <v>48</v>
      </c>
      <c r="AP28" s="30">
        <v>51</v>
      </c>
      <c r="AQ28" s="30">
        <v>51</v>
      </c>
      <c r="AR28" s="30">
        <v>54</v>
      </c>
      <c r="AS28" s="30">
        <v>52</v>
      </c>
    </row>
    <row r="29" spans="1:45">
      <c r="A29" s="30" t="s">
        <v>111</v>
      </c>
      <c r="B29" s="30">
        <v>74</v>
      </c>
      <c r="C29" s="30">
        <v>75</v>
      </c>
      <c r="D29" s="30">
        <v>61</v>
      </c>
      <c r="E29" s="30">
        <v>61</v>
      </c>
      <c r="F29" s="30">
        <v>56</v>
      </c>
      <c r="G29" s="30">
        <v>57</v>
      </c>
      <c r="H29" s="30">
        <v>36</v>
      </c>
      <c r="I29" s="30">
        <v>36</v>
      </c>
      <c r="J29" s="30">
        <v>52</v>
      </c>
      <c r="K29" s="30">
        <v>47</v>
      </c>
      <c r="L29" s="30">
        <v>69</v>
      </c>
      <c r="M29" s="30">
        <v>65</v>
      </c>
      <c r="N29" s="30">
        <v>58</v>
      </c>
      <c r="O29" s="30">
        <v>61</v>
      </c>
      <c r="P29" s="30">
        <v>55</v>
      </c>
      <c r="Q29" s="30">
        <v>55</v>
      </c>
      <c r="R29" s="30">
        <v>40</v>
      </c>
      <c r="S29" s="30">
        <v>40</v>
      </c>
      <c r="T29" s="30">
        <v>52</v>
      </c>
      <c r="U29" s="30">
        <v>54</v>
      </c>
      <c r="V29" s="30">
        <v>74</v>
      </c>
      <c r="W29" s="30">
        <v>75</v>
      </c>
      <c r="X29" s="30">
        <v>53</v>
      </c>
      <c r="Y29" s="30">
        <v>52</v>
      </c>
      <c r="Z29" s="30">
        <v>51</v>
      </c>
      <c r="AA29" s="30">
        <v>49</v>
      </c>
      <c r="AB29" s="30">
        <v>15</v>
      </c>
      <c r="AC29" s="30">
        <v>0</v>
      </c>
      <c r="AD29" s="30">
        <v>46</v>
      </c>
      <c r="AE29" s="30">
        <v>45</v>
      </c>
      <c r="AF29" s="30">
        <v>70</v>
      </c>
      <c r="AG29" s="30">
        <v>68</v>
      </c>
      <c r="AH29" s="30">
        <v>60</v>
      </c>
      <c r="AI29" s="30">
        <v>59</v>
      </c>
      <c r="AJ29" s="30">
        <v>51</v>
      </c>
      <c r="AK29" s="30">
        <v>53</v>
      </c>
      <c r="AL29" s="30">
        <v>47</v>
      </c>
      <c r="AM29" s="30">
        <v>47</v>
      </c>
      <c r="AN29" s="30">
        <v>50</v>
      </c>
      <c r="AO29" s="30">
        <v>51</v>
      </c>
      <c r="AP29" s="30">
        <v>55</v>
      </c>
      <c r="AQ29" s="30">
        <v>53</v>
      </c>
      <c r="AR29" s="30">
        <v>53</v>
      </c>
      <c r="AS29" s="30">
        <v>54</v>
      </c>
    </row>
    <row r="30" spans="1:45">
      <c r="A30" s="30" t="s">
        <v>112</v>
      </c>
      <c r="B30" s="30">
        <v>64</v>
      </c>
      <c r="C30" s="30">
        <v>66</v>
      </c>
      <c r="D30" s="30">
        <v>43</v>
      </c>
      <c r="E30" s="30">
        <v>46</v>
      </c>
      <c r="F30" s="30">
        <v>31</v>
      </c>
      <c r="G30" s="30">
        <v>31</v>
      </c>
      <c r="H30" s="30">
        <v>41</v>
      </c>
      <c r="I30" s="30">
        <v>42</v>
      </c>
      <c r="J30" s="30">
        <v>29</v>
      </c>
      <c r="K30" s="30">
        <v>24</v>
      </c>
      <c r="L30" s="30">
        <v>60</v>
      </c>
      <c r="M30" s="30">
        <v>58</v>
      </c>
      <c r="N30" s="30">
        <v>42</v>
      </c>
      <c r="O30" s="30">
        <v>45</v>
      </c>
      <c r="P30" s="30">
        <v>37</v>
      </c>
      <c r="Q30" s="30">
        <v>36</v>
      </c>
      <c r="R30" s="30">
        <v>44</v>
      </c>
      <c r="S30" s="30">
        <v>47</v>
      </c>
      <c r="T30" s="30">
        <v>30</v>
      </c>
      <c r="U30" s="30">
        <v>27</v>
      </c>
      <c r="V30" s="30">
        <v>64</v>
      </c>
      <c r="W30" s="30">
        <v>64</v>
      </c>
      <c r="X30" s="30">
        <v>36</v>
      </c>
      <c r="Y30" s="30">
        <v>38</v>
      </c>
      <c r="Z30" s="30">
        <v>26</v>
      </c>
      <c r="AA30" s="30">
        <v>28</v>
      </c>
      <c r="AB30" s="30">
        <v>40</v>
      </c>
      <c r="AC30" s="30">
        <v>46</v>
      </c>
      <c r="AD30" s="30">
        <v>0</v>
      </c>
      <c r="AE30" s="30">
        <v>9</v>
      </c>
      <c r="AF30" s="30">
        <v>63</v>
      </c>
      <c r="AG30" s="30">
        <v>61</v>
      </c>
      <c r="AH30" s="30">
        <v>44</v>
      </c>
      <c r="AI30" s="30">
        <v>44</v>
      </c>
      <c r="AJ30" s="30">
        <v>32</v>
      </c>
      <c r="AK30" s="30">
        <v>31</v>
      </c>
      <c r="AL30" s="30">
        <v>44</v>
      </c>
      <c r="AM30" s="30">
        <v>44</v>
      </c>
      <c r="AN30" s="30">
        <v>20</v>
      </c>
      <c r="AO30" s="30">
        <v>18</v>
      </c>
      <c r="AP30" s="30">
        <v>20</v>
      </c>
      <c r="AQ30" s="30">
        <v>25</v>
      </c>
      <c r="AR30" s="30">
        <v>33</v>
      </c>
      <c r="AS30" s="30">
        <v>31</v>
      </c>
    </row>
    <row r="31" spans="1:45">
      <c r="A31" s="30" t="s">
        <v>113</v>
      </c>
      <c r="B31" s="30">
        <v>63</v>
      </c>
      <c r="C31" s="30">
        <v>65</v>
      </c>
      <c r="D31" s="30">
        <v>41</v>
      </c>
      <c r="E31" s="30">
        <v>45</v>
      </c>
      <c r="F31" s="30">
        <v>31</v>
      </c>
      <c r="G31" s="30">
        <v>30</v>
      </c>
      <c r="H31" s="30">
        <v>41</v>
      </c>
      <c r="I31" s="30">
        <v>46</v>
      </c>
      <c r="J31" s="30">
        <v>28</v>
      </c>
      <c r="K31" s="30">
        <v>23</v>
      </c>
      <c r="L31" s="30">
        <v>62</v>
      </c>
      <c r="M31" s="30">
        <v>60</v>
      </c>
      <c r="N31" s="30">
        <v>42</v>
      </c>
      <c r="O31" s="30">
        <v>43</v>
      </c>
      <c r="P31" s="30">
        <v>35</v>
      </c>
      <c r="Q31" s="30">
        <v>36</v>
      </c>
      <c r="R31" s="30">
        <v>46</v>
      </c>
      <c r="S31" s="30">
        <v>48</v>
      </c>
      <c r="T31" s="30">
        <v>29</v>
      </c>
      <c r="U31" s="30">
        <v>26</v>
      </c>
      <c r="V31" s="30">
        <v>67</v>
      </c>
      <c r="W31" s="30">
        <v>67</v>
      </c>
      <c r="X31" s="30">
        <v>33</v>
      </c>
      <c r="Y31" s="30">
        <v>34</v>
      </c>
      <c r="Z31" s="30">
        <v>22</v>
      </c>
      <c r="AA31" s="30">
        <v>24</v>
      </c>
      <c r="AB31" s="30">
        <v>41</v>
      </c>
      <c r="AC31" s="30">
        <v>45</v>
      </c>
      <c r="AD31" s="30">
        <v>9</v>
      </c>
      <c r="AE31" s="30">
        <v>0</v>
      </c>
      <c r="AF31" s="30">
        <v>62</v>
      </c>
      <c r="AG31" s="30">
        <v>60</v>
      </c>
      <c r="AH31" s="30">
        <v>44</v>
      </c>
      <c r="AI31" s="30">
        <v>44</v>
      </c>
      <c r="AJ31" s="30">
        <v>32</v>
      </c>
      <c r="AK31" s="30">
        <v>33</v>
      </c>
      <c r="AL31" s="30">
        <v>47</v>
      </c>
      <c r="AM31" s="30">
        <v>48</v>
      </c>
      <c r="AN31" s="30">
        <v>22</v>
      </c>
      <c r="AO31" s="30">
        <v>22</v>
      </c>
      <c r="AP31" s="30">
        <v>20</v>
      </c>
      <c r="AQ31" s="30">
        <v>23</v>
      </c>
      <c r="AR31" s="30">
        <v>34</v>
      </c>
      <c r="AS31" s="30">
        <v>32</v>
      </c>
    </row>
    <row r="32" spans="1:45">
      <c r="A32" s="30" t="s">
        <v>114</v>
      </c>
      <c r="B32" s="30">
        <v>39</v>
      </c>
      <c r="C32" s="30">
        <v>41</v>
      </c>
      <c r="D32" s="30">
        <v>72</v>
      </c>
      <c r="E32" s="30">
        <v>74</v>
      </c>
      <c r="F32" s="30">
        <v>58</v>
      </c>
      <c r="G32" s="30">
        <v>57</v>
      </c>
      <c r="H32" s="30">
        <v>66</v>
      </c>
      <c r="I32" s="30">
        <v>66</v>
      </c>
      <c r="J32" s="30">
        <v>65</v>
      </c>
      <c r="K32" s="30">
        <v>65</v>
      </c>
      <c r="L32" s="30">
        <v>21</v>
      </c>
      <c r="M32" s="30">
        <v>26</v>
      </c>
      <c r="N32" s="30">
        <v>70</v>
      </c>
      <c r="O32" s="30">
        <v>73</v>
      </c>
      <c r="P32" s="30">
        <v>60</v>
      </c>
      <c r="Q32" s="30">
        <v>61</v>
      </c>
      <c r="R32" s="30">
        <v>69</v>
      </c>
      <c r="S32" s="30">
        <v>68</v>
      </c>
      <c r="T32" s="30">
        <v>62</v>
      </c>
      <c r="U32" s="30">
        <v>60</v>
      </c>
      <c r="V32" s="30">
        <v>46</v>
      </c>
      <c r="W32" s="30">
        <v>47</v>
      </c>
      <c r="X32" s="30">
        <v>72</v>
      </c>
      <c r="Y32" s="30">
        <v>73</v>
      </c>
      <c r="Z32" s="30">
        <v>57</v>
      </c>
      <c r="AA32" s="30">
        <v>57</v>
      </c>
      <c r="AB32" s="30">
        <v>72</v>
      </c>
      <c r="AC32" s="30">
        <v>70</v>
      </c>
      <c r="AD32" s="30">
        <v>63</v>
      </c>
      <c r="AE32" s="30">
        <v>62</v>
      </c>
      <c r="AF32" s="30">
        <v>0</v>
      </c>
      <c r="AG32" s="30">
        <v>5</v>
      </c>
      <c r="AH32" s="30">
        <v>71</v>
      </c>
      <c r="AI32" s="30">
        <v>72</v>
      </c>
      <c r="AJ32" s="30">
        <v>60</v>
      </c>
      <c r="AK32" s="30">
        <v>59</v>
      </c>
      <c r="AL32" s="30">
        <v>63</v>
      </c>
      <c r="AM32" s="30">
        <v>64</v>
      </c>
      <c r="AN32" s="30">
        <v>61</v>
      </c>
      <c r="AO32" s="30">
        <v>60</v>
      </c>
      <c r="AP32" s="30">
        <v>61</v>
      </c>
      <c r="AQ32" s="30">
        <v>60</v>
      </c>
      <c r="AR32" s="30">
        <v>60</v>
      </c>
      <c r="AS32" s="30">
        <v>60</v>
      </c>
    </row>
    <row r="33" spans="1:45">
      <c r="A33" s="30" t="s">
        <v>115</v>
      </c>
      <c r="B33" s="30">
        <v>40</v>
      </c>
      <c r="C33" s="30">
        <v>42</v>
      </c>
      <c r="D33" s="30">
        <v>72</v>
      </c>
      <c r="E33" s="30">
        <v>75</v>
      </c>
      <c r="F33" s="30">
        <v>59</v>
      </c>
      <c r="G33" s="30">
        <v>58</v>
      </c>
      <c r="H33" s="30">
        <v>65</v>
      </c>
      <c r="I33" s="30">
        <v>66</v>
      </c>
      <c r="J33" s="30">
        <v>64</v>
      </c>
      <c r="K33" s="30">
        <v>64</v>
      </c>
      <c r="L33" s="30">
        <v>23</v>
      </c>
      <c r="M33" s="30">
        <v>30</v>
      </c>
      <c r="N33" s="30">
        <v>71</v>
      </c>
      <c r="O33" s="30">
        <v>74</v>
      </c>
      <c r="P33" s="30">
        <v>61</v>
      </c>
      <c r="Q33" s="30">
        <v>62</v>
      </c>
      <c r="R33" s="30">
        <v>68</v>
      </c>
      <c r="S33" s="30">
        <v>67</v>
      </c>
      <c r="T33" s="30">
        <v>63</v>
      </c>
      <c r="U33" s="30">
        <v>61</v>
      </c>
      <c r="V33" s="30">
        <v>46</v>
      </c>
      <c r="W33" s="30">
        <v>45</v>
      </c>
      <c r="X33" s="30">
        <v>71</v>
      </c>
      <c r="Y33" s="30">
        <v>72</v>
      </c>
      <c r="Z33" s="30">
        <v>57</v>
      </c>
      <c r="AA33" s="30">
        <v>57</v>
      </c>
      <c r="AB33" s="30">
        <v>69</v>
      </c>
      <c r="AC33" s="30">
        <v>68</v>
      </c>
      <c r="AD33" s="30">
        <v>61</v>
      </c>
      <c r="AE33" s="30">
        <v>60</v>
      </c>
      <c r="AF33" s="30">
        <v>5</v>
      </c>
      <c r="AG33" s="30">
        <v>0</v>
      </c>
      <c r="AH33" s="30">
        <v>72</v>
      </c>
      <c r="AI33" s="30">
        <v>73</v>
      </c>
      <c r="AJ33" s="30">
        <v>61</v>
      </c>
      <c r="AK33" s="30">
        <v>57</v>
      </c>
      <c r="AL33" s="30">
        <v>63</v>
      </c>
      <c r="AM33" s="30">
        <v>64</v>
      </c>
      <c r="AN33" s="30">
        <v>62</v>
      </c>
      <c r="AO33" s="30">
        <v>60</v>
      </c>
      <c r="AP33" s="30">
        <v>62</v>
      </c>
      <c r="AQ33" s="30">
        <v>61</v>
      </c>
      <c r="AR33" s="30">
        <v>61</v>
      </c>
      <c r="AS33" s="30">
        <v>61</v>
      </c>
    </row>
    <row r="34" spans="1:45">
      <c r="A34" s="30" t="s">
        <v>116</v>
      </c>
      <c r="B34" s="30">
        <v>79</v>
      </c>
      <c r="C34" s="30">
        <v>81</v>
      </c>
      <c r="D34" s="30">
        <v>19</v>
      </c>
      <c r="E34" s="30">
        <v>17</v>
      </c>
      <c r="F34" s="30">
        <v>34</v>
      </c>
      <c r="G34" s="30">
        <v>35</v>
      </c>
      <c r="H34" s="30">
        <v>56</v>
      </c>
      <c r="I34" s="30">
        <v>56</v>
      </c>
      <c r="J34" s="30">
        <v>42</v>
      </c>
      <c r="K34" s="30">
        <v>44</v>
      </c>
      <c r="L34" s="30">
        <v>76</v>
      </c>
      <c r="M34" s="30">
        <v>71</v>
      </c>
      <c r="N34" s="30">
        <v>15</v>
      </c>
      <c r="O34" s="30">
        <v>17</v>
      </c>
      <c r="P34" s="30">
        <v>28</v>
      </c>
      <c r="Q34" s="30">
        <v>26</v>
      </c>
      <c r="R34" s="30">
        <v>54</v>
      </c>
      <c r="S34" s="30">
        <v>56</v>
      </c>
      <c r="T34" s="30">
        <v>33</v>
      </c>
      <c r="U34" s="30">
        <v>36</v>
      </c>
      <c r="V34" s="30">
        <v>79</v>
      </c>
      <c r="W34" s="30">
        <v>79</v>
      </c>
      <c r="X34" s="30">
        <v>34</v>
      </c>
      <c r="Y34" s="30">
        <v>33</v>
      </c>
      <c r="Z34" s="30">
        <v>35</v>
      </c>
      <c r="AA34" s="30">
        <v>36</v>
      </c>
      <c r="AB34" s="30">
        <v>60</v>
      </c>
      <c r="AC34" s="30">
        <v>60</v>
      </c>
      <c r="AD34" s="30">
        <v>44</v>
      </c>
      <c r="AE34" s="30">
        <v>44</v>
      </c>
      <c r="AF34" s="30">
        <v>71</v>
      </c>
      <c r="AG34" s="30">
        <v>72</v>
      </c>
      <c r="AH34" s="30">
        <v>0</v>
      </c>
      <c r="AI34" s="30">
        <v>3</v>
      </c>
      <c r="AJ34" s="30">
        <v>24</v>
      </c>
      <c r="AK34" s="30">
        <v>31</v>
      </c>
      <c r="AL34" s="30">
        <v>54</v>
      </c>
      <c r="AM34" s="30">
        <v>54</v>
      </c>
      <c r="AN34" s="30">
        <v>39</v>
      </c>
      <c r="AO34" s="30">
        <v>36</v>
      </c>
      <c r="AP34" s="30">
        <v>37</v>
      </c>
      <c r="AQ34" s="30">
        <v>38</v>
      </c>
      <c r="AR34" s="30">
        <v>24</v>
      </c>
      <c r="AS34" s="30">
        <v>24</v>
      </c>
    </row>
    <row r="35" spans="1:45">
      <c r="A35" s="30" t="s">
        <v>117</v>
      </c>
      <c r="B35" s="30">
        <v>79</v>
      </c>
      <c r="C35" s="30">
        <v>81</v>
      </c>
      <c r="D35" s="30">
        <v>18</v>
      </c>
      <c r="E35" s="30">
        <v>16</v>
      </c>
      <c r="F35" s="30">
        <v>33</v>
      </c>
      <c r="G35" s="30">
        <v>34</v>
      </c>
      <c r="H35" s="30">
        <v>57</v>
      </c>
      <c r="I35" s="30">
        <v>57</v>
      </c>
      <c r="J35" s="30">
        <v>41</v>
      </c>
      <c r="K35" s="30">
        <v>43</v>
      </c>
      <c r="L35" s="30">
        <v>75</v>
      </c>
      <c r="M35" s="30">
        <v>71</v>
      </c>
      <c r="N35" s="30">
        <v>13</v>
      </c>
      <c r="O35" s="30">
        <v>15</v>
      </c>
      <c r="P35" s="30">
        <v>27</v>
      </c>
      <c r="Q35" s="30">
        <v>25</v>
      </c>
      <c r="R35" s="30">
        <v>52</v>
      </c>
      <c r="S35" s="30">
        <v>54</v>
      </c>
      <c r="T35" s="30">
        <v>32</v>
      </c>
      <c r="U35" s="30">
        <v>35</v>
      </c>
      <c r="V35" s="30">
        <v>80</v>
      </c>
      <c r="W35" s="30">
        <v>80</v>
      </c>
      <c r="X35" s="30">
        <v>34</v>
      </c>
      <c r="Y35" s="30">
        <v>33</v>
      </c>
      <c r="Z35" s="30">
        <v>37</v>
      </c>
      <c r="AA35" s="30">
        <v>36</v>
      </c>
      <c r="AB35" s="30">
        <v>59</v>
      </c>
      <c r="AC35" s="30">
        <v>59</v>
      </c>
      <c r="AD35" s="30">
        <v>44</v>
      </c>
      <c r="AE35" s="30">
        <v>44</v>
      </c>
      <c r="AF35" s="30">
        <v>72</v>
      </c>
      <c r="AG35" s="30">
        <v>73</v>
      </c>
      <c r="AH35" s="30">
        <v>3</v>
      </c>
      <c r="AI35" s="30">
        <v>0</v>
      </c>
      <c r="AJ35" s="30">
        <v>24</v>
      </c>
      <c r="AK35" s="30">
        <v>31</v>
      </c>
      <c r="AL35" s="30">
        <v>54</v>
      </c>
      <c r="AM35" s="30">
        <v>54</v>
      </c>
      <c r="AN35" s="30">
        <v>38</v>
      </c>
      <c r="AO35" s="30">
        <v>33</v>
      </c>
      <c r="AP35" s="30">
        <v>39</v>
      </c>
      <c r="AQ35" s="30">
        <v>40</v>
      </c>
      <c r="AR35" s="30">
        <v>24</v>
      </c>
      <c r="AS35" s="30">
        <v>24</v>
      </c>
    </row>
    <row r="36" spans="1:45">
      <c r="A36" s="30" t="s">
        <v>118</v>
      </c>
      <c r="B36" s="30">
        <v>66</v>
      </c>
      <c r="C36" s="30">
        <v>68</v>
      </c>
      <c r="D36" s="30">
        <v>26</v>
      </c>
      <c r="E36" s="30">
        <v>28</v>
      </c>
      <c r="F36" s="30">
        <v>25</v>
      </c>
      <c r="G36" s="30">
        <v>24</v>
      </c>
      <c r="H36" s="30">
        <v>53</v>
      </c>
      <c r="I36" s="30">
        <v>52</v>
      </c>
      <c r="J36" s="30">
        <v>33</v>
      </c>
      <c r="K36" s="30">
        <v>32</v>
      </c>
      <c r="L36" s="30">
        <v>63</v>
      </c>
      <c r="M36" s="30">
        <v>57</v>
      </c>
      <c r="N36" s="30">
        <v>26</v>
      </c>
      <c r="O36" s="30">
        <v>30</v>
      </c>
      <c r="P36" s="30">
        <v>16</v>
      </c>
      <c r="Q36" s="30">
        <v>16</v>
      </c>
      <c r="R36" s="30">
        <v>44</v>
      </c>
      <c r="S36" s="30">
        <v>46</v>
      </c>
      <c r="T36" s="30">
        <v>25</v>
      </c>
      <c r="U36" s="30">
        <v>22</v>
      </c>
      <c r="V36" s="30">
        <v>69</v>
      </c>
      <c r="W36" s="30">
        <v>70</v>
      </c>
      <c r="X36" s="30">
        <v>33</v>
      </c>
      <c r="Y36" s="30">
        <v>34</v>
      </c>
      <c r="Z36" s="30">
        <v>22</v>
      </c>
      <c r="AA36" s="30">
        <v>20</v>
      </c>
      <c r="AB36" s="30">
        <v>53</v>
      </c>
      <c r="AC36" s="30">
        <v>51</v>
      </c>
      <c r="AD36" s="30">
        <v>32</v>
      </c>
      <c r="AE36" s="30">
        <v>32</v>
      </c>
      <c r="AF36" s="30">
        <v>60</v>
      </c>
      <c r="AG36" s="30">
        <v>61</v>
      </c>
      <c r="AH36" s="30">
        <v>24</v>
      </c>
      <c r="AI36" s="30">
        <v>24</v>
      </c>
      <c r="AJ36" s="30">
        <v>0</v>
      </c>
      <c r="AK36" s="30">
        <v>12</v>
      </c>
      <c r="AL36" s="30">
        <v>44</v>
      </c>
      <c r="AM36" s="30">
        <v>44</v>
      </c>
      <c r="AN36" s="30">
        <v>23</v>
      </c>
      <c r="AO36" s="30">
        <v>20</v>
      </c>
      <c r="AP36" s="30">
        <v>28</v>
      </c>
      <c r="AQ36" s="30">
        <v>25</v>
      </c>
      <c r="AR36" s="30">
        <v>2</v>
      </c>
      <c r="AS36" s="30">
        <v>4</v>
      </c>
    </row>
    <row r="37" spans="1:45">
      <c r="A37" s="30" t="s">
        <v>119</v>
      </c>
      <c r="B37" s="30">
        <v>63</v>
      </c>
      <c r="C37" s="30">
        <v>65</v>
      </c>
      <c r="D37" s="30">
        <v>33</v>
      </c>
      <c r="E37" s="30">
        <v>36</v>
      </c>
      <c r="F37" s="30">
        <v>31</v>
      </c>
      <c r="G37" s="30">
        <v>27</v>
      </c>
      <c r="H37" s="30">
        <v>53</v>
      </c>
      <c r="I37" s="30">
        <v>52</v>
      </c>
      <c r="J37" s="30">
        <v>34</v>
      </c>
      <c r="K37" s="30">
        <v>33</v>
      </c>
      <c r="L37" s="30">
        <v>60</v>
      </c>
      <c r="M37" s="30">
        <v>57</v>
      </c>
      <c r="N37" s="30">
        <v>35</v>
      </c>
      <c r="O37" s="30">
        <v>39</v>
      </c>
      <c r="P37" s="30">
        <v>28</v>
      </c>
      <c r="Q37" s="30">
        <v>28</v>
      </c>
      <c r="R37" s="30">
        <v>47</v>
      </c>
      <c r="S37" s="30">
        <v>48</v>
      </c>
      <c r="T37" s="30">
        <v>27</v>
      </c>
      <c r="U37" s="30">
        <v>25</v>
      </c>
      <c r="V37" s="30">
        <v>65</v>
      </c>
      <c r="W37" s="30">
        <v>66</v>
      </c>
      <c r="X37" s="30">
        <v>36</v>
      </c>
      <c r="Y37" s="30">
        <v>37</v>
      </c>
      <c r="Z37" s="30">
        <v>21</v>
      </c>
      <c r="AA37" s="30">
        <v>19</v>
      </c>
      <c r="AB37" s="30">
        <v>53</v>
      </c>
      <c r="AC37" s="30">
        <v>53</v>
      </c>
      <c r="AD37" s="30">
        <v>31</v>
      </c>
      <c r="AE37" s="30">
        <v>33</v>
      </c>
      <c r="AF37" s="30">
        <v>59</v>
      </c>
      <c r="AG37" s="30">
        <v>57</v>
      </c>
      <c r="AH37" s="30">
        <v>31</v>
      </c>
      <c r="AI37" s="30">
        <v>31</v>
      </c>
      <c r="AJ37" s="30">
        <v>12</v>
      </c>
      <c r="AK37" s="30">
        <v>0</v>
      </c>
      <c r="AL37" s="30">
        <v>45</v>
      </c>
      <c r="AM37" s="30">
        <v>44</v>
      </c>
      <c r="AN37" s="30">
        <v>24</v>
      </c>
      <c r="AO37" s="30">
        <v>21</v>
      </c>
      <c r="AP37" s="30">
        <v>27</v>
      </c>
      <c r="AQ37" s="30">
        <v>24</v>
      </c>
      <c r="AR37" s="30">
        <v>14</v>
      </c>
      <c r="AS37" s="30">
        <v>16</v>
      </c>
    </row>
    <row r="38" spans="1:45">
      <c r="A38" s="30" t="s">
        <v>120</v>
      </c>
      <c r="B38" s="30">
        <v>72</v>
      </c>
      <c r="C38" s="30">
        <v>73</v>
      </c>
      <c r="D38" s="30">
        <v>57</v>
      </c>
      <c r="E38" s="30">
        <v>58</v>
      </c>
      <c r="F38" s="30">
        <v>50</v>
      </c>
      <c r="G38" s="30">
        <v>50</v>
      </c>
      <c r="H38" s="30">
        <v>41</v>
      </c>
      <c r="I38" s="30">
        <v>38</v>
      </c>
      <c r="J38" s="30">
        <v>50</v>
      </c>
      <c r="K38" s="30">
        <v>46</v>
      </c>
      <c r="L38" s="30">
        <v>66</v>
      </c>
      <c r="M38" s="30">
        <v>65</v>
      </c>
      <c r="N38" s="30">
        <v>53</v>
      </c>
      <c r="O38" s="30">
        <v>55</v>
      </c>
      <c r="P38" s="30">
        <v>51</v>
      </c>
      <c r="Q38" s="30">
        <v>51</v>
      </c>
      <c r="R38" s="30">
        <v>37</v>
      </c>
      <c r="S38" s="30">
        <v>38</v>
      </c>
      <c r="T38" s="30">
        <v>47</v>
      </c>
      <c r="U38" s="30">
        <v>46</v>
      </c>
      <c r="V38" s="30">
        <v>69</v>
      </c>
      <c r="W38" s="30">
        <v>70</v>
      </c>
      <c r="X38" s="30">
        <v>49</v>
      </c>
      <c r="Y38" s="30">
        <v>50</v>
      </c>
      <c r="Z38" s="30">
        <v>45</v>
      </c>
      <c r="AA38" s="30">
        <v>44</v>
      </c>
      <c r="AB38" s="30">
        <v>50</v>
      </c>
      <c r="AC38" s="30">
        <v>47</v>
      </c>
      <c r="AD38" s="30">
        <v>44</v>
      </c>
      <c r="AE38" s="30">
        <v>47</v>
      </c>
      <c r="AF38" s="30">
        <v>63</v>
      </c>
      <c r="AG38" s="30">
        <v>63</v>
      </c>
      <c r="AH38" s="30">
        <v>54</v>
      </c>
      <c r="AI38" s="30">
        <v>54</v>
      </c>
      <c r="AJ38" s="30">
        <v>44</v>
      </c>
      <c r="AK38" s="30">
        <v>45</v>
      </c>
      <c r="AL38" s="30">
        <v>0</v>
      </c>
      <c r="AM38" s="30">
        <v>11</v>
      </c>
      <c r="AN38" s="30">
        <v>36</v>
      </c>
      <c r="AO38" s="30">
        <v>36</v>
      </c>
      <c r="AP38" s="30">
        <v>48</v>
      </c>
      <c r="AQ38" s="30">
        <v>43</v>
      </c>
      <c r="AR38" s="30">
        <v>45</v>
      </c>
      <c r="AS38" s="30">
        <v>46</v>
      </c>
    </row>
    <row r="39" spans="1:45">
      <c r="A39" s="30" t="s">
        <v>121</v>
      </c>
      <c r="B39" s="30">
        <v>71</v>
      </c>
      <c r="C39" s="30">
        <v>72</v>
      </c>
      <c r="D39" s="30">
        <v>56</v>
      </c>
      <c r="E39" s="30">
        <v>58</v>
      </c>
      <c r="F39" s="30">
        <v>50</v>
      </c>
      <c r="G39" s="30">
        <v>50</v>
      </c>
      <c r="H39" s="30">
        <v>40</v>
      </c>
      <c r="I39" s="30">
        <v>38</v>
      </c>
      <c r="J39" s="30">
        <v>50</v>
      </c>
      <c r="K39" s="30">
        <v>47</v>
      </c>
      <c r="L39" s="30">
        <v>66</v>
      </c>
      <c r="M39" s="30">
        <v>65</v>
      </c>
      <c r="N39" s="30">
        <v>52</v>
      </c>
      <c r="O39" s="30">
        <v>53</v>
      </c>
      <c r="P39" s="30">
        <v>49</v>
      </c>
      <c r="Q39" s="30">
        <v>50</v>
      </c>
      <c r="R39" s="30">
        <v>37</v>
      </c>
      <c r="S39" s="30">
        <v>35</v>
      </c>
      <c r="T39" s="30">
        <v>47</v>
      </c>
      <c r="U39" s="30">
        <v>46</v>
      </c>
      <c r="V39" s="30">
        <v>70</v>
      </c>
      <c r="W39" s="30">
        <v>71</v>
      </c>
      <c r="X39" s="30">
        <v>51</v>
      </c>
      <c r="Y39" s="30">
        <v>52</v>
      </c>
      <c r="Z39" s="30">
        <v>45</v>
      </c>
      <c r="AA39" s="30">
        <v>44</v>
      </c>
      <c r="AB39" s="30">
        <v>48</v>
      </c>
      <c r="AC39" s="30">
        <v>47</v>
      </c>
      <c r="AD39" s="30">
        <v>44</v>
      </c>
      <c r="AE39" s="30">
        <v>48</v>
      </c>
      <c r="AF39" s="30">
        <v>64</v>
      </c>
      <c r="AG39" s="30">
        <v>64</v>
      </c>
      <c r="AH39" s="30">
        <v>54</v>
      </c>
      <c r="AI39" s="30">
        <v>54</v>
      </c>
      <c r="AJ39" s="30">
        <v>44</v>
      </c>
      <c r="AK39" s="30">
        <v>44</v>
      </c>
      <c r="AL39" s="30">
        <v>11</v>
      </c>
      <c r="AM39" s="30">
        <v>0</v>
      </c>
      <c r="AN39" s="30">
        <v>32</v>
      </c>
      <c r="AO39" s="30">
        <v>36</v>
      </c>
      <c r="AP39" s="30">
        <v>45</v>
      </c>
      <c r="AQ39" s="30">
        <v>43</v>
      </c>
      <c r="AR39" s="30">
        <v>45</v>
      </c>
      <c r="AS39" s="30">
        <v>45</v>
      </c>
    </row>
    <row r="40" spans="1:45">
      <c r="A40" s="30" t="s">
        <v>122</v>
      </c>
      <c r="B40" s="30">
        <v>65</v>
      </c>
      <c r="C40" s="30">
        <v>67</v>
      </c>
      <c r="D40" s="30">
        <v>38</v>
      </c>
      <c r="E40" s="30">
        <v>42</v>
      </c>
      <c r="F40" s="30">
        <v>28</v>
      </c>
      <c r="G40" s="30">
        <v>26</v>
      </c>
      <c r="H40" s="30">
        <v>42</v>
      </c>
      <c r="I40" s="30">
        <v>43</v>
      </c>
      <c r="J40" s="30">
        <v>32</v>
      </c>
      <c r="K40" s="30">
        <v>29</v>
      </c>
      <c r="L40" s="30">
        <v>61</v>
      </c>
      <c r="M40" s="30">
        <v>57</v>
      </c>
      <c r="N40" s="30">
        <v>36</v>
      </c>
      <c r="O40" s="30">
        <v>39</v>
      </c>
      <c r="P40" s="30">
        <v>32</v>
      </c>
      <c r="Q40" s="30">
        <v>29</v>
      </c>
      <c r="R40" s="30">
        <v>40</v>
      </c>
      <c r="S40" s="30">
        <v>37</v>
      </c>
      <c r="T40" s="30">
        <v>23</v>
      </c>
      <c r="U40" s="30">
        <v>22</v>
      </c>
      <c r="V40" s="30">
        <v>67</v>
      </c>
      <c r="W40" s="30">
        <v>68</v>
      </c>
      <c r="X40" s="30">
        <v>36</v>
      </c>
      <c r="Y40" s="30">
        <v>37</v>
      </c>
      <c r="Z40" s="30">
        <v>23</v>
      </c>
      <c r="AA40" s="30">
        <v>21</v>
      </c>
      <c r="AB40" s="30">
        <v>46</v>
      </c>
      <c r="AC40" s="30">
        <v>50</v>
      </c>
      <c r="AD40" s="30">
        <v>20</v>
      </c>
      <c r="AE40" s="30">
        <v>22</v>
      </c>
      <c r="AF40" s="30">
        <v>61</v>
      </c>
      <c r="AG40" s="30">
        <v>62</v>
      </c>
      <c r="AH40" s="30">
        <v>39</v>
      </c>
      <c r="AI40" s="30">
        <v>38</v>
      </c>
      <c r="AJ40" s="30">
        <v>23</v>
      </c>
      <c r="AK40" s="30">
        <v>24</v>
      </c>
      <c r="AL40" s="30">
        <v>36</v>
      </c>
      <c r="AM40" s="30">
        <v>32</v>
      </c>
      <c r="AN40" s="30">
        <v>0</v>
      </c>
      <c r="AO40" s="30">
        <v>10</v>
      </c>
      <c r="AP40" s="30">
        <v>24</v>
      </c>
      <c r="AQ40" s="30">
        <v>22</v>
      </c>
      <c r="AR40" s="30">
        <v>24</v>
      </c>
      <c r="AS40" s="30">
        <v>22</v>
      </c>
    </row>
    <row r="41" spans="1:45">
      <c r="A41" s="30" t="s">
        <v>123</v>
      </c>
      <c r="B41" s="30">
        <v>66</v>
      </c>
      <c r="C41" s="30">
        <v>68</v>
      </c>
      <c r="D41" s="30">
        <v>35</v>
      </c>
      <c r="E41" s="30">
        <v>38</v>
      </c>
      <c r="F41" s="30">
        <v>24</v>
      </c>
      <c r="G41" s="30">
        <v>22</v>
      </c>
      <c r="H41" s="30">
        <v>44</v>
      </c>
      <c r="I41" s="30">
        <v>44</v>
      </c>
      <c r="J41" s="30">
        <v>26</v>
      </c>
      <c r="K41" s="30">
        <v>27</v>
      </c>
      <c r="L41" s="30">
        <v>61</v>
      </c>
      <c r="M41" s="30">
        <v>57</v>
      </c>
      <c r="N41" s="30">
        <v>33</v>
      </c>
      <c r="O41" s="30">
        <v>36</v>
      </c>
      <c r="P41" s="30">
        <v>28</v>
      </c>
      <c r="Q41" s="30">
        <v>25</v>
      </c>
      <c r="R41" s="30">
        <v>41</v>
      </c>
      <c r="S41" s="30">
        <v>40</v>
      </c>
      <c r="T41" s="30">
        <v>19</v>
      </c>
      <c r="U41" s="30">
        <v>16</v>
      </c>
      <c r="V41" s="30">
        <v>66</v>
      </c>
      <c r="W41" s="30">
        <v>67</v>
      </c>
      <c r="X41" s="30">
        <v>37</v>
      </c>
      <c r="Y41" s="30">
        <v>38</v>
      </c>
      <c r="Z41" s="30">
        <v>23</v>
      </c>
      <c r="AA41" s="30">
        <v>21</v>
      </c>
      <c r="AB41" s="30">
        <v>48</v>
      </c>
      <c r="AC41" s="30">
        <v>51</v>
      </c>
      <c r="AD41" s="30">
        <v>18</v>
      </c>
      <c r="AE41" s="30">
        <v>22</v>
      </c>
      <c r="AF41" s="30">
        <v>60</v>
      </c>
      <c r="AG41" s="30">
        <v>60</v>
      </c>
      <c r="AH41" s="30">
        <v>36</v>
      </c>
      <c r="AI41" s="30">
        <v>33</v>
      </c>
      <c r="AJ41" s="30">
        <v>20</v>
      </c>
      <c r="AK41" s="30">
        <v>21</v>
      </c>
      <c r="AL41" s="30">
        <v>36</v>
      </c>
      <c r="AM41" s="30">
        <v>36</v>
      </c>
      <c r="AN41" s="30">
        <v>10</v>
      </c>
      <c r="AO41" s="30">
        <v>0</v>
      </c>
      <c r="AP41" s="30">
        <v>25</v>
      </c>
      <c r="AQ41" s="30">
        <v>22</v>
      </c>
      <c r="AR41" s="30">
        <v>21</v>
      </c>
      <c r="AS41" s="30">
        <v>19</v>
      </c>
    </row>
    <row r="42" spans="1:45">
      <c r="A42" s="30" t="s">
        <v>124</v>
      </c>
      <c r="B42" s="30">
        <v>62</v>
      </c>
      <c r="C42" s="30">
        <v>64</v>
      </c>
      <c r="D42" s="30">
        <v>35</v>
      </c>
      <c r="E42" s="30">
        <v>38</v>
      </c>
      <c r="F42" s="30">
        <v>28</v>
      </c>
      <c r="G42" s="30">
        <v>26</v>
      </c>
      <c r="H42" s="30">
        <v>46</v>
      </c>
      <c r="I42" s="30">
        <v>49</v>
      </c>
      <c r="J42" s="30">
        <v>30</v>
      </c>
      <c r="K42" s="30">
        <v>31</v>
      </c>
      <c r="L42" s="30">
        <v>60</v>
      </c>
      <c r="M42" s="30">
        <v>57</v>
      </c>
      <c r="N42" s="30">
        <v>38</v>
      </c>
      <c r="O42" s="30">
        <v>39</v>
      </c>
      <c r="P42" s="30">
        <v>31</v>
      </c>
      <c r="Q42" s="30">
        <v>33</v>
      </c>
      <c r="R42" s="30">
        <v>48</v>
      </c>
      <c r="S42" s="30">
        <v>49</v>
      </c>
      <c r="T42" s="30">
        <v>24</v>
      </c>
      <c r="U42" s="30">
        <v>25</v>
      </c>
      <c r="V42" s="30">
        <v>67</v>
      </c>
      <c r="W42" s="30">
        <v>67</v>
      </c>
      <c r="X42" s="30">
        <v>35</v>
      </c>
      <c r="Y42" s="30">
        <v>36</v>
      </c>
      <c r="Z42" s="30">
        <v>10</v>
      </c>
      <c r="AA42" s="30">
        <v>12</v>
      </c>
      <c r="AB42" s="30">
        <v>51</v>
      </c>
      <c r="AC42" s="30">
        <v>55</v>
      </c>
      <c r="AD42" s="30">
        <v>20</v>
      </c>
      <c r="AE42" s="30">
        <v>20</v>
      </c>
      <c r="AF42" s="30">
        <v>61</v>
      </c>
      <c r="AG42" s="30">
        <v>62</v>
      </c>
      <c r="AH42" s="30">
        <v>37</v>
      </c>
      <c r="AI42" s="30">
        <v>39</v>
      </c>
      <c r="AJ42" s="30">
        <v>28</v>
      </c>
      <c r="AK42" s="30">
        <v>27</v>
      </c>
      <c r="AL42" s="30">
        <v>48</v>
      </c>
      <c r="AM42" s="30">
        <v>45</v>
      </c>
      <c r="AN42" s="30">
        <v>24</v>
      </c>
      <c r="AO42" s="30">
        <v>25</v>
      </c>
      <c r="AP42" s="30">
        <v>0</v>
      </c>
      <c r="AQ42" s="30">
        <v>11</v>
      </c>
      <c r="AR42" s="30">
        <v>29</v>
      </c>
      <c r="AS42" s="30">
        <v>27</v>
      </c>
    </row>
    <row r="43" spans="1:45">
      <c r="A43" s="30" t="s">
        <v>125</v>
      </c>
      <c r="B43" s="30">
        <v>66</v>
      </c>
      <c r="C43" s="30">
        <v>68</v>
      </c>
      <c r="D43" s="30">
        <v>37</v>
      </c>
      <c r="E43" s="30">
        <v>40</v>
      </c>
      <c r="F43" s="30">
        <v>28</v>
      </c>
      <c r="G43" s="30">
        <v>26</v>
      </c>
      <c r="H43" s="30">
        <v>46</v>
      </c>
      <c r="I43" s="30">
        <v>51</v>
      </c>
      <c r="J43" s="30">
        <v>27</v>
      </c>
      <c r="K43" s="30">
        <v>32</v>
      </c>
      <c r="L43" s="30">
        <v>62</v>
      </c>
      <c r="M43" s="30">
        <v>59</v>
      </c>
      <c r="N43" s="30">
        <v>36</v>
      </c>
      <c r="O43" s="30">
        <v>39</v>
      </c>
      <c r="P43" s="30">
        <v>33</v>
      </c>
      <c r="Q43" s="30">
        <v>28</v>
      </c>
      <c r="R43" s="30">
        <v>45</v>
      </c>
      <c r="S43" s="30">
        <v>43</v>
      </c>
      <c r="T43" s="30">
        <v>22</v>
      </c>
      <c r="U43" s="30">
        <v>20</v>
      </c>
      <c r="V43" s="30">
        <v>65</v>
      </c>
      <c r="W43" s="30">
        <v>67</v>
      </c>
      <c r="X43" s="30">
        <v>34</v>
      </c>
      <c r="Y43" s="30">
        <v>35</v>
      </c>
      <c r="Z43" s="30">
        <v>9</v>
      </c>
      <c r="AA43" s="30">
        <v>9</v>
      </c>
      <c r="AB43" s="30">
        <v>51</v>
      </c>
      <c r="AC43" s="30">
        <v>53</v>
      </c>
      <c r="AD43" s="30">
        <v>25</v>
      </c>
      <c r="AE43" s="30">
        <v>23</v>
      </c>
      <c r="AF43" s="30">
        <v>60</v>
      </c>
      <c r="AG43" s="30">
        <v>61</v>
      </c>
      <c r="AH43" s="30">
        <v>38</v>
      </c>
      <c r="AI43" s="30">
        <v>40</v>
      </c>
      <c r="AJ43" s="30">
        <v>25</v>
      </c>
      <c r="AK43" s="30">
        <v>24</v>
      </c>
      <c r="AL43" s="30">
        <v>43</v>
      </c>
      <c r="AM43" s="30">
        <v>43</v>
      </c>
      <c r="AN43" s="30">
        <v>22</v>
      </c>
      <c r="AO43" s="30">
        <v>22</v>
      </c>
      <c r="AP43" s="30">
        <v>11</v>
      </c>
      <c r="AQ43" s="30">
        <v>0</v>
      </c>
      <c r="AR43" s="30">
        <v>26</v>
      </c>
      <c r="AS43" s="30">
        <v>26</v>
      </c>
    </row>
    <row r="44" spans="1:45">
      <c r="A44" s="30" t="s">
        <v>126</v>
      </c>
      <c r="B44" s="30">
        <v>66</v>
      </c>
      <c r="C44" s="30">
        <v>68</v>
      </c>
      <c r="D44" s="30">
        <v>25</v>
      </c>
      <c r="E44" s="30">
        <v>27</v>
      </c>
      <c r="F44" s="30">
        <v>26</v>
      </c>
      <c r="G44" s="30">
        <v>25</v>
      </c>
      <c r="H44" s="30">
        <v>54</v>
      </c>
      <c r="I44" s="30">
        <v>53</v>
      </c>
      <c r="J44" s="30">
        <v>34</v>
      </c>
      <c r="K44" s="30">
        <v>33</v>
      </c>
      <c r="L44" s="30">
        <v>63</v>
      </c>
      <c r="M44" s="30">
        <v>57</v>
      </c>
      <c r="N44" s="30">
        <v>25</v>
      </c>
      <c r="O44" s="30">
        <v>29</v>
      </c>
      <c r="P44" s="30">
        <v>15</v>
      </c>
      <c r="Q44" s="30">
        <v>15</v>
      </c>
      <c r="R44" s="30">
        <v>45</v>
      </c>
      <c r="S44" s="30">
        <v>47</v>
      </c>
      <c r="T44" s="30">
        <v>26</v>
      </c>
      <c r="U44" s="30">
        <v>23</v>
      </c>
      <c r="V44" s="30">
        <v>70</v>
      </c>
      <c r="W44" s="30">
        <v>71</v>
      </c>
      <c r="X44" s="30">
        <v>34</v>
      </c>
      <c r="Y44" s="30">
        <v>35</v>
      </c>
      <c r="Z44" s="30">
        <v>23</v>
      </c>
      <c r="AA44" s="30">
        <v>21</v>
      </c>
      <c r="AB44" s="30">
        <v>54</v>
      </c>
      <c r="AC44" s="30">
        <v>53</v>
      </c>
      <c r="AD44" s="30">
        <v>33</v>
      </c>
      <c r="AE44" s="30">
        <v>34</v>
      </c>
      <c r="AF44" s="30">
        <v>60</v>
      </c>
      <c r="AG44" s="30">
        <v>61</v>
      </c>
      <c r="AH44" s="30">
        <v>24</v>
      </c>
      <c r="AI44" s="30">
        <v>24</v>
      </c>
      <c r="AJ44" s="30">
        <v>2</v>
      </c>
      <c r="AK44" s="30">
        <v>14</v>
      </c>
      <c r="AL44" s="30">
        <v>45</v>
      </c>
      <c r="AM44" s="30">
        <v>45</v>
      </c>
      <c r="AN44" s="30">
        <v>24</v>
      </c>
      <c r="AO44" s="30">
        <v>21</v>
      </c>
      <c r="AP44" s="30">
        <v>29</v>
      </c>
      <c r="AQ44" s="30">
        <v>26</v>
      </c>
      <c r="AR44" s="30">
        <v>0</v>
      </c>
      <c r="AS44" s="30">
        <v>2</v>
      </c>
    </row>
    <row r="45" spans="1:45">
      <c r="A45" s="30" t="s">
        <v>127</v>
      </c>
      <c r="B45" s="30">
        <v>66</v>
      </c>
      <c r="C45" s="30">
        <v>68</v>
      </c>
      <c r="D45" s="30">
        <v>25</v>
      </c>
      <c r="E45" s="30">
        <v>27</v>
      </c>
      <c r="F45" s="30">
        <v>26</v>
      </c>
      <c r="G45" s="30">
        <v>25</v>
      </c>
      <c r="H45" s="30">
        <v>52</v>
      </c>
      <c r="I45" s="30">
        <v>51</v>
      </c>
      <c r="J45" s="30">
        <v>34</v>
      </c>
      <c r="K45" s="30">
        <v>33</v>
      </c>
      <c r="L45" s="30">
        <v>63</v>
      </c>
      <c r="M45" s="30">
        <v>57</v>
      </c>
      <c r="N45" s="30">
        <v>25</v>
      </c>
      <c r="O45" s="30">
        <v>29</v>
      </c>
      <c r="P45" s="30">
        <v>17</v>
      </c>
      <c r="Q45" s="30">
        <v>15</v>
      </c>
      <c r="R45" s="30">
        <v>46</v>
      </c>
      <c r="S45" s="30">
        <v>48</v>
      </c>
      <c r="T45" s="30">
        <v>26</v>
      </c>
      <c r="U45" s="30">
        <v>23</v>
      </c>
      <c r="V45" s="30">
        <v>70</v>
      </c>
      <c r="W45" s="30">
        <v>71</v>
      </c>
      <c r="X45" s="30">
        <v>35</v>
      </c>
      <c r="Y45" s="30">
        <v>36</v>
      </c>
      <c r="Z45" s="30">
        <v>23</v>
      </c>
      <c r="AA45" s="30">
        <v>21</v>
      </c>
      <c r="AB45" s="30">
        <v>52</v>
      </c>
      <c r="AC45" s="30">
        <v>54</v>
      </c>
      <c r="AD45" s="30">
        <v>31</v>
      </c>
      <c r="AE45" s="30">
        <v>32</v>
      </c>
      <c r="AF45" s="30">
        <v>60</v>
      </c>
      <c r="AG45" s="30">
        <v>61</v>
      </c>
      <c r="AH45" s="30">
        <v>24</v>
      </c>
      <c r="AI45" s="30">
        <v>24</v>
      </c>
      <c r="AJ45" s="30">
        <v>4</v>
      </c>
      <c r="AK45" s="30">
        <v>16</v>
      </c>
      <c r="AL45" s="30">
        <v>46</v>
      </c>
      <c r="AM45" s="30">
        <v>45</v>
      </c>
      <c r="AN45" s="30">
        <v>22</v>
      </c>
      <c r="AO45" s="30">
        <v>19</v>
      </c>
      <c r="AP45" s="30">
        <v>27</v>
      </c>
      <c r="AQ45" s="30">
        <v>26</v>
      </c>
      <c r="AR45" s="30">
        <v>2</v>
      </c>
      <c r="AS45" s="30">
        <v>0</v>
      </c>
    </row>
  </sheetData>
  <phoneticPr fontId="5"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mt pruned</vt:lpstr>
      <vt:lpstr>AU</vt:lpstr>
      <vt:lpstr>RF distance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Lab</dc:creator>
  <cp:lastModifiedBy>J. Cameron Thrash</cp:lastModifiedBy>
  <dcterms:created xsi:type="dcterms:W3CDTF">2013-04-15T21:37:30Z</dcterms:created>
  <dcterms:modified xsi:type="dcterms:W3CDTF">2013-05-08T18:54:06Z</dcterms:modified>
</cp:coreProperties>
</file>