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0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L26" i="1" l="1"/>
  <c r="I26" i="1"/>
  <c r="L25" i="1"/>
  <c r="I25" i="1"/>
  <c r="M25" i="1" s="1"/>
  <c r="L24" i="1"/>
  <c r="I24" i="1"/>
  <c r="L23" i="1"/>
  <c r="I23" i="1"/>
  <c r="M23" i="1" s="1"/>
  <c r="L22" i="1"/>
  <c r="I22" i="1"/>
  <c r="L21" i="1"/>
  <c r="I21" i="1"/>
  <c r="M21" i="1" s="1"/>
  <c r="L20" i="1"/>
  <c r="I20" i="1"/>
  <c r="L19" i="1"/>
  <c r="I19" i="1"/>
  <c r="M19" i="1" s="1"/>
  <c r="L18" i="1"/>
  <c r="I18" i="1"/>
  <c r="L17" i="1"/>
  <c r="I17" i="1"/>
  <c r="M17" i="1" s="1"/>
  <c r="L16" i="1"/>
  <c r="I16" i="1"/>
  <c r="L15" i="1"/>
  <c r="I15" i="1"/>
  <c r="M15" i="1" s="1"/>
  <c r="L14" i="1"/>
  <c r="I14" i="1"/>
  <c r="L13" i="1"/>
  <c r="I13" i="1"/>
  <c r="M13" i="1" s="1"/>
  <c r="L12" i="1"/>
  <c r="I12" i="1"/>
  <c r="L11" i="1"/>
  <c r="I11" i="1"/>
  <c r="M11" i="1" s="1"/>
  <c r="L10" i="1"/>
  <c r="I10" i="1"/>
  <c r="L9" i="1"/>
  <c r="I9" i="1"/>
  <c r="M9" i="1" s="1"/>
  <c r="L8" i="1"/>
  <c r="I8" i="1"/>
  <c r="L7" i="1"/>
  <c r="I7" i="1"/>
  <c r="M7" i="1" s="1"/>
  <c r="L6" i="1"/>
  <c r="I6" i="1"/>
  <c r="M6" i="1" s="1"/>
  <c r="L5" i="1"/>
  <c r="I5" i="1"/>
  <c r="M5" i="1" s="1"/>
  <c r="L4" i="1"/>
  <c r="I4" i="1"/>
  <c r="L3" i="1"/>
  <c r="I3" i="1"/>
  <c r="M3" i="1" s="1"/>
  <c r="M4" i="1" l="1"/>
  <c r="M8" i="1"/>
  <c r="M10" i="1"/>
  <c r="M12" i="1"/>
  <c r="M14" i="1"/>
  <c r="M16" i="1"/>
  <c r="M18" i="1"/>
  <c r="M20" i="1"/>
  <c r="M22" i="1"/>
  <c r="M24" i="1"/>
  <c r="M26" i="1"/>
</calcChain>
</file>

<file path=xl/sharedStrings.xml><?xml version="1.0" encoding="utf-8"?>
<sst xmlns="http://schemas.openxmlformats.org/spreadsheetml/2006/main" count="63" uniqueCount="43">
  <si>
    <t xml:space="preserve">Creatinine </t>
  </si>
  <si>
    <t>Total Protein (g/dL)</t>
  </si>
  <si>
    <t xml:space="preserve">Urine </t>
  </si>
  <si>
    <t>Body Weight (Kg)</t>
  </si>
  <si>
    <t>GFR</t>
  </si>
  <si>
    <t>Sample</t>
  </si>
  <si>
    <t>Days Post Infection</t>
  </si>
  <si>
    <t>Plasma (umol/L)</t>
  </si>
  <si>
    <t>Plasma (mg/dL)</t>
  </si>
  <si>
    <t>urine (mg/dL)</t>
  </si>
  <si>
    <t>plasma</t>
  </si>
  <si>
    <t>urine</t>
  </si>
  <si>
    <t>urine produced (mL)</t>
  </si>
  <si>
    <t>mL/min</t>
  </si>
  <si>
    <t>in</t>
  </si>
  <si>
    <t>out</t>
  </si>
  <si>
    <t>% loss</t>
  </si>
  <si>
    <t xml:space="preserve"> (mL/min/Kg)</t>
  </si>
  <si>
    <t>ctl 7</t>
  </si>
  <si>
    <t>&lt;0.05</t>
  </si>
  <si>
    <t>ctl 8</t>
  </si>
  <si>
    <t>ctl 9</t>
  </si>
  <si>
    <t>inf 37</t>
  </si>
  <si>
    <t>inf 38</t>
  </si>
  <si>
    <t>inf 39</t>
  </si>
  <si>
    <t>ctl 13</t>
  </si>
  <si>
    <t>ctl 14</t>
  </si>
  <si>
    <t xml:space="preserve">ctl 16 </t>
  </si>
  <si>
    <t>inf 43</t>
  </si>
  <si>
    <t>inf 44</t>
  </si>
  <si>
    <t>inf 45</t>
  </si>
  <si>
    <t>ctl 19</t>
  </si>
  <si>
    <t>ctl 20</t>
  </si>
  <si>
    <t>ctl 21</t>
  </si>
  <si>
    <t>inf 49</t>
  </si>
  <si>
    <t>inf 50</t>
  </si>
  <si>
    <t xml:space="preserve">inf 51 </t>
  </si>
  <si>
    <t>ctl 24</t>
  </si>
  <si>
    <t>ctl 25</t>
  </si>
  <si>
    <t>ctl 27</t>
  </si>
  <si>
    <t>inf 55</t>
  </si>
  <si>
    <t>inf 56</t>
  </si>
  <si>
    <t>inf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</si>
</sst>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7" formatCode="0.00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167" fontId="0" fillId="0" borderId="0" xfId="0" applyNumberFormat="1"/>
    <xf numFmtId="2" fontId="0" fillId="0" borderId="0" xfId="0" applyNumberFormat="1" applyFill="1" applyBorder="1"/>
    <xf numFmtId="0" fontId="0" fillId="0" borderId="0" xfId="0" applyFill="1"/>
    <xf numFmtId="164" fontId="2" fillId="0" borderId="3" xfId="0" applyNumberFormat="1" applyFont="1" applyFill="1" applyBorder="1" applyAlignment="1">
      <alignment horizontal="right"/>
    </xf>
    <xf numFmtId="167" fontId="0" fillId="0" borderId="0" xfId="0" applyNumberFormat="1" applyFill="1"/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167" fontId="1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C32" sqref="C32"/>
    </sheetView>
  </sheetViews>
  <sheetFormatPr defaultRowHeight="15" x14ac:dyDescent="0.25"/>
  <cols>
    <col min="2" max="2" width="17.28515625" customWidth="1"/>
    <col min="3" max="3" width="16.7109375" customWidth="1"/>
    <col min="4" max="4" width="14.7109375" customWidth="1"/>
    <col min="5" max="5" width="12.140625" customWidth="1"/>
    <col min="8" max="8" width="18.7109375" customWidth="1"/>
    <col min="9" max="9" width="13.140625" style="2" customWidth="1"/>
    <col min="13" max="13" width="13.140625" customWidth="1"/>
  </cols>
  <sheetData>
    <row r="1" spans="1:14" ht="15.75" thickTop="1" x14ac:dyDescent="0.25">
      <c r="A1" s="15"/>
      <c r="B1" s="16"/>
      <c r="C1" s="17" t="s">
        <v>0</v>
      </c>
      <c r="D1" s="18"/>
      <c r="E1" s="18"/>
      <c r="F1" s="17" t="s">
        <v>1</v>
      </c>
      <c r="G1" s="19"/>
      <c r="H1" s="17" t="s">
        <v>2</v>
      </c>
      <c r="I1" s="19"/>
      <c r="J1" s="17" t="s">
        <v>3</v>
      </c>
      <c r="K1" s="19"/>
      <c r="L1" s="19"/>
      <c r="M1" s="20" t="s">
        <v>4</v>
      </c>
      <c r="N1" s="1"/>
    </row>
    <row r="2" spans="1:14" ht="15.75" thickBot="1" x14ac:dyDescent="0.3">
      <c r="A2" s="30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2" t="s">
        <v>13</v>
      </c>
      <c r="J2" s="31" t="s">
        <v>14</v>
      </c>
      <c r="K2" s="31" t="s">
        <v>15</v>
      </c>
      <c r="L2" s="31" t="s">
        <v>16</v>
      </c>
      <c r="M2" s="33" t="s">
        <v>17</v>
      </c>
      <c r="N2" s="1"/>
    </row>
    <row r="3" spans="1:14" s="4" customFormat="1" ht="15.75" thickTop="1" x14ac:dyDescent="0.25">
      <c r="A3" s="39" t="s">
        <v>18</v>
      </c>
      <c r="B3" s="40">
        <v>51</v>
      </c>
      <c r="C3" s="40">
        <v>23</v>
      </c>
      <c r="D3" s="41">
        <f>(C3*113.12)/100</f>
        <v>26.017600000000002</v>
      </c>
      <c r="E3" s="40">
        <v>2200</v>
      </c>
      <c r="F3" s="40">
        <v>720</v>
      </c>
      <c r="G3" s="40" t="s">
        <v>19</v>
      </c>
      <c r="H3" s="40">
        <v>0.5</v>
      </c>
      <c r="I3" s="42">
        <f>H3/(16*60)</f>
        <v>5.2083333333333333E-4</v>
      </c>
      <c r="J3" s="41">
        <v>2.35E-2</v>
      </c>
      <c r="K3" s="41">
        <v>1.9599999999999999E-2</v>
      </c>
      <c r="L3" s="43">
        <f>(J3-K3)/J3</f>
        <v>0.16595744680851066</v>
      </c>
      <c r="M3" s="44">
        <f t="shared" ref="M3:M26" si="0">((E3*I3)/D3)/AVERAGE(J3:K3)</f>
        <v>2.0436520025019176</v>
      </c>
      <c r="N3" s="3"/>
    </row>
    <row r="4" spans="1:14" s="4" customFormat="1" x14ac:dyDescent="0.25">
      <c r="A4" s="21" t="s">
        <v>20</v>
      </c>
      <c r="B4" s="7">
        <v>51</v>
      </c>
      <c r="C4" s="7">
        <v>21</v>
      </c>
      <c r="D4" s="8">
        <f>(C4*113.12)/100</f>
        <v>23.755199999999999</v>
      </c>
      <c r="E4" s="7">
        <v>1400.0000000000002</v>
      </c>
      <c r="F4" s="7">
        <v>540</v>
      </c>
      <c r="G4" s="7" t="s">
        <v>19</v>
      </c>
      <c r="H4" s="7">
        <v>1</v>
      </c>
      <c r="I4" s="9">
        <f t="shared" ref="I4:I26" si="1">H4/(16*60)</f>
        <v>1.0416666666666667E-3</v>
      </c>
      <c r="J4" s="8">
        <v>2.4299999999999999E-2</v>
      </c>
      <c r="K4" s="8">
        <v>2.0299999999999999E-2</v>
      </c>
      <c r="L4" s="10">
        <f>(J4-K4)/J4</f>
        <v>0.16460905349794239</v>
      </c>
      <c r="M4" s="22">
        <f t="shared" si="0"/>
        <v>2.7529178286182243</v>
      </c>
      <c r="N4" s="3"/>
    </row>
    <row r="5" spans="1:14" s="4" customFormat="1" x14ac:dyDescent="0.25">
      <c r="A5" s="21" t="s">
        <v>21</v>
      </c>
      <c r="B5" s="7">
        <v>51</v>
      </c>
      <c r="C5" s="7">
        <v>32</v>
      </c>
      <c r="D5" s="8">
        <f t="shared" ref="D4:D26" si="2">(C5*113.12)/100</f>
        <v>36.198399999999999</v>
      </c>
      <c r="E5" s="7">
        <v>1200</v>
      </c>
      <c r="F5" s="7">
        <v>560</v>
      </c>
      <c r="G5" s="7" t="s">
        <v>19</v>
      </c>
      <c r="H5" s="7">
        <v>2</v>
      </c>
      <c r="I5" s="9">
        <f t="shared" si="1"/>
        <v>2.0833333333333333E-3</v>
      </c>
      <c r="J5" s="8">
        <v>2.3199999999999998E-2</v>
      </c>
      <c r="K5" s="8">
        <v>1.8800000000000001E-2</v>
      </c>
      <c r="L5" s="10">
        <f t="shared" ref="L5:L26" si="3">(J5-K5)/J5</f>
        <v>0.18965517241379301</v>
      </c>
      <c r="M5" s="22">
        <f t="shared" si="0"/>
        <v>3.2887536202599854</v>
      </c>
      <c r="N5" s="3"/>
    </row>
    <row r="6" spans="1:14" s="4" customFormat="1" x14ac:dyDescent="0.25">
      <c r="A6" s="23" t="s">
        <v>22</v>
      </c>
      <c r="B6" s="11">
        <v>51</v>
      </c>
      <c r="C6" s="11">
        <v>21</v>
      </c>
      <c r="D6" s="8">
        <f t="shared" si="2"/>
        <v>23.755199999999999</v>
      </c>
      <c r="E6" s="11">
        <v>800</v>
      </c>
      <c r="F6" s="11">
        <v>580</v>
      </c>
      <c r="G6" s="11">
        <v>0.09</v>
      </c>
      <c r="H6" s="11">
        <v>2</v>
      </c>
      <c r="I6" s="12">
        <f t="shared" si="1"/>
        <v>2.0833333333333333E-3</v>
      </c>
      <c r="J6" s="13">
        <v>2.2200000000000001E-2</v>
      </c>
      <c r="K6" s="13">
        <v>1.83E-2</v>
      </c>
      <c r="L6" s="14">
        <f t="shared" si="3"/>
        <v>0.17567567567567569</v>
      </c>
      <c r="M6" s="22">
        <f t="shared" si="0"/>
        <v>3.4646951719611372</v>
      </c>
      <c r="N6" s="3"/>
    </row>
    <row r="7" spans="1:14" s="4" customFormat="1" x14ac:dyDescent="0.25">
      <c r="A7" s="23" t="s">
        <v>23</v>
      </c>
      <c r="B7" s="11">
        <v>51</v>
      </c>
      <c r="C7" s="11">
        <v>22</v>
      </c>
      <c r="D7" s="8">
        <f t="shared" si="2"/>
        <v>24.886400000000002</v>
      </c>
      <c r="E7" s="11">
        <v>500</v>
      </c>
      <c r="F7" s="11">
        <v>570</v>
      </c>
      <c r="G7" s="11">
        <v>0.1</v>
      </c>
      <c r="H7" s="11">
        <v>2</v>
      </c>
      <c r="I7" s="12">
        <f t="shared" si="1"/>
        <v>2.0833333333333333E-3</v>
      </c>
      <c r="J7" s="13">
        <v>2.2700000000000001E-2</v>
      </c>
      <c r="K7" s="13">
        <v>1.9199999999999998E-2</v>
      </c>
      <c r="L7" s="14">
        <f t="shared" si="3"/>
        <v>0.15418502202643183</v>
      </c>
      <c r="M7" s="22">
        <f t="shared" si="0"/>
        <v>1.9979410146947187</v>
      </c>
      <c r="N7" s="3"/>
    </row>
    <row r="8" spans="1:14" s="4" customFormat="1" ht="15.75" thickBot="1" x14ac:dyDescent="0.3">
      <c r="A8" s="24" t="s">
        <v>24</v>
      </c>
      <c r="B8" s="25">
        <v>51</v>
      </c>
      <c r="C8" s="25">
        <v>17</v>
      </c>
      <c r="D8" s="26">
        <f t="shared" si="2"/>
        <v>19.230399999999999</v>
      </c>
      <c r="E8" s="25">
        <v>500</v>
      </c>
      <c r="F8" s="25">
        <v>580</v>
      </c>
      <c r="G8" s="25">
        <v>0.27</v>
      </c>
      <c r="H8" s="25">
        <v>2.75</v>
      </c>
      <c r="I8" s="27">
        <f t="shared" si="1"/>
        <v>2.8645833333333331E-3</v>
      </c>
      <c r="J8" s="45">
        <v>2.3300000000000001E-2</v>
      </c>
      <c r="K8" s="45">
        <v>1.9699999999999999E-2</v>
      </c>
      <c r="L8" s="28">
        <f t="shared" si="3"/>
        <v>0.15450643776824044</v>
      </c>
      <c r="M8" s="29">
        <f t="shared" si="0"/>
        <v>3.46421379972666</v>
      </c>
      <c r="N8" s="3"/>
    </row>
    <row r="9" spans="1:14" s="4" customFormat="1" ht="15.75" thickTop="1" x14ac:dyDescent="0.25">
      <c r="A9" s="34" t="s">
        <v>25</v>
      </c>
      <c r="B9" s="35">
        <v>80</v>
      </c>
      <c r="C9" s="35">
        <v>25</v>
      </c>
      <c r="D9" s="5">
        <f t="shared" si="2"/>
        <v>28.28</v>
      </c>
      <c r="E9" s="35">
        <v>1900</v>
      </c>
      <c r="F9" s="35">
        <v>590</v>
      </c>
      <c r="G9" s="35" t="s">
        <v>19</v>
      </c>
      <c r="H9" s="35">
        <v>1</v>
      </c>
      <c r="I9" s="36">
        <f t="shared" si="1"/>
        <v>1.0416666666666667E-3</v>
      </c>
      <c r="J9" s="5">
        <v>2.6200000000000001E-2</v>
      </c>
      <c r="K9" s="5">
        <v>2.1899999999999999E-2</v>
      </c>
      <c r="L9" s="37">
        <f t="shared" si="3"/>
        <v>0.1641221374045802</v>
      </c>
      <c r="M9" s="38">
        <f t="shared" si="0"/>
        <v>2.9099657812529096</v>
      </c>
      <c r="N9" s="3"/>
    </row>
    <row r="10" spans="1:14" s="4" customFormat="1" x14ac:dyDescent="0.25">
      <c r="A10" s="21" t="s">
        <v>26</v>
      </c>
      <c r="B10" s="7">
        <v>80</v>
      </c>
      <c r="C10" s="7">
        <v>27</v>
      </c>
      <c r="D10" s="8">
        <f t="shared" si="2"/>
        <v>30.542400000000001</v>
      </c>
      <c r="E10" s="7">
        <v>3000</v>
      </c>
      <c r="F10" s="7">
        <v>580</v>
      </c>
      <c r="G10" s="7" t="s">
        <v>19</v>
      </c>
      <c r="H10" s="7">
        <v>0.6</v>
      </c>
      <c r="I10" s="9">
        <f t="shared" si="1"/>
        <v>6.2500000000000001E-4</v>
      </c>
      <c r="J10" s="8">
        <v>3.04E-2</v>
      </c>
      <c r="K10" s="8">
        <v>2.63E-2</v>
      </c>
      <c r="L10" s="10">
        <f t="shared" si="3"/>
        <v>0.13486842105263155</v>
      </c>
      <c r="M10" s="22">
        <f t="shared" si="0"/>
        <v>2.1654344824757104</v>
      </c>
      <c r="N10" s="3"/>
    </row>
    <row r="11" spans="1:14" s="4" customFormat="1" x14ac:dyDescent="0.25">
      <c r="A11" s="21" t="s">
        <v>27</v>
      </c>
      <c r="B11" s="7">
        <v>80</v>
      </c>
      <c r="C11" s="7">
        <v>26</v>
      </c>
      <c r="D11" s="8">
        <f t="shared" si="2"/>
        <v>29.411199999999997</v>
      </c>
      <c r="E11" s="7">
        <v>4800</v>
      </c>
      <c r="F11" s="7">
        <v>590</v>
      </c>
      <c r="G11" s="7" t="s">
        <v>19</v>
      </c>
      <c r="H11" s="7">
        <v>0.2</v>
      </c>
      <c r="I11" s="9">
        <f t="shared" si="1"/>
        <v>2.0833333333333335E-4</v>
      </c>
      <c r="J11" s="7">
        <v>2.47E-2</v>
      </c>
      <c r="K11" s="7">
        <v>2.18E-2</v>
      </c>
      <c r="L11" s="10">
        <f t="shared" si="3"/>
        <v>0.11740890688259109</v>
      </c>
      <c r="M11" s="22">
        <f t="shared" si="0"/>
        <v>1.4623936693563013</v>
      </c>
      <c r="N11" s="3"/>
    </row>
    <row r="12" spans="1:14" s="4" customFormat="1" x14ac:dyDescent="0.25">
      <c r="A12" s="23" t="s">
        <v>28</v>
      </c>
      <c r="B12" s="11">
        <v>80</v>
      </c>
      <c r="C12" s="11">
        <v>31</v>
      </c>
      <c r="D12" s="8">
        <f t="shared" si="2"/>
        <v>35.0672</v>
      </c>
      <c r="E12" s="11">
        <v>2100</v>
      </c>
      <c r="F12" s="11">
        <v>580</v>
      </c>
      <c r="G12" s="11" t="s">
        <v>19</v>
      </c>
      <c r="H12" s="11">
        <v>1.2</v>
      </c>
      <c r="I12" s="12">
        <f t="shared" si="1"/>
        <v>1.25E-3</v>
      </c>
      <c r="J12" s="11">
        <v>2.6800000000000001E-2</v>
      </c>
      <c r="K12" s="13">
        <v>2.2700000000000001E-2</v>
      </c>
      <c r="L12" s="14">
        <f t="shared" si="3"/>
        <v>0.15298507462686564</v>
      </c>
      <c r="M12" s="22">
        <f t="shared" si="0"/>
        <v>3.0244959979868953</v>
      </c>
      <c r="N12" s="3"/>
    </row>
    <row r="13" spans="1:14" s="4" customFormat="1" x14ac:dyDescent="0.25">
      <c r="A13" s="23" t="s">
        <v>29</v>
      </c>
      <c r="B13" s="11">
        <v>80</v>
      </c>
      <c r="C13" s="11">
        <v>27</v>
      </c>
      <c r="D13" s="8">
        <f t="shared" si="2"/>
        <v>30.542400000000001</v>
      </c>
      <c r="E13" s="11">
        <v>1500</v>
      </c>
      <c r="F13" s="11">
        <v>580</v>
      </c>
      <c r="G13" s="11" t="s">
        <v>19</v>
      </c>
      <c r="H13" s="11">
        <v>1.75</v>
      </c>
      <c r="I13" s="12">
        <f t="shared" si="1"/>
        <v>1.8229166666666667E-3</v>
      </c>
      <c r="J13" s="11">
        <v>2.8299999999999999E-2</v>
      </c>
      <c r="K13" s="13">
        <v>2.4E-2</v>
      </c>
      <c r="L13" s="14">
        <f t="shared" si="3"/>
        <v>0.15194346289752644</v>
      </c>
      <c r="M13" s="22">
        <f t="shared" si="0"/>
        <v>3.4236016017153021</v>
      </c>
      <c r="N13" s="3"/>
    </row>
    <row r="14" spans="1:14" s="4" customFormat="1" ht="15.75" thickBot="1" x14ac:dyDescent="0.3">
      <c r="A14" s="46" t="s">
        <v>30</v>
      </c>
      <c r="B14" s="47">
        <v>80</v>
      </c>
      <c r="C14" s="47">
        <v>43</v>
      </c>
      <c r="D14" s="48">
        <f t="shared" si="2"/>
        <v>48.641599999999997</v>
      </c>
      <c r="E14" s="47">
        <v>1800</v>
      </c>
      <c r="F14" s="47">
        <v>480</v>
      </c>
      <c r="G14" s="47" t="s">
        <v>19</v>
      </c>
      <c r="H14" s="47">
        <v>1.75</v>
      </c>
      <c r="I14" s="49">
        <f t="shared" si="1"/>
        <v>1.8229166666666667E-3</v>
      </c>
      <c r="J14" s="47">
        <v>2.6100000000000002E-2</v>
      </c>
      <c r="K14" s="50">
        <v>2.2200000000000001E-2</v>
      </c>
      <c r="L14" s="51">
        <f t="shared" si="3"/>
        <v>0.14942528735632185</v>
      </c>
      <c r="M14" s="52">
        <f t="shared" si="0"/>
        <v>2.7932791112420503</v>
      </c>
      <c r="N14" s="3"/>
    </row>
    <row r="15" spans="1:14" s="4" customFormat="1" ht="15.75" thickTop="1" x14ac:dyDescent="0.25">
      <c r="A15" s="39" t="s">
        <v>31</v>
      </c>
      <c r="B15" s="40">
        <v>100</v>
      </c>
      <c r="C15" s="40">
        <v>33</v>
      </c>
      <c r="D15" s="41">
        <f t="shared" si="2"/>
        <v>37.329599999999999</v>
      </c>
      <c r="E15" s="40">
        <v>2200</v>
      </c>
      <c r="F15" s="40">
        <v>510</v>
      </c>
      <c r="G15" s="40" t="s">
        <v>19</v>
      </c>
      <c r="H15" s="40">
        <v>0.8</v>
      </c>
      <c r="I15" s="42">
        <f t="shared" si="1"/>
        <v>8.3333333333333339E-4</v>
      </c>
      <c r="J15" s="40">
        <v>3.6299999999999999E-2</v>
      </c>
      <c r="K15" s="40">
        <v>3.1800000000000002E-2</v>
      </c>
      <c r="L15" s="43">
        <f t="shared" si="3"/>
        <v>0.12396694214876025</v>
      </c>
      <c r="M15" s="44">
        <f t="shared" si="0"/>
        <v>1.4423510737899887</v>
      </c>
      <c r="N15" s="3"/>
    </row>
    <row r="16" spans="1:14" s="4" customFormat="1" x14ac:dyDescent="0.25">
      <c r="A16" s="21" t="s">
        <v>32</v>
      </c>
      <c r="B16" s="7">
        <v>100</v>
      </c>
      <c r="C16" s="7">
        <v>34</v>
      </c>
      <c r="D16" s="8">
        <f t="shared" si="2"/>
        <v>38.460799999999999</v>
      </c>
      <c r="E16" s="7">
        <v>1800</v>
      </c>
      <c r="F16" s="7">
        <v>500</v>
      </c>
      <c r="G16" s="7" t="s">
        <v>19</v>
      </c>
      <c r="H16" s="7">
        <v>1</v>
      </c>
      <c r="I16" s="9">
        <f t="shared" si="1"/>
        <v>1.0416666666666667E-3</v>
      </c>
      <c r="J16" s="7">
        <v>2.98E-2</v>
      </c>
      <c r="K16" s="7">
        <v>2.5000000000000001E-2</v>
      </c>
      <c r="L16" s="10">
        <f t="shared" si="3"/>
        <v>0.16107382550335567</v>
      </c>
      <c r="M16" s="22">
        <f t="shared" si="0"/>
        <v>1.7792312415318083</v>
      </c>
      <c r="N16" s="3"/>
    </row>
    <row r="17" spans="1:14" s="4" customFormat="1" x14ac:dyDescent="0.25">
      <c r="A17" s="21" t="s">
        <v>33</v>
      </c>
      <c r="B17" s="7">
        <v>100</v>
      </c>
      <c r="C17" s="7">
        <v>26</v>
      </c>
      <c r="D17" s="8">
        <f t="shared" si="2"/>
        <v>29.411199999999997</v>
      </c>
      <c r="E17" s="7">
        <v>1900</v>
      </c>
      <c r="F17" s="7">
        <v>510</v>
      </c>
      <c r="G17" s="7" t="s">
        <v>19</v>
      </c>
      <c r="H17" s="7">
        <v>0.9</v>
      </c>
      <c r="I17" s="9">
        <f t="shared" si="1"/>
        <v>9.3750000000000007E-4</v>
      </c>
      <c r="J17" s="7">
        <v>3.0499999999999999E-2</v>
      </c>
      <c r="K17" s="7">
        <v>2.58E-2</v>
      </c>
      <c r="L17" s="10">
        <f t="shared" si="3"/>
        <v>0.15409836065573768</v>
      </c>
      <c r="M17" s="22">
        <f t="shared" si="0"/>
        <v>2.1514622672229557</v>
      </c>
      <c r="N17" s="3"/>
    </row>
    <row r="18" spans="1:14" s="4" customFormat="1" x14ac:dyDescent="0.25">
      <c r="A18" s="23" t="s">
        <v>34</v>
      </c>
      <c r="B18" s="11">
        <v>100</v>
      </c>
      <c r="C18" s="11">
        <v>23</v>
      </c>
      <c r="D18" s="8">
        <f t="shared" si="2"/>
        <v>26.017600000000002</v>
      </c>
      <c r="E18" s="11">
        <v>2400</v>
      </c>
      <c r="F18" s="11">
        <v>550</v>
      </c>
      <c r="G18" s="11" t="s">
        <v>19</v>
      </c>
      <c r="H18" s="11">
        <v>0.5</v>
      </c>
      <c r="I18" s="12">
        <f t="shared" si="1"/>
        <v>5.2083333333333333E-4</v>
      </c>
      <c r="J18" s="11">
        <v>3.2899999999999999E-2</v>
      </c>
      <c r="K18" s="11">
        <v>2.9100000000000001E-2</v>
      </c>
      <c r="L18" s="14">
        <f t="shared" si="3"/>
        <v>0.11550151975683884</v>
      </c>
      <c r="M18" s="22">
        <f t="shared" si="0"/>
        <v>1.5498193778504277</v>
      </c>
      <c r="N18" s="3"/>
    </row>
    <row r="19" spans="1:14" s="4" customFormat="1" x14ac:dyDescent="0.25">
      <c r="A19" s="23" t="s">
        <v>35</v>
      </c>
      <c r="B19" s="11">
        <v>100</v>
      </c>
      <c r="C19" s="11">
        <v>31</v>
      </c>
      <c r="D19" s="8">
        <f t="shared" si="2"/>
        <v>35.0672</v>
      </c>
      <c r="E19" s="11">
        <v>6800.0000000000009</v>
      </c>
      <c r="F19" s="11">
        <v>570</v>
      </c>
      <c r="G19" s="11" t="s">
        <v>19</v>
      </c>
      <c r="H19" s="11">
        <v>0.25</v>
      </c>
      <c r="I19" s="12">
        <f t="shared" si="1"/>
        <v>2.6041666666666666E-4</v>
      </c>
      <c r="J19" s="11">
        <v>2.7900000000000001E-2</v>
      </c>
      <c r="K19" s="11">
        <v>2.4899999999999999E-2</v>
      </c>
      <c r="L19" s="14">
        <f t="shared" si="3"/>
        <v>0.10752688172043019</v>
      </c>
      <c r="M19" s="22">
        <f t="shared" si="0"/>
        <v>1.9128136892030219</v>
      </c>
      <c r="N19" s="3"/>
    </row>
    <row r="20" spans="1:14" s="4" customFormat="1" ht="15.75" thickBot="1" x14ac:dyDescent="0.3">
      <c r="A20" s="24" t="s">
        <v>36</v>
      </c>
      <c r="B20" s="25">
        <v>100</v>
      </c>
      <c r="C20" s="25">
        <v>27</v>
      </c>
      <c r="D20" s="26">
        <f t="shared" si="2"/>
        <v>30.542400000000001</v>
      </c>
      <c r="E20" s="25">
        <v>4700</v>
      </c>
      <c r="F20" s="25">
        <v>530</v>
      </c>
      <c r="G20" s="25" t="s">
        <v>19</v>
      </c>
      <c r="H20" s="25">
        <v>0.1</v>
      </c>
      <c r="I20" s="27">
        <f t="shared" si="1"/>
        <v>1.0416666666666667E-4</v>
      </c>
      <c r="J20" s="25">
        <v>2.7099999999999999E-2</v>
      </c>
      <c r="K20" s="25">
        <v>2.4199999999999999E-2</v>
      </c>
      <c r="L20" s="28">
        <f t="shared" si="3"/>
        <v>0.1070110701107011</v>
      </c>
      <c r="M20" s="29">
        <f t="shared" si="0"/>
        <v>0.62493679362676202</v>
      </c>
      <c r="N20" s="3"/>
    </row>
    <row r="21" spans="1:14" s="4" customFormat="1" ht="15.75" thickTop="1" x14ac:dyDescent="0.25">
      <c r="A21" s="34" t="s">
        <v>37</v>
      </c>
      <c r="B21" s="35">
        <v>120</v>
      </c>
      <c r="C21" s="35">
        <v>30</v>
      </c>
      <c r="D21" s="5">
        <f t="shared" si="2"/>
        <v>33.936000000000007</v>
      </c>
      <c r="E21" s="35">
        <v>2100</v>
      </c>
      <c r="F21" s="35">
        <v>520</v>
      </c>
      <c r="G21" s="35" t="s">
        <v>19</v>
      </c>
      <c r="H21" s="35">
        <v>1</v>
      </c>
      <c r="I21" s="36">
        <f t="shared" si="1"/>
        <v>1.0416666666666667E-3</v>
      </c>
      <c r="J21" s="35">
        <v>3.0599999999999999E-2</v>
      </c>
      <c r="K21" s="35">
        <v>2.64E-2</v>
      </c>
      <c r="L21" s="37">
        <f t="shared" si="3"/>
        <v>0.13725490196078427</v>
      </c>
      <c r="M21" s="38">
        <f t="shared" si="0"/>
        <v>2.2617393318279198</v>
      </c>
      <c r="N21" s="3"/>
    </row>
    <row r="22" spans="1:14" s="4" customFormat="1" x14ac:dyDescent="0.25">
      <c r="A22" s="21" t="s">
        <v>38</v>
      </c>
      <c r="B22" s="7">
        <v>120</v>
      </c>
      <c r="C22" s="7">
        <v>24</v>
      </c>
      <c r="D22" s="8">
        <f t="shared" si="2"/>
        <v>27.148800000000001</v>
      </c>
      <c r="E22" s="7">
        <v>2500</v>
      </c>
      <c r="F22" s="7">
        <v>540</v>
      </c>
      <c r="G22" s="7" t="s">
        <v>19</v>
      </c>
      <c r="H22" s="7">
        <v>0.6</v>
      </c>
      <c r="I22" s="9">
        <f t="shared" si="1"/>
        <v>6.2500000000000001E-4</v>
      </c>
      <c r="J22" s="7">
        <v>3.0800000000000001E-2</v>
      </c>
      <c r="K22" s="7">
        <v>2.8299999999999999E-2</v>
      </c>
      <c r="L22" s="10">
        <f t="shared" si="3"/>
        <v>8.1168831168831237E-2</v>
      </c>
      <c r="M22" s="22">
        <f t="shared" si="0"/>
        <v>1.9476544282419539</v>
      </c>
      <c r="N22" s="3"/>
    </row>
    <row r="23" spans="1:14" s="4" customFormat="1" x14ac:dyDescent="0.25">
      <c r="A23" s="21" t="s">
        <v>39</v>
      </c>
      <c r="B23" s="7">
        <v>120</v>
      </c>
      <c r="C23" s="7">
        <v>27</v>
      </c>
      <c r="D23" s="8">
        <f t="shared" si="2"/>
        <v>30.542400000000001</v>
      </c>
      <c r="E23" s="7">
        <v>1400</v>
      </c>
      <c r="F23" s="7">
        <v>520</v>
      </c>
      <c r="G23" s="7" t="s">
        <v>19</v>
      </c>
      <c r="H23" s="7">
        <v>1.2</v>
      </c>
      <c r="I23" s="9">
        <f t="shared" si="1"/>
        <v>1.25E-3</v>
      </c>
      <c r="J23" s="7">
        <v>3.0700000000000002E-2</v>
      </c>
      <c r="K23" s="7">
        <v>2.7400000000000001E-2</v>
      </c>
      <c r="L23" s="10">
        <f t="shared" si="3"/>
        <v>0.10749185667752445</v>
      </c>
      <c r="M23" s="22">
        <f t="shared" si="0"/>
        <v>1.9723716490983578</v>
      </c>
      <c r="N23" s="3"/>
    </row>
    <row r="24" spans="1:14" s="4" customFormat="1" x14ac:dyDescent="0.25">
      <c r="A24" s="23" t="s">
        <v>40</v>
      </c>
      <c r="B24" s="11">
        <v>120</v>
      </c>
      <c r="C24" s="11">
        <v>27</v>
      </c>
      <c r="D24" s="8">
        <f t="shared" si="2"/>
        <v>30.542400000000001</v>
      </c>
      <c r="E24" s="11">
        <v>4300</v>
      </c>
      <c r="F24" s="11">
        <v>550</v>
      </c>
      <c r="G24" s="11" t="s">
        <v>19</v>
      </c>
      <c r="H24" s="11">
        <v>0.25</v>
      </c>
      <c r="I24" s="12">
        <f t="shared" si="1"/>
        <v>2.6041666666666666E-4</v>
      </c>
      <c r="J24" s="11">
        <v>2.7199999999999998E-2</v>
      </c>
      <c r="K24" s="11">
        <v>2.41E-2</v>
      </c>
      <c r="L24" s="14">
        <f t="shared" si="3"/>
        <v>0.11397058823529407</v>
      </c>
      <c r="M24" s="22">
        <f t="shared" si="0"/>
        <v>1.4293767088271687</v>
      </c>
      <c r="N24" s="3"/>
    </row>
    <row r="25" spans="1:14" s="4" customFormat="1" x14ac:dyDescent="0.25">
      <c r="A25" s="23" t="s">
        <v>41</v>
      </c>
      <c r="B25" s="11">
        <v>120</v>
      </c>
      <c r="C25" s="11">
        <v>26</v>
      </c>
      <c r="D25" s="8">
        <f t="shared" si="2"/>
        <v>29.411199999999997</v>
      </c>
      <c r="E25" s="11">
        <v>3400</v>
      </c>
      <c r="F25" s="11">
        <v>560</v>
      </c>
      <c r="G25" s="11" t="s">
        <v>19</v>
      </c>
      <c r="H25" s="11">
        <v>0.2</v>
      </c>
      <c r="I25" s="12">
        <f t="shared" si="1"/>
        <v>2.0833333333333335E-4</v>
      </c>
      <c r="J25" s="11">
        <v>2.7699999999999999E-2</v>
      </c>
      <c r="K25" s="11">
        <v>2.5600000000000001E-2</v>
      </c>
      <c r="L25" s="14">
        <f t="shared" si="3"/>
        <v>7.5812274368230972E-2</v>
      </c>
      <c r="M25" s="22">
        <f t="shared" si="0"/>
        <v>0.90370715730625095</v>
      </c>
      <c r="N25" s="3"/>
    </row>
    <row r="26" spans="1:14" s="4" customFormat="1" ht="15.75" thickBot="1" x14ac:dyDescent="0.3">
      <c r="A26" s="24" t="s">
        <v>42</v>
      </c>
      <c r="B26" s="25">
        <v>120</v>
      </c>
      <c r="C26" s="25">
        <v>22</v>
      </c>
      <c r="D26" s="26">
        <f t="shared" si="2"/>
        <v>24.886400000000002</v>
      </c>
      <c r="E26" s="25">
        <v>3700</v>
      </c>
      <c r="F26" s="25">
        <v>520</v>
      </c>
      <c r="G26" s="25" t="s">
        <v>19</v>
      </c>
      <c r="H26" s="25">
        <v>0.25</v>
      </c>
      <c r="I26" s="27">
        <f t="shared" si="1"/>
        <v>2.6041666666666666E-4</v>
      </c>
      <c r="J26" s="25">
        <v>0.03</v>
      </c>
      <c r="K26" s="25">
        <v>2.7699999999999999E-2</v>
      </c>
      <c r="L26" s="28">
        <f t="shared" si="3"/>
        <v>7.6666666666666675E-2</v>
      </c>
      <c r="M26" s="29">
        <f t="shared" si="0"/>
        <v>1.3420311763783459</v>
      </c>
      <c r="N26" s="3"/>
    </row>
    <row r="27" spans="1:14" s="4" customFormat="1" ht="15.75" thickTop="1" x14ac:dyDescent="0.25">
      <c r="I27" s="6"/>
    </row>
    <row r="28" spans="1:14" s="4" customFormat="1" x14ac:dyDescent="0.25">
      <c r="I28" s="6"/>
    </row>
  </sheetData>
  <mergeCells count="4">
    <mergeCell ref="C1:E1"/>
    <mergeCell ref="F1:G1"/>
    <mergeCell ref="H1:I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Lamoureux</dc:creator>
  <cp:lastModifiedBy>Lise Lamoureux</cp:lastModifiedBy>
  <dcterms:created xsi:type="dcterms:W3CDTF">2013-04-15T22:31:03Z</dcterms:created>
  <dcterms:modified xsi:type="dcterms:W3CDTF">2013-04-16T16:39:09Z</dcterms:modified>
</cp:coreProperties>
</file>