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3595" windowHeight="11250"/>
  </bookViews>
  <sheets>
    <sheet name="TABLE S1 avec base DR1245_02" sheetId="1" r:id="rId1"/>
    <sheet name="TABLE S1 avec base NCBI-Nr" sheetId="2" r:id="rId2"/>
  </sheets>
  <calcPr calcId="145621"/>
</workbook>
</file>

<file path=xl/calcChain.xml><?xml version="1.0" encoding="utf-8"?>
<calcChain xmlns="http://schemas.openxmlformats.org/spreadsheetml/2006/main">
  <c r="T96" i="2" l="1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2" i="2" l="1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</calcChain>
</file>

<file path=xl/sharedStrings.xml><?xml version="1.0" encoding="utf-8"?>
<sst xmlns="http://schemas.openxmlformats.org/spreadsheetml/2006/main" count="1421" uniqueCount="218">
  <si>
    <t/>
  </si>
  <si>
    <t>R.T.</t>
  </si>
  <si>
    <t>Query title</t>
  </si>
  <si>
    <t>Accession</t>
  </si>
  <si>
    <t>Description</t>
  </si>
  <si>
    <t>R</t>
  </si>
  <si>
    <t>LEITCVTQK</t>
  </si>
  <si>
    <t>T</t>
  </si>
  <si>
    <t>Carbamidomethyl (C) [5]</t>
  </si>
  <si>
    <t>ech_21-06-07_bd8.1655.1655.2.dta</t>
  </si>
  <si>
    <t>DR1245_02</t>
  </si>
  <si>
    <t>-</t>
  </si>
  <si>
    <t>METALLTLDTLAK</t>
  </si>
  <si>
    <t>Y</t>
  </si>
  <si>
    <t>Oxidation (M) [1]</t>
  </si>
  <si>
    <t>ech_21-06-07_bd8.4090.4090.2.dta</t>
  </si>
  <si>
    <t>K</t>
  </si>
  <si>
    <t>EVQLDIEENGGQR</t>
  </si>
  <si>
    <t>F</t>
  </si>
  <si>
    <t>ech_21-06-07_bd8.2039.2039.2.dta</t>
  </si>
  <si>
    <t>YLQEKEVQLDIEENGGQR</t>
  </si>
  <si>
    <t>ech_21-06-07_bd8.2499.2499.3.dta</t>
  </si>
  <si>
    <t>ech_21-06-07_bd8.1651.1651.2.dta</t>
  </si>
  <si>
    <t>ech_21-06-07_bd8.4093.4093.2.dta</t>
  </si>
  <si>
    <t>ech_21-06-07_bd8.2036.2036.2.dta</t>
  </si>
  <si>
    <t>Sample</t>
  </si>
  <si>
    <t>.DAT file</t>
  </si>
  <si>
    <t>MS/MS query</t>
  </si>
  <si>
    <t>m/z observed</t>
  </si>
  <si>
    <t>z</t>
  </si>
  <si>
    <t>Mr (experimental)</t>
  </si>
  <si>
    <t>Mr (calculated)</t>
  </si>
  <si>
    <t>Error (ppm)</t>
  </si>
  <si>
    <t>-1</t>
  </si>
  <si>
    <t>Peptide sequence</t>
  </si>
  <si>
    <t>+1</t>
  </si>
  <si>
    <t>Modifications</t>
  </si>
  <si>
    <t>Miss-cleavages</t>
  </si>
  <si>
    <t>bande 8</t>
  </si>
  <si>
    <t>F065049.dat</t>
  </si>
  <si>
    <t>ech_dec-07_tubeA.1615.1615.2.dta</t>
  </si>
  <si>
    <t>ech_dec-07_tubeA.4267.4267.2.dta</t>
  </si>
  <si>
    <t>ech_dec-07_tubeA.1996.1996.2.dta</t>
  </si>
  <si>
    <t>ech_dec-07_tubeA.2546.2546.3.dta</t>
  </si>
  <si>
    <t>ech_dec-07_tubeA.1611.1611.2.dta</t>
  </si>
  <si>
    <t>ech_dec-07_tubeA.4713.4713.2.dta</t>
  </si>
  <si>
    <t>ech_dec-07_tubeA.4717.4717.2.dta</t>
  </si>
  <si>
    <t>ech_dec-07_tubeA.4264.4264.2.dta</t>
  </si>
  <si>
    <t>ech_dec-07_tubeA.2021.2021.3.dta</t>
  </si>
  <si>
    <t>ech_dec-07_tubeA.2033.2033.3.dta</t>
  </si>
  <si>
    <t>ech_dec-07_tubeA.2000.2000.2.dta</t>
  </si>
  <si>
    <t>ech_dec-07_tubeA.2541.2541.3.dta</t>
  </si>
  <si>
    <t>TUBE A</t>
  </si>
  <si>
    <t>F065050.dat</t>
  </si>
  <si>
    <t>ech_11-06-07_B12.1620.1620.2.dta</t>
  </si>
  <si>
    <t>AEVAMMLNDR</t>
  </si>
  <si>
    <t>N</t>
  </si>
  <si>
    <t>ech_11-06-07_B12.2169.2169.2.dta</t>
  </si>
  <si>
    <t>RAEVAMMLNDR</t>
  </si>
  <si>
    <t>Oxidation (M) [6]</t>
  </si>
  <si>
    <t>ech_11-06-07_B12.1212.1212.3.dta</t>
  </si>
  <si>
    <t>AEVAMMLNDRNR</t>
  </si>
  <si>
    <t>E</t>
  </si>
  <si>
    <t>ech_11-06-07_B12.1458.1458.3.dta</t>
  </si>
  <si>
    <t>ech_11-06-07_B12.3629.3629.2.dta</t>
  </si>
  <si>
    <t>ech_11-06-07_B12.1854.1854.2.dta</t>
  </si>
  <si>
    <t>ech_11-06-07_B12.2299.2299.3.dta</t>
  </si>
  <si>
    <t>FEMGDAAVLVSVNDGPNNTSR</t>
  </si>
  <si>
    <t>L</t>
  </si>
  <si>
    <t>Oxidation (M) [3]</t>
  </si>
  <si>
    <t>ech_11-06-07_B12.2719.2719.2.dta</t>
  </si>
  <si>
    <t>ech_11-06-07_B12.1486.1486.2.dta</t>
  </si>
  <si>
    <t>ech_11-06-07_B12.1489.1489.2.dta</t>
  </si>
  <si>
    <t>ech_11-06-07_B12.1624.1624.2.dta</t>
  </si>
  <si>
    <t>ech_11-06-07_B12.2167.2167.2.dta</t>
  </si>
  <si>
    <t>ech_11-06-07_B12.1410.1410.2.dta</t>
  </si>
  <si>
    <t>Oxidation (M) [5]</t>
  </si>
  <si>
    <t>ech_11-06-07_B12.1870.1870.2.dta</t>
  </si>
  <si>
    <t>ech_11-06-07_B12.1548.1548.2.dta</t>
  </si>
  <si>
    <t>ech_11-06-07_B12.1544.1544.2.dta</t>
  </si>
  <si>
    <t>ech_11-06-07_B12.1719.1719.2.dta</t>
  </si>
  <si>
    <t>ech_11-06-07_B12.1407.1407.2.dta</t>
  </si>
  <si>
    <t>ech_11-06-07_B12.1722.1722.2.dta</t>
  </si>
  <si>
    <t>ech_11-06-07_B12.1881.1881.2.dta</t>
  </si>
  <si>
    <t>Oxidation (M) [5], Oxidation (M) [6]</t>
  </si>
  <si>
    <t>ech_11-06-07_B12.798.798.2.dta</t>
  </si>
  <si>
    <t>ech_11-06-07_B12.1626.1626.2.dta</t>
  </si>
  <si>
    <t>ech_11-06-07_B12.1910.1910.2.dta</t>
  </si>
  <si>
    <t>ech_11-06-07_B12.1628.1628.2.dta</t>
  </si>
  <si>
    <t>ech_11-06-07_B12.804.804.2.dta</t>
  </si>
  <si>
    <t>ech_11-06-07_B12.1913.1913.2.dta</t>
  </si>
  <si>
    <t>ech_11-06-07_B12.1597.1597.3.dta</t>
  </si>
  <si>
    <t>ech_11-06-07_B12.1594.1594.3.dta</t>
  </si>
  <si>
    <t>ech_11-06-07_B12.1622.1622.2.dta</t>
  </si>
  <si>
    <t>ech_11-06-07_B12.1208.1208.3.dta</t>
  </si>
  <si>
    <t>ech_11-06-07_B12.3853.3853.2.dta</t>
  </si>
  <si>
    <t>ech_11-06-07_B12.3912.3912.2.dta</t>
  </si>
  <si>
    <t>ech_11-06-07_B12.2722.2722.3.dta</t>
  </si>
  <si>
    <t>ech_11-06-07_B12.2720.2720.3.dta</t>
  </si>
  <si>
    <t>ech_11-06-07_B12.3924.3924.2.dta</t>
  </si>
  <si>
    <t>ech_11-06-07_B12.3738.3738.2.dta</t>
  </si>
  <si>
    <t>ech_11-06-07_B12.3736.3736.2.dta</t>
  </si>
  <si>
    <t>ech_11-06-07_B12.3855.3855.2.dta</t>
  </si>
  <si>
    <t>ech_11-06-07_B12.3148.3148.2.dta</t>
  </si>
  <si>
    <t>ech_11-06-07_B12.2539.2539.3.dta</t>
  </si>
  <si>
    <t>ech_11-06-07_B12.3144.3144.2.dta</t>
  </si>
  <si>
    <t>ech_11-06-07_B12.3631.3631.2.dta</t>
  </si>
  <si>
    <t>ech_11-06-07_B12.3514.3514.2.dta</t>
  </si>
  <si>
    <t>ech_11-06-07_B12.2549.2549.2.dta</t>
  </si>
  <si>
    <t>ech_11-06-07_B12.2547.2547.2.dta</t>
  </si>
  <si>
    <t>ech_11-06-07_B12.3511.3511.2.dta</t>
  </si>
  <si>
    <t>ech_11-06-07_B12.2537.2537.3.dta</t>
  </si>
  <si>
    <t>ech_11-06-07_B12.3841.3841.2.dta</t>
  </si>
  <si>
    <t>ech_11-06-07_B12.1872.1872.3.dta</t>
  </si>
  <si>
    <t>ech_11-06-07_B12.1852.1852.2.dta</t>
  </si>
  <si>
    <t>ech_11-06-07_B12.2297.2297.3.dta</t>
  </si>
  <si>
    <t>ech_11-06-07_B12.3509.3509.2.dta</t>
  </si>
  <si>
    <t>ech_11-06-07_B12.3503.3503.2.dta</t>
  </si>
  <si>
    <t>ech_11-06-07_B12.2716.2716.2.dta</t>
  </si>
  <si>
    <t>ech_11-06-07_B12.2700.2700.3.dta</t>
  </si>
  <si>
    <t>B12</t>
  </si>
  <si>
    <t>F065051.dat</t>
  </si>
  <si>
    <t>SPEGEELVIHR</t>
  </si>
  <si>
    <t>G</t>
  </si>
  <si>
    <t>ech_dec-07_tubeA.1576.1576.3.dta</t>
  </si>
  <si>
    <t>tpg|DAA06535.1| TPA_exp: single-stranded DNA-binding protein [Deinococcus radiodurans R1]</t>
  </si>
  <si>
    <t>MLQIEFITDLGAR</t>
  </si>
  <si>
    <t>V</t>
  </si>
  <si>
    <t>ech_dec-07_tubeA.5125.5125.2.dta</t>
  </si>
  <si>
    <t>ADGDIEYVSLAIFR</t>
  </si>
  <si>
    <t>ech_dec-07_tubeA.5598.5598.2.dta</t>
  </si>
  <si>
    <t>EKADGDIEYVSLAIFR</t>
  </si>
  <si>
    <t>ech_dec-07_tubeA.4851.4851.2.dta</t>
  </si>
  <si>
    <t>ech_dec-07_tubeA.1289.1289.2.dta</t>
  </si>
  <si>
    <t>ech_dec-07_tubeA.1420.1420.3.dta</t>
  </si>
  <si>
    <t>ech_dec-07_tubeA.1416.1416.3.dta</t>
  </si>
  <si>
    <t>ech_dec-07_tubeA.1292.1292.2.dta</t>
  </si>
  <si>
    <t>ech_dec-07_tubeA.5501.5501.2.dta</t>
  </si>
  <si>
    <t>ech_dec-07_tubeA.5505.5505.2.dta</t>
  </si>
  <si>
    <t>ech_dec-07_tubeA.5123.5123.2.dta</t>
  </si>
  <si>
    <t>ech_dec-07_tubeA.5596.5596.2.dta</t>
  </si>
  <si>
    <t>ech_dec-07_tubeA.4848.4848.2.dta</t>
  </si>
  <si>
    <t>LLIEPFLEGNPR</t>
  </si>
  <si>
    <t>C</t>
  </si>
  <si>
    <t>ech_dec-07_tubeA.4604.4604.2.dta</t>
  </si>
  <si>
    <t>gb|AAF09599.1|AE001864_5 conserved hypothetical protein [Deinococcus radiodurans R1]</t>
  </si>
  <si>
    <t>GVEVRVLDPGETTEL</t>
  </si>
  <si>
    <t>ech_dec-07_tubeA.3817.3817.2.dta</t>
  </si>
  <si>
    <t>SLGHSTFFLDDGTHR</t>
  </si>
  <si>
    <t>ech_dec-07_tubeA.2177.2177.3.dta</t>
  </si>
  <si>
    <t>ech_dec-07_tubeA.4600.4600.2.dta</t>
  </si>
  <si>
    <t>gb|AAF10822.1|AE001972_12 hypothetical protein DR_1245 [Deinococcus radiodurans R1]</t>
  </si>
  <si>
    <t>gb|ACO46080.2| conserved hypothetical protein [Deinococcus deserti VCD115]</t>
  </si>
  <si>
    <t>VNVDDNPATSGQFR</t>
  </si>
  <si>
    <t>ech_dec-07_tubeA.1851.1851.2.dta</t>
  </si>
  <si>
    <t>gb|AAF10520.1|AE001947_3 thioredoxin [Deinococcus radiodurans R1]</t>
  </si>
  <si>
    <t>ech_dec-07_tubeA.1847.1847.2.dta</t>
  </si>
  <si>
    <t>VIMASGLSNR</t>
  </si>
  <si>
    <t>Q</t>
  </si>
  <si>
    <t>ech_dec-07_tubeA.2243.2243.2.dta</t>
  </si>
  <si>
    <t>gb|ABM94303.1| conserved hypothetical protein [Methylibium petroleiphilum PM1]</t>
  </si>
  <si>
    <t>LEIDTINR</t>
  </si>
  <si>
    <t>ech_dec-07_tubeA.1969.1969.2.dta</t>
  </si>
  <si>
    <t>gb|EFI17679.1| CBS domain protein [Bacteroidetes oral taxon 274 str. F0058]</t>
  </si>
  <si>
    <t>GDIGELDSR</t>
  </si>
  <si>
    <t>ech_dec-07_tubeA.2180.2180.2.dta</t>
  </si>
  <si>
    <t>gb|ACR79891.1| NUDIX hydrolase [Kosmotoga olearia TBF 19.5.1]</t>
  </si>
  <si>
    <t>ech_dec-07_tubeA.2342.2342.2.dta</t>
  </si>
  <si>
    <t>ech_11-06-07_B12.4395.4395.2.dta</t>
  </si>
  <si>
    <t>ech_11-06-07_B12.4460.4460.2.dta</t>
  </si>
  <si>
    <t>ech_11-06-07_B12.3967.3967.2.dta</t>
  </si>
  <si>
    <t>ech_11-06-07_B12.4126.4126.2.dta</t>
  </si>
  <si>
    <t>ech_11-06-07_B12.4124.4124.2.dta</t>
  </si>
  <si>
    <t>ech_11-06-07_B12.4458.4458.2.dta</t>
  </si>
  <si>
    <t>ech_11-06-07_B12.3972.3972.2.dta</t>
  </si>
  <si>
    <t>VGGSTYQVPVEVGPR</t>
  </si>
  <si>
    <t>ech_11-06-07_B12.2349.2349.2.dta</t>
  </si>
  <si>
    <t>gb|AAF09886.1|AE001891_5 ribosomal protein S7 [Deinococcus radiodurans R1]</t>
  </si>
  <si>
    <t>STNSLELMESRLK</t>
  </si>
  <si>
    <t>Oxidation (M) [8]</t>
  </si>
  <si>
    <t>ech_11-06-07_B12.4283.4283.2.dta</t>
  </si>
  <si>
    <t>emb|CCD98068.1| conserved hypothetical protein [Bradyrhizobium sp. STM 3809]</t>
  </si>
  <si>
    <t>LDQLDLNGSYSYK</t>
  </si>
  <si>
    <t>D</t>
  </si>
  <si>
    <t>ech_11-06-07_B12.2451.2451.2.dta</t>
  </si>
  <si>
    <t>gb|EER47358.1| hypothetical protein AM305_08524 [Actinobacillus minor NM305]</t>
  </si>
  <si>
    <t>ech_21-06-07_bd8.1339.1339.2.dta</t>
  </si>
  <si>
    <t>ech_21-06-07_bd8.4799.4799.2.dta</t>
  </si>
  <si>
    <t>ech_21-06-07_bd8.5202.5202.2.dta</t>
  </si>
  <si>
    <t>ech_21-06-07_bd8.4603.4603.2.dta</t>
  </si>
  <si>
    <t>ech_21-06-07_bd8.4805.4805.2.dta</t>
  </si>
  <si>
    <t>ech_21-06-07_bd8.5204.5204.2.dta</t>
  </si>
  <si>
    <t>ech_21-06-07_bd8.4597.4597.2.dta</t>
  </si>
  <si>
    <t>GGDAVVVEGTLEYR</t>
  </si>
  <si>
    <t>ech_21-06-07_bd8.2755.2755.2.dta</t>
  </si>
  <si>
    <t>gb|AEW67128.1| single-stranded DNA binding protein [Deinococcus radiodurans]</t>
  </si>
  <si>
    <t>GAGNANSGYAAATPAAPR</t>
  </si>
  <si>
    <t>ech_21-06-07_bd8.1002.1002.2.dta</t>
  </si>
  <si>
    <t>ech_21-06-07_bd8.1004.1004.2.dta</t>
  </si>
  <si>
    <t>ech_21-06-07_bd8.4382.4382.2.dta</t>
  </si>
  <si>
    <t>ech_21-06-07_bd8.4385.4385.2.dta</t>
  </si>
  <si>
    <t>ech_21-06-07_bd8.1986.1986.2.dta</t>
  </si>
  <si>
    <t>FSPVSLGSNR</t>
  </si>
  <si>
    <t>ech_21-06-07_bd8.2736.2736.2.dta</t>
  </si>
  <si>
    <t>gb|ADF53076.1| RNA methyltransferase [Zunongwangia profunda SM-A87]</t>
  </si>
  <si>
    <t>GVDSLDISIAEVK</t>
  </si>
  <si>
    <t>ech_21-06-07_bd8.5915.5915.2.dta</t>
  </si>
  <si>
    <t>gb|EHI56420.1| hypothetical protein HMPREF9333_00485 [Johnsonella ignava ATCC 51276]</t>
  </si>
  <si>
    <t>AISYLDKVR</t>
  </si>
  <si>
    <t>I</t>
  </si>
  <si>
    <t>ech_21-06-07_bd8.1448.1448.2.dta</t>
  </si>
  <si>
    <t>gb|ABF54120.1| ABC transporter related [Sphingopyxis alaskensis RB2256]</t>
  </si>
  <si>
    <t>Table S1. List of peptides identified and their characteristics (NCBI nr).</t>
  </si>
  <si>
    <t>Table S1. List of peptides identified and their characteristics (Home made database with corrected DR1245 sequence).</t>
  </si>
  <si>
    <t>Reference</t>
  </si>
  <si>
    <t>MASCOT score</t>
  </si>
  <si>
    <t>Start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</si>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</sst>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43"/>
      <name val="Arial"/>
    </font>
    <font>
      <b/>
      <sz val="10"/>
      <color indexed="43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3" fillId="2" borderId="0" xfId="2" applyFont="1" applyFill="1" applyAlignment="1">
      <alignment horizontal="center"/>
    </xf>
    <xf numFmtId="165" fontId="3" fillId="2" borderId="0" xfId="2" applyNumberFormat="1" applyFont="1" applyFill="1" applyAlignment="1">
      <alignment horizontal="center"/>
    </xf>
    <xf numFmtId="0" fontId="2" fillId="2" borderId="0" xfId="2" applyFont="1" applyFill="1" applyAlignment="1">
      <alignment horizontal="center" vertical="center"/>
    </xf>
    <xf numFmtId="164" fontId="3" fillId="2" borderId="0" xfId="2" applyNumberFormat="1" applyFont="1" applyFill="1" applyAlignment="1">
      <alignment horizontal="center" vertical="center"/>
    </xf>
    <xf numFmtId="1" fontId="3" fillId="2" borderId="0" xfId="2" applyNumberFormat="1" applyFont="1" applyFill="1" applyAlignment="1">
      <alignment horizontal="center" vertical="center"/>
    </xf>
    <xf numFmtId="165" fontId="3" fillId="2" borderId="0" xfId="2" applyNumberFormat="1" applyFont="1" applyFill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1"/>
  <sheetViews>
    <sheetView tabSelected="1" zoomScale="70" zoomScaleNormal="70" workbookViewId="0">
      <pane ySplit="2" topLeftCell="A3" activePane="bottomLeft" state="frozen"/>
      <selection pane="bottomLeft" activeCell="A2" sqref="A2"/>
    </sheetView>
  </sheetViews>
  <sheetFormatPr baseColWidth="10" defaultRowHeight="12.75" x14ac:dyDescent="0.2"/>
  <cols>
    <col min="1" max="1" width="9.140625" customWidth="1"/>
    <col min="2" max="2" width="12.85546875" customWidth="1"/>
    <col min="3" max="3" width="14.28515625" customWidth="1"/>
    <col min="4" max="4" width="18.7109375" customWidth="1"/>
    <col min="5" max="5" width="16.42578125" customWidth="1"/>
    <col min="6" max="6" width="5.28515625" customWidth="1"/>
    <col min="7" max="7" width="20" customWidth="1"/>
    <col min="8" max="8" width="18.140625" customWidth="1"/>
    <col min="9" max="9" width="13.42578125" customWidth="1"/>
    <col min="10" max="10" width="17.7109375" customWidth="1"/>
    <col min="11" max="11" width="7.140625" customWidth="1"/>
    <col min="12" max="12" width="9.85546875" customWidth="1"/>
    <col min="13" max="13" width="5.85546875" customWidth="1"/>
    <col min="14" max="14" width="26" customWidth="1"/>
    <col min="15" max="15" width="6.5703125" customWidth="1"/>
    <col min="16" max="16" width="31.85546875" customWidth="1"/>
    <col min="17" max="17" width="19" customWidth="1"/>
    <col min="18" max="18" width="16" customWidth="1"/>
    <col min="19" max="19" width="35.28515625" customWidth="1"/>
    <col min="20" max="20" width="13.28515625" customWidth="1"/>
    <col min="21" max="253" width="9.140625" customWidth="1"/>
  </cols>
  <sheetData>
    <row r="1" spans="1:20" s="15" customFormat="1" ht="18" x14ac:dyDescent="0.25">
      <c r="A1" s="14" t="s">
        <v>213</v>
      </c>
    </row>
    <row r="3" spans="1:20" x14ac:dyDescent="0.2">
      <c r="A3" s="1" t="s">
        <v>25</v>
      </c>
      <c r="B3" s="1" t="s">
        <v>214</v>
      </c>
      <c r="C3" s="3" t="s">
        <v>26</v>
      </c>
      <c r="D3" s="3" t="s">
        <v>27</v>
      </c>
      <c r="E3" s="4" t="s">
        <v>28</v>
      </c>
      <c r="F3" s="5" t="s">
        <v>29</v>
      </c>
      <c r="G3" s="4" t="s">
        <v>30</v>
      </c>
      <c r="H3" s="4" t="s">
        <v>31</v>
      </c>
      <c r="I3" s="2" t="s">
        <v>32</v>
      </c>
      <c r="J3" s="6" t="s">
        <v>215</v>
      </c>
      <c r="K3" s="1" t="s">
        <v>216</v>
      </c>
      <c r="L3" s="1" t="s">
        <v>217</v>
      </c>
      <c r="M3" s="3" t="s">
        <v>33</v>
      </c>
      <c r="N3" s="7" t="s">
        <v>34</v>
      </c>
      <c r="O3" s="3" t="s">
        <v>35</v>
      </c>
      <c r="P3" s="1" t="s">
        <v>36</v>
      </c>
      <c r="Q3" s="7" t="s">
        <v>37</v>
      </c>
      <c r="R3" s="1" t="s">
        <v>1</v>
      </c>
      <c r="S3" s="1" t="s">
        <v>2</v>
      </c>
      <c r="T3" s="12" t="s">
        <v>3</v>
      </c>
    </row>
    <row r="4" spans="1:20" s="8" customFormat="1" x14ac:dyDescent="0.2">
      <c r="A4" s="8">
        <v>1</v>
      </c>
      <c r="B4" s="8" t="s">
        <v>120</v>
      </c>
      <c r="C4" s="8" t="s">
        <v>121</v>
      </c>
      <c r="D4" s="8">
        <v>289</v>
      </c>
      <c r="E4" s="9">
        <v>546.29192999999998</v>
      </c>
      <c r="F4" s="10">
        <v>2</v>
      </c>
      <c r="G4" s="9">
        <v>1090.5693080000001</v>
      </c>
      <c r="H4" s="9">
        <v>1090.569244</v>
      </c>
      <c r="I4" s="9">
        <v>5.8684948633843194E-2</v>
      </c>
      <c r="J4" s="9">
        <v>64.03</v>
      </c>
      <c r="K4" s="10">
        <v>60</v>
      </c>
      <c r="L4" s="10">
        <v>68</v>
      </c>
      <c r="M4" s="8" t="s">
        <v>5</v>
      </c>
      <c r="N4" s="8" t="s">
        <v>6</v>
      </c>
      <c r="O4" s="8" t="s">
        <v>7</v>
      </c>
      <c r="P4" s="8" t="s">
        <v>8</v>
      </c>
      <c r="Q4" s="10">
        <v>0</v>
      </c>
      <c r="R4" s="9">
        <v>976.4873</v>
      </c>
      <c r="S4" s="8" t="s">
        <v>54</v>
      </c>
      <c r="T4" s="8" t="s">
        <v>10</v>
      </c>
    </row>
    <row r="5" spans="1:20" s="8" customFormat="1" x14ac:dyDescent="0.2">
      <c r="A5" s="8">
        <v>1</v>
      </c>
      <c r="B5" s="8" t="s">
        <v>120</v>
      </c>
      <c r="C5" s="8" t="s">
        <v>121</v>
      </c>
      <c r="D5" s="8">
        <v>379</v>
      </c>
      <c r="E5" s="9">
        <v>575.27324999999996</v>
      </c>
      <c r="F5" s="10">
        <v>2</v>
      </c>
      <c r="G5" s="9">
        <v>1148.5319480000001</v>
      </c>
      <c r="H5" s="9">
        <v>1148.531784</v>
      </c>
      <c r="I5" s="9">
        <v>0.14279099832093733</v>
      </c>
      <c r="J5" s="9">
        <v>75.260000000000005</v>
      </c>
      <c r="K5" s="10">
        <v>75</v>
      </c>
      <c r="L5" s="10">
        <v>84</v>
      </c>
      <c r="M5" s="8" t="s">
        <v>5</v>
      </c>
      <c r="N5" s="8" t="s">
        <v>55</v>
      </c>
      <c r="O5" s="8" t="s">
        <v>56</v>
      </c>
      <c r="P5" s="8" t="s">
        <v>0</v>
      </c>
      <c r="Q5" s="10">
        <v>0</v>
      </c>
      <c r="R5" s="9">
        <v>1227.8539000000001</v>
      </c>
      <c r="S5" s="8" t="s">
        <v>57</v>
      </c>
      <c r="T5" s="8" t="s">
        <v>10</v>
      </c>
    </row>
    <row r="6" spans="1:20" s="8" customFormat="1" x14ac:dyDescent="0.2">
      <c r="A6" s="8">
        <v>1</v>
      </c>
      <c r="B6" s="8" t="s">
        <v>120</v>
      </c>
      <c r="C6" s="8" t="s">
        <v>121</v>
      </c>
      <c r="D6" s="8">
        <v>668</v>
      </c>
      <c r="E6" s="9">
        <v>441.21652</v>
      </c>
      <c r="F6" s="10">
        <v>3</v>
      </c>
      <c r="G6" s="9">
        <v>1320.6277319999999</v>
      </c>
      <c r="H6" s="9">
        <v>1320.627808</v>
      </c>
      <c r="I6" s="9">
        <v>-5.7548386892283372E-2</v>
      </c>
      <c r="J6" s="9">
        <v>41.99</v>
      </c>
      <c r="K6" s="10">
        <v>74</v>
      </c>
      <c r="L6" s="10">
        <v>84</v>
      </c>
      <c r="M6" s="8" t="s">
        <v>5</v>
      </c>
      <c r="N6" s="8" t="s">
        <v>58</v>
      </c>
      <c r="O6" s="8" t="s">
        <v>56</v>
      </c>
      <c r="P6" s="8" t="s">
        <v>59</v>
      </c>
      <c r="Q6" s="10">
        <v>1</v>
      </c>
      <c r="R6" s="9">
        <v>790.52200000000005</v>
      </c>
      <c r="S6" s="8" t="s">
        <v>60</v>
      </c>
      <c r="T6" s="8" t="s">
        <v>10</v>
      </c>
    </row>
    <row r="7" spans="1:20" s="8" customFormat="1" x14ac:dyDescent="0.2">
      <c r="A7" s="8">
        <v>1</v>
      </c>
      <c r="B7" s="8" t="s">
        <v>120</v>
      </c>
      <c r="C7" s="8" t="s">
        <v>121</v>
      </c>
      <c r="D7" s="8">
        <v>792</v>
      </c>
      <c r="E7" s="9">
        <v>473.89899000000003</v>
      </c>
      <c r="F7" s="10">
        <v>3</v>
      </c>
      <c r="G7" s="9">
        <v>1418.6751420000001</v>
      </c>
      <c r="H7" s="9">
        <v>1418.675812</v>
      </c>
      <c r="I7" s="9">
        <v>-0.47227139155596481</v>
      </c>
      <c r="J7" s="9">
        <v>24.74</v>
      </c>
      <c r="K7" s="10">
        <v>75</v>
      </c>
      <c r="L7" s="10">
        <v>86</v>
      </c>
      <c r="M7" s="8" t="s">
        <v>5</v>
      </c>
      <c r="N7" s="8" t="s">
        <v>61</v>
      </c>
      <c r="O7" s="8" t="s">
        <v>62</v>
      </c>
      <c r="P7" s="8" t="s">
        <v>0</v>
      </c>
      <c r="Q7" s="10">
        <v>1</v>
      </c>
      <c r="R7" s="9">
        <v>902.27369999999996</v>
      </c>
      <c r="S7" s="8" t="s">
        <v>63</v>
      </c>
      <c r="T7" s="8" t="s">
        <v>10</v>
      </c>
    </row>
    <row r="8" spans="1:20" s="8" customFormat="1" x14ac:dyDescent="0.2">
      <c r="A8" s="8">
        <v>1</v>
      </c>
      <c r="B8" s="8" t="s">
        <v>120</v>
      </c>
      <c r="C8" s="8" t="s">
        <v>121</v>
      </c>
      <c r="D8" s="8">
        <v>821</v>
      </c>
      <c r="E8" s="9">
        <v>718.38953000000004</v>
      </c>
      <c r="F8" s="10">
        <v>2</v>
      </c>
      <c r="G8" s="9">
        <v>1434.764508</v>
      </c>
      <c r="H8" s="9">
        <v>1434.763962</v>
      </c>
      <c r="I8" s="9">
        <v>0.38055040023769748</v>
      </c>
      <c r="J8" s="9">
        <v>90.06</v>
      </c>
      <c r="K8" s="10">
        <v>1</v>
      </c>
      <c r="L8" s="10">
        <v>13</v>
      </c>
      <c r="M8" s="8" t="s">
        <v>11</v>
      </c>
      <c r="N8" s="8" t="s">
        <v>12</v>
      </c>
      <c r="O8" s="8" t="s">
        <v>13</v>
      </c>
      <c r="P8" s="8" t="s">
        <v>14</v>
      </c>
      <c r="Q8" s="10">
        <v>0</v>
      </c>
      <c r="R8" s="9">
        <v>2048.1988999999999</v>
      </c>
      <c r="S8" s="8" t="s">
        <v>64</v>
      </c>
      <c r="T8" s="8" t="s">
        <v>10</v>
      </c>
    </row>
    <row r="9" spans="1:20" s="8" customFormat="1" x14ac:dyDescent="0.2">
      <c r="A9" s="8">
        <v>1</v>
      </c>
      <c r="B9" s="8" t="s">
        <v>120</v>
      </c>
      <c r="C9" s="8" t="s">
        <v>121</v>
      </c>
      <c r="D9" s="8">
        <v>950</v>
      </c>
      <c r="E9" s="9">
        <v>743.86095999999998</v>
      </c>
      <c r="F9" s="10">
        <v>2</v>
      </c>
      <c r="G9" s="9">
        <v>1485.7073679999999</v>
      </c>
      <c r="H9" s="9">
        <v>1485.705933</v>
      </c>
      <c r="I9" s="9">
        <v>0.96587081469322311</v>
      </c>
      <c r="J9" s="9">
        <v>59.06</v>
      </c>
      <c r="K9" s="10">
        <v>19</v>
      </c>
      <c r="L9" s="10">
        <v>31</v>
      </c>
      <c r="M9" s="8" t="s">
        <v>16</v>
      </c>
      <c r="N9" s="8" t="s">
        <v>17</v>
      </c>
      <c r="O9" s="8" t="s">
        <v>18</v>
      </c>
      <c r="P9" s="8" t="s">
        <v>0</v>
      </c>
      <c r="Q9" s="10">
        <v>0</v>
      </c>
      <c r="R9" s="9">
        <v>1078.7588000000001</v>
      </c>
      <c r="S9" s="8" t="s">
        <v>65</v>
      </c>
      <c r="T9" s="8" t="s">
        <v>10</v>
      </c>
    </row>
    <row r="10" spans="1:20" s="8" customFormat="1" x14ac:dyDescent="0.2">
      <c r="A10" s="8">
        <v>1</v>
      </c>
      <c r="B10" s="8" t="s">
        <v>120</v>
      </c>
      <c r="C10" s="8" t="s">
        <v>121</v>
      </c>
      <c r="D10" s="8">
        <v>1345</v>
      </c>
      <c r="E10" s="9">
        <v>716.69048999999995</v>
      </c>
      <c r="F10" s="10">
        <v>3</v>
      </c>
      <c r="G10" s="9">
        <v>2147.0496419999999</v>
      </c>
      <c r="H10" s="9">
        <v>2147.049438</v>
      </c>
      <c r="I10" s="9">
        <v>9.5014113941281717E-2</v>
      </c>
      <c r="J10" s="9">
        <v>40.81</v>
      </c>
      <c r="K10" s="10">
        <v>14</v>
      </c>
      <c r="L10" s="10">
        <v>31</v>
      </c>
      <c r="M10" s="8" t="s">
        <v>16</v>
      </c>
      <c r="N10" s="8" t="s">
        <v>20</v>
      </c>
      <c r="O10" s="8" t="s">
        <v>18</v>
      </c>
      <c r="P10" s="8" t="s">
        <v>0</v>
      </c>
      <c r="Q10" s="10">
        <v>1</v>
      </c>
      <c r="R10" s="9">
        <v>1300.2509</v>
      </c>
      <c r="S10" s="8" t="s">
        <v>66</v>
      </c>
      <c r="T10" s="8" t="s">
        <v>10</v>
      </c>
    </row>
    <row r="11" spans="1:20" s="8" customFormat="1" x14ac:dyDescent="0.2">
      <c r="A11" s="8">
        <v>1</v>
      </c>
      <c r="B11" s="8" t="s">
        <v>120</v>
      </c>
      <c r="C11" s="8" t="s">
        <v>121</v>
      </c>
      <c r="D11" s="8">
        <v>1410</v>
      </c>
      <c r="E11" s="9">
        <v>1105.0139200000001</v>
      </c>
      <c r="F11" s="10">
        <v>2</v>
      </c>
      <c r="G11" s="9">
        <v>2208.0132880000001</v>
      </c>
      <c r="H11" s="9">
        <v>2208.0117190000001</v>
      </c>
      <c r="I11" s="9">
        <v>0.7105940546041527</v>
      </c>
      <c r="J11" s="9">
        <v>64.319999999999993</v>
      </c>
      <c r="K11" s="10">
        <v>39</v>
      </c>
      <c r="L11" s="10">
        <v>59</v>
      </c>
      <c r="M11" s="8" t="s">
        <v>5</v>
      </c>
      <c r="N11" s="8" t="s">
        <v>67</v>
      </c>
      <c r="O11" s="8" t="s">
        <v>68</v>
      </c>
      <c r="P11" s="8" t="s">
        <v>69</v>
      </c>
      <c r="Q11" s="10">
        <v>0</v>
      </c>
      <c r="R11" s="9">
        <v>1524.3807999999999</v>
      </c>
      <c r="S11" s="8" t="s">
        <v>70</v>
      </c>
      <c r="T11" s="8" t="s">
        <v>10</v>
      </c>
    </row>
    <row r="12" spans="1:20" s="8" customFormat="1" x14ac:dyDescent="0.2">
      <c r="A12" s="8">
        <v>1</v>
      </c>
      <c r="B12" s="8" t="s">
        <v>120</v>
      </c>
      <c r="C12" s="8" t="s">
        <v>121</v>
      </c>
      <c r="D12" s="8">
        <v>286</v>
      </c>
      <c r="E12" s="9">
        <v>546.29174999999998</v>
      </c>
      <c r="F12" s="10">
        <v>2</v>
      </c>
      <c r="G12" s="9">
        <v>1090.5689480000001</v>
      </c>
      <c r="H12" s="9">
        <v>1090.569244</v>
      </c>
      <c r="I12" s="9">
        <v>-0.27141788709272718</v>
      </c>
      <c r="J12" s="9">
        <v>29.18</v>
      </c>
      <c r="K12" s="10">
        <v>60</v>
      </c>
      <c r="L12" s="10">
        <v>68</v>
      </c>
      <c r="M12" s="8" t="s">
        <v>5</v>
      </c>
      <c r="N12" s="8" t="s">
        <v>6</v>
      </c>
      <c r="O12" s="8" t="s">
        <v>7</v>
      </c>
      <c r="P12" s="8" t="s">
        <v>8</v>
      </c>
      <c r="Q12" s="10">
        <v>0</v>
      </c>
      <c r="R12" s="9">
        <v>914.86490000000003</v>
      </c>
      <c r="S12" s="8" t="s">
        <v>71</v>
      </c>
      <c r="T12" s="8" t="s">
        <v>10</v>
      </c>
    </row>
    <row r="13" spans="1:20" s="8" customFormat="1" x14ac:dyDescent="0.2">
      <c r="A13" s="8">
        <v>1</v>
      </c>
      <c r="B13" s="8" t="s">
        <v>120</v>
      </c>
      <c r="C13" s="8" t="s">
        <v>121</v>
      </c>
      <c r="D13" s="8">
        <v>287</v>
      </c>
      <c r="E13" s="9">
        <v>546.29174999999998</v>
      </c>
      <c r="F13" s="10">
        <v>2</v>
      </c>
      <c r="G13" s="9">
        <v>1090.5689480000001</v>
      </c>
      <c r="H13" s="9">
        <v>1090.569244</v>
      </c>
      <c r="I13" s="9">
        <v>-0.27141788709272718</v>
      </c>
      <c r="J13" s="9">
        <v>43.3</v>
      </c>
      <c r="K13" s="10">
        <v>60</v>
      </c>
      <c r="L13" s="10">
        <v>68</v>
      </c>
      <c r="M13" s="8" t="s">
        <v>5</v>
      </c>
      <c r="N13" s="8" t="s">
        <v>6</v>
      </c>
      <c r="O13" s="8" t="s">
        <v>7</v>
      </c>
      <c r="P13" s="8" t="s">
        <v>8</v>
      </c>
      <c r="Q13" s="10">
        <v>0</v>
      </c>
      <c r="R13" s="9">
        <v>916.02919999999995</v>
      </c>
      <c r="S13" s="8" t="s">
        <v>72</v>
      </c>
      <c r="T13" s="8" t="s">
        <v>10</v>
      </c>
    </row>
    <row r="14" spans="1:20" s="8" customFormat="1" x14ac:dyDescent="0.2">
      <c r="A14" s="8">
        <v>1</v>
      </c>
      <c r="B14" s="8" t="s">
        <v>120</v>
      </c>
      <c r="C14" s="8" t="s">
        <v>121</v>
      </c>
      <c r="D14" s="8">
        <v>288</v>
      </c>
      <c r="E14" s="9">
        <v>546.29187000000002</v>
      </c>
      <c r="F14" s="10">
        <v>2</v>
      </c>
      <c r="G14" s="9">
        <v>1090.5691879999999</v>
      </c>
      <c r="H14" s="9">
        <v>1090.569244</v>
      </c>
      <c r="I14" s="9">
        <v>-5.1349330080674147E-2</v>
      </c>
      <c r="J14" s="9">
        <v>64.010000000000005</v>
      </c>
      <c r="K14" s="10">
        <v>60</v>
      </c>
      <c r="L14" s="10">
        <v>68</v>
      </c>
      <c r="M14" s="8" t="s">
        <v>5</v>
      </c>
      <c r="N14" s="8" t="s">
        <v>6</v>
      </c>
      <c r="O14" s="8" t="s">
        <v>7</v>
      </c>
      <c r="P14" s="8" t="s">
        <v>8</v>
      </c>
      <c r="Q14" s="10">
        <v>0</v>
      </c>
      <c r="R14" s="9">
        <v>977.90779999999995</v>
      </c>
      <c r="S14" s="8" t="s">
        <v>73</v>
      </c>
      <c r="T14" s="8" t="s">
        <v>10</v>
      </c>
    </row>
    <row r="15" spans="1:20" s="8" customFormat="1" x14ac:dyDescent="0.2">
      <c r="A15" s="8">
        <v>1</v>
      </c>
      <c r="B15" s="8" t="s">
        <v>120</v>
      </c>
      <c r="C15" s="8" t="s">
        <v>121</v>
      </c>
      <c r="D15" s="8">
        <v>380</v>
      </c>
      <c r="E15" s="9">
        <v>575.27355999999997</v>
      </c>
      <c r="F15" s="10">
        <v>2</v>
      </c>
      <c r="G15" s="9">
        <v>1148.5325680000001</v>
      </c>
      <c r="H15" s="9">
        <v>1148.531784</v>
      </c>
      <c r="I15" s="9">
        <v>0.68261062600854705</v>
      </c>
      <c r="J15" s="9">
        <v>58.24</v>
      </c>
      <c r="K15" s="10">
        <v>75</v>
      </c>
      <c r="L15" s="10">
        <v>84</v>
      </c>
      <c r="M15" s="8" t="s">
        <v>5</v>
      </c>
      <c r="N15" s="8" t="s">
        <v>55</v>
      </c>
      <c r="O15" s="8" t="s">
        <v>56</v>
      </c>
      <c r="P15" s="8" t="s">
        <v>0</v>
      </c>
      <c r="Q15" s="10">
        <v>0</v>
      </c>
      <c r="R15" s="9">
        <v>1226.9597000000001</v>
      </c>
      <c r="S15" s="8" t="s">
        <v>74</v>
      </c>
      <c r="T15" s="8" t="s">
        <v>10</v>
      </c>
    </row>
    <row r="16" spans="1:20" s="8" customFormat="1" x14ac:dyDescent="0.2">
      <c r="A16" s="8">
        <v>1</v>
      </c>
      <c r="B16" s="8" t="s">
        <v>120</v>
      </c>
      <c r="C16" s="8" t="s">
        <v>121</v>
      </c>
      <c r="D16" s="8">
        <v>412</v>
      </c>
      <c r="E16" s="9">
        <v>583.26880000000006</v>
      </c>
      <c r="F16" s="10">
        <v>2</v>
      </c>
      <c r="G16" s="9">
        <v>1164.523048</v>
      </c>
      <c r="H16" s="9">
        <v>1164.526703</v>
      </c>
      <c r="I16" s="9">
        <v>-3.1386141602118727</v>
      </c>
      <c r="J16" s="9">
        <v>20.85</v>
      </c>
      <c r="K16" s="10">
        <v>75</v>
      </c>
      <c r="L16" s="10">
        <v>84</v>
      </c>
      <c r="M16" s="8" t="s">
        <v>5</v>
      </c>
      <c r="N16" s="8" t="s">
        <v>55</v>
      </c>
      <c r="O16" s="8" t="s">
        <v>56</v>
      </c>
      <c r="P16" s="8" t="s">
        <v>59</v>
      </c>
      <c r="Q16" s="10">
        <v>0</v>
      </c>
      <c r="R16" s="9">
        <v>880.3442</v>
      </c>
      <c r="S16" s="8" t="s">
        <v>75</v>
      </c>
      <c r="T16" s="8" t="s">
        <v>10</v>
      </c>
    </row>
    <row r="17" spans="1:20" s="8" customFormat="1" x14ac:dyDescent="0.2">
      <c r="A17" s="8">
        <v>1</v>
      </c>
      <c r="B17" s="8" t="s">
        <v>120</v>
      </c>
      <c r="C17" s="8" t="s">
        <v>121</v>
      </c>
      <c r="D17" s="8">
        <v>413</v>
      </c>
      <c r="E17" s="9">
        <v>583.27038000000005</v>
      </c>
      <c r="F17" s="10">
        <v>2</v>
      </c>
      <c r="G17" s="9">
        <v>1164.526208</v>
      </c>
      <c r="H17" s="9">
        <v>1164.526703</v>
      </c>
      <c r="I17" s="9">
        <v>-0.42506539242561309</v>
      </c>
      <c r="J17" s="9">
        <v>27.97</v>
      </c>
      <c r="K17" s="10">
        <v>75</v>
      </c>
      <c r="L17" s="10">
        <v>84</v>
      </c>
      <c r="M17" s="8" t="s">
        <v>5</v>
      </c>
      <c r="N17" s="8" t="s">
        <v>55</v>
      </c>
      <c r="O17" s="8" t="s">
        <v>56</v>
      </c>
      <c r="P17" s="8" t="s">
        <v>76</v>
      </c>
      <c r="Q17" s="10">
        <v>0</v>
      </c>
      <c r="R17" s="9">
        <v>1085.2108000000001</v>
      </c>
      <c r="S17" s="8" t="s">
        <v>77</v>
      </c>
      <c r="T17" s="8" t="s">
        <v>10</v>
      </c>
    </row>
    <row r="18" spans="1:20" s="8" customFormat="1" x14ac:dyDescent="0.2">
      <c r="A18" s="8">
        <v>1</v>
      </c>
      <c r="B18" s="8" t="s">
        <v>120</v>
      </c>
      <c r="C18" s="8" t="s">
        <v>121</v>
      </c>
      <c r="D18" s="8">
        <v>414</v>
      </c>
      <c r="E18" s="9">
        <v>583.27050999999994</v>
      </c>
      <c r="F18" s="10">
        <v>2</v>
      </c>
      <c r="G18" s="9">
        <v>1164.526468</v>
      </c>
      <c r="H18" s="9">
        <v>1164.526703</v>
      </c>
      <c r="I18" s="9">
        <v>-0.20179872163490975</v>
      </c>
      <c r="J18" s="9">
        <v>60.43</v>
      </c>
      <c r="K18" s="10">
        <v>75</v>
      </c>
      <c r="L18" s="10">
        <v>84</v>
      </c>
      <c r="M18" s="8" t="s">
        <v>5</v>
      </c>
      <c r="N18" s="8" t="s">
        <v>55</v>
      </c>
      <c r="O18" s="8" t="s">
        <v>56</v>
      </c>
      <c r="P18" s="8" t="s">
        <v>59</v>
      </c>
      <c r="Q18" s="10">
        <v>0</v>
      </c>
      <c r="R18" s="9">
        <v>942.1635</v>
      </c>
      <c r="S18" s="8" t="s">
        <v>78</v>
      </c>
      <c r="T18" s="8" t="s">
        <v>10</v>
      </c>
    </row>
    <row r="19" spans="1:20" s="8" customFormat="1" x14ac:dyDescent="0.2">
      <c r="A19" s="8">
        <v>1</v>
      </c>
      <c r="B19" s="8" t="s">
        <v>120</v>
      </c>
      <c r="C19" s="8" t="s">
        <v>121</v>
      </c>
      <c r="D19" s="8">
        <v>415</v>
      </c>
      <c r="E19" s="9">
        <v>583.27057000000002</v>
      </c>
      <c r="F19" s="10">
        <v>2</v>
      </c>
      <c r="G19" s="9">
        <v>1164.5265879999999</v>
      </c>
      <c r="H19" s="9">
        <v>1164.526703</v>
      </c>
      <c r="I19" s="9">
        <v>-9.8752565960450484E-2</v>
      </c>
      <c r="J19" s="9">
        <v>67.97</v>
      </c>
      <c r="K19" s="10">
        <v>75</v>
      </c>
      <c r="L19" s="10">
        <v>84</v>
      </c>
      <c r="M19" s="8" t="s">
        <v>5</v>
      </c>
      <c r="N19" s="8" t="s">
        <v>55</v>
      </c>
      <c r="O19" s="8" t="s">
        <v>56</v>
      </c>
      <c r="P19" s="8" t="s">
        <v>59</v>
      </c>
      <c r="Q19" s="10">
        <v>0</v>
      </c>
      <c r="R19" s="9">
        <v>940.66660000000002</v>
      </c>
      <c r="S19" s="8" t="s">
        <v>79</v>
      </c>
      <c r="T19" s="8" t="s">
        <v>10</v>
      </c>
    </row>
    <row r="20" spans="1:20" s="8" customFormat="1" x14ac:dyDescent="0.2">
      <c r="A20" s="8">
        <v>1</v>
      </c>
      <c r="B20" s="8" t="s">
        <v>120</v>
      </c>
      <c r="C20" s="8" t="s">
        <v>121</v>
      </c>
      <c r="D20" s="8">
        <v>416</v>
      </c>
      <c r="E20" s="9">
        <v>583.27062999999998</v>
      </c>
      <c r="F20" s="10">
        <v>2</v>
      </c>
      <c r="G20" s="9">
        <v>1164.5267080000001</v>
      </c>
      <c r="H20" s="9">
        <v>1164.526703</v>
      </c>
      <c r="I20" s="9">
        <v>4.2935899092586549E-3</v>
      </c>
      <c r="J20" s="9">
        <v>70.27</v>
      </c>
      <c r="K20" s="10">
        <v>75</v>
      </c>
      <c r="L20" s="10">
        <v>84</v>
      </c>
      <c r="M20" s="8" t="s">
        <v>5</v>
      </c>
      <c r="N20" s="8" t="s">
        <v>55</v>
      </c>
      <c r="O20" s="8" t="s">
        <v>56</v>
      </c>
      <c r="P20" s="8" t="s">
        <v>76</v>
      </c>
      <c r="Q20" s="10">
        <v>0</v>
      </c>
      <c r="R20" s="9">
        <v>1021.4412</v>
      </c>
      <c r="S20" s="8" t="s">
        <v>80</v>
      </c>
      <c r="T20" s="8" t="s">
        <v>10</v>
      </c>
    </row>
    <row r="21" spans="1:20" s="8" customFormat="1" x14ac:dyDescent="0.2">
      <c r="A21" s="8">
        <v>1</v>
      </c>
      <c r="B21" s="8" t="s">
        <v>120</v>
      </c>
      <c r="C21" s="8" t="s">
        <v>121</v>
      </c>
      <c r="D21" s="8">
        <v>417</v>
      </c>
      <c r="E21" s="9">
        <v>583.27068999999995</v>
      </c>
      <c r="F21" s="10">
        <v>2</v>
      </c>
      <c r="G21" s="9">
        <v>1164.526828</v>
      </c>
      <c r="H21" s="9">
        <v>1164.526703</v>
      </c>
      <c r="I21" s="9">
        <v>0.10733974558371792</v>
      </c>
      <c r="J21" s="9">
        <v>24.14</v>
      </c>
      <c r="K21" s="10">
        <v>75</v>
      </c>
      <c r="L21" s="10">
        <v>84</v>
      </c>
      <c r="M21" s="8" t="s">
        <v>5</v>
      </c>
      <c r="N21" s="8" t="s">
        <v>55</v>
      </c>
      <c r="O21" s="8" t="s">
        <v>56</v>
      </c>
      <c r="P21" s="8" t="s">
        <v>59</v>
      </c>
      <c r="Q21" s="10">
        <v>0</v>
      </c>
      <c r="R21" s="9">
        <v>879.1961</v>
      </c>
      <c r="S21" s="8" t="s">
        <v>81</v>
      </c>
      <c r="T21" s="8" t="s">
        <v>10</v>
      </c>
    </row>
    <row r="22" spans="1:20" s="8" customFormat="1" x14ac:dyDescent="0.2">
      <c r="A22" s="8">
        <v>1</v>
      </c>
      <c r="B22" s="8" t="s">
        <v>120</v>
      </c>
      <c r="C22" s="8" t="s">
        <v>121</v>
      </c>
      <c r="D22" s="8">
        <v>418</v>
      </c>
      <c r="E22" s="9">
        <v>583.27068999999995</v>
      </c>
      <c r="F22" s="10">
        <v>2</v>
      </c>
      <c r="G22" s="9">
        <v>1164.526828</v>
      </c>
      <c r="H22" s="9">
        <v>1164.526703</v>
      </c>
      <c r="I22" s="9">
        <v>0.10733974558371792</v>
      </c>
      <c r="J22" s="9">
        <v>67.27</v>
      </c>
      <c r="K22" s="10">
        <v>75</v>
      </c>
      <c r="L22" s="10">
        <v>84</v>
      </c>
      <c r="M22" s="8" t="s">
        <v>5</v>
      </c>
      <c r="N22" s="8" t="s">
        <v>55</v>
      </c>
      <c r="O22" s="8" t="s">
        <v>56</v>
      </c>
      <c r="P22" s="8" t="s">
        <v>76</v>
      </c>
      <c r="Q22" s="10">
        <v>0</v>
      </c>
      <c r="R22" s="9">
        <v>1022.6394</v>
      </c>
      <c r="S22" s="8" t="s">
        <v>82</v>
      </c>
      <c r="T22" s="8" t="s">
        <v>10</v>
      </c>
    </row>
    <row r="23" spans="1:20" s="8" customFormat="1" x14ac:dyDescent="0.2">
      <c r="A23" s="8">
        <v>1</v>
      </c>
      <c r="B23" s="8" t="s">
        <v>120</v>
      </c>
      <c r="C23" s="8" t="s">
        <v>121</v>
      </c>
      <c r="D23" s="8">
        <v>419</v>
      </c>
      <c r="E23" s="9">
        <v>583.2713</v>
      </c>
      <c r="F23" s="10">
        <v>2</v>
      </c>
      <c r="G23" s="9">
        <v>1164.5280479999999</v>
      </c>
      <c r="H23" s="9">
        <v>1164.526703</v>
      </c>
      <c r="I23" s="9">
        <v>1.1549756621605951</v>
      </c>
      <c r="J23" s="9">
        <v>35.14</v>
      </c>
      <c r="K23" s="10">
        <v>75</v>
      </c>
      <c r="L23" s="10">
        <v>84</v>
      </c>
      <c r="M23" s="8" t="s">
        <v>5</v>
      </c>
      <c r="N23" s="8" t="s">
        <v>55</v>
      </c>
      <c r="O23" s="8" t="s">
        <v>56</v>
      </c>
      <c r="P23" s="8" t="s">
        <v>76</v>
      </c>
      <c r="Q23" s="10">
        <v>0</v>
      </c>
      <c r="R23" s="9">
        <v>1089.4405999999999</v>
      </c>
      <c r="S23" s="8" t="s">
        <v>83</v>
      </c>
      <c r="T23" s="8" t="s">
        <v>10</v>
      </c>
    </row>
    <row r="24" spans="1:20" s="8" customFormat="1" x14ac:dyDescent="0.2">
      <c r="A24" s="8">
        <v>1</v>
      </c>
      <c r="B24" s="8" t="s">
        <v>120</v>
      </c>
      <c r="C24" s="8" t="s">
        <v>121</v>
      </c>
      <c r="D24" s="8">
        <v>450</v>
      </c>
      <c r="E24" s="9">
        <v>591.26800000000003</v>
      </c>
      <c r="F24" s="10">
        <v>2</v>
      </c>
      <c r="G24" s="9">
        <v>1180.521448</v>
      </c>
      <c r="H24" s="9">
        <v>1180.521622</v>
      </c>
      <c r="I24" s="9">
        <v>-0.14739247191479191</v>
      </c>
      <c r="J24" s="9">
        <v>37.11</v>
      </c>
      <c r="K24" s="10">
        <v>75</v>
      </c>
      <c r="L24" s="10">
        <v>84</v>
      </c>
      <c r="M24" s="8" t="s">
        <v>5</v>
      </c>
      <c r="N24" s="8" t="s">
        <v>55</v>
      </c>
      <c r="O24" s="8" t="s">
        <v>56</v>
      </c>
      <c r="P24" s="8" t="s">
        <v>84</v>
      </c>
      <c r="Q24" s="10">
        <v>0</v>
      </c>
      <c r="R24" s="9">
        <v>539.51819999999998</v>
      </c>
      <c r="S24" s="8" t="s">
        <v>85</v>
      </c>
      <c r="T24" s="8" t="s">
        <v>10</v>
      </c>
    </row>
    <row r="25" spans="1:20" s="8" customFormat="1" x14ac:dyDescent="0.2">
      <c r="A25" s="8">
        <v>1</v>
      </c>
      <c r="B25" s="8" t="s">
        <v>120</v>
      </c>
      <c r="C25" s="8" t="s">
        <v>121</v>
      </c>
      <c r="D25" s="8">
        <v>451</v>
      </c>
      <c r="E25" s="9">
        <v>591.26819</v>
      </c>
      <c r="F25" s="10">
        <v>2</v>
      </c>
      <c r="G25" s="9">
        <v>1180.5218279999999</v>
      </c>
      <c r="H25" s="9">
        <v>1180.521622</v>
      </c>
      <c r="I25" s="9">
        <v>0.17449913334551984</v>
      </c>
      <c r="J25" s="9">
        <v>38.71</v>
      </c>
      <c r="K25" s="10">
        <v>75</v>
      </c>
      <c r="L25" s="10">
        <v>84</v>
      </c>
      <c r="M25" s="8" t="s">
        <v>5</v>
      </c>
      <c r="N25" s="8" t="s">
        <v>55</v>
      </c>
      <c r="O25" s="8" t="s">
        <v>56</v>
      </c>
      <c r="P25" s="8" t="s">
        <v>84</v>
      </c>
      <c r="Q25" s="10">
        <v>0</v>
      </c>
      <c r="R25" s="9">
        <v>978.50570000000005</v>
      </c>
      <c r="S25" s="8" t="s">
        <v>86</v>
      </c>
      <c r="T25" s="8" t="s">
        <v>10</v>
      </c>
    </row>
    <row r="26" spans="1:20" s="8" customFormat="1" x14ac:dyDescent="0.2">
      <c r="A26" s="8">
        <v>1</v>
      </c>
      <c r="B26" s="8" t="s">
        <v>120</v>
      </c>
      <c r="C26" s="8" t="s">
        <v>121</v>
      </c>
      <c r="D26" s="8">
        <v>452</v>
      </c>
      <c r="E26" s="9">
        <v>591.26824999999997</v>
      </c>
      <c r="F26" s="10">
        <v>2</v>
      </c>
      <c r="G26" s="9">
        <v>1180.5219480000001</v>
      </c>
      <c r="H26" s="9">
        <v>1180.521622</v>
      </c>
      <c r="I26" s="9">
        <v>0.27614911409595838</v>
      </c>
      <c r="J26" s="9">
        <v>38.18</v>
      </c>
      <c r="K26" s="10">
        <v>75</v>
      </c>
      <c r="L26" s="10">
        <v>84</v>
      </c>
      <c r="M26" s="8" t="s">
        <v>5</v>
      </c>
      <c r="N26" s="8" t="s">
        <v>55</v>
      </c>
      <c r="O26" s="8" t="s">
        <v>56</v>
      </c>
      <c r="P26" s="8" t="s">
        <v>84</v>
      </c>
      <c r="Q26" s="10">
        <v>0</v>
      </c>
      <c r="R26" s="9">
        <v>1100.6017999999999</v>
      </c>
      <c r="S26" s="8" t="s">
        <v>87</v>
      </c>
      <c r="T26" s="8" t="s">
        <v>10</v>
      </c>
    </row>
    <row r="27" spans="1:20" s="8" customFormat="1" x14ac:dyDescent="0.2">
      <c r="A27" s="8">
        <v>1</v>
      </c>
      <c r="B27" s="8" t="s">
        <v>120</v>
      </c>
      <c r="C27" s="8" t="s">
        <v>121</v>
      </c>
      <c r="D27" s="8">
        <v>453</v>
      </c>
      <c r="E27" s="9">
        <v>591.26831000000004</v>
      </c>
      <c r="F27" s="10">
        <v>2</v>
      </c>
      <c r="G27" s="9">
        <v>1180.522068</v>
      </c>
      <c r="H27" s="9">
        <v>1180.521622</v>
      </c>
      <c r="I27" s="9">
        <v>0.37779909465379252</v>
      </c>
      <c r="J27" s="9">
        <v>31.41</v>
      </c>
      <c r="K27" s="10">
        <v>75</v>
      </c>
      <c r="L27" s="10">
        <v>84</v>
      </c>
      <c r="M27" s="8" t="s">
        <v>5</v>
      </c>
      <c r="N27" s="8" t="s">
        <v>55</v>
      </c>
      <c r="O27" s="8" t="s">
        <v>56</v>
      </c>
      <c r="P27" s="8" t="s">
        <v>84</v>
      </c>
      <c r="Q27" s="10">
        <v>0</v>
      </c>
      <c r="R27" s="9">
        <v>979.32180000000005</v>
      </c>
      <c r="S27" s="8" t="s">
        <v>88</v>
      </c>
      <c r="T27" s="8" t="s">
        <v>10</v>
      </c>
    </row>
    <row r="28" spans="1:20" s="8" customFormat="1" x14ac:dyDescent="0.2">
      <c r="A28" s="8">
        <v>1</v>
      </c>
      <c r="B28" s="8" t="s">
        <v>120</v>
      </c>
      <c r="C28" s="8" t="s">
        <v>121</v>
      </c>
      <c r="D28" s="8">
        <v>454</v>
      </c>
      <c r="E28" s="9">
        <v>591.26849000000004</v>
      </c>
      <c r="F28" s="10">
        <v>2</v>
      </c>
      <c r="G28" s="9">
        <v>1180.522428</v>
      </c>
      <c r="H28" s="9">
        <v>1180.521622</v>
      </c>
      <c r="I28" s="9">
        <v>0.68274903651989927</v>
      </c>
      <c r="J28" s="9">
        <v>43.38</v>
      </c>
      <c r="K28" s="10">
        <v>75</v>
      </c>
      <c r="L28" s="10">
        <v>84</v>
      </c>
      <c r="M28" s="8" t="s">
        <v>5</v>
      </c>
      <c r="N28" s="8" t="s">
        <v>55</v>
      </c>
      <c r="O28" s="8" t="s">
        <v>56</v>
      </c>
      <c r="P28" s="8" t="s">
        <v>84</v>
      </c>
      <c r="Q28" s="10">
        <v>0</v>
      </c>
      <c r="R28" s="9">
        <v>543.08360000000005</v>
      </c>
      <c r="S28" s="8" t="s">
        <v>89</v>
      </c>
      <c r="T28" s="8" t="s">
        <v>10</v>
      </c>
    </row>
    <row r="29" spans="1:20" s="8" customFormat="1" x14ac:dyDescent="0.2">
      <c r="A29" s="8">
        <v>1</v>
      </c>
      <c r="B29" s="8" t="s">
        <v>120</v>
      </c>
      <c r="C29" s="8" t="s">
        <v>121</v>
      </c>
      <c r="D29" s="8">
        <v>455</v>
      </c>
      <c r="E29" s="9">
        <v>591.26849000000004</v>
      </c>
      <c r="F29" s="10">
        <v>2</v>
      </c>
      <c r="G29" s="9">
        <v>1180.522428</v>
      </c>
      <c r="H29" s="9">
        <v>1180.521622</v>
      </c>
      <c r="I29" s="9">
        <v>0.68274903651989927</v>
      </c>
      <c r="J29" s="9">
        <v>48.69</v>
      </c>
      <c r="K29" s="10">
        <v>75</v>
      </c>
      <c r="L29" s="10">
        <v>84</v>
      </c>
      <c r="M29" s="8" t="s">
        <v>5</v>
      </c>
      <c r="N29" s="8" t="s">
        <v>55</v>
      </c>
      <c r="O29" s="8" t="s">
        <v>56</v>
      </c>
      <c r="P29" s="8" t="s">
        <v>84</v>
      </c>
      <c r="Q29" s="10">
        <v>0</v>
      </c>
      <c r="R29" s="9">
        <v>1101.7789</v>
      </c>
      <c r="S29" s="8" t="s">
        <v>90</v>
      </c>
      <c r="T29" s="8" t="s">
        <v>10</v>
      </c>
    </row>
    <row r="30" spans="1:20" s="8" customFormat="1" x14ac:dyDescent="0.2">
      <c r="A30" s="8">
        <v>1</v>
      </c>
      <c r="B30" s="8" t="s">
        <v>120</v>
      </c>
      <c r="C30" s="8" t="s">
        <v>121</v>
      </c>
      <c r="D30" s="8">
        <v>659</v>
      </c>
      <c r="E30" s="9">
        <v>435.88483000000002</v>
      </c>
      <c r="F30" s="10">
        <v>3</v>
      </c>
      <c r="G30" s="9">
        <v>1304.632662</v>
      </c>
      <c r="H30" s="9">
        <v>1304.632889</v>
      </c>
      <c r="I30" s="9">
        <v>-0.17399530696279594</v>
      </c>
      <c r="J30" s="9">
        <v>21.06</v>
      </c>
      <c r="K30" s="10">
        <v>74</v>
      </c>
      <c r="L30" s="10">
        <v>84</v>
      </c>
      <c r="M30" s="8" t="s">
        <v>5</v>
      </c>
      <c r="N30" s="8" t="s">
        <v>58</v>
      </c>
      <c r="O30" s="8" t="s">
        <v>56</v>
      </c>
      <c r="P30" s="8" t="s">
        <v>0</v>
      </c>
      <c r="Q30" s="10">
        <v>1</v>
      </c>
      <c r="R30" s="9">
        <v>964.1268</v>
      </c>
      <c r="S30" s="8" t="s">
        <v>91</v>
      </c>
      <c r="T30" s="8" t="s">
        <v>10</v>
      </c>
    </row>
    <row r="31" spans="1:20" s="8" customFormat="1" x14ac:dyDescent="0.2">
      <c r="A31" s="8">
        <v>1</v>
      </c>
      <c r="B31" s="8" t="s">
        <v>120</v>
      </c>
      <c r="C31" s="8" t="s">
        <v>121</v>
      </c>
      <c r="D31" s="8">
        <v>658</v>
      </c>
      <c r="E31" s="9">
        <v>435.88409000000001</v>
      </c>
      <c r="F31" s="10">
        <v>3</v>
      </c>
      <c r="G31" s="9">
        <v>1304.6304419999999</v>
      </c>
      <c r="H31" s="9">
        <v>1304.632889</v>
      </c>
      <c r="I31" s="9">
        <v>-1.8756234192059333</v>
      </c>
      <c r="J31" s="9">
        <v>24.95</v>
      </c>
      <c r="K31" s="10">
        <v>74</v>
      </c>
      <c r="L31" s="10">
        <v>84</v>
      </c>
      <c r="M31" s="8" t="s">
        <v>5</v>
      </c>
      <c r="N31" s="8" t="s">
        <v>58</v>
      </c>
      <c r="O31" s="8" t="s">
        <v>56</v>
      </c>
      <c r="P31" s="8" t="s">
        <v>0</v>
      </c>
      <c r="Q31" s="10">
        <v>1</v>
      </c>
      <c r="R31" s="9">
        <v>962.98889999999994</v>
      </c>
      <c r="S31" s="8" t="s">
        <v>92</v>
      </c>
      <c r="T31" s="8" t="s">
        <v>10</v>
      </c>
    </row>
    <row r="32" spans="1:20" s="8" customFormat="1" x14ac:dyDescent="0.2">
      <c r="A32" s="8">
        <v>1</v>
      </c>
      <c r="B32" s="8" t="s">
        <v>120</v>
      </c>
      <c r="C32" s="8" t="s">
        <v>121</v>
      </c>
      <c r="D32" s="8">
        <v>661</v>
      </c>
      <c r="E32" s="9">
        <v>653.32439999999997</v>
      </c>
      <c r="F32" s="10">
        <v>2</v>
      </c>
      <c r="G32" s="9">
        <v>1304.6342480000001</v>
      </c>
      <c r="H32" s="9">
        <v>1304.632889</v>
      </c>
      <c r="I32" s="9">
        <v>1.0416723444208271</v>
      </c>
      <c r="J32" s="9">
        <v>28.98</v>
      </c>
      <c r="K32" s="10">
        <v>74</v>
      </c>
      <c r="L32" s="10">
        <v>84</v>
      </c>
      <c r="M32" s="8" t="s">
        <v>5</v>
      </c>
      <c r="N32" s="8" t="s">
        <v>58</v>
      </c>
      <c r="O32" s="8" t="s">
        <v>56</v>
      </c>
      <c r="P32" s="8" t="s">
        <v>0</v>
      </c>
      <c r="Q32" s="10">
        <v>1</v>
      </c>
      <c r="R32" s="9">
        <v>977.0693</v>
      </c>
      <c r="S32" s="8" t="s">
        <v>93</v>
      </c>
      <c r="T32" s="8" t="s">
        <v>10</v>
      </c>
    </row>
    <row r="33" spans="1:20" s="8" customFormat="1" x14ac:dyDescent="0.2">
      <c r="A33" s="8">
        <v>1</v>
      </c>
      <c r="B33" s="8" t="s">
        <v>120</v>
      </c>
      <c r="C33" s="8" t="s">
        <v>121</v>
      </c>
      <c r="D33" s="8">
        <v>670</v>
      </c>
      <c r="E33" s="9">
        <v>441.2167</v>
      </c>
      <c r="F33" s="10">
        <v>3</v>
      </c>
      <c r="G33" s="9">
        <v>1320.6282719999999</v>
      </c>
      <c r="H33" s="9">
        <v>1320.627808</v>
      </c>
      <c r="I33" s="9">
        <v>0.35134804609943593</v>
      </c>
      <c r="J33" s="9">
        <v>32.01</v>
      </c>
      <c r="K33" s="10">
        <v>74</v>
      </c>
      <c r="L33" s="10">
        <v>84</v>
      </c>
      <c r="M33" s="8" t="s">
        <v>5</v>
      </c>
      <c r="N33" s="8" t="s">
        <v>58</v>
      </c>
      <c r="O33" s="8" t="s">
        <v>56</v>
      </c>
      <c r="P33" s="8" t="s">
        <v>59</v>
      </c>
      <c r="Q33" s="10">
        <v>1</v>
      </c>
      <c r="R33" s="9">
        <v>788.95809999999994</v>
      </c>
      <c r="S33" s="8" t="s">
        <v>94</v>
      </c>
      <c r="T33" s="8" t="s">
        <v>10</v>
      </c>
    </row>
    <row r="34" spans="1:20" s="8" customFormat="1" x14ac:dyDescent="0.2">
      <c r="A34" s="8">
        <v>1</v>
      </c>
      <c r="B34" s="8" t="s">
        <v>120</v>
      </c>
      <c r="C34" s="8" t="s">
        <v>121</v>
      </c>
      <c r="D34" s="8">
        <v>795</v>
      </c>
      <c r="E34" s="9">
        <v>710.39135999999996</v>
      </c>
      <c r="F34" s="10">
        <v>2</v>
      </c>
      <c r="G34" s="9">
        <v>1418.7681680000001</v>
      </c>
      <c r="H34" s="9">
        <v>1418.769043</v>
      </c>
      <c r="I34" s="9">
        <v>-0.61673181006310362</v>
      </c>
      <c r="J34" s="9">
        <v>45.82</v>
      </c>
      <c r="K34" s="10">
        <v>1</v>
      </c>
      <c r="L34" s="10">
        <v>13</v>
      </c>
      <c r="M34" s="8" t="s">
        <v>11</v>
      </c>
      <c r="N34" s="11" t="s">
        <v>12</v>
      </c>
      <c r="O34" s="8" t="s">
        <v>13</v>
      </c>
      <c r="P34" s="8" t="s">
        <v>0</v>
      </c>
      <c r="Q34" s="10">
        <v>0</v>
      </c>
      <c r="R34" s="9">
        <v>2178.2467000000001</v>
      </c>
      <c r="S34" s="8" t="s">
        <v>95</v>
      </c>
      <c r="T34" s="8" t="s">
        <v>10</v>
      </c>
    </row>
    <row r="35" spans="1:20" s="8" customFormat="1" x14ac:dyDescent="0.2">
      <c r="A35" s="8">
        <v>1</v>
      </c>
      <c r="B35" s="8" t="s">
        <v>120</v>
      </c>
      <c r="C35" s="8" t="s">
        <v>121</v>
      </c>
      <c r="D35" s="8">
        <v>810</v>
      </c>
      <c r="E35" s="9">
        <v>718.38891999999998</v>
      </c>
      <c r="F35" s="10">
        <v>2</v>
      </c>
      <c r="G35" s="9">
        <v>1434.7632880000001</v>
      </c>
      <c r="H35" s="9">
        <v>1434.763962</v>
      </c>
      <c r="I35" s="9">
        <v>-0.46976368081506731</v>
      </c>
      <c r="J35" s="9">
        <v>16.25</v>
      </c>
      <c r="K35" s="10">
        <v>1</v>
      </c>
      <c r="L35" s="10">
        <v>13</v>
      </c>
      <c r="M35" s="8" t="s">
        <v>11</v>
      </c>
      <c r="N35" s="11" t="s">
        <v>12</v>
      </c>
      <c r="O35" s="8" t="s">
        <v>13</v>
      </c>
      <c r="P35" s="8" t="s">
        <v>14</v>
      </c>
      <c r="Q35" s="10">
        <v>0</v>
      </c>
      <c r="R35" s="9">
        <v>2216.7565</v>
      </c>
      <c r="S35" s="8" t="s">
        <v>96</v>
      </c>
      <c r="T35" s="8" t="s">
        <v>10</v>
      </c>
    </row>
    <row r="36" spans="1:20" s="8" customFormat="1" x14ac:dyDescent="0.2">
      <c r="A36" s="8">
        <v>1</v>
      </c>
      <c r="B36" s="8" t="s">
        <v>120</v>
      </c>
      <c r="C36" s="8" t="s">
        <v>121</v>
      </c>
      <c r="D36" s="8">
        <v>811</v>
      </c>
      <c r="E36" s="9">
        <v>479.26181000000003</v>
      </c>
      <c r="F36" s="10">
        <v>3</v>
      </c>
      <c r="G36" s="9">
        <v>1434.763602</v>
      </c>
      <c r="H36" s="9">
        <v>1434.763962</v>
      </c>
      <c r="I36" s="9">
        <v>-0.25091235181204119</v>
      </c>
      <c r="J36" s="9">
        <v>26.06</v>
      </c>
      <c r="K36" s="10">
        <v>1</v>
      </c>
      <c r="L36" s="10">
        <v>13</v>
      </c>
      <c r="M36" s="8" t="s">
        <v>11</v>
      </c>
      <c r="N36" s="11" t="s">
        <v>12</v>
      </c>
      <c r="O36" s="8" t="s">
        <v>13</v>
      </c>
      <c r="P36" s="8" t="s">
        <v>14</v>
      </c>
      <c r="Q36" s="10">
        <v>0</v>
      </c>
      <c r="R36" s="9">
        <v>1525.6197999999999</v>
      </c>
      <c r="S36" s="8" t="s">
        <v>97</v>
      </c>
      <c r="T36" s="8" t="s">
        <v>10</v>
      </c>
    </row>
    <row r="37" spans="1:20" s="8" customFormat="1" x14ac:dyDescent="0.2">
      <c r="A37" s="8">
        <v>1</v>
      </c>
      <c r="B37" s="8" t="s">
        <v>120</v>
      </c>
      <c r="C37" s="8" t="s">
        <v>121</v>
      </c>
      <c r="D37" s="8">
        <v>812</v>
      </c>
      <c r="E37" s="9">
        <v>479.26181000000003</v>
      </c>
      <c r="F37" s="10">
        <v>3</v>
      </c>
      <c r="G37" s="9">
        <v>1434.763602</v>
      </c>
      <c r="H37" s="9">
        <v>1434.763962</v>
      </c>
      <c r="I37" s="9">
        <v>-0.25091235181204119</v>
      </c>
      <c r="J37" s="9">
        <v>40.78</v>
      </c>
      <c r="K37" s="10">
        <v>1</v>
      </c>
      <c r="L37" s="10">
        <v>13</v>
      </c>
      <c r="M37" s="8" t="s">
        <v>11</v>
      </c>
      <c r="N37" s="11" t="s">
        <v>12</v>
      </c>
      <c r="O37" s="8" t="s">
        <v>13</v>
      </c>
      <c r="P37" s="8" t="s">
        <v>14</v>
      </c>
      <c r="Q37" s="10">
        <v>0</v>
      </c>
      <c r="R37" s="9">
        <v>1524.7561000000001</v>
      </c>
      <c r="S37" s="8" t="s">
        <v>98</v>
      </c>
      <c r="T37" s="8" t="s">
        <v>10</v>
      </c>
    </row>
    <row r="38" spans="1:20" s="8" customFormat="1" x14ac:dyDescent="0.2">
      <c r="A38" s="8">
        <v>1</v>
      </c>
      <c r="B38" s="8" t="s">
        <v>120</v>
      </c>
      <c r="C38" s="8" t="s">
        <v>121</v>
      </c>
      <c r="D38" s="8">
        <v>813</v>
      </c>
      <c r="E38" s="9">
        <v>718.38922000000002</v>
      </c>
      <c r="F38" s="10">
        <v>2</v>
      </c>
      <c r="G38" s="9">
        <v>1434.763888</v>
      </c>
      <c r="H38" s="9">
        <v>1434.763962</v>
      </c>
      <c r="I38" s="9">
        <v>-5.1576427900648397E-2</v>
      </c>
      <c r="J38" s="9">
        <v>16.72</v>
      </c>
      <c r="K38" s="10">
        <v>1</v>
      </c>
      <c r="L38" s="10">
        <v>13</v>
      </c>
      <c r="M38" s="8" t="s">
        <v>11</v>
      </c>
      <c r="N38" s="11" t="s">
        <v>12</v>
      </c>
      <c r="O38" s="8" t="s">
        <v>13</v>
      </c>
      <c r="P38" s="8" t="s">
        <v>14</v>
      </c>
      <c r="Q38" s="10">
        <v>0</v>
      </c>
      <c r="R38" s="9">
        <v>2223.1190999999999</v>
      </c>
      <c r="S38" s="8" t="s">
        <v>99</v>
      </c>
      <c r="T38" s="8" t="s">
        <v>10</v>
      </c>
    </row>
    <row r="39" spans="1:20" s="8" customFormat="1" x14ac:dyDescent="0.2">
      <c r="A39" s="8">
        <v>1</v>
      </c>
      <c r="B39" s="8" t="s">
        <v>120</v>
      </c>
      <c r="C39" s="8" t="s">
        <v>121</v>
      </c>
      <c r="D39" s="8">
        <v>814</v>
      </c>
      <c r="E39" s="9">
        <v>718.38922000000002</v>
      </c>
      <c r="F39" s="10">
        <v>2</v>
      </c>
      <c r="G39" s="9">
        <v>1434.763888</v>
      </c>
      <c r="H39" s="9">
        <v>1434.763962</v>
      </c>
      <c r="I39" s="9">
        <v>-5.1576427900648397E-2</v>
      </c>
      <c r="J39" s="9">
        <v>45.76</v>
      </c>
      <c r="K39" s="10">
        <v>1</v>
      </c>
      <c r="L39" s="10">
        <v>13</v>
      </c>
      <c r="M39" s="8" t="s">
        <v>11</v>
      </c>
      <c r="N39" s="11" t="s">
        <v>12</v>
      </c>
      <c r="O39" s="8" t="s">
        <v>13</v>
      </c>
      <c r="P39" s="8" t="s">
        <v>14</v>
      </c>
      <c r="Q39" s="10">
        <v>0</v>
      </c>
      <c r="R39" s="9">
        <v>2110.3683999999998</v>
      </c>
      <c r="S39" s="8" t="s">
        <v>100</v>
      </c>
      <c r="T39" s="8" t="s">
        <v>10</v>
      </c>
    </row>
    <row r="40" spans="1:20" s="8" customFormat="1" x14ac:dyDescent="0.2">
      <c r="A40" s="8">
        <v>1</v>
      </c>
      <c r="B40" s="8" t="s">
        <v>120</v>
      </c>
      <c r="C40" s="8" t="s">
        <v>121</v>
      </c>
      <c r="D40" s="8">
        <v>816</v>
      </c>
      <c r="E40" s="9">
        <v>718.38927999999999</v>
      </c>
      <c r="F40" s="10">
        <v>2</v>
      </c>
      <c r="G40" s="9">
        <v>1434.7640080000001</v>
      </c>
      <c r="H40" s="9">
        <v>1434.763962</v>
      </c>
      <c r="I40" s="9">
        <v>3.2061022809015079E-2</v>
      </c>
      <c r="J40" s="9">
        <v>62.21</v>
      </c>
      <c r="K40" s="10">
        <v>1</v>
      </c>
      <c r="L40" s="10">
        <v>13</v>
      </c>
      <c r="M40" s="8" t="s">
        <v>11</v>
      </c>
      <c r="N40" s="11" t="s">
        <v>12</v>
      </c>
      <c r="O40" s="8" t="s">
        <v>13</v>
      </c>
      <c r="P40" s="8" t="s">
        <v>14</v>
      </c>
      <c r="Q40" s="10">
        <v>0</v>
      </c>
      <c r="R40" s="9">
        <v>2109.4973</v>
      </c>
      <c r="S40" s="8" t="s">
        <v>101</v>
      </c>
      <c r="T40" s="8" t="s">
        <v>10</v>
      </c>
    </row>
    <row r="41" spans="1:20" s="8" customFormat="1" x14ac:dyDescent="0.2">
      <c r="A41" s="8">
        <v>1</v>
      </c>
      <c r="B41" s="8" t="s">
        <v>120</v>
      </c>
      <c r="C41" s="8" t="s">
        <v>121</v>
      </c>
      <c r="D41" s="8">
        <v>796</v>
      </c>
      <c r="E41" s="9">
        <v>710.39227000000005</v>
      </c>
      <c r="F41" s="10">
        <v>2</v>
      </c>
      <c r="G41" s="9">
        <v>1418.769988</v>
      </c>
      <c r="H41" s="9">
        <v>1418.769043</v>
      </c>
      <c r="I41" s="9">
        <v>0.66607035490661459</v>
      </c>
      <c r="J41" s="9">
        <v>66.319999999999993</v>
      </c>
      <c r="K41" s="10">
        <v>1</v>
      </c>
      <c r="L41" s="10">
        <v>13</v>
      </c>
      <c r="M41" s="8" t="s">
        <v>11</v>
      </c>
      <c r="N41" s="11" t="s">
        <v>12</v>
      </c>
      <c r="O41" s="8" t="s">
        <v>13</v>
      </c>
      <c r="P41" s="8" t="s">
        <v>0</v>
      </c>
      <c r="Q41" s="10">
        <v>0</v>
      </c>
      <c r="R41" s="9">
        <v>2179.0826999999999</v>
      </c>
      <c r="S41" s="8" t="s">
        <v>102</v>
      </c>
      <c r="T41" s="8" t="s">
        <v>10</v>
      </c>
    </row>
    <row r="42" spans="1:20" s="8" customFormat="1" x14ac:dyDescent="0.2">
      <c r="A42" s="8">
        <v>1</v>
      </c>
      <c r="B42" s="8" t="s">
        <v>120</v>
      </c>
      <c r="C42" s="8" t="s">
        <v>121</v>
      </c>
      <c r="D42" s="8">
        <v>818</v>
      </c>
      <c r="E42" s="9">
        <v>718.38933999999995</v>
      </c>
      <c r="F42" s="10">
        <v>2</v>
      </c>
      <c r="G42" s="9">
        <v>1434.764128</v>
      </c>
      <c r="H42" s="9">
        <v>1434.763962</v>
      </c>
      <c r="I42" s="9">
        <v>0.11569847336020393</v>
      </c>
      <c r="J42" s="9">
        <v>65.34</v>
      </c>
      <c r="K42" s="10">
        <v>1</v>
      </c>
      <c r="L42" s="10">
        <v>13</v>
      </c>
      <c r="M42" s="8" t="s">
        <v>11</v>
      </c>
      <c r="N42" s="11" t="s">
        <v>12</v>
      </c>
      <c r="O42" s="8" t="s">
        <v>13</v>
      </c>
      <c r="P42" s="8" t="s">
        <v>14</v>
      </c>
      <c r="Q42" s="10">
        <v>0</v>
      </c>
      <c r="R42" s="9">
        <v>1774.6237000000001</v>
      </c>
      <c r="S42" s="8" t="s">
        <v>103</v>
      </c>
      <c r="T42" s="8" t="s">
        <v>10</v>
      </c>
    </row>
    <row r="43" spans="1:20" s="8" customFormat="1" x14ac:dyDescent="0.2">
      <c r="A43" s="8">
        <v>1</v>
      </c>
      <c r="B43" s="8" t="s">
        <v>120</v>
      </c>
      <c r="C43" s="8" t="s">
        <v>121</v>
      </c>
      <c r="D43" s="8">
        <v>819</v>
      </c>
      <c r="E43" s="9">
        <v>479.26199000000003</v>
      </c>
      <c r="F43" s="10">
        <v>3</v>
      </c>
      <c r="G43" s="9">
        <v>1434.764142</v>
      </c>
      <c r="H43" s="9">
        <v>1434.763962</v>
      </c>
      <c r="I43" s="9">
        <v>0.12545617590602059</v>
      </c>
      <c r="J43" s="9">
        <v>40.32</v>
      </c>
      <c r="K43" s="10">
        <v>1</v>
      </c>
      <c r="L43" s="10">
        <v>13</v>
      </c>
      <c r="M43" s="8" t="s">
        <v>11</v>
      </c>
      <c r="N43" s="11" t="s">
        <v>12</v>
      </c>
      <c r="O43" s="8" t="s">
        <v>13</v>
      </c>
      <c r="P43" s="8" t="s">
        <v>14</v>
      </c>
      <c r="Q43" s="10">
        <v>0</v>
      </c>
      <c r="R43" s="9">
        <v>1421.4346</v>
      </c>
      <c r="S43" s="8" t="s">
        <v>104</v>
      </c>
      <c r="T43" s="8" t="s">
        <v>10</v>
      </c>
    </row>
    <row r="44" spans="1:20" s="8" customFormat="1" x14ac:dyDescent="0.2">
      <c r="A44" s="8">
        <v>1</v>
      </c>
      <c r="B44" s="8" t="s">
        <v>120</v>
      </c>
      <c r="C44" s="8" t="s">
        <v>121</v>
      </c>
      <c r="D44" s="8">
        <v>817</v>
      </c>
      <c r="E44" s="9">
        <v>718.38927999999999</v>
      </c>
      <c r="F44" s="10">
        <v>2</v>
      </c>
      <c r="G44" s="9">
        <v>1434.7640080000001</v>
      </c>
      <c r="H44" s="9">
        <v>1434.763962</v>
      </c>
      <c r="I44" s="9">
        <v>3.2061022809015079E-2</v>
      </c>
      <c r="J44" s="9">
        <v>72.55</v>
      </c>
      <c r="K44" s="10">
        <v>1</v>
      </c>
      <c r="L44" s="10">
        <v>13</v>
      </c>
      <c r="M44" s="8" t="s">
        <v>11</v>
      </c>
      <c r="N44" s="11" t="s">
        <v>12</v>
      </c>
      <c r="O44" s="8" t="s">
        <v>13</v>
      </c>
      <c r="P44" s="8" t="s">
        <v>14</v>
      </c>
      <c r="Q44" s="10">
        <v>0</v>
      </c>
      <c r="R44" s="9">
        <v>1773.0500999999999</v>
      </c>
      <c r="S44" s="8" t="s">
        <v>105</v>
      </c>
      <c r="T44" s="8" t="s">
        <v>10</v>
      </c>
    </row>
    <row r="45" spans="1:20" s="8" customFormat="1" x14ac:dyDescent="0.2">
      <c r="A45" s="8">
        <v>1</v>
      </c>
      <c r="B45" s="8" t="s">
        <v>120</v>
      </c>
      <c r="C45" s="8" t="s">
        <v>121</v>
      </c>
      <c r="D45" s="8">
        <v>820</v>
      </c>
      <c r="E45" s="9">
        <v>718.38940000000002</v>
      </c>
      <c r="F45" s="10">
        <v>2</v>
      </c>
      <c r="G45" s="9">
        <v>1434.764248</v>
      </c>
      <c r="H45" s="9">
        <v>1434.763962</v>
      </c>
      <c r="I45" s="9">
        <v>0.19933592391139277</v>
      </c>
      <c r="J45" s="9">
        <v>73.75</v>
      </c>
      <c r="K45" s="10">
        <v>1</v>
      </c>
      <c r="L45" s="10">
        <v>13</v>
      </c>
      <c r="M45" s="8" t="s">
        <v>11</v>
      </c>
      <c r="N45" s="11" t="s">
        <v>12</v>
      </c>
      <c r="O45" s="8" t="s">
        <v>13</v>
      </c>
      <c r="P45" s="8" t="s">
        <v>14</v>
      </c>
      <c r="Q45" s="10">
        <v>0</v>
      </c>
      <c r="R45" s="9">
        <v>2049.0243999999998</v>
      </c>
      <c r="S45" s="8" t="s">
        <v>106</v>
      </c>
      <c r="T45" s="8" t="s">
        <v>10</v>
      </c>
    </row>
    <row r="46" spans="1:20" s="8" customFormat="1" x14ac:dyDescent="0.2">
      <c r="A46" s="8">
        <v>1</v>
      </c>
      <c r="B46" s="8" t="s">
        <v>120</v>
      </c>
      <c r="C46" s="8" t="s">
        <v>121</v>
      </c>
      <c r="D46" s="8">
        <v>822</v>
      </c>
      <c r="E46" s="9">
        <v>718.38959</v>
      </c>
      <c r="F46" s="10">
        <v>2</v>
      </c>
      <c r="G46" s="9">
        <v>1434.7646279999999</v>
      </c>
      <c r="H46" s="9">
        <v>1434.763962</v>
      </c>
      <c r="I46" s="9">
        <v>0.4641878507888863</v>
      </c>
      <c r="J46" s="9">
        <v>79.27</v>
      </c>
      <c r="K46" s="10">
        <v>1</v>
      </c>
      <c r="L46" s="10">
        <v>13</v>
      </c>
      <c r="M46" s="8" t="s">
        <v>11</v>
      </c>
      <c r="N46" s="11" t="s">
        <v>12</v>
      </c>
      <c r="O46" s="8" t="s">
        <v>13</v>
      </c>
      <c r="P46" s="8" t="s">
        <v>14</v>
      </c>
      <c r="Q46" s="10">
        <v>0</v>
      </c>
      <c r="R46" s="9">
        <v>1987.3728000000001</v>
      </c>
      <c r="S46" s="8" t="s">
        <v>107</v>
      </c>
      <c r="T46" s="8" t="s">
        <v>10</v>
      </c>
    </row>
    <row r="47" spans="1:20" s="8" customFormat="1" x14ac:dyDescent="0.2">
      <c r="A47" s="8">
        <v>1</v>
      </c>
      <c r="B47" s="8" t="s">
        <v>120</v>
      </c>
      <c r="C47" s="8" t="s">
        <v>121</v>
      </c>
      <c r="D47" s="8">
        <v>823</v>
      </c>
      <c r="E47" s="9">
        <v>718.38959</v>
      </c>
      <c r="F47" s="10">
        <v>2</v>
      </c>
      <c r="G47" s="9">
        <v>1434.7646279999999</v>
      </c>
      <c r="H47" s="9">
        <v>1434.763962</v>
      </c>
      <c r="I47" s="9">
        <v>0.4641878507888863</v>
      </c>
      <c r="J47" s="9">
        <v>60</v>
      </c>
      <c r="K47" s="10">
        <v>1</v>
      </c>
      <c r="L47" s="10">
        <v>13</v>
      </c>
      <c r="M47" s="8" t="s">
        <v>11</v>
      </c>
      <c r="N47" s="11" t="s">
        <v>12</v>
      </c>
      <c r="O47" s="8" t="s">
        <v>13</v>
      </c>
      <c r="P47" s="8" t="s">
        <v>14</v>
      </c>
      <c r="Q47" s="10">
        <v>0</v>
      </c>
      <c r="R47" s="9">
        <v>1426.3616999999999</v>
      </c>
      <c r="S47" s="8" t="s">
        <v>108</v>
      </c>
      <c r="T47" s="8" t="s">
        <v>10</v>
      </c>
    </row>
    <row r="48" spans="1:20" s="8" customFormat="1" x14ac:dyDescent="0.2">
      <c r="A48" s="8">
        <v>1</v>
      </c>
      <c r="B48" s="8" t="s">
        <v>120</v>
      </c>
      <c r="C48" s="8" t="s">
        <v>121</v>
      </c>
      <c r="D48" s="8">
        <v>824</v>
      </c>
      <c r="E48" s="9">
        <v>718.38959</v>
      </c>
      <c r="F48" s="10">
        <v>2</v>
      </c>
      <c r="G48" s="9">
        <v>1434.7646279999999</v>
      </c>
      <c r="H48" s="9">
        <v>1434.763962</v>
      </c>
      <c r="I48" s="9">
        <v>0.4641878507888863</v>
      </c>
      <c r="J48" s="9">
        <v>38.99</v>
      </c>
      <c r="K48" s="10">
        <v>1</v>
      </c>
      <c r="L48" s="10">
        <v>13</v>
      </c>
      <c r="M48" s="8" t="s">
        <v>11</v>
      </c>
      <c r="N48" s="11" t="s">
        <v>12</v>
      </c>
      <c r="O48" s="8" t="s">
        <v>13</v>
      </c>
      <c r="P48" s="8" t="s">
        <v>14</v>
      </c>
      <c r="Q48" s="10">
        <v>0</v>
      </c>
      <c r="R48" s="9">
        <v>1425.5218</v>
      </c>
      <c r="S48" s="8" t="s">
        <v>109</v>
      </c>
      <c r="T48" s="8" t="s">
        <v>10</v>
      </c>
    </row>
    <row r="49" spans="1:20" s="8" customFormat="1" x14ac:dyDescent="0.2">
      <c r="A49" s="8">
        <v>1</v>
      </c>
      <c r="B49" s="8" t="s">
        <v>120</v>
      </c>
      <c r="C49" s="8" t="s">
        <v>121</v>
      </c>
      <c r="D49" s="8">
        <v>826</v>
      </c>
      <c r="E49" s="9">
        <v>718.38971000000004</v>
      </c>
      <c r="F49" s="10">
        <v>2</v>
      </c>
      <c r="G49" s="9">
        <v>1434.764868</v>
      </c>
      <c r="H49" s="9">
        <v>1434.763962</v>
      </c>
      <c r="I49" s="9">
        <v>0.63146275204973856</v>
      </c>
      <c r="J49" s="9">
        <v>63.69</v>
      </c>
      <c r="K49" s="10">
        <v>1</v>
      </c>
      <c r="L49" s="10">
        <v>13</v>
      </c>
      <c r="M49" s="8" t="s">
        <v>11</v>
      </c>
      <c r="N49" s="11" t="s">
        <v>12</v>
      </c>
      <c r="O49" s="8" t="s">
        <v>13</v>
      </c>
      <c r="P49" s="8" t="s">
        <v>14</v>
      </c>
      <c r="Q49" s="10">
        <v>0</v>
      </c>
      <c r="R49" s="9">
        <v>1986.1550999999999</v>
      </c>
      <c r="S49" s="8" t="s">
        <v>110</v>
      </c>
      <c r="T49" s="8" t="s">
        <v>10</v>
      </c>
    </row>
    <row r="50" spans="1:20" s="8" customFormat="1" x14ac:dyDescent="0.2">
      <c r="A50" s="8">
        <v>1</v>
      </c>
      <c r="B50" s="8" t="s">
        <v>120</v>
      </c>
      <c r="C50" s="8" t="s">
        <v>121</v>
      </c>
      <c r="D50" s="8">
        <v>827</v>
      </c>
      <c r="E50" s="9">
        <v>479.26233000000002</v>
      </c>
      <c r="F50" s="10">
        <v>3</v>
      </c>
      <c r="G50" s="9">
        <v>1434.7651619999999</v>
      </c>
      <c r="H50" s="9">
        <v>1434.763962</v>
      </c>
      <c r="I50" s="9">
        <v>0.83637450598731244</v>
      </c>
      <c r="J50" s="9">
        <v>15.31</v>
      </c>
      <c r="K50" s="10">
        <v>1</v>
      </c>
      <c r="L50" s="10">
        <v>13</v>
      </c>
      <c r="M50" s="8" t="s">
        <v>11</v>
      </c>
      <c r="N50" s="11" t="s">
        <v>12</v>
      </c>
      <c r="O50" s="8" t="s">
        <v>13</v>
      </c>
      <c r="P50" s="8" t="s">
        <v>14</v>
      </c>
      <c r="Q50" s="10">
        <v>0</v>
      </c>
      <c r="R50" s="9">
        <v>1420.63</v>
      </c>
      <c r="S50" s="8" t="s">
        <v>111</v>
      </c>
      <c r="T50" s="8" t="s">
        <v>10</v>
      </c>
    </row>
    <row r="51" spans="1:20" s="8" customFormat="1" x14ac:dyDescent="0.2">
      <c r="A51" s="8">
        <v>1</v>
      </c>
      <c r="B51" s="8" t="s">
        <v>120</v>
      </c>
      <c r="C51" s="8" t="s">
        <v>121</v>
      </c>
      <c r="D51" s="8">
        <v>828</v>
      </c>
      <c r="E51" s="9">
        <v>718.39013999999997</v>
      </c>
      <c r="F51" s="10">
        <v>2</v>
      </c>
      <c r="G51" s="9">
        <v>1434.7657280000001</v>
      </c>
      <c r="H51" s="9">
        <v>1434.763962</v>
      </c>
      <c r="I51" s="9">
        <v>1.2308644814489369</v>
      </c>
      <c r="J51" s="9">
        <v>36.28</v>
      </c>
      <c r="K51" s="10">
        <v>1</v>
      </c>
      <c r="L51" s="10">
        <v>13</v>
      </c>
      <c r="M51" s="8" t="s">
        <v>11</v>
      </c>
      <c r="N51" s="11" t="s">
        <v>12</v>
      </c>
      <c r="O51" s="8" t="s">
        <v>13</v>
      </c>
      <c r="P51" s="8" t="s">
        <v>14</v>
      </c>
      <c r="Q51" s="10">
        <v>0</v>
      </c>
      <c r="R51" s="9">
        <v>2172.5145000000002</v>
      </c>
      <c r="S51" s="8" t="s">
        <v>112</v>
      </c>
      <c r="T51" s="8" t="s">
        <v>10</v>
      </c>
    </row>
    <row r="52" spans="1:20" s="8" customFormat="1" x14ac:dyDescent="0.2">
      <c r="A52" s="8">
        <v>1</v>
      </c>
      <c r="B52" s="8" t="s">
        <v>120</v>
      </c>
      <c r="C52" s="8" t="s">
        <v>121</v>
      </c>
      <c r="D52" s="8">
        <v>947</v>
      </c>
      <c r="E52" s="9">
        <v>496.24221999999997</v>
      </c>
      <c r="F52" s="10">
        <v>3</v>
      </c>
      <c r="G52" s="9">
        <v>1485.7048319999999</v>
      </c>
      <c r="H52" s="9">
        <v>1485.705933</v>
      </c>
      <c r="I52" s="9">
        <v>-0.74106185861372154</v>
      </c>
      <c r="J52" s="9">
        <v>30.07</v>
      </c>
      <c r="K52" s="10">
        <v>19</v>
      </c>
      <c r="L52" s="10">
        <v>31</v>
      </c>
      <c r="M52" s="8" t="s">
        <v>16</v>
      </c>
      <c r="N52" s="8" t="s">
        <v>17</v>
      </c>
      <c r="O52" s="8" t="s">
        <v>18</v>
      </c>
      <c r="P52" s="8" t="s">
        <v>0</v>
      </c>
      <c r="Q52" s="10">
        <v>0</v>
      </c>
      <c r="R52" s="9">
        <v>1086.0650000000001</v>
      </c>
      <c r="S52" s="8" t="s">
        <v>113</v>
      </c>
      <c r="T52" s="8" t="s">
        <v>10</v>
      </c>
    </row>
    <row r="53" spans="1:20" s="8" customFormat="1" x14ac:dyDescent="0.2">
      <c r="A53" s="8">
        <v>1</v>
      </c>
      <c r="B53" s="8" t="s">
        <v>120</v>
      </c>
      <c r="C53" s="8" t="s">
        <v>121</v>
      </c>
      <c r="D53" s="8">
        <v>949</v>
      </c>
      <c r="E53" s="9">
        <v>743.86017000000004</v>
      </c>
      <c r="F53" s="10">
        <v>2</v>
      </c>
      <c r="G53" s="9">
        <v>1485.705788</v>
      </c>
      <c r="H53" s="9">
        <v>1485.705933</v>
      </c>
      <c r="I53" s="9">
        <v>-9.7596702519845646E-2</v>
      </c>
      <c r="J53" s="9">
        <v>49.73</v>
      </c>
      <c r="K53" s="10">
        <v>19</v>
      </c>
      <c r="L53" s="10">
        <v>31</v>
      </c>
      <c r="M53" s="8" t="s">
        <v>16</v>
      </c>
      <c r="N53" s="8" t="s">
        <v>17</v>
      </c>
      <c r="O53" s="8" t="s">
        <v>18</v>
      </c>
      <c r="P53" s="8" t="s">
        <v>0</v>
      </c>
      <c r="Q53" s="10">
        <v>0</v>
      </c>
      <c r="R53" s="9">
        <v>1077.8943999999999</v>
      </c>
      <c r="S53" s="8" t="s">
        <v>114</v>
      </c>
      <c r="T53" s="8" t="s">
        <v>10</v>
      </c>
    </row>
    <row r="54" spans="1:20" s="8" customFormat="1" x14ac:dyDescent="0.2">
      <c r="A54" s="8">
        <v>1</v>
      </c>
      <c r="B54" s="8" t="s">
        <v>120</v>
      </c>
      <c r="C54" s="8" t="s">
        <v>121</v>
      </c>
      <c r="D54" s="8">
        <v>1346</v>
      </c>
      <c r="E54" s="9">
        <v>716.69073000000003</v>
      </c>
      <c r="F54" s="10">
        <v>3</v>
      </c>
      <c r="G54" s="9">
        <v>2147.050362</v>
      </c>
      <c r="H54" s="9">
        <v>2147.049438</v>
      </c>
      <c r="I54" s="9">
        <v>0.43035804559841767</v>
      </c>
      <c r="J54" s="9">
        <v>33.03</v>
      </c>
      <c r="K54" s="10">
        <v>14</v>
      </c>
      <c r="L54" s="10">
        <v>31</v>
      </c>
      <c r="M54" s="8" t="s">
        <v>16</v>
      </c>
      <c r="N54" s="8" t="s">
        <v>20</v>
      </c>
      <c r="O54" s="8" t="s">
        <v>18</v>
      </c>
      <c r="P54" s="8" t="s">
        <v>0</v>
      </c>
      <c r="Q54" s="10">
        <v>1</v>
      </c>
      <c r="R54" s="9">
        <v>1299.3340000000001</v>
      </c>
      <c r="S54" s="8" t="s">
        <v>115</v>
      </c>
      <c r="T54" s="8" t="s">
        <v>10</v>
      </c>
    </row>
    <row r="55" spans="1:20" s="8" customFormat="1" x14ac:dyDescent="0.2">
      <c r="A55" s="8">
        <v>1</v>
      </c>
      <c r="B55" s="8" t="s">
        <v>120</v>
      </c>
      <c r="C55" s="8" t="s">
        <v>121</v>
      </c>
      <c r="D55" s="8">
        <v>1399</v>
      </c>
      <c r="E55" s="9">
        <v>1097.0155</v>
      </c>
      <c r="F55" s="10">
        <v>2</v>
      </c>
      <c r="G55" s="9">
        <v>2192.0164479999999</v>
      </c>
      <c r="H55" s="9">
        <v>2192.0167999999999</v>
      </c>
      <c r="I55" s="9">
        <v>-0.16058271087191492</v>
      </c>
      <c r="J55" s="9">
        <v>21.83</v>
      </c>
      <c r="K55" s="10">
        <v>39</v>
      </c>
      <c r="L55" s="10">
        <v>59</v>
      </c>
      <c r="M55" s="8" t="s">
        <v>5</v>
      </c>
      <c r="N55" s="8" t="s">
        <v>67</v>
      </c>
      <c r="O55" s="8" t="s">
        <v>68</v>
      </c>
      <c r="P55" s="8" t="s">
        <v>0</v>
      </c>
      <c r="Q55" s="10">
        <v>0</v>
      </c>
      <c r="R55" s="9">
        <v>1985.3115</v>
      </c>
      <c r="S55" s="8" t="s">
        <v>116</v>
      </c>
      <c r="T55" s="8" t="s">
        <v>10</v>
      </c>
    </row>
    <row r="56" spans="1:20" s="8" customFormat="1" x14ac:dyDescent="0.2">
      <c r="A56" s="8">
        <v>1</v>
      </c>
      <c r="B56" s="8" t="s">
        <v>120</v>
      </c>
      <c r="C56" s="8" t="s">
        <v>121</v>
      </c>
      <c r="D56" s="8">
        <v>1398</v>
      </c>
      <c r="E56" s="9">
        <v>1097.01367</v>
      </c>
      <c r="F56" s="10">
        <v>2</v>
      </c>
      <c r="G56" s="9">
        <v>2192.012788</v>
      </c>
      <c r="H56" s="9">
        <v>2192.0167999999999</v>
      </c>
      <c r="I56" s="9">
        <v>-1.830277943068281</v>
      </c>
      <c r="J56" s="9">
        <v>22.36</v>
      </c>
      <c r="K56" s="10">
        <v>39</v>
      </c>
      <c r="L56" s="10">
        <v>59</v>
      </c>
      <c r="M56" s="8" t="s">
        <v>5</v>
      </c>
      <c r="N56" s="8" t="s">
        <v>67</v>
      </c>
      <c r="O56" s="8" t="s">
        <v>68</v>
      </c>
      <c r="P56" s="8" t="s">
        <v>0</v>
      </c>
      <c r="Q56" s="10">
        <v>0</v>
      </c>
      <c r="R56" s="9">
        <v>1981.9631999999999</v>
      </c>
      <c r="S56" s="8" t="s">
        <v>117</v>
      </c>
      <c r="T56" s="8" t="s">
        <v>10</v>
      </c>
    </row>
    <row r="57" spans="1:20" s="8" customFormat="1" x14ac:dyDescent="0.2">
      <c r="A57" s="8">
        <v>1</v>
      </c>
      <c r="B57" s="8" t="s">
        <v>120</v>
      </c>
      <c r="C57" s="8" t="s">
        <v>121</v>
      </c>
      <c r="D57" s="8">
        <v>1411</v>
      </c>
      <c r="E57" s="9">
        <v>1105.0153800000001</v>
      </c>
      <c r="F57" s="10">
        <v>2</v>
      </c>
      <c r="G57" s="9">
        <v>2208.016208</v>
      </c>
      <c r="H57" s="9">
        <v>2208.0117190000001</v>
      </c>
      <c r="I57" s="9">
        <v>2.0330508037133117</v>
      </c>
      <c r="J57" s="9">
        <v>50.91</v>
      </c>
      <c r="K57" s="10">
        <v>39</v>
      </c>
      <c r="L57" s="10">
        <v>59</v>
      </c>
      <c r="M57" s="8" t="s">
        <v>5</v>
      </c>
      <c r="N57" s="8" t="s">
        <v>67</v>
      </c>
      <c r="O57" s="8" t="s">
        <v>68</v>
      </c>
      <c r="P57" s="8" t="s">
        <v>69</v>
      </c>
      <c r="Q57" s="10">
        <v>0</v>
      </c>
      <c r="R57" s="9">
        <v>1523.184</v>
      </c>
      <c r="S57" s="8" t="s">
        <v>118</v>
      </c>
      <c r="T57" s="8" t="s">
        <v>10</v>
      </c>
    </row>
    <row r="58" spans="1:20" s="8" customFormat="1" x14ac:dyDescent="0.2">
      <c r="A58" s="8">
        <v>1</v>
      </c>
      <c r="B58" s="8" t="s">
        <v>120</v>
      </c>
      <c r="C58" s="8" t="s">
        <v>121</v>
      </c>
      <c r="D58" s="8">
        <v>1413</v>
      </c>
      <c r="E58" s="9">
        <v>737.01300000000003</v>
      </c>
      <c r="F58" s="10">
        <v>3</v>
      </c>
      <c r="G58" s="9">
        <v>2208.0171720000003</v>
      </c>
      <c r="H58" s="9">
        <v>2208.0117190000001</v>
      </c>
      <c r="I58" s="9">
        <v>2.4696426895259513</v>
      </c>
      <c r="J58" s="9">
        <v>17.03</v>
      </c>
      <c r="K58" s="10">
        <v>39</v>
      </c>
      <c r="L58" s="10">
        <v>59</v>
      </c>
      <c r="M58" s="8" t="s">
        <v>5</v>
      </c>
      <c r="N58" s="8" t="s">
        <v>67</v>
      </c>
      <c r="O58" s="8" t="s">
        <v>68</v>
      </c>
      <c r="P58" s="8" t="s">
        <v>69</v>
      </c>
      <c r="Q58" s="10">
        <v>0</v>
      </c>
      <c r="R58" s="9">
        <v>1513.5417</v>
      </c>
      <c r="S58" s="8" t="s">
        <v>119</v>
      </c>
      <c r="T58" s="8" t="s">
        <v>10</v>
      </c>
    </row>
    <row r="60" spans="1:20" x14ac:dyDescent="0.2">
      <c r="A60" s="1" t="s">
        <v>25</v>
      </c>
      <c r="B60" s="1" t="s">
        <v>214</v>
      </c>
      <c r="C60" s="3" t="s">
        <v>26</v>
      </c>
      <c r="D60" s="3" t="s">
        <v>27</v>
      </c>
      <c r="E60" s="4" t="s">
        <v>28</v>
      </c>
      <c r="F60" s="5" t="s">
        <v>29</v>
      </c>
      <c r="G60" s="4" t="s">
        <v>30</v>
      </c>
      <c r="H60" s="4" t="s">
        <v>31</v>
      </c>
      <c r="I60" s="2" t="s">
        <v>32</v>
      </c>
      <c r="J60" s="6" t="s">
        <v>215</v>
      </c>
      <c r="K60" s="1" t="s">
        <v>216</v>
      </c>
      <c r="L60" s="1" t="s">
        <v>217</v>
      </c>
      <c r="M60" s="3" t="s">
        <v>33</v>
      </c>
      <c r="N60" s="7" t="s">
        <v>34</v>
      </c>
      <c r="O60" s="3" t="s">
        <v>35</v>
      </c>
      <c r="P60" s="1" t="s">
        <v>36</v>
      </c>
      <c r="Q60" s="7" t="s">
        <v>37</v>
      </c>
      <c r="R60" s="1" t="s">
        <v>1</v>
      </c>
      <c r="S60" s="1" t="s">
        <v>2</v>
      </c>
      <c r="T60" s="12" t="s">
        <v>3</v>
      </c>
    </row>
    <row r="61" spans="1:20" s="8" customFormat="1" x14ac:dyDescent="0.2">
      <c r="A61" s="8">
        <v>2</v>
      </c>
      <c r="B61" s="8" t="s">
        <v>52</v>
      </c>
      <c r="C61" s="8" t="s">
        <v>53</v>
      </c>
      <c r="D61" s="8">
        <v>557</v>
      </c>
      <c r="E61" s="9">
        <v>546.29199000000006</v>
      </c>
      <c r="F61" s="10">
        <v>2</v>
      </c>
      <c r="G61" s="9">
        <v>1090.569428</v>
      </c>
      <c r="H61" s="9">
        <v>1090.569244</v>
      </c>
      <c r="I61" s="9">
        <v>0.16871922713986973</v>
      </c>
      <c r="J61" s="9">
        <v>26.14</v>
      </c>
      <c r="K61" s="10">
        <v>60</v>
      </c>
      <c r="L61" s="10">
        <v>68</v>
      </c>
      <c r="M61" s="8" t="s">
        <v>5</v>
      </c>
      <c r="N61" s="8" t="s">
        <v>6</v>
      </c>
      <c r="O61" s="8" t="s">
        <v>7</v>
      </c>
      <c r="P61" s="8" t="s">
        <v>8</v>
      </c>
      <c r="Q61" s="10">
        <v>0</v>
      </c>
      <c r="R61" s="9">
        <v>940.07550000000003</v>
      </c>
      <c r="S61" s="8" t="s">
        <v>40</v>
      </c>
      <c r="T61" s="8" t="s">
        <v>10</v>
      </c>
    </row>
    <row r="62" spans="1:20" s="8" customFormat="1" x14ac:dyDescent="0.2">
      <c r="A62" s="8">
        <v>2</v>
      </c>
      <c r="B62" s="8" t="s">
        <v>52</v>
      </c>
      <c r="C62" s="8" t="s">
        <v>53</v>
      </c>
      <c r="D62" s="8">
        <v>1395</v>
      </c>
      <c r="E62" s="9">
        <v>718.38953000000004</v>
      </c>
      <c r="F62" s="10">
        <v>2</v>
      </c>
      <c r="G62" s="9">
        <v>1434.764508</v>
      </c>
      <c r="H62" s="9">
        <v>1434.763962</v>
      </c>
      <c r="I62" s="9">
        <v>0.38055040023769748</v>
      </c>
      <c r="J62" s="9">
        <v>75.61</v>
      </c>
      <c r="K62" s="10">
        <v>1</v>
      </c>
      <c r="L62" s="10">
        <v>13</v>
      </c>
      <c r="M62" s="8" t="s">
        <v>11</v>
      </c>
      <c r="N62" s="8" t="s">
        <v>12</v>
      </c>
      <c r="O62" s="8" t="s">
        <v>13</v>
      </c>
      <c r="P62" s="8" t="s">
        <v>14</v>
      </c>
      <c r="Q62" s="10">
        <v>0</v>
      </c>
      <c r="R62" s="9">
        <v>2004.4919</v>
      </c>
      <c r="S62" s="8" t="s">
        <v>41</v>
      </c>
      <c r="T62" s="8" t="s">
        <v>10</v>
      </c>
    </row>
    <row r="63" spans="1:20" s="8" customFormat="1" x14ac:dyDescent="0.2">
      <c r="A63" s="8">
        <v>2</v>
      </c>
      <c r="B63" s="8" t="s">
        <v>52</v>
      </c>
      <c r="C63" s="8" t="s">
        <v>53</v>
      </c>
      <c r="D63" s="8">
        <v>1500</v>
      </c>
      <c r="E63" s="9">
        <v>743.86084000000005</v>
      </c>
      <c r="F63" s="10">
        <v>2</v>
      </c>
      <c r="G63" s="9">
        <v>1485.707128</v>
      </c>
      <c r="H63" s="9">
        <v>1485.705933</v>
      </c>
      <c r="I63" s="9">
        <v>0.80433144507908461</v>
      </c>
      <c r="J63" s="9">
        <v>100.56</v>
      </c>
      <c r="K63" s="10">
        <v>19</v>
      </c>
      <c r="L63" s="10">
        <v>31</v>
      </c>
      <c r="M63" s="8" t="s">
        <v>16</v>
      </c>
      <c r="N63" s="8" t="s">
        <v>17</v>
      </c>
      <c r="O63" s="8" t="s">
        <v>18</v>
      </c>
      <c r="P63" s="8" t="s">
        <v>0</v>
      </c>
      <c r="Q63" s="10">
        <v>0</v>
      </c>
      <c r="R63" s="9">
        <v>1089.4857999999999</v>
      </c>
      <c r="S63" s="8" t="s">
        <v>42</v>
      </c>
      <c r="T63" s="8" t="s">
        <v>10</v>
      </c>
    </row>
    <row r="64" spans="1:20" s="8" customFormat="1" x14ac:dyDescent="0.2">
      <c r="A64" s="8">
        <v>2</v>
      </c>
      <c r="B64" s="8" t="s">
        <v>52</v>
      </c>
      <c r="C64" s="8" t="s">
        <v>53</v>
      </c>
      <c r="D64" s="8">
        <v>2627</v>
      </c>
      <c r="E64" s="9">
        <v>716.69060999999999</v>
      </c>
      <c r="F64" s="10">
        <v>3</v>
      </c>
      <c r="G64" s="9">
        <v>2147.0500019999999</v>
      </c>
      <c r="H64" s="9">
        <v>2147.049438</v>
      </c>
      <c r="I64" s="9">
        <v>0.26268607976984965</v>
      </c>
      <c r="J64" s="9">
        <v>35.520000000000003</v>
      </c>
      <c r="K64" s="10">
        <v>14</v>
      </c>
      <c r="L64" s="10">
        <v>31</v>
      </c>
      <c r="M64" s="8" t="s">
        <v>16</v>
      </c>
      <c r="N64" s="8" t="s">
        <v>20</v>
      </c>
      <c r="O64" s="8" t="s">
        <v>18</v>
      </c>
      <c r="P64" s="8" t="s">
        <v>0</v>
      </c>
      <c r="Q64" s="10">
        <v>1</v>
      </c>
      <c r="R64" s="9">
        <v>1309.7211</v>
      </c>
      <c r="S64" s="8" t="s">
        <v>43</v>
      </c>
      <c r="T64" s="8" t="s">
        <v>10</v>
      </c>
    </row>
    <row r="65" spans="1:20" s="8" customFormat="1" x14ac:dyDescent="0.2">
      <c r="A65" s="8">
        <v>2</v>
      </c>
      <c r="B65" s="8" t="s">
        <v>52</v>
      </c>
      <c r="C65" s="8" t="s">
        <v>53</v>
      </c>
      <c r="D65" s="8">
        <v>556</v>
      </c>
      <c r="E65" s="9">
        <v>546.29181000000005</v>
      </c>
      <c r="F65" s="10">
        <v>2</v>
      </c>
      <c r="G65" s="9">
        <v>1090.569068</v>
      </c>
      <c r="H65" s="9">
        <v>1090.569244</v>
      </c>
      <c r="I65" s="9">
        <v>-0.16138360858670067</v>
      </c>
      <c r="J65" s="9">
        <v>25.23</v>
      </c>
      <c r="K65" s="10">
        <v>60</v>
      </c>
      <c r="L65" s="10">
        <v>68</v>
      </c>
      <c r="M65" s="8" t="s">
        <v>5</v>
      </c>
      <c r="N65" s="8" t="s">
        <v>6</v>
      </c>
      <c r="O65" s="8" t="s">
        <v>7</v>
      </c>
      <c r="P65" s="8" t="s">
        <v>8</v>
      </c>
      <c r="Q65" s="10">
        <v>0</v>
      </c>
      <c r="R65" s="9">
        <v>938.54520000000002</v>
      </c>
      <c r="S65" s="8" t="s">
        <v>44</v>
      </c>
      <c r="T65" s="8" t="s">
        <v>10</v>
      </c>
    </row>
    <row r="66" spans="1:20" s="8" customFormat="1" x14ac:dyDescent="0.2">
      <c r="A66" s="8">
        <v>2</v>
      </c>
      <c r="B66" s="8" t="s">
        <v>52</v>
      </c>
      <c r="C66" s="8" t="s">
        <v>53</v>
      </c>
      <c r="D66" s="8">
        <v>1359</v>
      </c>
      <c r="E66" s="9">
        <v>710.39209000000005</v>
      </c>
      <c r="F66" s="10">
        <v>2</v>
      </c>
      <c r="G66" s="9">
        <v>1418.769628</v>
      </c>
      <c r="H66" s="9">
        <v>1418.769043</v>
      </c>
      <c r="I66" s="9">
        <v>0.41232926732314235</v>
      </c>
      <c r="J66" s="9">
        <v>51.23</v>
      </c>
      <c r="K66" s="10">
        <v>1</v>
      </c>
      <c r="L66" s="10">
        <v>13</v>
      </c>
      <c r="M66" s="8" t="s">
        <v>11</v>
      </c>
      <c r="N66" s="11" t="s">
        <v>12</v>
      </c>
      <c r="O66" s="8" t="s">
        <v>13</v>
      </c>
      <c r="P66" s="8" t="s">
        <v>0</v>
      </c>
      <c r="Q66" s="10">
        <v>0</v>
      </c>
      <c r="R66" s="9">
        <v>2189.8598999999999</v>
      </c>
      <c r="S66" s="8" t="s">
        <v>45</v>
      </c>
      <c r="T66" s="8" t="s">
        <v>10</v>
      </c>
    </row>
    <row r="67" spans="1:20" s="8" customFormat="1" x14ac:dyDescent="0.2">
      <c r="A67" s="8">
        <v>2</v>
      </c>
      <c r="B67" s="8" t="s">
        <v>52</v>
      </c>
      <c r="C67" s="8" t="s">
        <v>53</v>
      </c>
      <c r="D67" s="8">
        <v>1360</v>
      </c>
      <c r="E67" s="9">
        <v>710.39238999999998</v>
      </c>
      <c r="F67" s="10">
        <v>2</v>
      </c>
      <c r="G67" s="9">
        <v>1418.7702280000001</v>
      </c>
      <c r="H67" s="9">
        <v>1418.769043</v>
      </c>
      <c r="I67" s="9">
        <v>0.83523108001568314</v>
      </c>
      <c r="J67" s="9">
        <v>54.24</v>
      </c>
      <c r="K67" s="10">
        <v>1</v>
      </c>
      <c r="L67" s="10">
        <v>13</v>
      </c>
      <c r="M67" s="8" t="s">
        <v>11</v>
      </c>
      <c r="N67" s="11" t="s">
        <v>12</v>
      </c>
      <c r="O67" s="8" t="s">
        <v>13</v>
      </c>
      <c r="P67" s="8" t="s">
        <v>0</v>
      </c>
      <c r="Q67" s="10">
        <v>0</v>
      </c>
      <c r="R67" s="9">
        <v>2191.4841000000001</v>
      </c>
      <c r="S67" s="8" t="s">
        <v>46</v>
      </c>
      <c r="T67" s="8" t="s">
        <v>10</v>
      </c>
    </row>
    <row r="68" spans="1:20" s="8" customFormat="1" x14ac:dyDescent="0.2">
      <c r="A68" s="8">
        <v>2</v>
      </c>
      <c r="B68" s="8" t="s">
        <v>52</v>
      </c>
      <c r="C68" s="8" t="s">
        <v>53</v>
      </c>
      <c r="D68" s="8">
        <v>1394</v>
      </c>
      <c r="E68" s="9">
        <v>718.38940000000002</v>
      </c>
      <c r="F68" s="10">
        <v>2</v>
      </c>
      <c r="G68" s="9">
        <v>1434.764248</v>
      </c>
      <c r="H68" s="9">
        <v>1434.763962</v>
      </c>
      <c r="I68" s="9">
        <v>0.19933592391139277</v>
      </c>
      <c r="J68" s="9">
        <v>64.11</v>
      </c>
      <c r="K68" s="10">
        <v>1</v>
      </c>
      <c r="L68" s="10">
        <v>13</v>
      </c>
      <c r="M68" s="8" t="s">
        <v>11</v>
      </c>
      <c r="N68" s="11" t="s">
        <v>12</v>
      </c>
      <c r="O68" s="8" t="s">
        <v>13</v>
      </c>
      <c r="P68" s="8" t="s">
        <v>14</v>
      </c>
      <c r="Q68" s="10">
        <v>0</v>
      </c>
      <c r="R68" s="9">
        <v>2003.3052</v>
      </c>
      <c r="S68" s="8" t="s">
        <v>47</v>
      </c>
      <c r="T68" s="8" t="s">
        <v>10</v>
      </c>
    </row>
    <row r="69" spans="1:20" s="8" customFormat="1" x14ac:dyDescent="0.2">
      <c r="A69" s="8">
        <v>2</v>
      </c>
      <c r="B69" s="8" t="s">
        <v>52</v>
      </c>
      <c r="C69" s="8" t="s">
        <v>53</v>
      </c>
      <c r="D69" s="8">
        <v>1498</v>
      </c>
      <c r="E69" s="9">
        <v>496.24257999999998</v>
      </c>
      <c r="F69" s="10">
        <v>3</v>
      </c>
      <c r="G69" s="9">
        <v>1485.7059119999999</v>
      </c>
      <c r="H69" s="9">
        <v>1485.705933</v>
      </c>
      <c r="I69" s="9">
        <v>-1.4134694890975397E-2</v>
      </c>
      <c r="J69" s="9">
        <v>22.9</v>
      </c>
      <c r="K69" s="10">
        <v>19</v>
      </c>
      <c r="L69" s="10">
        <v>31</v>
      </c>
      <c r="M69" s="8" t="s">
        <v>16</v>
      </c>
      <c r="N69" s="8" t="s">
        <v>17</v>
      </c>
      <c r="O69" s="8" t="s">
        <v>18</v>
      </c>
      <c r="P69" s="8" t="s">
        <v>0</v>
      </c>
      <c r="Q69" s="10">
        <v>0</v>
      </c>
      <c r="R69" s="9">
        <v>1099.2843</v>
      </c>
      <c r="S69" s="8" t="s">
        <v>48</v>
      </c>
      <c r="T69" s="8" t="s">
        <v>10</v>
      </c>
    </row>
    <row r="70" spans="1:20" s="8" customFormat="1" x14ac:dyDescent="0.2">
      <c r="A70" s="8">
        <v>2</v>
      </c>
      <c r="B70" s="8" t="s">
        <v>52</v>
      </c>
      <c r="C70" s="8" t="s">
        <v>53</v>
      </c>
      <c r="D70" s="8">
        <v>1497</v>
      </c>
      <c r="E70" s="9">
        <v>496.24216000000001</v>
      </c>
      <c r="F70" s="10">
        <v>3</v>
      </c>
      <c r="G70" s="9">
        <v>1485.7046519999999</v>
      </c>
      <c r="H70" s="9">
        <v>1485.705933</v>
      </c>
      <c r="I70" s="9">
        <v>-0.86221638590084582</v>
      </c>
      <c r="J70" s="9">
        <v>40.18</v>
      </c>
      <c r="K70" s="10">
        <v>19</v>
      </c>
      <c r="L70" s="10">
        <v>31</v>
      </c>
      <c r="M70" s="8" t="s">
        <v>16</v>
      </c>
      <c r="N70" s="8" t="s">
        <v>17</v>
      </c>
      <c r="O70" s="8" t="s">
        <v>18</v>
      </c>
      <c r="P70" s="8" t="s">
        <v>0</v>
      </c>
      <c r="Q70" s="10">
        <v>0</v>
      </c>
      <c r="R70" s="9">
        <v>1103.9652000000001</v>
      </c>
      <c r="S70" s="8" t="s">
        <v>49</v>
      </c>
      <c r="T70" s="8" t="s">
        <v>10</v>
      </c>
    </row>
    <row r="71" spans="1:20" s="8" customFormat="1" x14ac:dyDescent="0.2">
      <c r="A71" s="8">
        <v>2</v>
      </c>
      <c r="B71" s="8" t="s">
        <v>52</v>
      </c>
      <c r="C71" s="8" t="s">
        <v>53</v>
      </c>
      <c r="D71" s="8">
        <v>1499</v>
      </c>
      <c r="E71" s="9">
        <v>743.86041</v>
      </c>
      <c r="F71" s="10">
        <v>2</v>
      </c>
      <c r="G71" s="9">
        <v>1485.7062679999999</v>
      </c>
      <c r="H71" s="9">
        <v>1485.705933</v>
      </c>
      <c r="I71" s="9">
        <v>0.22548203686147236</v>
      </c>
      <c r="J71" s="9">
        <v>67.959999999999994</v>
      </c>
      <c r="K71" s="10">
        <v>19</v>
      </c>
      <c r="L71" s="10">
        <v>31</v>
      </c>
      <c r="M71" s="8" t="s">
        <v>16</v>
      </c>
      <c r="N71" s="8" t="s">
        <v>17</v>
      </c>
      <c r="O71" s="8" t="s">
        <v>18</v>
      </c>
      <c r="P71" s="8" t="s">
        <v>0</v>
      </c>
      <c r="Q71" s="10">
        <v>0</v>
      </c>
      <c r="R71" s="9">
        <v>1091.0310999999999</v>
      </c>
      <c r="S71" s="8" t="s">
        <v>50</v>
      </c>
      <c r="T71" s="8" t="s">
        <v>10</v>
      </c>
    </row>
    <row r="72" spans="1:20" s="8" customFormat="1" x14ac:dyDescent="0.2">
      <c r="A72" s="8">
        <v>2</v>
      </c>
      <c r="B72" s="8" t="s">
        <v>52</v>
      </c>
      <c r="C72" s="8" t="s">
        <v>53</v>
      </c>
      <c r="D72" s="8">
        <v>2626</v>
      </c>
      <c r="E72" s="9">
        <v>716.69011999999998</v>
      </c>
      <c r="F72" s="10">
        <v>3</v>
      </c>
      <c r="G72" s="9">
        <v>2147.0485319999998</v>
      </c>
      <c r="H72" s="9">
        <v>2147.049438</v>
      </c>
      <c r="I72" s="9">
        <v>-0.42197444743406992</v>
      </c>
      <c r="J72" s="9">
        <v>18.98</v>
      </c>
      <c r="K72" s="10">
        <v>14</v>
      </c>
      <c r="L72" s="10">
        <v>31</v>
      </c>
      <c r="M72" s="8" t="s">
        <v>16</v>
      </c>
      <c r="N72" s="8" t="s">
        <v>20</v>
      </c>
      <c r="O72" s="8" t="s">
        <v>18</v>
      </c>
      <c r="P72" s="8" t="s">
        <v>0</v>
      </c>
      <c r="Q72" s="10">
        <v>1</v>
      </c>
      <c r="R72" s="9">
        <v>1307.6795</v>
      </c>
      <c r="S72" s="8" t="s">
        <v>51</v>
      </c>
      <c r="T72" s="8" t="s">
        <v>10</v>
      </c>
    </row>
    <row r="74" spans="1:20" x14ac:dyDescent="0.2">
      <c r="A74" s="1" t="s">
        <v>25</v>
      </c>
      <c r="B74" s="1" t="s">
        <v>214</v>
      </c>
      <c r="C74" s="3" t="s">
        <v>26</v>
      </c>
      <c r="D74" s="3" t="s">
        <v>27</v>
      </c>
      <c r="E74" s="4" t="s">
        <v>28</v>
      </c>
      <c r="F74" s="5" t="s">
        <v>29</v>
      </c>
      <c r="G74" s="4" t="s">
        <v>30</v>
      </c>
      <c r="H74" s="4" t="s">
        <v>31</v>
      </c>
      <c r="I74" s="2" t="s">
        <v>32</v>
      </c>
      <c r="J74" s="6" t="s">
        <v>215</v>
      </c>
      <c r="K74" s="1" t="s">
        <v>216</v>
      </c>
      <c r="L74" s="1" t="s">
        <v>217</v>
      </c>
      <c r="M74" s="3" t="s">
        <v>33</v>
      </c>
      <c r="N74" s="7" t="s">
        <v>34</v>
      </c>
      <c r="O74" s="3" t="s">
        <v>35</v>
      </c>
      <c r="P74" s="1" t="s">
        <v>36</v>
      </c>
      <c r="Q74" s="7" t="s">
        <v>37</v>
      </c>
      <c r="R74" s="1" t="s">
        <v>1</v>
      </c>
      <c r="S74" s="1" t="s">
        <v>2</v>
      </c>
      <c r="T74" s="12" t="s">
        <v>3</v>
      </c>
    </row>
    <row r="75" spans="1:20" s="8" customFormat="1" x14ac:dyDescent="0.2">
      <c r="A75" s="8">
        <v>3</v>
      </c>
      <c r="B75" s="8" t="s">
        <v>38</v>
      </c>
      <c r="C75" s="8" t="s">
        <v>39</v>
      </c>
      <c r="D75" s="8">
        <v>600</v>
      </c>
      <c r="E75" s="9">
        <v>546.29169000000002</v>
      </c>
      <c r="F75" s="10">
        <v>2</v>
      </c>
      <c r="G75" s="9">
        <v>1090.5688279999999</v>
      </c>
      <c r="H75" s="9">
        <v>1090.569244</v>
      </c>
      <c r="I75" s="9">
        <v>-0.38145216580724456</v>
      </c>
      <c r="J75" s="9">
        <v>29</v>
      </c>
      <c r="K75" s="10">
        <v>60</v>
      </c>
      <c r="L75" s="10">
        <v>68</v>
      </c>
      <c r="M75" s="8" t="s">
        <v>5</v>
      </c>
      <c r="N75" s="8" t="s">
        <v>6</v>
      </c>
      <c r="O75" s="8" t="s">
        <v>7</v>
      </c>
      <c r="P75" s="8" t="s">
        <v>8</v>
      </c>
      <c r="Q75" s="10">
        <v>0</v>
      </c>
      <c r="R75" s="9">
        <v>948.78129999999999</v>
      </c>
      <c r="S75" s="8" t="s">
        <v>9</v>
      </c>
      <c r="T75" s="8" t="s">
        <v>10</v>
      </c>
    </row>
    <row r="76" spans="1:20" s="8" customFormat="1" x14ac:dyDescent="0.2">
      <c r="A76" s="8">
        <v>3</v>
      </c>
      <c r="B76" s="8" t="s">
        <v>38</v>
      </c>
      <c r="C76" s="8" t="s">
        <v>39</v>
      </c>
      <c r="D76" s="8">
        <v>1366</v>
      </c>
      <c r="E76" s="9">
        <v>718.38897999999995</v>
      </c>
      <c r="F76" s="10">
        <v>2</v>
      </c>
      <c r="G76" s="9">
        <v>1434.763408</v>
      </c>
      <c r="H76" s="9">
        <v>1434.763962</v>
      </c>
      <c r="I76" s="9">
        <v>-0.38612623026387843</v>
      </c>
      <c r="J76" s="9">
        <v>77.040000000000006</v>
      </c>
      <c r="K76" s="10">
        <v>1</v>
      </c>
      <c r="L76" s="10">
        <v>13</v>
      </c>
      <c r="M76" s="8" t="s">
        <v>11</v>
      </c>
      <c r="N76" s="8" t="s">
        <v>12</v>
      </c>
      <c r="O76" s="8" t="s">
        <v>13</v>
      </c>
      <c r="P76" s="8" t="s">
        <v>14</v>
      </c>
      <c r="Q76" s="10">
        <v>0</v>
      </c>
      <c r="R76" s="9">
        <v>2010.8146999999999</v>
      </c>
      <c r="S76" s="8" t="s">
        <v>15</v>
      </c>
      <c r="T76" s="8" t="s">
        <v>10</v>
      </c>
    </row>
    <row r="77" spans="1:20" s="8" customFormat="1" x14ac:dyDescent="0.2">
      <c r="A77" s="8">
        <v>3</v>
      </c>
      <c r="B77" s="8" t="s">
        <v>38</v>
      </c>
      <c r="C77" s="8" t="s">
        <v>39</v>
      </c>
      <c r="D77" s="8">
        <v>1450</v>
      </c>
      <c r="E77" s="9">
        <v>743.86084000000005</v>
      </c>
      <c r="F77" s="10">
        <v>2</v>
      </c>
      <c r="G77" s="9">
        <v>1485.707128</v>
      </c>
      <c r="H77" s="9">
        <v>1485.705933</v>
      </c>
      <c r="I77" s="9">
        <v>0.80433144507908461</v>
      </c>
      <c r="J77" s="9">
        <v>70.37</v>
      </c>
      <c r="K77" s="10">
        <v>19</v>
      </c>
      <c r="L77" s="10">
        <v>31</v>
      </c>
      <c r="M77" s="8" t="s">
        <v>16</v>
      </c>
      <c r="N77" s="8" t="s">
        <v>17</v>
      </c>
      <c r="O77" s="8" t="s">
        <v>18</v>
      </c>
      <c r="P77" s="8" t="s">
        <v>0</v>
      </c>
      <c r="Q77" s="10">
        <v>0</v>
      </c>
      <c r="R77" s="9">
        <v>1104.6847</v>
      </c>
      <c r="S77" s="8" t="s">
        <v>19</v>
      </c>
      <c r="T77" s="8" t="s">
        <v>10</v>
      </c>
    </row>
    <row r="78" spans="1:20" s="8" customFormat="1" x14ac:dyDescent="0.2">
      <c r="A78" s="8">
        <v>3</v>
      </c>
      <c r="B78" s="8" t="s">
        <v>38</v>
      </c>
      <c r="C78" s="8" t="s">
        <v>39</v>
      </c>
      <c r="D78" s="8">
        <v>1977</v>
      </c>
      <c r="E78" s="9">
        <v>716.69141000000002</v>
      </c>
      <c r="F78" s="10">
        <v>3</v>
      </c>
      <c r="G78" s="9">
        <v>2147.0524019999998</v>
      </c>
      <c r="H78" s="9">
        <v>2147.049438</v>
      </c>
      <c r="I78" s="9">
        <v>1.3804991852230359</v>
      </c>
      <c r="J78" s="9">
        <v>30.94</v>
      </c>
      <c r="K78" s="10">
        <v>14</v>
      </c>
      <c r="L78" s="10">
        <v>31</v>
      </c>
      <c r="M78" s="8" t="s">
        <v>16</v>
      </c>
      <c r="N78" s="8" t="s">
        <v>20</v>
      </c>
      <c r="O78" s="8" t="s">
        <v>18</v>
      </c>
      <c r="P78" s="8" t="s">
        <v>0</v>
      </c>
      <c r="Q78" s="10">
        <v>1</v>
      </c>
      <c r="R78" s="9">
        <v>1315.5568000000001</v>
      </c>
      <c r="S78" s="8" t="s">
        <v>21</v>
      </c>
      <c r="T78" s="8" t="s">
        <v>10</v>
      </c>
    </row>
    <row r="79" spans="1:20" s="8" customFormat="1" x14ac:dyDescent="0.2">
      <c r="A79" s="8">
        <v>3</v>
      </c>
      <c r="B79" s="8" t="s">
        <v>38</v>
      </c>
      <c r="C79" s="8" t="s">
        <v>39</v>
      </c>
      <c r="D79" s="8">
        <v>599</v>
      </c>
      <c r="E79" s="9">
        <v>546.29132000000004</v>
      </c>
      <c r="F79" s="10">
        <v>2</v>
      </c>
      <c r="G79" s="9">
        <v>1090.568088</v>
      </c>
      <c r="H79" s="9">
        <v>1090.569244</v>
      </c>
      <c r="I79" s="9">
        <v>-1.059996883643308</v>
      </c>
      <c r="J79" s="9">
        <v>20.62</v>
      </c>
      <c r="K79" s="10">
        <v>60</v>
      </c>
      <c r="L79" s="10">
        <v>68</v>
      </c>
      <c r="M79" s="8" t="s">
        <v>5</v>
      </c>
      <c r="N79" s="8" t="s">
        <v>6</v>
      </c>
      <c r="O79" s="8" t="s">
        <v>7</v>
      </c>
      <c r="P79" s="8" t="s">
        <v>8</v>
      </c>
      <c r="Q79" s="10">
        <v>0</v>
      </c>
      <c r="R79" s="9">
        <v>947.29470000000003</v>
      </c>
      <c r="S79" s="8" t="s">
        <v>22</v>
      </c>
      <c r="T79" s="8" t="s">
        <v>10</v>
      </c>
    </row>
    <row r="80" spans="1:20" s="8" customFormat="1" x14ac:dyDescent="0.2">
      <c r="A80" s="8">
        <v>3</v>
      </c>
      <c r="B80" s="8" t="s">
        <v>38</v>
      </c>
      <c r="C80" s="8" t="s">
        <v>39</v>
      </c>
      <c r="D80" s="8">
        <v>1367</v>
      </c>
      <c r="E80" s="9">
        <v>718.38959</v>
      </c>
      <c r="F80" s="10">
        <v>2</v>
      </c>
      <c r="G80" s="9">
        <v>1434.7646279999999</v>
      </c>
      <c r="H80" s="9">
        <v>1434.763962</v>
      </c>
      <c r="I80" s="9">
        <v>0.4641878507888863</v>
      </c>
      <c r="J80" s="9">
        <v>64.36</v>
      </c>
      <c r="K80" s="10">
        <v>1</v>
      </c>
      <c r="L80" s="10">
        <v>13</v>
      </c>
      <c r="M80" s="8" t="s">
        <v>11</v>
      </c>
      <c r="N80" s="11" t="s">
        <v>12</v>
      </c>
      <c r="O80" s="8" t="s">
        <v>13</v>
      </c>
      <c r="P80" s="8" t="s">
        <v>14</v>
      </c>
      <c r="Q80" s="10">
        <v>0</v>
      </c>
      <c r="R80" s="9">
        <v>2011.9259999999999</v>
      </c>
      <c r="S80" s="8" t="s">
        <v>23</v>
      </c>
      <c r="T80" s="8" t="s">
        <v>10</v>
      </c>
    </row>
    <row r="81" spans="1:20" s="8" customFormat="1" x14ac:dyDescent="0.2">
      <c r="A81" s="8">
        <v>3</v>
      </c>
      <c r="B81" s="8" t="s">
        <v>38</v>
      </c>
      <c r="C81" s="8" t="s">
        <v>39</v>
      </c>
      <c r="D81" s="8">
        <v>1449</v>
      </c>
      <c r="E81" s="9">
        <v>743.85986000000003</v>
      </c>
      <c r="F81" s="10">
        <v>2</v>
      </c>
      <c r="G81" s="9">
        <v>1485.705168</v>
      </c>
      <c r="H81" s="9">
        <v>1485.705933</v>
      </c>
      <c r="I81" s="9">
        <v>-0.51490674097027844</v>
      </c>
      <c r="J81" s="9">
        <v>62.32</v>
      </c>
      <c r="K81" s="10">
        <v>19</v>
      </c>
      <c r="L81" s="10">
        <v>31</v>
      </c>
      <c r="M81" s="8" t="s">
        <v>16</v>
      </c>
      <c r="N81" s="8" t="s">
        <v>17</v>
      </c>
      <c r="O81" s="8" t="s">
        <v>18</v>
      </c>
      <c r="P81" s="8" t="s">
        <v>0</v>
      </c>
      <c r="Q81" s="10">
        <v>0</v>
      </c>
      <c r="R81" s="9">
        <v>1103.5578</v>
      </c>
      <c r="S81" s="8" t="s">
        <v>24</v>
      </c>
      <c r="T81" s="8" t="s">
        <v>10</v>
      </c>
    </row>
  </sheetData>
  <pageMargins left="0.25" right="0.25" top="0.75" bottom="0.75" header="0.3" footer="0.3"/>
  <pageSetup scale="4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zoomScale="70" zoomScaleNormal="70" workbookViewId="0">
      <selection activeCell="A2" sqref="A2"/>
    </sheetView>
  </sheetViews>
  <sheetFormatPr baseColWidth="10" defaultRowHeight="12.75" x14ac:dyDescent="0.2"/>
  <cols>
    <col min="1" max="1" width="9.42578125" customWidth="1"/>
    <col min="2" max="2" width="12.42578125" customWidth="1"/>
    <col min="3" max="3" width="13.28515625" customWidth="1"/>
    <col min="4" max="4" width="16.140625" customWidth="1"/>
    <col min="5" max="5" width="16.5703125" customWidth="1"/>
    <col min="6" max="6" width="4.140625" customWidth="1"/>
    <col min="7" max="7" width="19.7109375" customWidth="1"/>
    <col min="8" max="8" width="17.5703125" customWidth="1"/>
    <col min="10" max="10" width="17.140625" customWidth="1"/>
    <col min="11" max="11" width="8.42578125" customWidth="1"/>
    <col min="12" max="12" width="8" customWidth="1"/>
    <col min="13" max="13" width="4.28515625" customWidth="1"/>
    <col min="14" max="14" width="22.28515625" customWidth="1"/>
    <col min="15" max="15" width="4.42578125" customWidth="1"/>
    <col min="16" max="16" width="16.28515625" customWidth="1"/>
    <col min="17" max="17" width="17" customWidth="1"/>
    <col min="19" max="19" width="31.85546875" customWidth="1"/>
    <col min="20" max="20" width="15.7109375" customWidth="1"/>
    <col min="21" max="21" width="87.5703125" customWidth="1"/>
  </cols>
  <sheetData>
    <row r="1" spans="1:21" s="15" customFormat="1" ht="18" x14ac:dyDescent="0.25">
      <c r="A1" s="14" t="s">
        <v>212</v>
      </c>
    </row>
    <row r="2" spans="1:21" s="15" customFormat="1" ht="18" x14ac:dyDescent="0.25">
      <c r="A2" s="14"/>
    </row>
    <row r="3" spans="1:21" x14ac:dyDescent="0.2">
      <c r="A3" s="1" t="s">
        <v>25</v>
      </c>
      <c r="B3" s="1" t="s">
        <v>214</v>
      </c>
      <c r="C3" s="3" t="s">
        <v>26</v>
      </c>
      <c r="D3" s="3" t="s">
        <v>27</v>
      </c>
      <c r="E3" s="4" t="s">
        <v>28</v>
      </c>
      <c r="F3" s="5" t="s">
        <v>29</v>
      </c>
      <c r="G3" s="4" t="s">
        <v>30</v>
      </c>
      <c r="H3" s="4" t="s">
        <v>31</v>
      </c>
      <c r="I3" s="2" t="s">
        <v>32</v>
      </c>
      <c r="J3" s="6" t="s">
        <v>215</v>
      </c>
      <c r="K3" s="1" t="s">
        <v>216</v>
      </c>
      <c r="L3" s="1" t="s">
        <v>217</v>
      </c>
      <c r="M3" s="3" t="s">
        <v>33</v>
      </c>
      <c r="N3" s="7" t="s">
        <v>34</v>
      </c>
      <c r="O3" s="3" t="s">
        <v>35</v>
      </c>
      <c r="P3" s="1" t="s">
        <v>36</v>
      </c>
      <c r="Q3" s="7" t="s">
        <v>37</v>
      </c>
      <c r="R3" s="1" t="s">
        <v>1</v>
      </c>
      <c r="S3" s="1" t="s">
        <v>2</v>
      </c>
      <c r="T3" s="12" t="s">
        <v>3</v>
      </c>
      <c r="U3" s="12" t="s">
        <v>4</v>
      </c>
    </row>
    <row r="4" spans="1:21" s="8" customFormat="1" x14ac:dyDescent="0.2">
      <c r="A4" s="8">
        <v>1</v>
      </c>
      <c r="B4" s="8" t="s">
        <v>120</v>
      </c>
      <c r="C4" s="8" t="s">
        <v>121</v>
      </c>
      <c r="D4" s="8">
        <v>289</v>
      </c>
      <c r="E4" s="9">
        <v>546.29192999999998</v>
      </c>
      <c r="F4" s="10">
        <v>2</v>
      </c>
      <c r="G4" s="9">
        <v>1090.5693080000001</v>
      </c>
      <c r="H4" s="9">
        <v>1090.569244</v>
      </c>
      <c r="I4" s="9">
        <v>5.8684948633843194E-2</v>
      </c>
      <c r="J4" s="9">
        <v>64.03</v>
      </c>
      <c r="K4" s="10">
        <v>72</v>
      </c>
      <c r="L4" s="10">
        <v>80</v>
      </c>
      <c r="M4" s="8" t="s">
        <v>5</v>
      </c>
      <c r="N4" s="8" t="s">
        <v>6</v>
      </c>
      <c r="O4" s="8" t="s">
        <v>7</v>
      </c>
      <c r="P4" s="8" t="s">
        <v>8</v>
      </c>
      <c r="Q4" s="10">
        <v>0</v>
      </c>
      <c r="R4" s="9">
        <v>976.4873</v>
      </c>
      <c r="S4" s="8" t="s">
        <v>54</v>
      </c>
      <c r="T4" s="13" t="str">
        <f t="shared" ref="T4:T17" si="0">HYPERLINK("http://www.ncbi.nlm.nih.gov/entrez/query.fcgi?cmd=Retrieve&amp;db=protein&amp;list_uids=|15806264&amp;dopt=GenPept&amp;term=gi|15806264&amp;qty=1","gi|15806264")</f>
        <v>gi|15806264</v>
      </c>
      <c r="U4" s="8" t="s">
        <v>151</v>
      </c>
    </row>
    <row r="5" spans="1:21" s="8" customFormat="1" x14ac:dyDescent="0.2">
      <c r="A5" s="8">
        <v>1</v>
      </c>
      <c r="B5" s="8" t="s">
        <v>120</v>
      </c>
      <c r="C5" s="8" t="s">
        <v>121</v>
      </c>
      <c r="D5" s="8">
        <v>379</v>
      </c>
      <c r="E5" s="9">
        <v>575.27324999999996</v>
      </c>
      <c r="F5" s="10">
        <v>2</v>
      </c>
      <c r="G5" s="9">
        <v>1148.5319480000001</v>
      </c>
      <c r="H5" s="9">
        <v>1148.531784</v>
      </c>
      <c r="I5" s="9">
        <v>0.14279099832093733</v>
      </c>
      <c r="J5" s="9">
        <v>75.260000000000005</v>
      </c>
      <c r="K5" s="10">
        <v>87</v>
      </c>
      <c r="L5" s="10">
        <v>96</v>
      </c>
      <c r="M5" s="8" t="s">
        <v>5</v>
      </c>
      <c r="N5" s="8" t="s">
        <v>55</v>
      </c>
      <c r="O5" s="8" t="s">
        <v>56</v>
      </c>
      <c r="P5" s="8" t="s">
        <v>0</v>
      </c>
      <c r="Q5" s="10">
        <v>0</v>
      </c>
      <c r="R5" s="9">
        <v>1227.8539000000001</v>
      </c>
      <c r="S5" s="8" t="s">
        <v>57</v>
      </c>
      <c r="T5" s="13" t="str">
        <f t="shared" si="0"/>
        <v>gi|15806264</v>
      </c>
      <c r="U5" s="8" t="s">
        <v>151</v>
      </c>
    </row>
    <row r="6" spans="1:21" s="8" customFormat="1" x14ac:dyDescent="0.2">
      <c r="A6" s="8">
        <v>1</v>
      </c>
      <c r="B6" s="8" t="s">
        <v>120</v>
      </c>
      <c r="C6" s="8" t="s">
        <v>121</v>
      </c>
      <c r="D6" s="8">
        <v>950</v>
      </c>
      <c r="E6" s="9">
        <v>743.86095999999998</v>
      </c>
      <c r="F6" s="10">
        <v>2</v>
      </c>
      <c r="G6" s="9">
        <v>1485.7073679999999</v>
      </c>
      <c r="H6" s="9">
        <v>1485.705933</v>
      </c>
      <c r="I6" s="9">
        <v>0.96587081469322311</v>
      </c>
      <c r="J6" s="9">
        <v>59.06</v>
      </c>
      <c r="K6" s="10">
        <v>31</v>
      </c>
      <c r="L6" s="10">
        <v>43</v>
      </c>
      <c r="M6" s="8" t="s">
        <v>16</v>
      </c>
      <c r="N6" s="8" t="s">
        <v>17</v>
      </c>
      <c r="O6" s="8" t="s">
        <v>18</v>
      </c>
      <c r="P6" s="8" t="s">
        <v>0</v>
      </c>
      <c r="Q6" s="10">
        <v>0</v>
      </c>
      <c r="R6" s="9">
        <v>1078.7588000000001</v>
      </c>
      <c r="S6" s="8" t="s">
        <v>65</v>
      </c>
      <c r="T6" s="13" t="str">
        <f t="shared" si="0"/>
        <v>gi|15806264</v>
      </c>
      <c r="U6" s="8" t="s">
        <v>151</v>
      </c>
    </row>
    <row r="7" spans="1:21" s="8" customFormat="1" x14ac:dyDescent="0.2">
      <c r="A7" s="8">
        <v>1</v>
      </c>
      <c r="B7" s="8" t="s">
        <v>120</v>
      </c>
      <c r="C7" s="8" t="s">
        <v>121</v>
      </c>
      <c r="D7" s="8">
        <v>1410</v>
      </c>
      <c r="E7" s="9">
        <v>1105.0139200000001</v>
      </c>
      <c r="F7" s="10">
        <v>2</v>
      </c>
      <c r="G7" s="9">
        <v>2208.0132880000001</v>
      </c>
      <c r="H7" s="9">
        <v>2208.0117190000001</v>
      </c>
      <c r="I7" s="9">
        <v>0.7105940546041527</v>
      </c>
      <c r="J7" s="9">
        <v>64.319999999999993</v>
      </c>
      <c r="K7" s="10">
        <v>51</v>
      </c>
      <c r="L7" s="10">
        <v>71</v>
      </c>
      <c r="M7" s="8" t="s">
        <v>5</v>
      </c>
      <c r="N7" s="8" t="s">
        <v>67</v>
      </c>
      <c r="O7" s="8" t="s">
        <v>68</v>
      </c>
      <c r="P7" s="8" t="s">
        <v>69</v>
      </c>
      <c r="Q7" s="10">
        <v>0</v>
      </c>
      <c r="R7" s="9">
        <v>1524.3807999999999</v>
      </c>
      <c r="S7" s="8" t="s">
        <v>70</v>
      </c>
      <c r="T7" s="13" t="str">
        <f t="shared" si="0"/>
        <v>gi|15806264</v>
      </c>
      <c r="U7" s="8" t="s">
        <v>151</v>
      </c>
    </row>
    <row r="8" spans="1:21" s="8" customFormat="1" x14ac:dyDescent="0.2">
      <c r="A8" s="8">
        <v>1</v>
      </c>
      <c r="B8" s="8" t="s">
        <v>120</v>
      </c>
      <c r="C8" s="8" t="s">
        <v>121</v>
      </c>
      <c r="D8" s="8">
        <v>288</v>
      </c>
      <c r="E8" s="9">
        <v>546.29187000000002</v>
      </c>
      <c r="F8" s="10">
        <v>2</v>
      </c>
      <c r="G8" s="9">
        <v>1090.5691879999999</v>
      </c>
      <c r="H8" s="9">
        <v>1090.569244</v>
      </c>
      <c r="I8" s="9">
        <v>-5.1349330080674147E-2</v>
      </c>
      <c r="J8" s="9">
        <v>64.010000000000005</v>
      </c>
      <c r="K8" s="10">
        <v>72</v>
      </c>
      <c r="L8" s="10">
        <v>80</v>
      </c>
      <c r="M8" s="8" t="s">
        <v>5</v>
      </c>
      <c r="N8" s="8" t="s">
        <v>6</v>
      </c>
      <c r="O8" s="8" t="s">
        <v>7</v>
      </c>
      <c r="P8" s="8" t="s">
        <v>8</v>
      </c>
      <c r="Q8" s="10">
        <v>0</v>
      </c>
      <c r="R8" s="9">
        <v>977.90779999999995</v>
      </c>
      <c r="S8" s="8" t="s">
        <v>73</v>
      </c>
      <c r="T8" s="13" t="str">
        <f t="shared" si="0"/>
        <v>gi|15806264</v>
      </c>
      <c r="U8" s="8" t="s">
        <v>151</v>
      </c>
    </row>
    <row r="9" spans="1:21" s="8" customFormat="1" x14ac:dyDescent="0.2">
      <c r="A9" s="8">
        <v>1</v>
      </c>
      <c r="B9" s="8" t="s">
        <v>120</v>
      </c>
      <c r="C9" s="8" t="s">
        <v>121</v>
      </c>
      <c r="D9" s="8">
        <v>380</v>
      </c>
      <c r="E9" s="9">
        <v>575.27355999999997</v>
      </c>
      <c r="F9" s="10">
        <v>2</v>
      </c>
      <c r="G9" s="9">
        <v>1148.5325680000001</v>
      </c>
      <c r="H9" s="9">
        <v>1148.531784</v>
      </c>
      <c r="I9" s="9">
        <v>0.68261062600854705</v>
      </c>
      <c r="J9" s="9">
        <v>58.24</v>
      </c>
      <c r="K9" s="10">
        <v>87</v>
      </c>
      <c r="L9" s="10">
        <v>96</v>
      </c>
      <c r="M9" s="8" t="s">
        <v>5</v>
      </c>
      <c r="N9" s="8" t="s">
        <v>55</v>
      </c>
      <c r="O9" s="8" t="s">
        <v>56</v>
      </c>
      <c r="P9" s="8" t="s">
        <v>0</v>
      </c>
      <c r="Q9" s="10">
        <v>0</v>
      </c>
      <c r="R9" s="9">
        <v>1226.9597000000001</v>
      </c>
      <c r="S9" s="8" t="s">
        <v>74</v>
      </c>
      <c r="T9" s="13" t="str">
        <f t="shared" si="0"/>
        <v>gi|15806264</v>
      </c>
      <c r="U9" s="8" t="s">
        <v>151</v>
      </c>
    </row>
    <row r="10" spans="1:21" s="8" customFormat="1" x14ac:dyDescent="0.2">
      <c r="A10" s="8">
        <v>1</v>
      </c>
      <c r="B10" s="8" t="s">
        <v>120</v>
      </c>
      <c r="C10" s="8" t="s">
        <v>121</v>
      </c>
      <c r="D10" s="8">
        <v>414</v>
      </c>
      <c r="E10" s="9">
        <v>583.27050999999994</v>
      </c>
      <c r="F10" s="10">
        <v>2</v>
      </c>
      <c r="G10" s="9">
        <v>1164.526468</v>
      </c>
      <c r="H10" s="9">
        <v>1164.526703</v>
      </c>
      <c r="I10" s="9">
        <v>-0.20179872163490975</v>
      </c>
      <c r="J10" s="9">
        <v>60.43</v>
      </c>
      <c r="K10" s="10">
        <v>87</v>
      </c>
      <c r="L10" s="10">
        <v>96</v>
      </c>
      <c r="M10" s="8" t="s">
        <v>5</v>
      </c>
      <c r="N10" s="8" t="s">
        <v>55</v>
      </c>
      <c r="O10" s="8" t="s">
        <v>56</v>
      </c>
      <c r="P10" s="8" t="s">
        <v>59</v>
      </c>
      <c r="Q10" s="10">
        <v>0</v>
      </c>
      <c r="R10" s="9">
        <v>942.1635</v>
      </c>
      <c r="S10" s="8" t="s">
        <v>78</v>
      </c>
      <c r="T10" s="13" t="str">
        <f t="shared" si="0"/>
        <v>gi|15806264</v>
      </c>
      <c r="U10" s="8" t="s">
        <v>151</v>
      </c>
    </row>
    <row r="11" spans="1:21" s="8" customFormat="1" x14ac:dyDescent="0.2">
      <c r="A11" s="8">
        <v>1</v>
      </c>
      <c r="B11" s="8" t="s">
        <v>120</v>
      </c>
      <c r="C11" s="8" t="s">
        <v>121</v>
      </c>
      <c r="D11" s="8">
        <v>415</v>
      </c>
      <c r="E11" s="9">
        <v>583.27057000000002</v>
      </c>
      <c r="F11" s="10">
        <v>2</v>
      </c>
      <c r="G11" s="9">
        <v>1164.5265879999999</v>
      </c>
      <c r="H11" s="9">
        <v>1164.526703</v>
      </c>
      <c r="I11" s="9">
        <v>-9.8752565960450484E-2</v>
      </c>
      <c r="J11" s="9">
        <v>67.97</v>
      </c>
      <c r="K11" s="10">
        <v>87</v>
      </c>
      <c r="L11" s="10">
        <v>96</v>
      </c>
      <c r="M11" s="8" t="s">
        <v>5</v>
      </c>
      <c r="N11" s="8" t="s">
        <v>55</v>
      </c>
      <c r="O11" s="8" t="s">
        <v>56</v>
      </c>
      <c r="P11" s="8" t="s">
        <v>59</v>
      </c>
      <c r="Q11" s="10">
        <v>0</v>
      </c>
      <c r="R11" s="9">
        <v>940.66660000000002</v>
      </c>
      <c r="S11" s="8" t="s">
        <v>79</v>
      </c>
      <c r="T11" s="13" t="str">
        <f t="shared" si="0"/>
        <v>gi|15806264</v>
      </c>
      <c r="U11" s="8" t="s">
        <v>151</v>
      </c>
    </row>
    <row r="12" spans="1:21" s="8" customFormat="1" x14ac:dyDescent="0.2">
      <c r="A12" s="8">
        <v>1</v>
      </c>
      <c r="B12" s="8" t="s">
        <v>120</v>
      </c>
      <c r="C12" s="8" t="s">
        <v>121</v>
      </c>
      <c r="D12" s="8">
        <v>416</v>
      </c>
      <c r="E12" s="9">
        <v>583.27062999999998</v>
      </c>
      <c r="F12" s="10">
        <v>2</v>
      </c>
      <c r="G12" s="9">
        <v>1164.5267080000001</v>
      </c>
      <c r="H12" s="9">
        <v>1164.526703</v>
      </c>
      <c r="I12" s="9">
        <v>4.2935899092586549E-3</v>
      </c>
      <c r="J12" s="9">
        <v>70.27</v>
      </c>
      <c r="K12" s="10">
        <v>87</v>
      </c>
      <c r="L12" s="10">
        <v>96</v>
      </c>
      <c r="M12" s="8" t="s">
        <v>5</v>
      </c>
      <c r="N12" s="8" t="s">
        <v>55</v>
      </c>
      <c r="O12" s="8" t="s">
        <v>56</v>
      </c>
      <c r="P12" s="8" t="s">
        <v>76</v>
      </c>
      <c r="Q12" s="10">
        <v>0</v>
      </c>
      <c r="R12" s="9">
        <v>1021.4412</v>
      </c>
      <c r="S12" s="8" t="s">
        <v>80</v>
      </c>
      <c r="T12" s="13" t="str">
        <f t="shared" si="0"/>
        <v>gi|15806264</v>
      </c>
      <c r="U12" s="8" t="s">
        <v>151</v>
      </c>
    </row>
    <row r="13" spans="1:21" s="8" customFormat="1" x14ac:dyDescent="0.2">
      <c r="A13" s="8">
        <v>1</v>
      </c>
      <c r="B13" s="8" t="s">
        <v>120</v>
      </c>
      <c r="C13" s="8" t="s">
        <v>121</v>
      </c>
      <c r="D13" s="8">
        <v>418</v>
      </c>
      <c r="E13" s="9">
        <v>583.27068999999995</v>
      </c>
      <c r="F13" s="10">
        <v>2</v>
      </c>
      <c r="G13" s="9">
        <v>1164.526828</v>
      </c>
      <c r="H13" s="9">
        <v>1164.526703</v>
      </c>
      <c r="I13" s="9">
        <v>0.10733974558371792</v>
      </c>
      <c r="J13" s="9">
        <v>67.27</v>
      </c>
      <c r="K13" s="10">
        <v>87</v>
      </c>
      <c r="L13" s="10">
        <v>96</v>
      </c>
      <c r="M13" s="8" t="s">
        <v>5</v>
      </c>
      <c r="N13" s="8" t="s">
        <v>55</v>
      </c>
      <c r="O13" s="8" t="s">
        <v>56</v>
      </c>
      <c r="P13" s="8" t="s">
        <v>76</v>
      </c>
      <c r="Q13" s="10">
        <v>0</v>
      </c>
      <c r="R13" s="9">
        <v>1022.6394</v>
      </c>
      <c r="S13" s="8" t="s">
        <v>82</v>
      </c>
      <c r="T13" s="13" t="str">
        <f t="shared" si="0"/>
        <v>gi|15806264</v>
      </c>
      <c r="U13" s="8" t="s">
        <v>151</v>
      </c>
    </row>
    <row r="14" spans="1:21" s="8" customFormat="1" x14ac:dyDescent="0.2">
      <c r="A14" s="8">
        <v>1</v>
      </c>
      <c r="B14" s="8" t="s">
        <v>120</v>
      </c>
      <c r="C14" s="8" t="s">
        <v>121</v>
      </c>
      <c r="D14" s="8">
        <v>454</v>
      </c>
      <c r="E14" s="9">
        <v>591.26849000000004</v>
      </c>
      <c r="F14" s="10">
        <v>2</v>
      </c>
      <c r="G14" s="9">
        <v>1180.522428</v>
      </c>
      <c r="H14" s="9">
        <v>1180.521622</v>
      </c>
      <c r="I14" s="9">
        <v>0.68274903651989927</v>
      </c>
      <c r="J14" s="9">
        <v>43.38</v>
      </c>
      <c r="K14" s="10">
        <v>87</v>
      </c>
      <c r="L14" s="10">
        <v>96</v>
      </c>
      <c r="M14" s="8" t="s">
        <v>5</v>
      </c>
      <c r="N14" s="8" t="s">
        <v>55</v>
      </c>
      <c r="O14" s="8" t="s">
        <v>56</v>
      </c>
      <c r="P14" s="8" t="s">
        <v>84</v>
      </c>
      <c r="Q14" s="10">
        <v>0</v>
      </c>
      <c r="R14" s="9">
        <v>543.08360000000005</v>
      </c>
      <c r="S14" s="8" t="s">
        <v>89</v>
      </c>
      <c r="T14" s="13" t="str">
        <f t="shared" si="0"/>
        <v>gi|15806264</v>
      </c>
      <c r="U14" s="8" t="s">
        <v>151</v>
      </c>
    </row>
    <row r="15" spans="1:21" s="8" customFormat="1" x14ac:dyDescent="0.2">
      <c r="A15" s="8">
        <v>1</v>
      </c>
      <c r="B15" s="8" t="s">
        <v>120</v>
      </c>
      <c r="C15" s="8" t="s">
        <v>121</v>
      </c>
      <c r="D15" s="8">
        <v>455</v>
      </c>
      <c r="E15" s="9">
        <v>591.26849000000004</v>
      </c>
      <c r="F15" s="10">
        <v>2</v>
      </c>
      <c r="G15" s="9">
        <v>1180.522428</v>
      </c>
      <c r="H15" s="9">
        <v>1180.521622</v>
      </c>
      <c r="I15" s="9">
        <v>0.68274903651989927</v>
      </c>
      <c r="J15" s="9">
        <v>48.69</v>
      </c>
      <c r="K15" s="10">
        <v>87</v>
      </c>
      <c r="L15" s="10">
        <v>96</v>
      </c>
      <c r="M15" s="8" t="s">
        <v>5</v>
      </c>
      <c r="N15" s="8" t="s">
        <v>55</v>
      </c>
      <c r="O15" s="8" t="s">
        <v>56</v>
      </c>
      <c r="P15" s="8" t="s">
        <v>84</v>
      </c>
      <c r="Q15" s="10">
        <v>0</v>
      </c>
      <c r="R15" s="9">
        <v>1101.7789</v>
      </c>
      <c r="S15" s="8" t="s">
        <v>90</v>
      </c>
      <c r="T15" s="13" t="str">
        <f t="shared" si="0"/>
        <v>gi|15806264</v>
      </c>
      <c r="U15" s="8" t="s">
        <v>151</v>
      </c>
    </row>
    <row r="16" spans="1:21" s="8" customFormat="1" x14ac:dyDescent="0.2">
      <c r="A16" s="8">
        <v>1</v>
      </c>
      <c r="B16" s="8" t="s">
        <v>120</v>
      </c>
      <c r="C16" s="8" t="s">
        <v>121</v>
      </c>
      <c r="D16" s="8">
        <v>949</v>
      </c>
      <c r="E16" s="9">
        <v>743.86017000000004</v>
      </c>
      <c r="F16" s="10">
        <v>2</v>
      </c>
      <c r="G16" s="9">
        <v>1485.705788</v>
      </c>
      <c r="H16" s="9">
        <v>1485.705933</v>
      </c>
      <c r="I16" s="9">
        <v>-9.7596702519845646E-2</v>
      </c>
      <c r="J16" s="9">
        <v>49.73</v>
      </c>
      <c r="K16" s="10">
        <v>31</v>
      </c>
      <c r="L16" s="10">
        <v>43</v>
      </c>
      <c r="M16" s="8" t="s">
        <v>16</v>
      </c>
      <c r="N16" s="8" t="s">
        <v>17</v>
      </c>
      <c r="O16" s="8" t="s">
        <v>18</v>
      </c>
      <c r="P16" s="8" t="s">
        <v>0</v>
      </c>
      <c r="Q16" s="10">
        <v>0</v>
      </c>
      <c r="R16" s="9">
        <v>1077.8943999999999</v>
      </c>
      <c r="S16" s="8" t="s">
        <v>114</v>
      </c>
      <c r="T16" s="13" t="str">
        <f t="shared" si="0"/>
        <v>gi|15806264</v>
      </c>
      <c r="U16" s="8" t="s">
        <v>151</v>
      </c>
    </row>
    <row r="17" spans="1:21" s="8" customFormat="1" x14ac:dyDescent="0.2">
      <c r="A17" s="8">
        <v>1</v>
      </c>
      <c r="B17" s="8" t="s">
        <v>120</v>
      </c>
      <c r="C17" s="8" t="s">
        <v>121</v>
      </c>
      <c r="D17" s="8">
        <v>1411</v>
      </c>
      <c r="E17" s="9">
        <v>1105.0153800000001</v>
      </c>
      <c r="F17" s="10">
        <v>2</v>
      </c>
      <c r="G17" s="9">
        <v>2208.016208</v>
      </c>
      <c r="H17" s="9">
        <v>2208.0117190000001</v>
      </c>
      <c r="I17" s="9">
        <v>2.0330508037133117</v>
      </c>
      <c r="J17" s="9">
        <v>50.91</v>
      </c>
      <c r="K17" s="10">
        <v>51</v>
      </c>
      <c r="L17" s="10">
        <v>71</v>
      </c>
      <c r="M17" s="8" t="s">
        <v>5</v>
      </c>
      <c r="N17" s="8" t="s">
        <v>67</v>
      </c>
      <c r="O17" s="8" t="s">
        <v>68</v>
      </c>
      <c r="P17" s="8" t="s">
        <v>69</v>
      </c>
      <c r="Q17" s="10">
        <v>0</v>
      </c>
      <c r="R17" s="9">
        <v>1523.184</v>
      </c>
      <c r="S17" s="8" t="s">
        <v>118</v>
      </c>
      <c r="T17" s="13" t="str">
        <f t="shared" si="0"/>
        <v>gi|15806264</v>
      </c>
      <c r="U17" s="8" t="s">
        <v>151</v>
      </c>
    </row>
    <row r="18" spans="1:21" s="8" customFormat="1" x14ac:dyDescent="0.2">
      <c r="A18" s="8">
        <v>1</v>
      </c>
      <c r="B18" s="8" t="s">
        <v>120</v>
      </c>
      <c r="C18" s="8" t="s">
        <v>121</v>
      </c>
      <c r="D18" s="8">
        <v>1001</v>
      </c>
      <c r="E18" s="9">
        <v>753.90374999999995</v>
      </c>
      <c r="F18" s="10">
        <v>2</v>
      </c>
      <c r="G18" s="9">
        <v>1505.792948</v>
      </c>
      <c r="H18" s="9">
        <v>1505.791183</v>
      </c>
      <c r="I18" s="9">
        <v>1.1721412768941615</v>
      </c>
      <c r="J18" s="9">
        <v>75.75</v>
      </c>
      <c r="K18" s="10">
        <v>1</v>
      </c>
      <c r="L18" s="10">
        <v>13</v>
      </c>
      <c r="M18" s="8" t="s">
        <v>11</v>
      </c>
      <c r="N18" s="8" t="s">
        <v>126</v>
      </c>
      <c r="O18" s="8" t="s">
        <v>127</v>
      </c>
      <c r="P18" s="8" t="s">
        <v>0</v>
      </c>
      <c r="Q18" s="10">
        <v>0</v>
      </c>
      <c r="R18" s="9">
        <v>2530.2485000000001</v>
      </c>
      <c r="S18" s="8" t="s">
        <v>168</v>
      </c>
      <c r="T18" s="13" t="str">
        <f t="shared" ref="T18:T24" si="1">HYPERLINK("http://www.ncbi.nlm.nih.gov/entrez/query.fcgi?cmd=Retrieve&amp;db=protein&amp;list_uids=|298351859&amp;dopt=GenPept&amp;term=gi|298351859&amp;qty=1","gi|298351859")</f>
        <v>gi|298351859</v>
      </c>
      <c r="U18" s="8" t="s">
        <v>125</v>
      </c>
    </row>
    <row r="19" spans="1:21" s="8" customFormat="1" x14ac:dyDescent="0.2">
      <c r="A19" s="8">
        <v>1</v>
      </c>
      <c r="B19" s="8" t="s">
        <v>120</v>
      </c>
      <c r="C19" s="8" t="s">
        <v>121</v>
      </c>
      <c r="D19" s="8">
        <v>1106</v>
      </c>
      <c r="E19" s="9">
        <v>784.90161000000001</v>
      </c>
      <c r="F19" s="10">
        <v>2</v>
      </c>
      <c r="G19" s="9">
        <v>1567.7886679999999</v>
      </c>
      <c r="H19" s="9">
        <v>1567.7882079999999</v>
      </c>
      <c r="I19" s="9">
        <v>0.29340697782278513</v>
      </c>
      <c r="J19" s="9">
        <v>75.5</v>
      </c>
      <c r="K19" s="10">
        <v>119</v>
      </c>
      <c r="L19" s="10">
        <v>132</v>
      </c>
      <c r="M19" s="8" t="s">
        <v>16</v>
      </c>
      <c r="N19" s="8" t="s">
        <v>129</v>
      </c>
      <c r="O19" s="8" t="s">
        <v>123</v>
      </c>
      <c r="P19" s="8" t="s">
        <v>0</v>
      </c>
      <c r="Q19" s="10">
        <v>0</v>
      </c>
      <c r="R19" s="9">
        <v>2572.7404999999999</v>
      </c>
      <c r="S19" s="8" t="s">
        <v>169</v>
      </c>
      <c r="T19" s="13" t="str">
        <f t="shared" si="1"/>
        <v>gi|298351859</v>
      </c>
      <c r="U19" s="8" t="s">
        <v>125</v>
      </c>
    </row>
    <row r="20" spans="1:21" s="8" customFormat="1" x14ac:dyDescent="0.2">
      <c r="A20" s="8">
        <v>1</v>
      </c>
      <c r="B20" s="8" t="s">
        <v>120</v>
      </c>
      <c r="C20" s="8" t="s">
        <v>121</v>
      </c>
      <c r="D20" s="8">
        <v>1272</v>
      </c>
      <c r="E20" s="9">
        <v>913.46960000000001</v>
      </c>
      <c r="F20" s="10">
        <v>2</v>
      </c>
      <c r="G20" s="9">
        <v>1824.9246479999999</v>
      </c>
      <c r="H20" s="9">
        <v>1824.925751</v>
      </c>
      <c r="I20" s="9">
        <v>-0.60440815164833728</v>
      </c>
      <c r="J20" s="9">
        <v>61.27</v>
      </c>
      <c r="K20" s="10">
        <v>117</v>
      </c>
      <c r="L20" s="10">
        <v>132</v>
      </c>
      <c r="M20" s="8" t="s">
        <v>5</v>
      </c>
      <c r="N20" s="8" t="s">
        <v>131</v>
      </c>
      <c r="O20" s="8" t="s">
        <v>123</v>
      </c>
      <c r="P20" s="8" t="s">
        <v>0</v>
      </c>
      <c r="Q20" s="10">
        <v>1</v>
      </c>
      <c r="R20" s="9">
        <v>2248.1120000000001</v>
      </c>
      <c r="S20" s="8" t="s">
        <v>170</v>
      </c>
      <c r="T20" s="13" t="str">
        <f t="shared" si="1"/>
        <v>gi|298351859</v>
      </c>
      <c r="U20" s="8" t="s">
        <v>125</v>
      </c>
    </row>
    <row r="21" spans="1:21" s="8" customFormat="1" x14ac:dyDescent="0.2">
      <c r="A21" s="8">
        <v>1</v>
      </c>
      <c r="B21" s="8" t="s">
        <v>120</v>
      </c>
      <c r="C21" s="8" t="s">
        <v>121</v>
      </c>
      <c r="D21" s="8">
        <v>1045</v>
      </c>
      <c r="E21" s="9">
        <v>761.90051000000005</v>
      </c>
      <c r="F21" s="10">
        <v>2</v>
      </c>
      <c r="G21" s="9">
        <v>1521.786468</v>
      </c>
      <c r="H21" s="9">
        <v>1521.786102</v>
      </c>
      <c r="I21" s="9">
        <v>0.24050686197253335</v>
      </c>
      <c r="J21" s="9">
        <v>51.74</v>
      </c>
      <c r="K21" s="10">
        <v>1</v>
      </c>
      <c r="L21" s="10">
        <v>13</v>
      </c>
      <c r="M21" s="8" t="s">
        <v>11</v>
      </c>
      <c r="N21" s="8" t="s">
        <v>126</v>
      </c>
      <c r="O21" s="8" t="s">
        <v>127</v>
      </c>
      <c r="P21" s="8" t="s">
        <v>14</v>
      </c>
      <c r="Q21" s="10">
        <v>0</v>
      </c>
      <c r="R21" s="9">
        <v>2345.4816999999998</v>
      </c>
      <c r="S21" s="8" t="s">
        <v>171</v>
      </c>
      <c r="T21" s="13" t="str">
        <f t="shared" si="1"/>
        <v>gi|298351859</v>
      </c>
      <c r="U21" s="8" t="s">
        <v>125</v>
      </c>
    </row>
    <row r="22" spans="1:21" s="8" customFormat="1" x14ac:dyDescent="0.2">
      <c r="A22" s="8">
        <v>1</v>
      </c>
      <c r="B22" s="8" t="s">
        <v>120</v>
      </c>
      <c r="C22" s="8" t="s">
        <v>121</v>
      </c>
      <c r="D22" s="8">
        <v>1046</v>
      </c>
      <c r="E22" s="9">
        <v>761.90057000000002</v>
      </c>
      <c r="F22" s="10">
        <v>2</v>
      </c>
      <c r="G22" s="9">
        <v>1521.7865879999999</v>
      </c>
      <c r="H22" s="9">
        <v>1521.786102</v>
      </c>
      <c r="I22" s="9">
        <v>0.3193615707694486</v>
      </c>
      <c r="J22" s="9">
        <v>67.38</v>
      </c>
      <c r="K22" s="10">
        <v>1</v>
      </c>
      <c r="L22" s="10">
        <v>13</v>
      </c>
      <c r="M22" s="8" t="s">
        <v>11</v>
      </c>
      <c r="N22" s="8" t="s">
        <v>126</v>
      </c>
      <c r="O22" s="8" t="s">
        <v>127</v>
      </c>
      <c r="P22" s="8" t="s">
        <v>14</v>
      </c>
      <c r="Q22" s="10">
        <v>0</v>
      </c>
      <c r="R22" s="9">
        <v>2344.6437999999998</v>
      </c>
      <c r="S22" s="8" t="s">
        <v>172</v>
      </c>
      <c r="T22" s="13" t="str">
        <f t="shared" si="1"/>
        <v>gi|298351859</v>
      </c>
      <c r="U22" s="8" t="s">
        <v>125</v>
      </c>
    </row>
    <row r="23" spans="1:21" s="8" customFormat="1" x14ac:dyDescent="0.2">
      <c r="A23" s="8">
        <v>1</v>
      </c>
      <c r="B23" s="8" t="s">
        <v>120</v>
      </c>
      <c r="C23" s="8" t="s">
        <v>121</v>
      </c>
      <c r="D23" s="8">
        <v>1108</v>
      </c>
      <c r="E23" s="9">
        <v>784.90215999999998</v>
      </c>
      <c r="F23" s="10">
        <v>2</v>
      </c>
      <c r="G23" s="9">
        <v>1567.7897679999999</v>
      </c>
      <c r="H23" s="9">
        <v>1567.7882079999999</v>
      </c>
      <c r="I23" s="9">
        <v>0.99503235957922909</v>
      </c>
      <c r="J23" s="9">
        <v>46.38</v>
      </c>
      <c r="K23" s="10">
        <v>119</v>
      </c>
      <c r="L23" s="10">
        <v>132</v>
      </c>
      <c r="M23" s="8" t="s">
        <v>16</v>
      </c>
      <c r="N23" s="8" t="s">
        <v>129</v>
      </c>
      <c r="O23" s="8" t="s">
        <v>123</v>
      </c>
      <c r="P23" s="8" t="s">
        <v>0</v>
      </c>
      <c r="Q23" s="10">
        <v>0</v>
      </c>
      <c r="R23" s="9">
        <v>2571.8877000000002</v>
      </c>
      <c r="S23" s="8" t="s">
        <v>173</v>
      </c>
      <c r="T23" s="13" t="str">
        <f t="shared" si="1"/>
        <v>gi|298351859</v>
      </c>
      <c r="U23" s="8" t="s">
        <v>125</v>
      </c>
    </row>
    <row r="24" spans="1:21" s="8" customFormat="1" x14ac:dyDescent="0.2">
      <c r="A24" s="8">
        <v>1</v>
      </c>
      <c r="B24" s="8" t="s">
        <v>120</v>
      </c>
      <c r="C24" s="8" t="s">
        <v>121</v>
      </c>
      <c r="D24" s="8">
        <v>1277</v>
      </c>
      <c r="E24" s="9">
        <v>913.47136999999998</v>
      </c>
      <c r="F24" s="10">
        <v>2</v>
      </c>
      <c r="G24" s="9">
        <v>1824.9281880000001</v>
      </c>
      <c r="H24" s="9">
        <v>1824.925751</v>
      </c>
      <c r="I24" s="9">
        <v>1.335396795603627</v>
      </c>
      <c r="J24" s="9">
        <v>45.53</v>
      </c>
      <c r="K24" s="10">
        <v>117</v>
      </c>
      <c r="L24" s="10">
        <v>132</v>
      </c>
      <c r="M24" s="8" t="s">
        <v>5</v>
      </c>
      <c r="N24" s="8" t="s">
        <v>131</v>
      </c>
      <c r="O24" s="8" t="s">
        <v>123</v>
      </c>
      <c r="P24" s="8" t="s">
        <v>0</v>
      </c>
      <c r="Q24" s="10">
        <v>1</v>
      </c>
      <c r="R24" s="9">
        <v>2250.16</v>
      </c>
      <c r="S24" s="8" t="s">
        <v>174</v>
      </c>
      <c r="T24" s="13" t="str">
        <f t="shared" si="1"/>
        <v>gi|298351859</v>
      </c>
      <c r="U24" s="8" t="s">
        <v>125</v>
      </c>
    </row>
    <row r="25" spans="1:21" s="8" customFormat="1" x14ac:dyDescent="0.2">
      <c r="A25" s="8">
        <v>1</v>
      </c>
      <c r="B25" s="8" t="s">
        <v>120</v>
      </c>
      <c r="C25" s="8" t="s">
        <v>121</v>
      </c>
      <c r="D25" s="8">
        <v>289</v>
      </c>
      <c r="E25" s="9">
        <v>546.29192999999998</v>
      </c>
      <c r="F25" s="10">
        <v>2</v>
      </c>
      <c r="G25" s="9">
        <v>1090.5693080000001</v>
      </c>
      <c r="H25" s="9">
        <v>1090.569244</v>
      </c>
      <c r="I25" s="9">
        <v>5.8684948633843194E-2</v>
      </c>
      <c r="J25" s="9">
        <v>64.03</v>
      </c>
      <c r="K25" s="10">
        <v>60</v>
      </c>
      <c r="L25" s="10">
        <v>68</v>
      </c>
      <c r="M25" s="8" t="s">
        <v>5</v>
      </c>
      <c r="N25" s="8" t="s">
        <v>6</v>
      </c>
      <c r="O25" s="8" t="s">
        <v>158</v>
      </c>
      <c r="P25" s="8" t="s">
        <v>8</v>
      </c>
      <c r="Q25" s="10">
        <v>0</v>
      </c>
      <c r="R25" s="9">
        <v>976.4873</v>
      </c>
      <c r="S25" s="8" t="s">
        <v>54</v>
      </c>
      <c r="T25" s="13" t="str">
        <f t="shared" ref="T25:T39" si="2">HYPERLINK("http://www.ncbi.nlm.nih.gov/entrez/query.fcgi?cmd=Retrieve&amp;db=protein&amp;list_uids=|355154308&amp;dopt=GenPept&amp;term=gi|355154308&amp;qty=1","gi|355154308")</f>
        <v>gi|355154308</v>
      </c>
      <c r="U25" s="8" t="s">
        <v>152</v>
      </c>
    </row>
    <row r="26" spans="1:21" s="8" customFormat="1" x14ac:dyDescent="0.2">
      <c r="A26" s="8">
        <v>1</v>
      </c>
      <c r="B26" s="8" t="s">
        <v>120</v>
      </c>
      <c r="C26" s="8" t="s">
        <v>121</v>
      </c>
      <c r="D26" s="8">
        <v>821</v>
      </c>
      <c r="E26" s="9">
        <v>718.38953000000004</v>
      </c>
      <c r="F26" s="10">
        <v>2</v>
      </c>
      <c r="G26" s="9">
        <v>1434.764508</v>
      </c>
      <c r="H26" s="9">
        <v>1434.763962</v>
      </c>
      <c r="I26" s="9">
        <v>0.38055040023769748</v>
      </c>
      <c r="J26" s="9">
        <v>90.06</v>
      </c>
      <c r="K26" s="10">
        <v>1</v>
      </c>
      <c r="L26" s="10">
        <v>13</v>
      </c>
      <c r="M26" s="8" t="s">
        <v>11</v>
      </c>
      <c r="N26" s="8" t="s">
        <v>12</v>
      </c>
      <c r="O26" s="8" t="s">
        <v>13</v>
      </c>
      <c r="P26" s="8" t="s">
        <v>14</v>
      </c>
      <c r="Q26" s="10">
        <v>0</v>
      </c>
      <c r="R26" s="9">
        <v>2048.1988999999999</v>
      </c>
      <c r="S26" s="8" t="s">
        <v>64</v>
      </c>
      <c r="T26" s="13" t="str">
        <f t="shared" si="2"/>
        <v>gi|355154308</v>
      </c>
      <c r="U26" s="8" t="s">
        <v>152</v>
      </c>
    </row>
    <row r="27" spans="1:21" s="8" customFormat="1" x14ac:dyDescent="0.2">
      <c r="A27" s="8">
        <v>1</v>
      </c>
      <c r="B27" s="8" t="s">
        <v>120</v>
      </c>
      <c r="C27" s="8" t="s">
        <v>121</v>
      </c>
      <c r="D27" s="8">
        <v>1410</v>
      </c>
      <c r="E27" s="9">
        <v>1105.0139200000001</v>
      </c>
      <c r="F27" s="10">
        <v>2</v>
      </c>
      <c r="G27" s="9">
        <v>2208.0132880000001</v>
      </c>
      <c r="H27" s="9">
        <v>2208.0117190000001</v>
      </c>
      <c r="I27" s="9">
        <v>0.7105940546041527</v>
      </c>
      <c r="J27" s="9">
        <v>64.319999999999993</v>
      </c>
      <c r="K27" s="10">
        <v>39</v>
      </c>
      <c r="L27" s="10">
        <v>59</v>
      </c>
      <c r="M27" s="8" t="s">
        <v>5</v>
      </c>
      <c r="N27" s="8" t="s">
        <v>67</v>
      </c>
      <c r="O27" s="8" t="s">
        <v>68</v>
      </c>
      <c r="P27" s="8" t="s">
        <v>69</v>
      </c>
      <c r="Q27" s="10">
        <v>0</v>
      </c>
      <c r="R27" s="9">
        <v>1524.3807999999999</v>
      </c>
      <c r="S27" s="8" t="s">
        <v>70</v>
      </c>
      <c r="T27" s="13" t="str">
        <f t="shared" si="2"/>
        <v>gi|355154308</v>
      </c>
      <c r="U27" s="8" t="s">
        <v>152</v>
      </c>
    </row>
    <row r="28" spans="1:21" s="8" customFormat="1" x14ac:dyDescent="0.2">
      <c r="A28" s="8">
        <v>1</v>
      </c>
      <c r="B28" s="8" t="s">
        <v>120</v>
      </c>
      <c r="C28" s="8" t="s">
        <v>121</v>
      </c>
      <c r="D28" s="8">
        <v>288</v>
      </c>
      <c r="E28" s="9">
        <v>546.29187000000002</v>
      </c>
      <c r="F28" s="10">
        <v>2</v>
      </c>
      <c r="G28" s="9">
        <v>1090.5691879999999</v>
      </c>
      <c r="H28" s="9">
        <v>1090.569244</v>
      </c>
      <c r="I28" s="9">
        <v>-5.1349330080674147E-2</v>
      </c>
      <c r="J28" s="9">
        <v>64.010000000000005</v>
      </c>
      <c r="K28" s="10">
        <v>60</v>
      </c>
      <c r="L28" s="10">
        <v>68</v>
      </c>
      <c r="M28" s="8" t="s">
        <v>5</v>
      </c>
      <c r="N28" s="8" t="s">
        <v>6</v>
      </c>
      <c r="O28" s="8" t="s">
        <v>158</v>
      </c>
      <c r="P28" s="8" t="s">
        <v>8</v>
      </c>
      <c r="Q28" s="10">
        <v>0</v>
      </c>
      <c r="R28" s="9">
        <v>977.90779999999995</v>
      </c>
      <c r="S28" s="8" t="s">
        <v>73</v>
      </c>
      <c r="T28" s="13" t="str">
        <f t="shared" si="2"/>
        <v>gi|355154308</v>
      </c>
      <c r="U28" s="8" t="s">
        <v>152</v>
      </c>
    </row>
    <row r="29" spans="1:21" s="8" customFormat="1" x14ac:dyDescent="0.2">
      <c r="A29" s="8">
        <v>1</v>
      </c>
      <c r="B29" s="8" t="s">
        <v>120</v>
      </c>
      <c r="C29" s="8" t="s">
        <v>121</v>
      </c>
      <c r="D29" s="8">
        <v>795</v>
      </c>
      <c r="E29" s="9">
        <v>710.39135999999996</v>
      </c>
      <c r="F29" s="10">
        <v>2</v>
      </c>
      <c r="G29" s="9">
        <v>1418.7681680000001</v>
      </c>
      <c r="H29" s="9">
        <v>1418.769043</v>
      </c>
      <c r="I29" s="9">
        <v>-0.61673181006310362</v>
      </c>
      <c r="J29" s="9">
        <v>45.82</v>
      </c>
      <c r="K29" s="10">
        <v>1</v>
      </c>
      <c r="L29" s="10">
        <v>13</v>
      </c>
      <c r="M29" s="8" t="s">
        <v>11</v>
      </c>
      <c r="N29" s="8" t="s">
        <v>12</v>
      </c>
      <c r="O29" s="8" t="s">
        <v>13</v>
      </c>
      <c r="P29" s="8" t="s">
        <v>0</v>
      </c>
      <c r="Q29" s="10">
        <v>0</v>
      </c>
      <c r="R29" s="9">
        <v>2178.2467000000001</v>
      </c>
      <c r="S29" s="8" t="s">
        <v>95</v>
      </c>
      <c r="T29" s="13" t="str">
        <f t="shared" si="2"/>
        <v>gi|355154308</v>
      </c>
      <c r="U29" s="8" t="s">
        <v>152</v>
      </c>
    </row>
    <row r="30" spans="1:21" s="8" customFormat="1" x14ac:dyDescent="0.2">
      <c r="A30" s="8">
        <v>1</v>
      </c>
      <c r="B30" s="8" t="s">
        <v>120</v>
      </c>
      <c r="C30" s="8" t="s">
        <v>121</v>
      </c>
      <c r="D30" s="8">
        <v>814</v>
      </c>
      <c r="E30" s="9">
        <v>718.38922000000002</v>
      </c>
      <c r="F30" s="10">
        <v>2</v>
      </c>
      <c r="G30" s="9">
        <v>1434.763888</v>
      </c>
      <c r="H30" s="9">
        <v>1434.763962</v>
      </c>
      <c r="I30" s="9">
        <v>-5.1576427900648397E-2</v>
      </c>
      <c r="J30" s="9">
        <v>45.76</v>
      </c>
      <c r="K30" s="10">
        <v>1</v>
      </c>
      <c r="L30" s="10">
        <v>13</v>
      </c>
      <c r="M30" s="8" t="s">
        <v>11</v>
      </c>
      <c r="N30" s="8" t="s">
        <v>12</v>
      </c>
      <c r="O30" s="8" t="s">
        <v>13</v>
      </c>
      <c r="P30" s="8" t="s">
        <v>14</v>
      </c>
      <c r="Q30" s="10">
        <v>0</v>
      </c>
      <c r="R30" s="9">
        <v>2110.3683999999998</v>
      </c>
      <c r="S30" s="8" t="s">
        <v>100</v>
      </c>
      <c r="T30" s="13" t="str">
        <f t="shared" si="2"/>
        <v>gi|355154308</v>
      </c>
      <c r="U30" s="8" t="s">
        <v>152</v>
      </c>
    </row>
    <row r="31" spans="1:21" s="8" customFormat="1" x14ac:dyDescent="0.2">
      <c r="A31" s="8">
        <v>1</v>
      </c>
      <c r="B31" s="8" t="s">
        <v>120</v>
      </c>
      <c r="C31" s="8" t="s">
        <v>121</v>
      </c>
      <c r="D31" s="8">
        <v>816</v>
      </c>
      <c r="E31" s="9">
        <v>718.38927999999999</v>
      </c>
      <c r="F31" s="10">
        <v>2</v>
      </c>
      <c r="G31" s="9">
        <v>1434.7640080000001</v>
      </c>
      <c r="H31" s="9">
        <v>1434.763962</v>
      </c>
      <c r="I31" s="9">
        <v>3.2061022809015079E-2</v>
      </c>
      <c r="J31" s="9">
        <v>62.21</v>
      </c>
      <c r="K31" s="10">
        <v>1</v>
      </c>
      <c r="L31" s="10">
        <v>13</v>
      </c>
      <c r="M31" s="8" t="s">
        <v>11</v>
      </c>
      <c r="N31" s="8" t="s">
        <v>12</v>
      </c>
      <c r="O31" s="8" t="s">
        <v>13</v>
      </c>
      <c r="P31" s="8" t="s">
        <v>14</v>
      </c>
      <c r="Q31" s="10">
        <v>0</v>
      </c>
      <c r="R31" s="9">
        <v>2109.4973</v>
      </c>
      <c r="S31" s="8" t="s">
        <v>101</v>
      </c>
      <c r="T31" s="13" t="str">
        <f t="shared" si="2"/>
        <v>gi|355154308</v>
      </c>
      <c r="U31" s="8" t="s">
        <v>152</v>
      </c>
    </row>
    <row r="32" spans="1:21" s="8" customFormat="1" x14ac:dyDescent="0.2">
      <c r="A32" s="8">
        <v>1</v>
      </c>
      <c r="B32" s="8" t="s">
        <v>120</v>
      </c>
      <c r="C32" s="8" t="s">
        <v>121</v>
      </c>
      <c r="D32" s="8">
        <v>796</v>
      </c>
      <c r="E32" s="9">
        <v>710.39227000000005</v>
      </c>
      <c r="F32" s="10">
        <v>2</v>
      </c>
      <c r="G32" s="9">
        <v>1418.769988</v>
      </c>
      <c r="H32" s="9">
        <v>1418.769043</v>
      </c>
      <c r="I32" s="9">
        <v>0.66607035490661459</v>
      </c>
      <c r="J32" s="9">
        <v>66.319999999999993</v>
      </c>
      <c r="K32" s="10">
        <v>1</v>
      </c>
      <c r="L32" s="10">
        <v>13</v>
      </c>
      <c r="M32" s="8" t="s">
        <v>11</v>
      </c>
      <c r="N32" s="8" t="s">
        <v>12</v>
      </c>
      <c r="O32" s="8" t="s">
        <v>13</v>
      </c>
      <c r="P32" s="8" t="s">
        <v>0</v>
      </c>
      <c r="Q32" s="10">
        <v>0</v>
      </c>
      <c r="R32" s="9">
        <v>2179.0826999999999</v>
      </c>
      <c r="S32" s="8" t="s">
        <v>102</v>
      </c>
      <c r="T32" s="13" t="str">
        <f t="shared" si="2"/>
        <v>gi|355154308</v>
      </c>
      <c r="U32" s="8" t="s">
        <v>152</v>
      </c>
    </row>
    <row r="33" spans="1:23" s="8" customFormat="1" x14ac:dyDescent="0.2">
      <c r="A33" s="8">
        <v>1</v>
      </c>
      <c r="B33" s="8" t="s">
        <v>120</v>
      </c>
      <c r="C33" s="8" t="s">
        <v>121</v>
      </c>
      <c r="D33" s="8">
        <v>818</v>
      </c>
      <c r="E33" s="9">
        <v>718.38933999999995</v>
      </c>
      <c r="F33" s="10">
        <v>2</v>
      </c>
      <c r="G33" s="9">
        <v>1434.764128</v>
      </c>
      <c r="H33" s="9">
        <v>1434.763962</v>
      </c>
      <c r="I33" s="9">
        <v>0.11569847336020393</v>
      </c>
      <c r="J33" s="9">
        <v>65.34</v>
      </c>
      <c r="K33" s="10">
        <v>1</v>
      </c>
      <c r="L33" s="10">
        <v>13</v>
      </c>
      <c r="M33" s="8" t="s">
        <v>11</v>
      </c>
      <c r="N33" s="8" t="s">
        <v>12</v>
      </c>
      <c r="O33" s="8" t="s">
        <v>13</v>
      </c>
      <c r="P33" s="8" t="s">
        <v>14</v>
      </c>
      <c r="Q33" s="10">
        <v>0</v>
      </c>
      <c r="R33" s="9">
        <v>1774.6237000000001</v>
      </c>
      <c r="S33" s="8" t="s">
        <v>103</v>
      </c>
      <c r="T33" s="13" t="str">
        <f t="shared" si="2"/>
        <v>gi|355154308</v>
      </c>
      <c r="U33" s="8" t="s">
        <v>152</v>
      </c>
    </row>
    <row r="34" spans="1:23" s="8" customFormat="1" x14ac:dyDescent="0.2">
      <c r="A34" s="8">
        <v>1</v>
      </c>
      <c r="B34" s="8" t="s">
        <v>120</v>
      </c>
      <c r="C34" s="8" t="s">
        <v>121</v>
      </c>
      <c r="D34" s="8">
        <v>817</v>
      </c>
      <c r="E34" s="9">
        <v>718.38927999999999</v>
      </c>
      <c r="F34" s="10">
        <v>2</v>
      </c>
      <c r="G34" s="9">
        <v>1434.7640080000001</v>
      </c>
      <c r="H34" s="9">
        <v>1434.763962</v>
      </c>
      <c r="I34" s="9">
        <v>3.2061022809015079E-2</v>
      </c>
      <c r="J34" s="9">
        <v>72.55</v>
      </c>
      <c r="K34" s="10">
        <v>1</v>
      </c>
      <c r="L34" s="10">
        <v>13</v>
      </c>
      <c r="M34" s="8" t="s">
        <v>11</v>
      </c>
      <c r="N34" s="8" t="s">
        <v>12</v>
      </c>
      <c r="O34" s="8" t="s">
        <v>13</v>
      </c>
      <c r="P34" s="8" t="s">
        <v>14</v>
      </c>
      <c r="Q34" s="10">
        <v>0</v>
      </c>
      <c r="R34" s="9">
        <v>1773.0500999999999</v>
      </c>
      <c r="S34" s="8" t="s">
        <v>105</v>
      </c>
      <c r="T34" s="13" t="str">
        <f t="shared" si="2"/>
        <v>gi|355154308</v>
      </c>
      <c r="U34" s="8" t="s">
        <v>152</v>
      </c>
    </row>
    <row r="35" spans="1:23" s="8" customFormat="1" x14ac:dyDescent="0.2">
      <c r="A35" s="8">
        <v>1</v>
      </c>
      <c r="B35" s="8" t="s">
        <v>120</v>
      </c>
      <c r="C35" s="8" t="s">
        <v>121</v>
      </c>
      <c r="D35" s="8">
        <v>820</v>
      </c>
      <c r="E35" s="9">
        <v>718.38940000000002</v>
      </c>
      <c r="F35" s="10">
        <v>2</v>
      </c>
      <c r="G35" s="9">
        <v>1434.764248</v>
      </c>
      <c r="H35" s="9">
        <v>1434.763962</v>
      </c>
      <c r="I35" s="9">
        <v>0.19933592391139277</v>
      </c>
      <c r="J35" s="9">
        <v>73.75</v>
      </c>
      <c r="K35" s="10">
        <v>1</v>
      </c>
      <c r="L35" s="10">
        <v>13</v>
      </c>
      <c r="M35" s="8" t="s">
        <v>11</v>
      </c>
      <c r="N35" s="8" t="s">
        <v>12</v>
      </c>
      <c r="O35" s="8" t="s">
        <v>13</v>
      </c>
      <c r="P35" s="8" t="s">
        <v>14</v>
      </c>
      <c r="Q35" s="10">
        <v>0</v>
      </c>
      <c r="R35" s="9">
        <v>2049.0243999999998</v>
      </c>
      <c r="S35" s="8" t="s">
        <v>106</v>
      </c>
      <c r="T35" s="13" t="str">
        <f t="shared" si="2"/>
        <v>gi|355154308</v>
      </c>
      <c r="U35" s="8" t="s">
        <v>152</v>
      </c>
    </row>
    <row r="36" spans="1:23" s="8" customFormat="1" x14ac:dyDescent="0.2">
      <c r="A36" s="8">
        <v>1</v>
      </c>
      <c r="B36" s="8" t="s">
        <v>120</v>
      </c>
      <c r="C36" s="8" t="s">
        <v>121</v>
      </c>
      <c r="D36" s="8">
        <v>822</v>
      </c>
      <c r="E36" s="9">
        <v>718.38959</v>
      </c>
      <c r="F36" s="10">
        <v>2</v>
      </c>
      <c r="G36" s="9">
        <v>1434.7646279999999</v>
      </c>
      <c r="H36" s="9">
        <v>1434.763962</v>
      </c>
      <c r="I36" s="9">
        <v>0.4641878507888863</v>
      </c>
      <c r="J36" s="9">
        <v>79.27</v>
      </c>
      <c r="K36" s="10">
        <v>1</v>
      </c>
      <c r="L36" s="10">
        <v>13</v>
      </c>
      <c r="M36" s="8" t="s">
        <v>11</v>
      </c>
      <c r="N36" s="8" t="s">
        <v>12</v>
      </c>
      <c r="O36" s="8" t="s">
        <v>13</v>
      </c>
      <c r="P36" s="8" t="s">
        <v>14</v>
      </c>
      <c r="Q36" s="10">
        <v>0</v>
      </c>
      <c r="R36" s="9">
        <v>1987.3728000000001</v>
      </c>
      <c r="S36" s="8" t="s">
        <v>107</v>
      </c>
      <c r="T36" s="13" t="str">
        <f t="shared" si="2"/>
        <v>gi|355154308</v>
      </c>
      <c r="U36" s="8" t="s">
        <v>152</v>
      </c>
    </row>
    <row r="37" spans="1:23" s="8" customFormat="1" x14ac:dyDescent="0.2">
      <c r="A37" s="8">
        <v>1</v>
      </c>
      <c r="B37" s="8" t="s">
        <v>120</v>
      </c>
      <c r="C37" s="8" t="s">
        <v>121</v>
      </c>
      <c r="D37" s="8">
        <v>823</v>
      </c>
      <c r="E37" s="9">
        <v>718.38959</v>
      </c>
      <c r="F37" s="10">
        <v>2</v>
      </c>
      <c r="G37" s="9">
        <v>1434.7646279999999</v>
      </c>
      <c r="H37" s="9">
        <v>1434.763962</v>
      </c>
      <c r="I37" s="9">
        <v>0.4641878507888863</v>
      </c>
      <c r="J37" s="9">
        <v>60</v>
      </c>
      <c r="K37" s="10">
        <v>1</v>
      </c>
      <c r="L37" s="10">
        <v>13</v>
      </c>
      <c r="M37" s="8" t="s">
        <v>11</v>
      </c>
      <c r="N37" s="8" t="s">
        <v>12</v>
      </c>
      <c r="O37" s="8" t="s">
        <v>13</v>
      </c>
      <c r="P37" s="8" t="s">
        <v>14</v>
      </c>
      <c r="Q37" s="10">
        <v>0</v>
      </c>
      <c r="R37" s="9">
        <v>1426.3616999999999</v>
      </c>
      <c r="S37" s="8" t="s">
        <v>108</v>
      </c>
      <c r="T37" s="13" t="str">
        <f t="shared" si="2"/>
        <v>gi|355154308</v>
      </c>
      <c r="U37" s="8" t="s">
        <v>152</v>
      </c>
    </row>
    <row r="38" spans="1:23" s="8" customFormat="1" x14ac:dyDescent="0.2">
      <c r="A38" s="8">
        <v>1</v>
      </c>
      <c r="B38" s="8" t="s">
        <v>120</v>
      </c>
      <c r="C38" s="8" t="s">
        <v>121</v>
      </c>
      <c r="D38" s="8">
        <v>826</v>
      </c>
      <c r="E38" s="9">
        <v>718.38971000000004</v>
      </c>
      <c r="F38" s="10">
        <v>2</v>
      </c>
      <c r="G38" s="9">
        <v>1434.764868</v>
      </c>
      <c r="H38" s="9">
        <v>1434.763962</v>
      </c>
      <c r="I38" s="9">
        <v>0.63146275204973856</v>
      </c>
      <c r="J38" s="9">
        <v>63.69</v>
      </c>
      <c r="K38" s="10">
        <v>1</v>
      </c>
      <c r="L38" s="10">
        <v>13</v>
      </c>
      <c r="M38" s="8" t="s">
        <v>11</v>
      </c>
      <c r="N38" s="8" t="s">
        <v>12</v>
      </c>
      <c r="O38" s="8" t="s">
        <v>13</v>
      </c>
      <c r="P38" s="8" t="s">
        <v>14</v>
      </c>
      <c r="Q38" s="10">
        <v>0</v>
      </c>
      <c r="R38" s="9">
        <v>1986.1550999999999</v>
      </c>
      <c r="S38" s="8" t="s">
        <v>110</v>
      </c>
      <c r="T38" s="13" t="str">
        <f t="shared" si="2"/>
        <v>gi|355154308</v>
      </c>
      <c r="U38" s="8" t="s">
        <v>152</v>
      </c>
    </row>
    <row r="39" spans="1:23" s="8" customFormat="1" x14ac:dyDescent="0.2">
      <c r="A39" s="8">
        <v>1</v>
      </c>
      <c r="B39" s="8" t="s">
        <v>120</v>
      </c>
      <c r="C39" s="8" t="s">
        <v>121</v>
      </c>
      <c r="D39" s="8">
        <v>1411</v>
      </c>
      <c r="E39" s="9">
        <v>1105.0153800000001</v>
      </c>
      <c r="F39" s="10">
        <v>2</v>
      </c>
      <c r="G39" s="9">
        <v>2208.016208</v>
      </c>
      <c r="H39" s="9">
        <v>2208.0117190000001</v>
      </c>
      <c r="I39" s="9">
        <v>2.0330508037133117</v>
      </c>
      <c r="J39" s="9">
        <v>50.91</v>
      </c>
      <c r="K39" s="10">
        <v>39</v>
      </c>
      <c r="L39" s="10">
        <v>59</v>
      </c>
      <c r="M39" s="8" t="s">
        <v>5</v>
      </c>
      <c r="N39" s="8" t="s">
        <v>67</v>
      </c>
      <c r="O39" s="8" t="s">
        <v>68</v>
      </c>
      <c r="P39" s="8" t="s">
        <v>69</v>
      </c>
      <c r="Q39" s="10">
        <v>0</v>
      </c>
      <c r="R39" s="9">
        <v>1523.184</v>
      </c>
      <c r="S39" s="8" t="s">
        <v>118</v>
      </c>
      <c r="T39" s="13" t="str">
        <f t="shared" si="2"/>
        <v>gi|355154308</v>
      </c>
      <c r="U39" s="8" t="s">
        <v>152</v>
      </c>
    </row>
    <row r="40" spans="1:23" s="8" customFormat="1" x14ac:dyDescent="0.2">
      <c r="A40" s="8">
        <v>1</v>
      </c>
      <c r="B40" s="8" t="s">
        <v>120</v>
      </c>
      <c r="C40" s="8" t="s">
        <v>121</v>
      </c>
      <c r="D40" s="8">
        <v>1092</v>
      </c>
      <c r="E40" s="9">
        <v>772.90770999999995</v>
      </c>
      <c r="F40" s="10">
        <v>2</v>
      </c>
      <c r="G40" s="9">
        <v>1543.8008679999998</v>
      </c>
      <c r="H40" s="9">
        <v>1543.7994839999999</v>
      </c>
      <c r="I40" s="9">
        <v>0.89648948212521951</v>
      </c>
      <c r="J40" s="9">
        <v>50.64</v>
      </c>
      <c r="K40" s="10">
        <v>80</v>
      </c>
      <c r="L40" s="10">
        <v>94</v>
      </c>
      <c r="M40" s="8" t="s">
        <v>5</v>
      </c>
      <c r="N40" s="8" t="s">
        <v>175</v>
      </c>
      <c r="O40" s="8" t="s">
        <v>5</v>
      </c>
      <c r="P40" s="8" t="s">
        <v>0</v>
      </c>
      <c r="Q40" s="10">
        <v>0</v>
      </c>
      <c r="R40" s="9">
        <v>1322.3786</v>
      </c>
      <c r="S40" s="8" t="s">
        <v>176</v>
      </c>
      <c r="T40" s="13" t="str">
        <f>HYPERLINK("http://www.ncbi.nlm.nih.gov/entrez/query.fcgi?cmd=Retrieve&amp;db=protein&amp;list_uids=|15805335&amp;dopt=GenPept&amp;term=gi|15805335&amp;qty=1","gi|15805335")</f>
        <v>gi|15805335</v>
      </c>
      <c r="U40" s="8" t="s">
        <v>177</v>
      </c>
    </row>
    <row r="41" spans="1:23" s="8" customFormat="1" x14ac:dyDescent="0.2">
      <c r="A41" s="8">
        <v>1</v>
      </c>
      <c r="B41" s="8" t="s">
        <v>120</v>
      </c>
      <c r="C41" s="8" t="s">
        <v>121</v>
      </c>
      <c r="D41" s="8">
        <v>1047</v>
      </c>
      <c r="E41" s="9">
        <v>762.39275999999995</v>
      </c>
      <c r="F41" s="10">
        <v>2</v>
      </c>
      <c r="G41" s="9">
        <v>1522.7709679999998</v>
      </c>
      <c r="H41" s="9">
        <v>1522.7660679999999</v>
      </c>
      <c r="I41" s="9">
        <v>3.2178284654993168</v>
      </c>
      <c r="J41" s="9">
        <v>49.75</v>
      </c>
      <c r="K41" s="10">
        <v>87</v>
      </c>
      <c r="L41" s="10">
        <v>99</v>
      </c>
      <c r="M41" s="8" t="s">
        <v>5</v>
      </c>
      <c r="N41" s="8" t="s">
        <v>178</v>
      </c>
      <c r="O41" s="8" t="s">
        <v>68</v>
      </c>
      <c r="P41" s="8" t="s">
        <v>179</v>
      </c>
      <c r="Q41" s="10">
        <v>1</v>
      </c>
      <c r="R41" s="9">
        <v>2454.6626000000001</v>
      </c>
      <c r="S41" s="8" t="s">
        <v>180</v>
      </c>
      <c r="T41" s="13" t="str">
        <f>HYPERLINK("http://www.ncbi.nlm.nih.gov/entrez/query.fcgi?cmd=Retrieve&amp;db=protein&amp;list_uids=|365886621&amp;dopt=GenPept&amp;term=gi|365886621&amp;qty=1","gi|365886621")</f>
        <v>gi|365886621</v>
      </c>
      <c r="U41" s="8" t="s">
        <v>181</v>
      </c>
    </row>
    <row r="42" spans="1:23" s="8" customFormat="1" x14ac:dyDescent="0.2">
      <c r="A42" s="8">
        <v>1</v>
      </c>
      <c r="B42" s="8" t="s">
        <v>120</v>
      </c>
      <c r="C42" s="8" t="s">
        <v>121</v>
      </c>
      <c r="D42" s="8">
        <v>1030</v>
      </c>
      <c r="E42" s="9">
        <v>758.36810000000003</v>
      </c>
      <c r="F42" s="10">
        <v>2</v>
      </c>
      <c r="G42" s="9">
        <v>1514.721648</v>
      </c>
      <c r="H42" s="9">
        <v>1514.7252659999999</v>
      </c>
      <c r="I42" s="9">
        <v>-2.3885519580158476</v>
      </c>
      <c r="J42" s="9">
        <v>46.83</v>
      </c>
      <c r="K42" s="10">
        <v>12</v>
      </c>
      <c r="L42" s="10">
        <v>24</v>
      </c>
      <c r="M42" s="8" t="s">
        <v>5</v>
      </c>
      <c r="N42" s="8" t="s">
        <v>182</v>
      </c>
      <c r="O42" s="8" t="s">
        <v>183</v>
      </c>
      <c r="P42" s="8" t="s">
        <v>0</v>
      </c>
      <c r="Q42" s="10">
        <v>0</v>
      </c>
      <c r="R42" s="9">
        <v>1368.2168999999999</v>
      </c>
      <c r="S42" s="8" t="s">
        <v>184</v>
      </c>
      <c r="T42" s="13" t="str">
        <f>HYPERLINK("http://www.ncbi.nlm.nih.gov/entrez/query.fcgi?cmd=Retrieve&amp;db=protein&amp;list_uids=|240948932&amp;dopt=GenPept&amp;term=gi|240948932&amp;qty=1","gi|240948932")</f>
        <v>gi|240948932</v>
      </c>
      <c r="U42" s="8" t="s">
        <v>185</v>
      </c>
    </row>
    <row r="44" spans="1:23" x14ac:dyDescent="0.2">
      <c r="A44" s="1" t="s">
        <v>25</v>
      </c>
      <c r="B44" s="1" t="s">
        <v>214</v>
      </c>
      <c r="C44" s="3" t="s">
        <v>26</v>
      </c>
      <c r="D44" s="3" t="s">
        <v>27</v>
      </c>
      <c r="E44" s="4" t="s">
        <v>28</v>
      </c>
      <c r="F44" s="5" t="s">
        <v>29</v>
      </c>
      <c r="G44" s="4" t="s">
        <v>30</v>
      </c>
      <c r="H44" s="4" t="s">
        <v>31</v>
      </c>
      <c r="I44" s="2" t="s">
        <v>32</v>
      </c>
      <c r="J44" s="6" t="s">
        <v>215</v>
      </c>
      <c r="K44" s="1" t="s">
        <v>216</v>
      </c>
      <c r="L44" s="1" t="s">
        <v>217</v>
      </c>
      <c r="M44" s="3" t="s">
        <v>33</v>
      </c>
      <c r="N44" s="7" t="s">
        <v>34</v>
      </c>
      <c r="O44" s="3" t="s">
        <v>35</v>
      </c>
      <c r="P44" s="1" t="s">
        <v>36</v>
      </c>
      <c r="Q44" s="7" t="s">
        <v>37</v>
      </c>
      <c r="R44" s="1" t="s">
        <v>1</v>
      </c>
      <c r="S44" s="1" t="s">
        <v>2</v>
      </c>
      <c r="T44" s="12" t="s">
        <v>3</v>
      </c>
      <c r="U44" s="12" t="s">
        <v>4</v>
      </c>
    </row>
    <row r="45" spans="1:23" s="8" customFormat="1" x14ac:dyDescent="0.2">
      <c r="A45" s="8">
        <v>2</v>
      </c>
      <c r="B45" s="8" t="s">
        <v>52</v>
      </c>
      <c r="C45" s="8" t="s">
        <v>53</v>
      </c>
      <c r="D45" s="8">
        <v>993</v>
      </c>
      <c r="E45" s="9">
        <v>422.55441000000002</v>
      </c>
      <c r="F45" s="10">
        <v>3</v>
      </c>
      <c r="G45" s="9">
        <v>1264.641402</v>
      </c>
      <c r="H45" s="9">
        <v>1264.6411439999999</v>
      </c>
      <c r="I45" s="9">
        <v>0.20401044300574619</v>
      </c>
      <c r="J45" s="9">
        <v>67.239999999999995</v>
      </c>
      <c r="K45" s="10">
        <v>68</v>
      </c>
      <c r="L45" s="10">
        <v>78</v>
      </c>
      <c r="M45" s="8" t="s">
        <v>16</v>
      </c>
      <c r="N45" s="8" t="s">
        <v>122</v>
      </c>
      <c r="O45" s="8" t="s">
        <v>123</v>
      </c>
      <c r="P45" s="8" t="s">
        <v>0</v>
      </c>
      <c r="Q45" s="10">
        <v>0</v>
      </c>
      <c r="R45" s="9">
        <v>924.65120000000002</v>
      </c>
      <c r="S45" s="8" t="s">
        <v>124</v>
      </c>
      <c r="T45" s="13" t="str">
        <f t="shared" ref="T45:T57" si="3">HYPERLINK("http://www.ncbi.nlm.nih.gov/entrez/query.fcgi?cmd=Retrieve&amp;db=protein&amp;list_uids=|298351859&amp;dopt=GenPept&amp;term=gi|298351859&amp;qty=1","gi|298351859")</f>
        <v>gi|298351859</v>
      </c>
      <c r="U45" s="8" t="s">
        <v>125</v>
      </c>
      <c r="W45" s="10"/>
    </row>
    <row r="46" spans="1:23" s="8" customFormat="1" x14ac:dyDescent="0.2">
      <c r="A46" s="8">
        <v>2</v>
      </c>
      <c r="B46" s="8" t="s">
        <v>52</v>
      </c>
      <c r="C46" s="8" t="s">
        <v>53</v>
      </c>
      <c r="D46" s="8">
        <v>1587</v>
      </c>
      <c r="E46" s="9">
        <v>761.90033000000005</v>
      </c>
      <c r="F46" s="10">
        <v>2</v>
      </c>
      <c r="G46" s="9">
        <v>1521.786108</v>
      </c>
      <c r="H46" s="9">
        <v>1521.786102</v>
      </c>
      <c r="I46" s="9">
        <v>3.9427354323751445E-3</v>
      </c>
      <c r="J46" s="9">
        <v>89.75</v>
      </c>
      <c r="K46" s="10">
        <v>1</v>
      </c>
      <c r="L46" s="10">
        <v>13</v>
      </c>
      <c r="M46" s="8" t="s">
        <v>11</v>
      </c>
      <c r="N46" s="8" t="s">
        <v>126</v>
      </c>
      <c r="O46" s="8" t="s">
        <v>127</v>
      </c>
      <c r="P46" s="8" t="s">
        <v>14</v>
      </c>
      <c r="Q46" s="10">
        <v>0</v>
      </c>
      <c r="R46" s="9">
        <v>2361.8521999999998</v>
      </c>
      <c r="S46" s="8" t="s">
        <v>128</v>
      </c>
      <c r="T46" s="13" t="str">
        <f t="shared" si="3"/>
        <v>gi|298351859</v>
      </c>
      <c r="U46" s="8" t="s">
        <v>125</v>
      </c>
      <c r="W46" s="10"/>
    </row>
    <row r="47" spans="1:23" s="8" customFormat="1" x14ac:dyDescent="0.2">
      <c r="A47" s="8">
        <v>2</v>
      </c>
      <c r="B47" s="8" t="s">
        <v>52</v>
      </c>
      <c r="C47" s="8" t="s">
        <v>53</v>
      </c>
      <c r="D47" s="8">
        <v>1707</v>
      </c>
      <c r="E47" s="9">
        <v>784.90197999999998</v>
      </c>
      <c r="F47" s="10">
        <v>2</v>
      </c>
      <c r="G47" s="9">
        <v>1567.7894079999999</v>
      </c>
      <c r="H47" s="9">
        <v>1567.7882079999999</v>
      </c>
      <c r="I47" s="9">
        <v>0.76540950735748181</v>
      </c>
      <c r="J47" s="9">
        <v>77.849999999999994</v>
      </c>
      <c r="K47" s="10">
        <v>119</v>
      </c>
      <c r="L47" s="10">
        <v>132</v>
      </c>
      <c r="M47" s="8" t="s">
        <v>16</v>
      </c>
      <c r="N47" s="8" t="s">
        <v>129</v>
      </c>
      <c r="O47" s="8" t="s">
        <v>123</v>
      </c>
      <c r="P47" s="8" t="s">
        <v>0</v>
      </c>
      <c r="Q47" s="10">
        <v>0</v>
      </c>
      <c r="R47" s="9">
        <v>2574.9692</v>
      </c>
      <c r="S47" s="8" t="s">
        <v>130</v>
      </c>
      <c r="T47" s="13" t="str">
        <f t="shared" si="3"/>
        <v>gi|298351859</v>
      </c>
      <c r="U47" s="8" t="s">
        <v>125</v>
      </c>
      <c r="W47" s="10"/>
    </row>
    <row r="48" spans="1:23" s="8" customFormat="1" x14ac:dyDescent="0.2">
      <c r="A48" s="8">
        <v>2</v>
      </c>
      <c r="B48" s="8" t="s">
        <v>52</v>
      </c>
      <c r="C48" s="8" t="s">
        <v>53</v>
      </c>
      <c r="D48" s="8">
        <v>2217</v>
      </c>
      <c r="E48" s="9">
        <v>913.47082</v>
      </c>
      <c r="F48" s="10">
        <v>2</v>
      </c>
      <c r="G48" s="9">
        <v>1824.9270879999999</v>
      </c>
      <c r="H48" s="9">
        <v>1824.925751</v>
      </c>
      <c r="I48" s="9">
        <v>0.73263254638644082</v>
      </c>
      <c r="J48" s="9">
        <v>95.04</v>
      </c>
      <c r="K48" s="10">
        <v>117</v>
      </c>
      <c r="L48" s="10">
        <v>132</v>
      </c>
      <c r="M48" s="8" t="s">
        <v>5</v>
      </c>
      <c r="N48" s="8" t="s">
        <v>131</v>
      </c>
      <c r="O48" s="8" t="s">
        <v>123</v>
      </c>
      <c r="P48" s="8" t="s">
        <v>0</v>
      </c>
      <c r="Q48" s="10">
        <v>1</v>
      </c>
      <c r="R48" s="9">
        <v>2247.1347999999998</v>
      </c>
      <c r="S48" s="8" t="s">
        <v>132</v>
      </c>
      <c r="T48" s="13" t="str">
        <f t="shared" si="3"/>
        <v>gi|298351859</v>
      </c>
      <c r="U48" s="8" t="s">
        <v>125</v>
      </c>
      <c r="W48" s="10"/>
    </row>
    <row r="49" spans="1:23" s="8" customFormat="1" x14ac:dyDescent="0.2">
      <c r="A49" s="8">
        <v>2</v>
      </c>
      <c r="B49" s="8" t="s">
        <v>52</v>
      </c>
      <c r="C49" s="8" t="s">
        <v>53</v>
      </c>
      <c r="D49" s="8">
        <v>988</v>
      </c>
      <c r="E49" s="9">
        <v>633.32763999999997</v>
      </c>
      <c r="F49" s="10">
        <v>2</v>
      </c>
      <c r="G49" s="9">
        <v>1264.6407279999999</v>
      </c>
      <c r="H49" s="9">
        <v>1264.6411439999999</v>
      </c>
      <c r="I49" s="9">
        <v>-0.32894707092225473</v>
      </c>
      <c r="J49" s="9">
        <v>48.41</v>
      </c>
      <c r="K49" s="10">
        <v>68</v>
      </c>
      <c r="L49" s="10">
        <v>78</v>
      </c>
      <c r="M49" s="8" t="s">
        <v>16</v>
      </c>
      <c r="N49" s="8" t="s">
        <v>122</v>
      </c>
      <c r="O49" s="8" t="s">
        <v>123</v>
      </c>
      <c r="P49" s="8" t="s">
        <v>0</v>
      </c>
      <c r="Q49" s="10">
        <v>0</v>
      </c>
      <c r="R49" s="9">
        <v>808.56190000000004</v>
      </c>
      <c r="S49" s="8" t="s">
        <v>133</v>
      </c>
      <c r="T49" s="13" t="str">
        <f t="shared" si="3"/>
        <v>gi|298351859</v>
      </c>
      <c r="U49" s="8" t="s">
        <v>125</v>
      </c>
      <c r="W49" s="10"/>
    </row>
    <row r="50" spans="1:23" s="8" customFormat="1" x14ac:dyDescent="0.2">
      <c r="A50" s="8">
        <v>2</v>
      </c>
      <c r="B50" s="8" t="s">
        <v>52</v>
      </c>
      <c r="C50" s="8" t="s">
        <v>53</v>
      </c>
      <c r="D50" s="8">
        <v>990</v>
      </c>
      <c r="E50" s="9">
        <v>422.55428999999998</v>
      </c>
      <c r="F50" s="10">
        <v>3</v>
      </c>
      <c r="G50" s="9">
        <v>1264.641042</v>
      </c>
      <c r="H50" s="9">
        <v>1264.6411439999999</v>
      </c>
      <c r="I50" s="9">
        <v>-8.0655291387426525E-2</v>
      </c>
      <c r="J50" s="9">
        <v>58.38</v>
      </c>
      <c r="K50" s="10">
        <v>68</v>
      </c>
      <c r="L50" s="10">
        <v>78</v>
      </c>
      <c r="M50" s="8" t="s">
        <v>16</v>
      </c>
      <c r="N50" s="8" t="s">
        <v>122</v>
      </c>
      <c r="O50" s="8" t="s">
        <v>123</v>
      </c>
      <c r="P50" s="8" t="s">
        <v>0</v>
      </c>
      <c r="Q50" s="10">
        <v>0</v>
      </c>
      <c r="R50" s="9">
        <v>861.30409999999995</v>
      </c>
      <c r="S50" s="8" t="s">
        <v>134</v>
      </c>
      <c r="T50" s="13" t="str">
        <f t="shared" si="3"/>
        <v>gi|298351859</v>
      </c>
      <c r="U50" s="8" t="s">
        <v>125</v>
      </c>
      <c r="W50" s="10"/>
    </row>
    <row r="51" spans="1:23" s="8" customFormat="1" x14ac:dyDescent="0.2">
      <c r="A51" s="8">
        <v>2</v>
      </c>
      <c r="B51" s="8" t="s">
        <v>52</v>
      </c>
      <c r="C51" s="8" t="s">
        <v>53</v>
      </c>
      <c r="D51" s="8">
        <v>994</v>
      </c>
      <c r="E51" s="9">
        <v>422.55441000000002</v>
      </c>
      <c r="F51" s="10">
        <v>3</v>
      </c>
      <c r="G51" s="9">
        <v>1264.641402</v>
      </c>
      <c r="H51" s="9">
        <v>1264.6411439999999</v>
      </c>
      <c r="I51" s="9">
        <v>0.20401044300574619</v>
      </c>
      <c r="J51" s="9">
        <v>48.64</v>
      </c>
      <c r="K51" s="10">
        <v>68</v>
      </c>
      <c r="L51" s="10">
        <v>78</v>
      </c>
      <c r="M51" s="8" t="s">
        <v>16</v>
      </c>
      <c r="N51" s="8" t="s">
        <v>122</v>
      </c>
      <c r="O51" s="8" t="s">
        <v>123</v>
      </c>
      <c r="P51" s="8" t="s">
        <v>0</v>
      </c>
      <c r="Q51" s="10">
        <v>0</v>
      </c>
      <c r="R51" s="9">
        <v>859.81060000000002</v>
      </c>
      <c r="S51" s="8" t="s">
        <v>135</v>
      </c>
      <c r="T51" s="13" t="str">
        <f t="shared" si="3"/>
        <v>gi|298351859</v>
      </c>
      <c r="U51" s="8" t="s">
        <v>125</v>
      </c>
      <c r="W51" s="10"/>
    </row>
    <row r="52" spans="1:23" s="8" customFormat="1" x14ac:dyDescent="0.2">
      <c r="A52" s="8">
        <v>2</v>
      </c>
      <c r="B52" s="8" t="s">
        <v>52</v>
      </c>
      <c r="C52" s="8" t="s">
        <v>53</v>
      </c>
      <c r="D52" s="8">
        <v>996</v>
      </c>
      <c r="E52" s="9">
        <v>633.32799999999997</v>
      </c>
      <c r="F52" s="10">
        <v>2</v>
      </c>
      <c r="G52" s="9">
        <v>1264.6414479999999</v>
      </c>
      <c r="H52" s="9">
        <v>1264.6411439999999</v>
      </c>
      <c r="I52" s="9">
        <v>0.24038439786409072</v>
      </c>
      <c r="J52" s="9">
        <v>51.14</v>
      </c>
      <c r="K52" s="10">
        <v>68</v>
      </c>
      <c r="L52" s="10">
        <v>78</v>
      </c>
      <c r="M52" s="8" t="s">
        <v>16</v>
      </c>
      <c r="N52" s="8" t="s">
        <v>122</v>
      </c>
      <c r="O52" s="8" t="s">
        <v>123</v>
      </c>
      <c r="P52" s="8" t="s">
        <v>0</v>
      </c>
      <c r="Q52" s="10">
        <v>0</v>
      </c>
      <c r="R52" s="9">
        <v>809.75059999999996</v>
      </c>
      <c r="S52" s="8" t="s">
        <v>136</v>
      </c>
      <c r="T52" s="13" t="str">
        <f t="shared" si="3"/>
        <v>gi|298351859</v>
      </c>
      <c r="U52" s="8" t="s">
        <v>125</v>
      </c>
      <c r="W52" s="10"/>
    </row>
    <row r="53" spans="1:23" s="8" customFormat="1" x14ac:dyDescent="0.2">
      <c r="A53" s="8">
        <v>2</v>
      </c>
      <c r="B53" s="8" t="s">
        <v>52</v>
      </c>
      <c r="C53" s="8" t="s">
        <v>53</v>
      </c>
      <c r="D53" s="8">
        <v>1549</v>
      </c>
      <c r="E53" s="9">
        <v>753.90326000000005</v>
      </c>
      <c r="F53" s="10">
        <v>2</v>
      </c>
      <c r="G53" s="9">
        <v>1505.791968</v>
      </c>
      <c r="H53" s="9">
        <v>1505.791183</v>
      </c>
      <c r="I53" s="9">
        <v>0.52132062454156491</v>
      </c>
      <c r="J53" s="9">
        <v>61.58</v>
      </c>
      <c r="K53" s="10">
        <v>1</v>
      </c>
      <c r="L53" s="10">
        <v>13</v>
      </c>
      <c r="M53" s="8" t="s">
        <v>11</v>
      </c>
      <c r="N53" s="8" t="s">
        <v>126</v>
      </c>
      <c r="O53" s="8" t="s">
        <v>127</v>
      </c>
      <c r="P53" s="8" t="s">
        <v>0</v>
      </c>
      <c r="Q53" s="10">
        <v>0</v>
      </c>
      <c r="R53" s="9">
        <v>2530.7633000000001</v>
      </c>
      <c r="S53" s="8" t="s">
        <v>137</v>
      </c>
      <c r="T53" s="13" t="str">
        <f t="shared" si="3"/>
        <v>gi|298351859</v>
      </c>
      <c r="U53" s="8" t="s">
        <v>125</v>
      </c>
      <c r="W53" s="10"/>
    </row>
    <row r="54" spans="1:23" s="8" customFormat="1" x14ac:dyDescent="0.2">
      <c r="A54" s="8">
        <v>2</v>
      </c>
      <c r="B54" s="8" t="s">
        <v>52</v>
      </c>
      <c r="C54" s="8" t="s">
        <v>53</v>
      </c>
      <c r="D54" s="8">
        <v>1550</v>
      </c>
      <c r="E54" s="9">
        <v>753.90332000000001</v>
      </c>
      <c r="F54" s="10">
        <v>2</v>
      </c>
      <c r="G54" s="9">
        <v>1505.7920880000001</v>
      </c>
      <c r="H54" s="9">
        <v>1505.791183</v>
      </c>
      <c r="I54" s="9">
        <v>0.60101294941804573</v>
      </c>
      <c r="J54" s="9">
        <v>89.65</v>
      </c>
      <c r="K54" s="10">
        <v>1</v>
      </c>
      <c r="L54" s="10">
        <v>13</v>
      </c>
      <c r="M54" s="8" t="s">
        <v>11</v>
      </c>
      <c r="N54" s="8" t="s">
        <v>126</v>
      </c>
      <c r="O54" s="8" t="s">
        <v>127</v>
      </c>
      <c r="P54" s="8" t="s">
        <v>0</v>
      </c>
      <c r="Q54" s="10">
        <v>0</v>
      </c>
      <c r="R54" s="9">
        <v>2532.2838000000002</v>
      </c>
      <c r="S54" s="8" t="s">
        <v>138</v>
      </c>
      <c r="T54" s="13" t="str">
        <f t="shared" si="3"/>
        <v>gi|298351859</v>
      </c>
      <c r="U54" s="8" t="s">
        <v>125</v>
      </c>
      <c r="W54" s="10"/>
    </row>
    <row r="55" spans="1:23" s="8" customFormat="1" x14ac:dyDescent="0.2">
      <c r="A55" s="8">
        <v>2</v>
      </c>
      <c r="B55" s="8" t="s">
        <v>52</v>
      </c>
      <c r="C55" s="8" t="s">
        <v>53</v>
      </c>
      <c r="D55" s="8">
        <v>1588</v>
      </c>
      <c r="E55" s="9">
        <v>761.90099999999995</v>
      </c>
      <c r="F55" s="10">
        <v>2</v>
      </c>
      <c r="G55" s="9">
        <v>1521.787448</v>
      </c>
      <c r="H55" s="9">
        <v>1521.786102</v>
      </c>
      <c r="I55" s="9">
        <v>0.88448698423734307</v>
      </c>
      <c r="J55" s="9">
        <v>59.29</v>
      </c>
      <c r="K55" s="10">
        <v>1</v>
      </c>
      <c r="L55" s="10">
        <v>13</v>
      </c>
      <c r="M55" s="8" t="s">
        <v>11</v>
      </c>
      <c r="N55" s="8" t="s">
        <v>126</v>
      </c>
      <c r="O55" s="8" t="s">
        <v>127</v>
      </c>
      <c r="P55" s="8" t="s">
        <v>14</v>
      </c>
      <c r="Q55" s="10">
        <v>0</v>
      </c>
      <c r="R55" s="9">
        <v>2361.0391</v>
      </c>
      <c r="S55" s="8" t="s">
        <v>139</v>
      </c>
      <c r="T55" s="13" t="str">
        <f t="shared" si="3"/>
        <v>gi|298351859</v>
      </c>
      <c r="U55" s="8" t="s">
        <v>125</v>
      </c>
      <c r="W55" s="10"/>
    </row>
    <row r="56" spans="1:23" s="8" customFormat="1" x14ac:dyDescent="0.2">
      <c r="A56" s="8">
        <v>2</v>
      </c>
      <c r="B56" s="8" t="s">
        <v>52</v>
      </c>
      <c r="C56" s="8" t="s">
        <v>53</v>
      </c>
      <c r="D56" s="8">
        <v>1706</v>
      </c>
      <c r="E56" s="9">
        <v>784.90161000000001</v>
      </c>
      <c r="F56" s="10">
        <v>2</v>
      </c>
      <c r="G56" s="9">
        <v>1567.7886679999999</v>
      </c>
      <c r="H56" s="9">
        <v>1567.7882079999999</v>
      </c>
      <c r="I56" s="9">
        <v>0.29340697782278513</v>
      </c>
      <c r="J56" s="9">
        <v>75.16</v>
      </c>
      <c r="K56" s="10">
        <v>119</v>
      </c>
      <c r="L56" s="10">
        <v>132</v>
      </c>
      <c r="M56" s="8" t="s">
        <v>16</v>
      </c>
      <c r="N56" s="8" t="s">
        <v>129</v>
      </c>
      <c r="O56" s="8" t="s">
        <v>123</v>
      </c>
      <c r="P56" s="8" t="s">
        <v>0</v>
      </c>
      <c r="Q56" s="10">
        <v>0</v>
      </c>
      <c r="R56" s="9">
        <v>2574.1320999999998</v>
      </c>
      <c r="S56" s="8" t="s">
        <v>140</v>
      </c>
      <c r="T56" s="13" t="str">
        <f t="shared" si="3"/>
        <v>gi|298351859</v>
      </c>
      <c r="U56" s="8" t="s">
        <v>125</v>
      </c>
      <c r="W56" s="10"/>
    </row>
    <row r="57" spans="1:23" s="8" customFormat="1" x14ac:dyDescent="0.2">
      <c r="A57" s="8">
        <v>2</v>
      </c>
      <c r="B57" s="8" t="s">
        <v>52</v>
      </c>
      <c r="C57" s="8" t="s">
        <v>53</v>
      </c>
      <c r="D57" s="8">
        <v>2219</v>
      </c>
      <c r="E57" s="9">
        <v>913.47089000000005</v>
      </c>
      <c r="F57" s="10">
        <v>2</v>
      </c>
      <c r="G57" s="9">
        <v>1824.927228</v>
      </c>
      <c r="H57" s="9">
        <v>1824.925751</v>
      </c>
      <c r="I57" s="9">
        <v>0.80934799632985133</v>
      </c>
      <c r="J57" s="9">
        <v>70.400000000000006</v>
      </c>
      <c r="K57" s="10">
        <v>117</v>
      </c>
      <c r="L57" s="10">
        <v>132</v>
      </c>
      <c r="M57" s="8" t="s">
        <v>5</v>
      </c>
      <c r="N57" s="8" t="s">
        <v>131</v>
      </c>
      <c r="O57" s="8" t="s">
        <v>123</v>
      </c>
      <c r="P57" s="8" t="s">
        <v>0</v>
      </c>
      <c r="Q57" s="10">
        <v>1</v>
      </c>
      <c r="R57" s="9">
        <v>2245.9200999999998</v>
      </c>
      <c r="S57" s="8" t="s">
        <v>141</v>
      </c>
      <c r="T57" s="13" t="str">
        <f t="shared" si="3"/>
        <v>gi|298351859</v>
      </c>
      <c r="U57" s="8" t="s">
        <v>125</v>
      </c>
      <c r="W57" s="10"/>
    </row>
    <row r="58" spans="1:23" s="8" customFormat="1" x14ac:dyDescent="0.2">
      <c r="A58" s="8">
        <v>2</v>
      </c>
      <c r="B58" s="8" t="s">
        <v>52</v>
      </c>
      <c r="C58" s="8" t="s">
        <v>53</v>
      </c>
      <c r="D58" s="8">
        <v>1311</v>
      </c>
      <c r="E58" s="9">
        <v>699.39355</v>
      </c>
      <c r="F58" s="10">
        <v>2</v>
      </c>
      <c r="G58" s="9">
        <v>1396.7725479999999</v>
      </c>
      <c r="H58" s="9">
        <v>1396.7714229999999</v>
      </c>
      <c r="I58" s="9">
        <v>0.80542884932849823</v>
      </c>
      <c r="J58" s="9">
        <v>60.86</v>
      </c>
      <c r="K58" s="10">
        <v>54</v>
      </c>
      <c r="L58" s="10">
        <v>65</v>
      </c>
      <c r="M58" s="8" t="s">
        <v>5</v>
      </c>
      <c r="N58" s="8" t="s">
        <v>142</v>
      </c>
      <c r="O58" s="8" t="s">
        <v>143</v>
      </c>
      <c r="P58" s="8" t="s">
        <v>0</v>
      </c>
      <c r="Q58" s="10">
        <v>0</v>
      </c>
      <c r="R58" s="9">
        <v>2146.3272999999999</v>
      </c>
      <c r="S58" s="8" t="s">
        <v>144</v>
      </c>
      <c r="T58" s="13" t="str">
        <f>HYPERLINK("http://www.ncbi.nlm.nih.gov/entrez/query.fcgi?cmd=Retrieve&amp;db=protein&amp;list_uids=|15805048&amp;dopt=GenPept&amp;term=gi|15805048&amp;qty=1","gi|15805048")</f>
        <v>gi|15805048</v>
      </c>
      <c r="U58" s="8" t="s">
        <v>145</v>
      </c>
      <c r="W58" s="10"/>
    </row>
    <row r="59" spans="1:23" s="8" customFormat="1" x14ac:dyDescent="0.2">
      <c r="A59" s="8">
        <v>2</v>
      </c>
      <c r="B59" s="8" t="s">
        <v>52</v>
      </c>
      <c r="C59" s="8" t="s">
        <v>53</v>
      </c>
      <c r="D59" s="8">
        <v>1803</v>
      </c>
      <c r="E59" s="9">
        <v>807.42278999999996</v>
      </c>
      <c r="F59" s="10">
        <v>2</v>
      </c>
      <c r="G59" s="9">
        <v>1612.8310279999998</v>
      </c>
      <c r="H59" s="9">
        <v>1612.8308259999999</v>
      </c>
      <c r="I59" s="9">
        <v>0.12524562197619257</v>
      </c>
      <c r="J59" s="9">
        <v>45.19</v>
      </c>
      <c r="K59" s="10">
        <v>246</v>
      </c>
      <c r="L59" s="10">
        <v>260</v>
      </c>
      <c r="M59" s="8" t="s">
        <v>5</v>
      </c>
      <c r="N59" s="8" t="s">
        <v>146</v>
      </c>
      <c r="O59" s="8" t="s">
        <v>11</v>
      </c>
      <c r="P59" s="8" t="s">
        <v>0</v>
      </c>
      <c r="Q59" s="10">
        <v>1</v>
      </c>
      <c r="R59" s="9">
        <v>1812.9525000000001</v>
      </c>
      <c r="S59" s="8" t="s">
        <v>147</v>
      </c>
      <c r="T59" s="13" t="str">
        <f>HYPERLINK("http://www.ncbi.nlm.nih.gov/entrez/query.fcgi?cmd=Retrieve&amp;db=protein&amp;list_uids=|15805048&amp;dopt=GenPept&amp;term=gi|15805048&amp;qty=1","gi|15805048")</f>
        <v>gi|15805048</v>
      </c>
      <c r="U59" s="8" t="s">
        <v>145</v>
      </c>
      <c r="W59" s="10"/>
    </row>
    <row r="60" spans="1:23" s="8" customFormat="1" x14ac:dyDescent="0.2">
      <c r="A60" s="8">
        <v>2</v>
      </c>
      <c r="B60" s="8" t="s">
        <v>52</v>
      </c>
      <c r="C60" s="8" t="s">
        <v>53</v>
      </c>
      <c r="D60" s="8">
        <v>1952</v>
      </c>
      <c r="E60" s="9">
        <v>563.93744000000004</v>
      </c>
      <c r="F60" s="10">
        <v>3</v>
      </c>
      <c r="G60" s="9">
        <v>1688.7904920000001</v>
      </c>
      <c r="H60" s="9">
        <v>1688.79071</v>
      </c>
      <c r="I60" s="9">
        <v>-0.12908645139595201</v>
      </c>
      <c r="J60" s="9">
        <v>47.48</v>
      </c>
      <c r="K60" s="10">
        <v>39</v>
      </c>
      <c r="L60" s="10">
        <v>53</v>
      </c>
      <c r="M60" s="8" t="s">
        <v>5</v>
      </c>
      <c r="N60" s="8" t="s">
        <v>148</v>
      </c>
      <c r="O60" s="8" t="s">
        <v>68</v>
      </c>
      <c r="P60" s="8" t="s">
        <v>0</v>
      </c>
      <c r="Q60" s="10">
        <v>0</v>
      </c>
      <c r="R60" s="9">
        <v>1161.9289000000001</v>
      </c>
      <c r="S60" s="8" t="s">
        <v>149</v>
      </c>
      <c r="T60" s="13" t="str">
        <f>HYPERLINK("http://www.ncbi.nlm.nih.gov/entrez/query.fcgi?cmd=Retrieve&amp;db=protein&amp;list_uids=|15805048&amp;dopt=GenPept&amp;term=gi|15805048&amp;qty=1","gi|15805048")</f>
        <v>gi|15805048</v>
      </c>
      <c r="U60" s="8" t="s">
        <v>145</v>
      </c>
      <c r="W60" s="10"/>
    </row>
    <row r="61" spans="1:23" s="8" customFormat="1" x14ac:dyDescent="0.2">
      <c r="A61" s="8">
        <v>2</v>
      </c>
      <c r="B61" s="8" t="s">
        <v>52</v>
      </c>
      <c r="C61" s="8" t="s">
        <v>53</v>
      </c>
      <c r="D61" s="8">
        <v>1312</v>
      </c>
      <c r="E61" s="9">
        <v>699.39360999999997</v>
      </c>
      <c r="F61" s="10">
        <v>2</v>
      </c>
      <c r="G61" s="9">
        <v>1396.7726679999998</v>
      </c>
      <c r="H61" s="9">
        <v>1396.7714229999999</v>
      </c>
      <c r="I61" s="9">
        <v>0.89134125986927637</v>
      </c>
      <c r="J61" s="9">
        <v>47.3</v>
      </c>
      <c r="K61" s="10">
        <v>54</v>
      </c>
      <c r="L61" s="10">
        <v>65</v>
      </c>
      <c r="M61" s="8" t="s">
        <v>5</v>
      </c>
      <c r="N61" s="8" t="s">
        <v>142</v>
      </c>
      <c r="O61" s="8" t="s">
        <v>143</v>
      </c>
      <c r="P61" s="8" t="s">
        <v>0</v>
      </c>
      <c r="Q61" s="10">
        <v>0</v>
      </c>
      <c r="R61" s="9">
        <v>2144.7053999999998</v>
      </c>
      <c r="S61" s="8" t="s">
        <v>150</v>
      </c>
      <c r="T61" s="13" t="str">
        <f>HYPERLINK("http://www.ncbi.nlm.nih.gov/entrez/query.fcgi?cmd=Retrieve&amp;db=protein&amp;list_uids=|15805048&amp;dopt=GenPept&amp;term=gi|15805048&amp;qty=1","gi|15805048")</f>
        <v>gi|15805048</v>
      </c>
      <c r="U61" s="8" t="s">
        <v>145</v>
      </c>
      <c r="W61" s="10"/>
    </row>
    <row r="62" spans="1:23" s="8" customFormat="1" x14ac:dyDescent="0.2">
      <c r="A62" s="8">
        <v>2</v>
      </c>
      <c r="B62" s="8" t="s">
        <v>52</v>
      </c>
      <c r="C62" s="8" t="s">
        <v>53</v>
      </c>
      <c r="D62" s="8">
        <v>1500</v>
      </c>
      <c r="E62" s="9">
        <v>743.86084000000005</v>
      </c>
      <c r="F62" s="10">
        <v>2</v>
      </c>
      <c r="G62" s="9">
        <v>1485.707128</v>
      </c>
      <c r="H62" s="9">
        <v>1485.705933</v>
      </c>
      <c r="I62" s="9">
        <v>0.80433144507908461</v>
      </c>
      <c r="J62" s="9">
        <v>100.56</v>
      </c>
      <c r="K62" s="10">
        <v>31</v>
      </c>
      <c r="L62" s="10">
        <v>43</v>
      </c>
      <c r="M62" s="8" t="s">
        <v>16</v>
      </c>
      <c r="N62" s="8" t="s">
        <v>17</v>
      </c>
      <c r="O62" s="8" t="s">
        <v>18</v>
      </c>
      <c r="P62" s="8" t="s">
        <v>0</v>
      </c>
      <c r="Q62" s="10">
        <v>0</v>
      </c>
      <c r="R62" s="9">
        <v>1089.4857999999999</v>
      </c>
      <c r="S62" s="8" t="s">
        <v>42</v>
      </c>
      <c r="T62" s="13" t="str">
        <f>HYPERLINK("http://www.ncbi.nlm.nih.gov/entrez/query.fcgi?cmd=Retrieve&amp;db=protein&amp;list_uids=|15806264&amp;dopt=GenPept&amp;term=gi|15806264&amp;qty=1","gi|15806264")</f>
        <v>gi|15806264</v>
      </c>
      <c r="U62" s="8" t="s">
        <v>151</v>
      </c>
      <c r="W62" s="10"/>
    </row>
    <row r="63" spans="1:23" s="8" customFormat="1" x14ac:dyDescent="0.2">
      <c r="A63" s="8">
        <v>2</v>
      </c>
      <c r="B63" s="8" t="s">
        <v>52</v>
      </c>
      <c r="C63" s="8" t="s">
        <v>53</v>
      </c>
      <c r="D63" s="8">
        <v>1499</v>
      </c>
      <c r="E63" s="9">
        <v>743.86041</v>
      </c>
      <c r="F63" s="10">
        <v>2</v>
      </c>
      <c r="G63" s="9">
        <v>1485.7062679999999</v>
      </c>
      <c r="H63" s="9">
        <v>1485.705933</v>
      </c>
      <c r="I63" s="9">
        <v>0.22548203686147236</v>
      </c>
      <c r="J63" s="9">
        <v>67.959999999999994</v>
      </c>
      <c r="K63" s="10">
        <v>31</v>
      </c>
      <c r="L63" s="10">
        <v>43</v>
      </c>
      <c r="M63" s="8" t="s">
        <v>16</v>
      </c>
      <c r="N63" s="8" t="s">
        <v>17</v>
      </c>
      <c r="O63" s="8" t="s">
        <v>18</v>
      </c>
      <c r="P63" s="8" t="s">
        <v>0</v>
      </c>
      <c r="Q63" s="10">
        <v>0</v>
      </c>
      <c r="R63" s="9">
        <v>1091.0310999999999</v>
      </c>
      <c r="S63" s="8" t="s">
        <v>50</v>
      </c>
      <c r="T63" s="13" t="str">
        <f>HYPERLINK("http://www.ncbi.nlm.nih.gov/entrez/query.fcgi?cmd=Retrieve&amp;db=protein&amp;list_uids=|15806264&amp;dopt=GenPept&amp;term=gi|15806264&amp;qty=1","gi|15806264")</f>
        <v>gi|15806264</v>
      </c>
      <c r="U63" s="8" t="s">
        <v>151</v>
      </c>
      <c r="W63" s="10"/>
    </row>
    <row r="64" spans="1:23" s="8" customFormat="1" x14ac:dyDescent="0.2">
      <c r="A64" s="8">
        <v>2</v>
      </c>
      <c r="B64" s="8" t="s">
        <v>52</v>
      </c>
      <c r="C64" s="8" t="s">
        <v>53</v>
      </c>
      <c r="D64" s="8">
        <v>1395</v>
      </c>
      <c r="E64" s="9">
        <v>718.38953000000004</v>
      </c>
      <c r="F64" s="10">
        <v>2</v>
      </c>
      <c r="G64" s="9">
        <v>1434.764508</v>
      </c>
      <c r="H64" s="9">
        <v>1434.763962</v>
      </c>
      <c r="I64" s="9">
        <v>0.38055040023769748</v>
      </c>
      <c r="J64" s="9">
        <v>75.61</v>
      </c>
      <c r="K64" s="10">
        <v>1</v>
      </c>
      <c r="L64" s="10">
        <v>13</v>
      </c>
      <c r="M64" s="8" t="s">
        <v>11</v>
      </c>
      <c r="N64" s="8" t="s">
        <v>12</v>
      </c>
      <c r="O64" s="8" t="s">
        <v>13</v>
      </c>
      <c r="P64" s="8" t="s">
        <v>14</v>
      </c>
      <c r="Q64" s="10">
        <v>0</v>
      </c>
      <c r="R64" s="9">
        <v>2004.4919</v>
      </c>
      <c r="S64" s="8" t="s">
        <v>41</v>
      </c>
      <c r="T64" s="13" t="str">
        <f>HYPERLINK("http://www.ncbi.nlm.nih.gov/entrez/query.fcgi?cmd=Retrieve&amp;db=protein&amp;list_uids=|355154308&amp;dopt=GenPept&amp;term=gi|355154308&amp;qty=1","gi|355154308")</f>
        <v>gi|355154308</v>
      </c>
      <c r="U64" s="8" t="s">
        <v>152</v>
      </c>
      <c r="W64" s="10"/>
    </row>
    <row r="65" spans="1:23" s="8" customFormat="1" x14ac:dyDescent="0.2">
      <c r="A65" s="8">
        <v>2</v>
      </c>
      <c r="B65" s="8" t="s">
        <v>52</v>
      </c>
      <c r="C65" s="8" t="s">
        <v>53</v>
      </c>
      <c r="D65" s="8">
        <v>1359</v>
      </c>
      <c r="E65" s="9">
        <v>710.39209000000005</v>
      </c>
      <c r="F65" s="10">
        <v>2</v>
      </c>
      <c r="G65" s="9">
        <v>1418.769628</v>
      </c>
      <c r="H65" s="9">
        <v>1418.769043</v>
      </c>
      <c r="I65" s="9">
        <v>0.41232926732314235</v>
      </c>
      <c r="J65" s="9">
        <v>51.23</v>
      </c>
      <c r="K65" s="10">
        <v>1</v>
      </c>
      <c r="L65" s="10">
        <v>13</v>
      </c>
      <c r="M65" s="8" t="s">
        <v>11</v>
      </c>
      <c r="N65" s="8" t="s">
        <v>12</v>
      </c>
      <c r="O65" s="8" t="s">
        <v>13</v>
      </c>
      <c r="P65" s="8" t="s">
        <v>0</v>
      </c>
      <c r="Q65" s="10">
        <v>0</v>
      </c>
      <c r="R65" s="9">
        <v>2189.8598999999999</v>
      </c>
      <c r="S65" s="8" t="s">
        <v>45</v>
      </c>
      <c r="T65" s="13" t="str">
        <f>HYPERLINK("http://www.ncbi.nlm.nih.gov/entrez/query.fcgi?cmd=Retrieve&amp;db=protein&amp;list_uids=|355154308&amp;dopt=GenPept&amp;term=gi|355154308&amp;qty=1","gi|355154308")</f>
        <v>gi|355154308</v>
      </c>
      <c r="U65" s="8" t="s">
        <v>152</v>
      </c>
      <c r="W65" s="10"/>
    </row>
    <row r="66" spans="1:23" s="8" customFormat="1" x14ac:dyDescent="0.2">
      <c r="A66" s="8">
        <v>2</v>
      </c>
      <c r="B66" s="8" t="s">
        <v>52</v>
      </c>
      <c r="C66" s="8" t="s">
        <v>53</v>
      </c>
      <c r="D66" s="8">
        <v>1360</v>
      </c>
      <c r="E66" s="9">
        <v>710.39238999999998</v>
      </c>
      <c r="F66" s="10">
        <v>2</v>
      </c>
      <c r="G66" s="9">
        <v>1418.7702280000001</v>
      </c>
      <c r="H66" s="9">
        <v>1418.769043</v>
      </c>
      <c r="I66" s="9">
        <v>0.83523108001568314</v>
      </c>
      <c r="J66" s="9">
        <v>54.24</v>
      </c>
      <c r="K66" s="10">
        <v>1</v>
      </c>
      <c r="L66" s="10">
        <v>13</v>
      </c>
      <c r="M66" s="8" t="s">
        <v>11</v>
      </c>
      <c r="N66" s="8" t="s">
        <v>12</v>
      </c>
      <c r="O66" s="8" t="s">
        <v>13</v>
      </c>
      <c r="P66" s="8" t="s">
        <v>0</v>
      </c>
      <c r="Q66" s="10">
        <v>0</v>
      </c>
      <c r="R66" s="9">
        <v>2191.4841000000001</v>
      </c>
      <c r="S66" s="8" t="s">
        <v>46</v>
      </c>
      <c r="T66" s="13" t="str">
        <f>HYPERLINK("http://www.ncbi.nlm.nih.gov/entrez/query.fcgi?cmd=Retrieve&amp;db=protein&amp;list_uids=|355154308&amp;dopt=GenPept&amp;term=gi|355154308&amp;qty=1","gi|355154308")</f>
        <v>gi|355154308</v>
      </c>
      <c r="U66" s="8" t="s">
        <v>152</v>
      </c>
      <c r="W66" s="10"/>
    </row>
    <row r="67" spans="1:23" s="8" customFormat="1" x14ac:dyDescent="0.2">
      <c r="A67" s="8">
        <v>2</v>
      </c>
      <c r="B67" s="8" t="s">
        <v>52</v>
      </c>
      <c r="C67" s="8" t="s">
        <v>53</v>
      </c>
      <c r="D67" s="8">
        <v>1394</v>
      </c>
      <c r="E67" s="9">
        <v>718.38940000000002</v>
      </c>
      <c r="F67" s="10">
        <v>2</v>
      </c>
      <c r="G67" s="9">
        <v>1434.764248</v>
      </c>
      <c r="H67" s="9">
        <v>1434.763962</v>
      </c>
      <c r="I67" s="9">
        <v>0.19933592391139277</v>
      </c>
      <c r="J67" s="9">
        <v>64.11</v>
      </c>
      <c r="K67" s="10">
        <v>1</v>
      </c>
      <c r="L67" s="10">
        <v>13</v>
      </c>
      <c r="M67" s="8" t="s">
        <v>11</v>
      </c>
      <c r="N67" s="8" t="s">
        <v>12</v>
      </c>
      <c r="O67" s="8" t="s">
        <v>13</v>
      </c>
      <c r="P67" s="8" t="s">
        <v>14</v>
      </c>
      <c r="Q67" s="10">
        <v>0</v>
      </c>
      <c r="R67" s="9">
        <v>2003.3052</v>
      </c>
      <c r="S67" s="8" t="s">
        <v>47</v>
      </c>
      <c r="T67" s="13" t="str">
        <f>HYPERLINK("http://www.ncbi.nlm.nih.gov/entrez/query.fcgi?cmd=Retrieve&amp;db=protein&amp;list_uids=|355154308&amp;dopt=GenPept&amp;term=gi|355154308&amp;qty=1","gi|355154308")</f>
        <v>gi|355154308</v>
      </c>
      <c r="U67" s="8" t="s">
        <v>152</v>
      </c>
      <c r="W67" s="10"/>
    </row>
    <row r="68" spans="1:23" s="8" customFormat="1" x14ac:dyDescent="0.2">
      <c r="A68" s="8">
        <v>2</v>
      </c>
      <c r="B68" s="8" t="s">
        <v>52</v>
      </c>
      <c r="C68" s="8" t="s">
        <v>53</v>
      </c>
      <c r="D68" s="8">
        <v>1577</v>
      </c>
      <c r="E68" s="9">
        <v>760.36023</v>
      </c>
      <c r="F68" s="10">
        <v>2</v>
      </c>
      <c r="G68" s="9">
        <v>1518.7059079999999</v>
      </c>
      <c r="H68" s="9">
        <v>1518.7062989999999</v>
      </c>
      <c r="I68" s="9">
        <v>-0.25745596781514468</v>
      </c>
      <c r="J68" s="9">
        <v>53.57</v>
      </c>
      <c r="K68" s="10">
        <v>87</v>
      </c>
      <c r="L68" s="10">
        <v>100</v>
      </c>
      <c r="M68" s="8" t="s">
        <v>16</v>
      </c>
      <c r="N68" s="8" t="s">
        <v>153</v>
      </c>
      <c r="O68" s="8" t="s">
        <v>127</v>
      </c>
      <c r="P68" s="8" t="s">
        <v>0</v>
      </c>
      <c r="Q68" s="10">
        <v>0</v>
      </c>
      <c r="R68" s="9">
        <v>1034.4536000000001</v>
      </c>
      <c r="S68" s="8" t="s">
        <v>154</v>
      </c>
      <c r="T68" s="13" t="str">
        <f>HYPERLINK("http://www.ncbi.nlm.nih.gov/entrez/query.fcgi?cmd=Retrieve&amp;db=protein&amp;list_uids=|15805968&amp;dopt=GenPept&amp;term=gi|15805968&amp;qty=1","gi|15805968")</f>
        <v>gi|15805968</v>
      </c>
      <c r="U68" s="8" t="s">
        <v>155</v>
      </c>
      <c r="W68" s="10"/>
    </row>
    <row r="69" spans="1:23" s="8" customFormat="1" x14ac:dyDescent="0.2">
      <c r="A69" s="8">
        <v>2</v>
      </c>
      <c r="B69" s="8" t="s">
        <v>52</v>
      </c>
      <c r="C69" s="8" t="s">
        <v>53</v>
      </c>
      <c r="D69" s="8">
        <v>1576</v>
      </c>
      <c r="E69" s="9">
        <v>760.36005</v>
      </c>
      <c r="F69" s="10">
        <v>2</v>
      </c>
      <c r="G69" s="9">
        <v>1518.7055479999999</v>
      </c>
      <c r="H69" s="9">
        <v>1518.7062989999999</v>
      </c>
      <c r="I69" s="9">
        <v>-0.49449982562861788</v>
      </c>
      <c r="J69" s="9">
        <v>49.4</v>
      </c>
      <c r="K69" s="10">
        <v>87</v>
      </c>
      <c r="L69" s="10">
        <v>100</v>
      </c>
      <c r="M69" s="8" t="s">
        <v>16</v>
      </c>
      <c r="N69" s="8" t="s">
        <v>153</v>
      </c>
      <c r="O69" s="8" t="s">
        <v>127</v>
      </c>
      <c r="P69" s="8" t="s">
        <v>0</v>
      </c>
      <c r="Q69" s="10">
        <v>0</v>
      </c>
      <c r="R69" s="9">
        <v>1032.9501</v>
      </c>
      <c r="S69" s="8" t="s">
        <v>156</v>
      </c>
      <c r="T69" s="13" t="str">
        <f>HYPERLINK("http://www.ncbi.nlm.nih.gov/entrez/query.fcgi?cmd=Retrieve&amp;db=protein&amp;list_uids=|15805968&amp;dopt=GenPept&amp;term=gi|15805968&amp;qty=1","gi|15805968")</f>
        <v>gi|15805968</v>
      </c>
      <c r="U69" s="8" t="s">
        <v>155</v>
      </c>
      <c r="W69" s="10"/>
    </row>
    <row r="70" spans="1:23" s="8" customFormat="1" x14ac:dyDescent="0.2">
      <c r="A70" s="8">
        <v>2</v>
      </c>
      <c r="B70" s="8" t="s">
        <v>52</v>
      </c>
      <c r="C70" s="8" t="s">
        <v>53</v>
      </c>
      <c r="D70" s="8">
        <v>493</v>
      </c>
      <c r="E70" s="9">
        <v>532.27985000000001</v>
      </c>
      <c r="F70" s="10">
        <v>2</v>
      </c>
      <c r="G70" s="9">
        <v>1062.5451479999999</v>
      </c>
      <c r="H70" s="9">
        <v>1062.549164</v>
      </c>
      <c r="I70" s="9">
        <v>-3.7795898167893056</v>
      </c>
      <c r="J70" s="9">
        <v>50.78</v>
      </c>
      <c r="K70" s="10">
        <v>37</v>
      </c>
      <c r="L70" s="10">
        <v>46</v>
      </c>
      <c r="M70" s="8" t="s">
        <v>5</v>
      </c>
      <c r="N70" s="8" t="s">
        <v>157</v>
      </c>
      <c r="O70" s="8" t="s">
        <v>158</v>
      </c>
      <c r="P70" s="8" t="s">
        <v>69</v>
      </c>
      <c r="Q70" s="10">
        <v>0</v>
      </c>
      <c r="R70" s="9">
        <v>1187.6202000000001</v>
      </c>
      <c r="S70" s="8" t="s">
        <v>159</v>
      </c>
      <c r="T70" s="13" t="str">
        <f>HYPERLINK("http://www.ncbi.nlm.nih.gov/entrez/query.fcgi?cmd=Retrieve&amp;db=protein&amp;list_uids=|124266534&amp;dopt=GenPept&amp;term=gi|124266534&amp;qty=1","gi|124266534")</f>
        <v>gi|124266534</v>
      </c>
      <c r="U70" s="8" t="s">
        <v>160</v>
      </c>
      <c r="W70" s="10"/>
    </row>
    <row r="71" spans="1:23" s="8" customFormat="1" x14ac:dyDescent="0.2">
      <c r="A71" s="8">
        <v>2</v>
      </c>
      <c r="B71" s="8" t="s">
        <v>52</v>
      </c>
      <c r="C71" s="8" t="s">
        <v>53</v>
      </c>
      <c r="D71" s="8">
        <v>361</v>
      </c>
      <c r="E71" s="9">
        <v>487.26929000000001</v>
      </c>
      <c r="F71" s="10">
        <v>2</v>
      </c>
      <c r="G71" s="9">
        <v>972.52402800000004</v>
      </c>
      <c r="H71" s="9">
        <v>972.52398700000003</v>
      </c>
      <c r="I71" s="9">
        <v>4.215834319588025E-2</v>
      </c>
      <c r="J71" s="9">
        <v>47.06</v>
      </c>
      <c r="K71" s="10">
        <v>353</v>
      </c>
      <c r="L71" s="10">
        <v>360</v>
      </c>
      <c r="M71" s="8" t="s">
        <v>5</v>
      </c>
      <c r="N71" s="8" t="s">
        <v>161</v>
      </c>
      <c r="O71" s="8" t="s">
        <v>16</v>
      </c>
      <c r="P71" s="8" t="s">
        <v>0</v>
      </c>
      <c r="Q71" s="10">
        <v>0</v>
      </c>
      <c r="R71" s="9">
        <v>1079.2308</v>
      </c>
      <c r="S71" s="8" t="s">
        <v>162</v>
      </c>
      <c r="T71" s="13" t="str">
        <f>HYPERLINK("http://www.ncbi.nlm.nih.gov/entrez/query.fcgi?cmd=Retrieve&amp;db=protein&amp;list_uids=|298373224&amp;dopt=GenPept&amp;term=gi|298373224&amp;qty=1","gi|298373224")</f>
        <v>gi|298373224</v>
      </c>
      <c r="U71" s="8" t="s">
        <v>163</v>
      </c>
      <c r="W71" s="10"/>
    </row>
    <row r="72" spans="1:23" s="8" customFormat="1" x14ac:dyDescent="0.2">
      <c r="A72" s="8">
        <v>2</v>
      </c>
      <c r="B72" s="8" t="s">
        <v>52</v>
      </c>
      <c r="C72" s="8" t="s">
        <v>53</v>
      </c>
      <c r="D72" s="8">
        <v>343</v>
      </c>
      <c r="E72" s="9">
        <v>481.23279000000002</v>
      </c>
      <c r="F72" s="10">
        <v>2</v>
      </c>
      <c r="G72" s="9">
        <v>960.45102799999995</v>
      </c>
      <c r="H72" s="9">
        <v>960.451233</v>
      </c>
      <c r="I72" s="9">
        <v>-0.21344134195188122</v>
      </c>
      <c r="J72" s="9">
        <v>46.4</v>
      </c>
      <c r="K72" s="10">
        <v>130</v>
      </c>
      <c r="L72" s="10">
        <v>138</v>
      </c>
      <c r="M72" s="8" t="s">
        <v>16</v>
      </c>
      <c r="N72" s="8" t="s">
        <v>164</v>
      </c>
      <c r="O72" s="8" t="s">
        <v>62</v>
      </c>
      <c r="P72" s="8" t="s">
        <v>0</v>
      </c>
      <c r="Q72" s="10">
        <v>0</v>
      </c>
      <c r="R72" s="9">
        <v>1163.2114999999999</v>
      </c>
      <c r="S72" s="8" t="s">
        <v>165</v>
      </c>
      <c r="T72" s="13" t="str">
        <f>HYPERLINK("http://www.ncbi.nlm.nih.gov/entrez/query.fcgi?cmd=Retrieve&amp;db=protein&amp;list_uids=|239617573&amp;dopt=GenPept&amp;term=gi|239617573&amp;qty=1","gi|239617573")</f>
        <v>gi|239617573</v>
      </c>
      <c r="U72" s="8" t="s">
        <v>166</v>
      </c>
      <c r="W72" s="10"/>
    </row>
    <row r="73" spans="1:23" s="8" customFormat="1" x14ac:dyDescent="0.2">
      <c r="A73" s="8">
        <v>2</v>
      </c>
      <c r="B73" s="8" t="s">
        <v>52</v>
      </c>
      <c r="C73" s="8" t="s">
        <v>53</v>
      </c>
      <c r="D73" s="8">
        <v>345</v>
      </c>
      <c r="E73" s="9">
        <v>481.23279000000002</v>
      </c>
      <c r="F73" s="10">
        <v>2</v>
      </c>
      <c r="G73" s="9">
        <v>960.45102799999995</v>
      </c>
      <c r="H73" s="9">
        <v>960.451233</v>
      </c>
      <c r="I73" s="9">
        <v>-0.21344134195188122</v>
      </c>
      <c r="J73" s="9">
        <v>42.19</v>
      </c>
      <c r="K73" s="10">
        <v>130</v>
      </c>
      <c r="L73" s="10">
        <v>138</v>
      </c>
      <c r="M73" s="8" t="s">
        <v>16</v>
      </c>
      <c r="N73" s="8" t="s">
        <v>164</v>
      </c>
      <c r="O73" s="8" t="s">
        <v>62</v>
      </c>
      <c r="P73" s="8" t="s">
        <v>0</v>
      </c>
      <c r="Q73" s="10">
        <v>0</v>
      </c>
      <c r="R73" s="9">
        <v>1225.9809</v>
      </c>
      <c r="S73" s="8" t="s">
        <v>167</v>
      </c>
      <c r="T73" s="13" t="str">
        <f>HYPERLINK("http://www.ncbi.nlm.nih.gov/entrez/query.fcgi?cmd=Retrieve&amp;db=protein&amp;list_uids=|239617573&amp;dopt=GenPept&amp;term=gi|239617573&amp;qty=1","gi|239617573")</f>
        <v>gi|239617573</v>
      </c>
      <c r="U73" s="8" t="s">
        <v>166</v>
      </c>
      <c r="W73" s="10"/>
    </row>
    <row r="75" spans="1:23" x14ac:dyDescent="0.2">
      <c r="A75" s="1" t="s">
        <v>25</v>
      </c>
      <c r="B75" s="1" t="s">
        <v>214</v>
      </c>
      <c r="C75" s="3" t="s">
        <v>26</v>
      </c>
      <c r="D75" s="3" t="s">
        <v>27</v>
      </c>
      <c r="E75" s="4" t="s">
        <v>28</v>
      </c>
      <c r="F75" s="5" t="s">
        <v>29</v>
      </c>
      <c r="G75" s="4" t="s">
        <v>30</v>
      </c>
      <c r="H75" s="4" t="s">
        <v>31</v>
      </c>
      <c r="I75" s="2" t="s">
        <v>32</v>
      </c>
      <c r="J75" s="6" t="s">
        <v>215</v>
      </c>
      <c r="K75" s="1" t="s">
        <v>216</v>
      </c>
      <c r="L75" s="1" t="s">
        <v>217</v>
      </c>
      <c r="M75" s="3" t="s">
        <v>33</v>
      </c>
      <c r="N75" s="7" t="s">
        <v>34</v>
      </c>
      <c r="O75" s="3" t="s">
        <v>35</v>
      </c>
      <c r="P75" s="1" t="s">
        <v>36</v>
      </c>
      <c r="Q75" s="7" t="s">
        <v>37</v>
      </c>
      <c r="R75" s="1" t="s">
        <v>1</v>
      </c>
      <c r="S75" s="1" t="s">
        <v>2</v>
      </c>
      <c r="T75" s="12" t="s">
        <v>3</v>
      </c>
      <c r="U75" s="12" t="s">
        <v>4</v>
      </c>
    </row>
    <row r="76" spans="1:23" hidden="1" x14ac:dyDescent="0.2"/>
    <row r="77" spans="1:23" s="8" customFormat="1" x14ac:dyDescent="0.2">
      <c r="A77" s="8">
        <v>3</v>
      </c>
      <c r="B77" s="8" t="s">
        <v>38</v>
      </c>
      <c r="C77" s="8" t="s">
        <v>39</v>
      </c>
      <c r="D77" s="8">
        <v>1047</v>
      </c>
      <c r="E77" s="9">
        <v>633.32830999999999</v>
      </c>
      <c r="F77" s="10">
        <v>2</v>
      </c>
      <c r="G77" s="9">
        <v>1264.6420679999999</v>
      </c>
      <c r="H77" s="9">
        <v>1264.6411439999999</v>
      </c>
      <c r="I77" s="9">
        <v>0.73064205156119855</v>
      </c>
      <c r="J77" s="9">
        <v>49.84</v>
      </c>
      <c r="K77" s="10">
        <v>68</v>
      </c>
      <c r="L77" s="10">
        <v>78</v>
      </c>
      <c r="M77" s="8" t="s">
        <v>16</v>
      </c>
      <c r="N77" s="8" t="s">
        <v>122</v>
      </c>
      <c r="O77" s="8" t="s">
        <v>123</v>
      </c>
      <c r="P77" s="8" t="s">
        <v>0</v>
      </c>
      <c r="Q77" s="10">
        <v>0</v>
      </c>
      <c r="R77" s="9">
        <v>819.43230000000005</v>
      </c>
      <c r="S77" s="8" t="s">
        <v>186</v>
      </c>
      <c r="T77" s="13" t="str">
        <f t="shared" ref="T77:T83" si="4">HYPERLINK("http://www.ncbi.nlm.nih.gov/entrez/query.fcgi?cmd=Retrieve&amp;db=protein&amp;list_uids=|298351859&amp;dopt=GenPept&amp;term=gi|298351859&amp;qty=1","gi|298351859")</f>
        <v>gi|298351859</v>
      </c>
      <c r="U77" s="8" t="s">
        <v>125</v>
      </c>
    </row>
    <row r="78" spans="1:23" s="8" customFormat="1" x14ac:dyDescent="0.2">
      <c r="A78" s="8">
        <v>3</v>
      </c>
      <c r="B78" s="8" t="s">
        <v>38</v>
      </c>
      <c r="C78" s="8" t="s">
        <v>39</v>
      </c>
      <c r="D78" s="8">
        <v>1511</v>
      </c>
      <c r="E78" s="9">
        <v>761.89904999999999</v>
      </c>
      <c r="F78" s="10">
        <v>2</v>
      </c>
      <c r="G78" s="9">
        <v>1521.7835480000001</v>
      </c>
      <c r="H78" s="9">
        <v>1521.786102</v>
      </c>
      <c r="I78" s="9">
        <v>-1.6782910532312332</v>
      </c>
      <c r="J78" s="9">
        <v>78.739999999999995</v>
      </c>
      <c r="K78" s="10">
        <v>1</v>
      </c>
      <c r="L78" s="10">
        <v>13</v>
      </c>
      <c r="M78" s="8" t="s">
        <v>11</v>
      </c>
      <c r="N78" s="8" t="s">
        <v>126</v>
      </c>
      <c r="O78" s="8" t="s">
        <v>127</v>
      </c>
      <c r="P78" s="8" t="s">
        <v>14</v>
      </c>
      <c r="Q78" s="10">
        <v>0</v>
      </c>
      <c r="R78" s="9">
        <v>2361.6347000000001</v>
      </c>
      <c r="S78" s="8" t="s">
        <v>187</v>
      </c>
      <c r="T78" s="13" t="str">
        <f t="shared" si="4"/>
        <v>gi|298351859</v>
      </c>
      <c r="U78" s="8" t="s">
        <v>125</v>
      </c>
    </row>
    <row r="79" spans="1:23" s="8" customFormat="1" x14ac:dyDescent="0.2">
      <c r="A79" s="8">
        <v>3</v>
      </c>
      <c r="B79" s="8" t="s">
        <v>38</v>
      </c>
      <c r="C79" s="8" t="s">
        <v>39</v>
      </c>
      <c r="D79" s="8">
        <v>1578</v>
      </c>
      <c r="E79" s="9">
        <v>784.90197999999998</v>
      </c>
      <c r="F79" s="10">
        <v>2</v>
      </c>
      <c r="G79" s="9">
        <v>1567.7894079999999</v>
      </c>
      <c r="H79" s="9">
        <v>1567.7882079999999</v>
      </c>
      <c r="I79" s="9">
        <v>0.76540950735748181</v>
      </c>
      <c r="J79" s="9">
        <v>69.760000000000005</v>
      </c>
      <c r="K79" s="10">
        <v>119</v>
      </c>
      <c r="L79" s="10">
        <v>132</v>
      </c>
      <c r="M79" s="8" t="s">
        <v>16</v>
      </c>
      <c r="N79" s="8" t="s">
        <v>129</v>
      </c>
      <c r="O79" s="8" t="s">
        <v>123</v>
      </c>
      <c r="P79" s="8" t="s">
        <v>0</v>
      </c>
      <c r="Q79" s="10">
        <v>0</v>
      </c>
      <c r="R79" s="9">
        <v>2585.6774999999998</v>
      </c>
      <c r="S79" s="8" t="s">
        <v>188</v>
      </c>
      <c r="T79" s="13" t="str">
        <f t="shared" si="4"/>
        <v>gi|298351859</v>
      </c>
      <c r="U79" s="8" t="s">
        <v>125</v>
      </c>
    </row>
    <row r="80" spans="1:23" s="8" customFormat="1" x14ac:dyDescent="0.2">
      <c r="A80" s="8">
        <v>3</v>
      </c>
      <c r="B80" s="8" t="s">
        <v>38</v>
      </c>
      <c r="C80" s="8" t="s">
        <v>39</v>
      </c>
      <c r="D80" s="8">
        <v>1821</v>
      </c>
      <c r="E80" s="9">
        <v>913.47082</v>
      </c>
      <c r="F80" s="10">
        <v>2</v>
      </c>
      <c r="G80" s="9">
        <v>1824.9270879999999</v>
      </c>
      <c r="H80" s="9">
        <v>1824.925751</v>
      </c>
      <c r="I80" s="9">
        <v>0.73263254638644082</v>
      </c>
      <c r="J80" s="9">
        <v>88.5</v>
      </c>
      <c r="K80" s="10">
        <v>117</v>
      </c>
      <c r="L80" s="10">
        <v>132</v>
      </c>
      <c r="M80" s="8" t="s">
        <v>5</v>
      </c>
      <c r="N80" s="8" t="s">
        <v>131</v>
      </c>
      <c r="O80" s="8" t="s">
        <v>123</v>
      </c>
      <c r="P80" s="8" t="s">
        <v>0</v>
      </c>
      <c r="Q80" s="10">
        <v>1</v>
      </c>
      <c r="R80" s="9">
        <v>2260.6293000000001</v>
      </c>
      <c r="S80" s="8" t="s">
        <v>189</v>
      </c>
      <c r="T80" s="13" t="str">
        <f t="shared" si="4"/>
        <v>gi|298351859</v>
      </c>
      <c r="U80" s="8" t="s">
        <v>125</v>
      </c>
    </row>
    <row r="81" spans="1:21" s="8" customFormat="1" x14ac:dyDescent="0.2">
      <c r="A81" s="8">
        <v>3</v>
      </c>
      <c r="B81" s="8" t="s">
        <v>38</v>
      </c>
      <c r="C81" s="8" t="s">
        <v>39</v>
      </c>
      <c r="D81" s="8">
        <v>1512</v>
      </c>
      <c r="E81" s="9">
        <v>761.90075999999999</v>
      </c>
      <c r="F81" s="10">
        <v>2</v>
      </c>
      <c r="G81" s="9">
        <v>1521.7869680000001</v>
      </c>
      <c r="H81" s="9">
        <v>1521.786102</v>
      </c>
      <c r="I81" s="9">
        <v>0.56906814890026969</v>
      </c>
      <c r="J81" s="9">
        <v>75.989999999999995</v>
      </c>
      <c r="K81" s="10">
        <v>1</v>
      </c>
      <c r="L81" s="10">
        <v>13</v>
      </c>
      <c r="M81" s="8" t="s">
        <v>11</v>
      </c>
      <c r="N81" s="8" t="s">
        <v>126</v>
      </c>
      <c r="O81" s="8" t="s">
        <v>127</v>
      </c>
      <c r="P81" s="8" t="s">
        <v>14</v>
      </c>
      <c r="Q81" s="10">
        <v>0</v>
      </c>
      <c r="R81" s="9">
        <v>2364.0927999999999</v>
      </c>
      <c r="S81" s="8" t="s">
        <v>190</v>
      </c>
      <c r="T81" s="13" t="str">
        <f t="shared" si="4"/>
        <v>gi|298351859</v>
      </c>
      <c r="U81" s="8" t="s">
        <v>125</v>
      </c>
    </row>
    <row r="82" spans="1:21" s="8" customFormat="1" x14ac:dyDescent="0.2">
      <c r="A82" s="8">
        <v>3</v>
      </c>
      <c r="B82" s="8" t="s">
        <v>38</v>
      </c>
      <c r="C82" s="8" t="s">
        <v>39</v>
      </c>
      <c r="D82" s="8">
        <v>1577</v>
      </c>
      <c r="E82" s="9">
        <v>784.90137000000004</v>
      </c>
      <c r="F82" s="10">
        <v>2</v>
      </c>
      <c r="G82" s="9">
        <v>1567.788188</v>
      </c>
      <c r="H82" s="9">
        <v>1567.7882079999999</v>
      </c>
      <c r="I82" s="9">
        <v>-1.2756825091201896E-2</v>
      </c>
      <c r="J82" s="9">
        <v>57.71</v>
      </c>
      <c r="K82" s="10">
        <v>119</v>
      </c>
      <c r="L82" s="10">
        <v>132</v>
      </c>
      <c r="M82" s="8" t="s">
        <v>16</v>
      </c>
      <c r="N82" s="8" t="s">
        <v>129</v>
      </c>
      <c r="O82" s="8" t="s">
        <v>123</v>
      </c>
      <c r="P82" s="8" t="s">
        <v>0</v>
      </c>
      <c r="Q82" s="10">
        <v>0</v>
      </c>
      <c r="R82" s="9">
        <v>2586.498</v>
      </c>
      <c r="S82" s="8" t="s">
        <v>191</v>
      </c>
      <c r="T82" s="13" t="str">
        <f t="shared" si="4"/>
        <v>gi|298351859</v>
      </c>
      <c r="U82" s="8" t="s">
        <v>125</v>
      </c>
    </row>
    <row r="83" spans="1:21" s="8" customFormat="1" x14ac:dyDescent="0.2">
      <c r="A83" s="8">
        <v>3</v>
      </c>
      <c r="B83" s="8" t="s">
        <v>38</v>
      </c>
      <c r="C83" s="8" t="s">
        <v>39</v>
      </c>
      <c r="D83" s="8">
        <v>1822</v>
      </c>
      <c r="E83" s="9">
        <v>913.47113000000002</v>
      </c>
      <c r="F83" s="10">
        <v>2</v>
      </c>
      <c r="G83" s="9">
        <v>1824.9277079999999</v>
      </c>
      <c r="H83" s="9">
        <v>1824.925751</v>
      </c>
      <c r="I83" s="9">
        <v>1.0723723959044424</v>
      </c>
      <c r="J83" s="9">
        <v>45.21</v>
      </c>
      <c r="K83" s="10">
        <v>117</v>
      </c>
      <c r="L83" s="10">
        <v>132</v>
      </c>
      <c r="M83" s="8" t="s">
        <v>5</v>
      </c>
      <c r="N83" s="8" t="s">
        <v>131</v>
      </c>
      <c r="O83" s="8" t="s">
        <v>123</v>
      </c>
      <c r="P83" s="8" t="s">
        <v>0</v>
      </c>
      <c r="Q83" s="10">
        <v>1</v>
      </c>
      <c r="R83" s="9">
        <v>2258.2354</v>
      </c>
      <c r="S83" s="8" t="s">
        <v>192</v>
      </c>
      <c r="T83" s="13" t="str">
        <f t="shared" si="4"/>
        <v>gi|298351859</v>
      </c>
      <c r="U83" s="8" t="s">
        <v>125</v>
      </c>
    </row>
    <row r="84" spans="1:21" s="8" customFormat="1" x14ac:dyDescent="0.2">
      <c r="A84" s="8">
        <v>3</v>
      </c>
      <c r="B84" s="8" t="s">
        <v>38</v>
      </c>
      <c r="C84" s="8" t="s">
        <v>39</v>
      </c>
      <c r="D84" s="8">
        <v>1418</v>
      </c>
      <c r="E84" s="9">
        <v>732.87108999999998</v>
      </c>
      <c r="F84" s="10">
        <v>2</v>
      </c>
      <c r="G84" s="9">
        <v>1463.7276279999999</v>
      </c>
      <c r="H84" s="9">
        <v>1463.7256319999999</v>
      </c>
      <c r="I84" s="9">
        <v>1.3636435383286405</v>
      </c>
      <c r="J84" s="9">
        <v>57.71</v>
      </c>
      <c r="K84" s="10">
        <v>73</v>
      </c>
      <c r="L84" s="10">
        <v>86</v>
      </c>
      <c r="M84" s="8" t="s">
        <v>16</v>
      </c>
      <c r="N84" s="8" t="s">
        <v>193</v>
      </c>
      <c r="O84" s="8" t="s">
        <v>158</v>
      </c>
      <c r="P84" s="8" t="s">
        <v>0</v>
      </c>
      <c r="Q84" s="10">
        <v>0</v>
      </c>
      <c r="R84" s="9">
        <v>1425.5338999999999</v>
      </c>
      <c r="S84" s="8" t="s">
        <v>194</v>
      </c>
      <c r="T84" s="13" t="str">
        <f>HYPERLINK("http://www.ncbi.nlm.nih.gov/entrez/query.fcgi?cmd=Retrieve&amp;db=protein&amp;list_uids=|37537915&amp;dopt=GenPept&amp;term=gi|37537915&amp;qty=1","gi|37537915")</f>
        <v>gi|37537915</v>
      </c>
      <c r="U84" s="8" t="s">
        <v>195</v>
      </c>
    </row>
    <row r="85" spans="1:21" s="8" customFormat="1" x14ac:dyDescent="0.2">
      <c r="A85" s="8">
        <v>3</v>
      </c>
      <c r="B85" s="8" t="s">
        <v>38</v>
      </c>
      <c r="C85" s="8" t="s">
        <v>39</v>
      </c>
      <c r="D85" s="8">
        <v>1635</v>
      </c>
      <c r="E85" s="9">
        <v>808.89324999999997</v>
      </c>
      <c r="F85" s="10">
        <v>2</v>
      </c>
      <c r="G85" s="9">
        <v>1615.7719480000001</v>
      </c>
      <c r="H85" s="9">
        <v>1615.770248</v>
      </c>
      <c r="I85" s="9">
        <v>1.0521297827660039</v>
      </c>
      <c r="J85" s="9">
        <v>69.900000000000006</v>
      </c>
      <c r="K85" s="10">
        <v>234</v>
      </c>
      <c r="L85" s="10">
        <v>251</v>
      </c>
      <c r="M85" s="8" t="s">
        <v>5</v>
      </c>
      <c r="N85" s="8" t="s">
        <v>196</v>
      </c>
      <c r="O85" s="8" t="s">
        <v>7</v>
      </c>
      <c r="P85" s="8" t="s">
        <v>0</v>
      </c>
      <c r="Q85" s="10">
        <v>0</v>
      </c>
      <c r="R85" s="9">
        <v>660.24559999999997</v>
      </c>
      <c r="S85" s="8" t="s">
        <v>197</v>
      </c>
      <c r="T85" s="13" t="str">
        <f>HYPERLINK("http://www.ncbi.nlm.nih.gov/entrez/query.fcgi?cmd=Retrieve&amp;db=protein&amp;list_uids=|37537915&amp;dopt=GenPept&amp;term=gi|37537915&amp;qty=1","gi|37537915")</f>
        <v>gi|37537915</v>
      </c>
      <c r="U85" s="8" t="s">
        <v>195</v>
      </c>
    </row>
    <row r="86" spans="1:21" s="8" customFormat="1" x14ac:dyDescent="0.2">
      <c r="A86" s="8">
        <v>3</v>
      </c>
      <c r="B86" s="8" t="s">
        <v>38</v>
      </c>
      <c r="C86" s="8" t="s">
        <v>39</v>
      </c>
      <c r="D86" s="8">
        <v>1636</v>
      </c>
      <c r="E86" s="9">
        <v>808.89355</v>
      </c>
      <c r="F86" s="10">
        <v>2</v>
      </c>
      <c r="G86" s="9">
        <v>1615.7725480000001</v>
      </c>
      <c r="H86" s="9">
        <v>1615.770248</v>
      </c>
      <c r="I86" s="9">
        <v>1.4234697061365704</v>
      </c>
      <c r="J86" s="9">
        <v>52.66</v>
      </c>
      <c r="K86" s="10">
        <v>234</v>
      </c>
      <c r="L86" s="10">
        <v>251</v>
      </c>
      <c r="M86" s="8" t="s">
        <v>5</v>
      </c>
      <c r="N86" s="8" t="s">
        <v>196</v>
      </c>
      <c r="O86" s="8" t="s">
        <v>7</v>
      </c>
      <c r="P86" s="8" t="s">
        <v>0</v>
      </c>
      <c r="Q86" s="10">
        <v>0</v>
      </c>
      <c r="R86" s="9">
        <v>661.06100000000004</v>
      </c>
      <c r="S86" s="8" t="s">
        <v>198</v>
      </c>
      <c r="T86" s="13" t="str">
        <f>HYPERLINK("http://www.ncbi.nlm.nih.gov/entrez/query.fcgi?cmd=Retrieve&amp;db=protein&amp;list_uids=|37537915&amp;dopt=GenPept&amp;term=gi|37537915&amp;qty=1","gi|37537915")</f>
        <v>gi|37537915</v>
      </c>
      <c r="U86" s="8" t="s">
        <v>195</v>
      </c>
    </row>
    <row r="87" spans="1:21" s="8" customFormat="1" x14ac:dyDescent="0.2">
      <c r="A87" s="8">
        <v>3</v>
      </c>
      <c r="B87" s="8" t="s">
        <v>38</v>
      </c>
      <c r="C87" s="8" t="s">
        <v>39</v>
      </c>
      <c r="D87" s="8">
        <v>1298</v>
      </c>
      <c r="E87" s="9">
        <v>699.39404000000002</v>
      </c>
      <c r="F87" s="10">
        <v>2</v>
      </c>
      <c r="G87" s="9">
        <v>1396.7735279999999</v>
      </c>
      <c r="H87" s="9">
        <v>1396.7714229999999</v>
      </c>
      <c r="I87" s="9">
        <v>1.5070468692060772</v>
      </c>
      <c r="J87" s="9">
        <v>51.31</v>
      </c>
      <c r="K87" s="10">
        <v>54</v>
      </c>
      <c r="L87" s="10">
        <v>65</v>
      </c>
      <c r="M87" s="8" t="s">
        <v>5</v>
      </c>
      <c r="N87" s="8" t="s">
        <v>142</v>
      </c>
      <c r="O87" s="8" t="s">
        <v>143</v>
      </c>
      <c r="P87" s="8" t="s">
        <v>0</v>
      </c>
      <c r="Q87" s="10">
        <v>0</v>
      </c>
      <c r="R87" s="9">
        <v>2149.6696000000002</v>
      </c>
      <c r="S87" s="8" t="s">
        <v>199</v>
      </c>
      <c r="T87" s="13" t="str">
        <f>HYPERLINK("http://www.ncbi.nlm.nih.gov/entrez/query.fcgi?cmd=Retrieve&amp;db=protein&amp;list_uids=|15805048&amp;dopt=GenPept&amp;term=gi|15805048&amp;qty=1","gi|15805048")</f>
        <v>gi|15805048</v>
      </c>
      <c r="U87" s="8" t="s">
        <v>145</v>
      </c>
    </row>
    <row r="88" spans="1:21" s="8" customFormat="1" x14ac:dyDescent="0.2">
      <c r="A88" s="8">
        <v>3</v>
      </c>
      <c r="B88" s="8" t="s">
        <v>38</v>
      </c>
      <c r="C88" s="8" t="s">
        <v>39</v>
      </c>
      <c r="D88" s="8">
        <v>1296</v>
      </c>
      <c r="E88" s="9">
        <v>699.39342999999997</v>
      </c>
      <c r="F88" s="10">
        <v>2</v>
      </c>
      <c r="G88" s="9">
        <v>1396.7723079999998</v>
      </c>
      <c r="H88" s="9">
        <v>1396.7714229999999</v>
      </c>
      <c r="I88" s="9">
        <v>0.63360402808415694</v>
      </c>
      <c r="J88" s="9">
        <v>49.57</v>
      </c>
      <c r="K88" s="10">
        <v>54</v>
      </c>
      <c r="L88" s="10">
        <v>65</v>
      </c>
      <c r="M88" s="8" t="s">
        <v>5</v>
      </c>
      <c r="N88" s="8" t="s">
        <v>142</v>
      </c>
      <c r="O88" s="8" t="s">
        <v>143</v>
      </c>
      <c r="P88" s="8" t="s">
        <v>0</v>
      </c>
      <c r="Q88" s="10">
        <v>0</v>
      </c>
      <c r="R88" s="9">
        <v>2151.2696000000001</v>
      </c>
      <c r="S88" s="8" t="s">
        <v>200</v>
      </c>
      <c r="T88" s="13" t="str">
        <f>HYPERLINK("http://www.ncbi.nlm.nih.gov/entrez/query.fcgi?cmd=Retrieve&amp;db=protein&amp;list_uids=|15805048&amp;dopt=GenPept&amp;term=gi|15805048&amp;qty=1","gi|15805048")</f>
        <v>gi|15805048</v>
      </c>
      <c r="U88" s="8" t="s">
        <v>145</v>
      </c>
    </row>
    <row r="89" spans="1:21" s="8" customFormat="1" x14ac:dyDescent="0.2">
      <c r="A89" s="8">
        <v>3</v>
      </c>
      <c r="B89" s="8" t="s">
        <v>38</v>
      </c>
      <c r="C89" s="8" t="s">
        <v>39</v>
      </c>
      <c r="D89" s="8">
        <v>1450</v>
      </c>
      <c r="E89" s="9">
        <v>743.86084000000005</v>
      </c>
      <c r="F89" s="10">
        <v>2</v>
      </c>
      <c r="G89" s="9">
        <v>1485.707128</v>
      </c>
      <c r="H89" s="9">
        <v>1485.705933</v>
      </c>
      <c r="I89" s="9">
        <v>0.80433144507908461</v>
      </c>
      <c r="J89" s="9">
        <v>70.37</v>
      </c>
      <c r="K89" s="10">
        <v>31</v>
      </c>
      <c r="L89" s="10">
        <v>43</v>
      </c>
      <c r="M89" s="8" t="s">
        <v>16</v>
      </c>
      <c r="N89" s="8" t="s">
        <v>17</v>
      </c>
      <c r="O89" s="8" t="s">
        <v>18</v>
      </c>
      <c r="P89" s="8" t="s">
        <v>0</v>
      </c>
      <c r="Q89" s="10">
        <v>0</v>
      </c>
      <c r="R89" s="9">
        <v>1104.6847</v>
      </c>
      <c r="S89" s="8" t="s">
        <v>19</v>
      </c>
      <c r="T89" s="13" t="str">
        <f>HYPERLINK("http://www.ncbi.nlm.nih.gov/entrez/query.fcgi?cmd=Retrieve&amp;db=protein&amp;list_uids=|15806264&amp;dopt=GenPept&amp;term=gi|15806264&amp;qty=1","gi|15806264")</f>
        <v>gi|15806264</v>
      </c>
      <c r="U89" s="8" t="s">
        <v>151</v>
      </c>
    </row>
    <row r="90" spans="1:21" s="8" customFormat="1" x14ac:dyDescent="0.2">
      <c r="A90" s="8">
        <v>3</v>
      </c>
      <c r="B90" s="8" t="s">
        <v>38</v>
      </c>
      <c r="C90" s="8" t="s">
        <v>39</v>
      </c>
      <c r="D90" s="8">
        <v>1449</v>
      </c>
      <c r="E90" s="9">
        <v>743.85986000000003</v>
      </c>
      <c r="F90" s="10">
        <v>2</v>
      </c>
      <c r="G90" s="9">
        <v>1485.705168</v>
      </c>
      <c r="H90" s="9">
        <v>1485.705933</v>
      </c>
      <c r="I90" s="9">
        <v>-0.51490674097027844</v>
      </c>
      <c r="J90" s="9">
        <v>62.32</v>
      </c>
      <c r="K90" s="10">
        <v>31</v>
      </c>
      <c r="L90" s="10">
        <v>43</v>
      </c>
      <c r="M90" s="8" t="s">
        <v>16</v>
      </c>
      <c r="N90" s="8" t="s">
        <v>17</v>
      </c>
      <c r="O90" s="8" t="s">
        <v>18</v>
      </c>
      <c r="P90" s="8" t="s">
        <v>0</v>
      </c>
      <c r="Q90" s="10">
        <v>0</v>
      </c>
      <c r="R90" s="9">
        <v>1103.5578</v>
      </c>
      <c r="S90" s="8" t="s">
        <v>24</v>
      </c>
      <c r="T90" s="13" t="str">
        <f>HYPERLINK("http://www.ncbi.nlm.nih.gov/entrez/query.fcgi?cmd=Retrieve&amp;db=protein&amp;list_uids=|15806264&amp;dopt=GenPept&amp;term=gi|15806264&amp;qty=1","gi|15806264")</f>
        <v>gi|15806264</v>
      </c>
      <c r="U90" s="8" t="s">
        <v>151</v>
      </c>
    </row>
    <row r="91" spans="1:21" s="8" customFormat="1" x14ac:dyDescent="0.2">
      <c r="A91" s="8">
        <v>3</v>
      </c>
      <c r="B91" s="8" t="s">
        <v>38</v>
      </c>
      <c r="C91" s="8" t="s">
        <v>39</v>
      </c>
      <c r="D91" s="8">
        <v>1366</v>
      </c>
      <c r="E91" s="9">
        <v>718.38897999999995</v>
      </c>
      <c r="F91" s="10">
        <v>2</v>
      </c>
      <c r="G91" s="9">
        <v>1434.763408</v>
      </c>
      <c r="H91" s="9">
        <v>1434.763962</v>
      </c>
      <c r="I91" s="9">
        <v>-0.38612623026387843</v>
      </c>
      <c r="J91" s="9">
        <v>77.040000000000006</v>
      </c>
      <c r="K91" s="10">
        <v>1</v>
      </c>
      <c r="L91" s="10">
        <v>13</v>
      </c>
      <c r="M91" s="8" t="s">
        <v>11</v>
      </c>
      <c r="N91" s="8" t="s">
        <v>12</v>
      </c>
      <c r="O91" s="8" t="s">
        <v>13</v>
      </c>
      <c r="P91" s="8" t="s">
        <v>14</v>
      </c>
      <c r="Q91" s="10">
        <v>0</v>
      </c>
      <c r="R91" s="9">
        <v>2010.8146999999999</v>
      </c>
      <c r="S91" s="8" t="s">
        <v>15</v>
      </c>
      <c r="T91" s="13" t="str">
        <f>HYPERLINK("http://www.ncbi.nlm.nih.gov/entrez/query.fcgi?cmd=Retrieve&amp;db=protein&amp;list_uids=|355154308&amp;dopt=GenPept&amp;term=gi|355154308&amp;qty=1","gi|355154308")</f>
        <v>gi|355154308</v>
      </c>
      <c r="U91" s="8" t="s">
        <v>152</v>
      </c>
    </row>
    <row r="92" spans="1:21" s="8" customFormat="1" x14ac:dyDescent="0.2">
      <c r="A92" s="8">
        <v>3</v>
      </c>
      <c r="B92" s="8" t="s">
        <v>38</v>
      </c>
      <c r="C92" s="8" t="s">
        <v>39</v>
      </c>
      <c r="D92" s="8">
        <v>1367</v>
      </c>
      <c r="E92" s="9">
        <v>718.38959</v>
      </c>
      <c r="F92" s="10">
        <v>2</v>
      </c>
      <c r="G92" s="9">
        <v>1434.7646279999999</v>
      </c>
      <c r="H92" s="9">
        <v>1434.763962</v>
      </c>
      <c r="I92" s="9">
        <v>0.4641878507888863</v>
      </c>
      <c r="J92" s="9">
        <v>64.36</v>
      </c>
      <c r="K92" s="10">
        <v>1</v>
      </c>
      <c r="L92" s="10">
        <v>13</v>
      </c>
      <c r="M92" s="8" t="s">
        <v>11</v>
      </c>
      <c r="N92" s="8" t="s">
        <v>12</v>
      </c>
      <c r="O92" s="8" t="s">
        <v>13</v>
      </c>
      <c r="P92" s="8" t="s">
        <v>14</v>
      </c>
      <c r="Q92" s="10">
        <v>0</v>
      </c>
      <c r="R92" s="9">
        <v>2011.9259999999999</v>
      </c>
      <c r="S92" s="8" t="s">
        <v>23</v>
      </c>
      <c r="T92" s="13" t="str">
        <f>HYPERLINK("http://www.ncbi.nlm.nih.gov/entrez/query.fcgi?cmd=Retrieve&amp;db=protein&amp;list_uids=|355154308&amp;dopt=GenPept&amp;term=gi|355154308&amp;qty=1","gi|355154308")</f>
        <v>gi|355154308</v>
      </c>
      <c r="U92" s="8" t="s">
        <v>152</v>
      </c>
    </row>
    <row r="93" spans="1:21" s="8" customFormat="1" x14ac:dyDescent="0.2">
      <c r="A93" s="8">
        <v>3</v>
      </c>
      <c r="B93" s="8" t="s">
        <v>38</v>
      </c>
      <c r="C93" s="8" t="s">
        <v>39</v>
      </c>
      <c r="D93" s="8">
        <v>465</v>
      </c>
      <c r="E93" s="9">
        <v>487.26889</v>
      </c>
      <c r="F93" s="10">
        <v>2</v>
      </c>
      <c r="G93" s="9">
        <v>972.52322800000002</v>
      </c>
      <c r="H93" s="9">
        <v>972.52398700000003</v>
      </c>
      <c r="I93" s="9">
        <v>-0.78044347508354617</v>
      </c>
      <c r="J93" s="9">
        <v>50.03</v>
      </c>
      <c r="K93" s="10">
        <v>353</v>
      </c>
      <c r="L93" s="10">
        <v>360</v>
      </c>
      <c r="M93" s="8" t="s">
        <v>5</v>
      </c>
      <c r="N93" s="8" t="s">
        <v>161</v>
      </c>
      <c r="O93" s="8" t="s">
        <v>16</v>
      </c>
      <c r="P93" s="8" t="s">
        <v>0</v>
      </c>
      <c r="Q93" s="10">
        <v>0</v>
      </c>
      <c r="R93" s="9">
        <v>1082.2695000000001</v>
      </c>
      <c r="S93" s="8" t="s">
        <v>201</v>
      </c>
      <c r="T93" s="13" t="str">
        <f>HYPERLINK("http://www.ncbi.nlm.nih.gov/entrez/query.fcgi?cmd=Retrieve&amp;db=protein&amp;list_uids=|298373224&amp;dopt=GenPept&amp;term=gi|298373224&amp;qty=1","gi|298373224")</f>
        <v>gi|298373224</v>
      </c>
      <c r="U93" s="8" t="s">
        <v>163</v>
      </c>
    </row>
    <row r="94" spans="1:21" s="8" customFormat="1" x14ac:dyDescent="0.2">
      <c r="A94" s="8">
        <v>3</v>
      </c>
      <c r="B94" s="8" t="s">
        <v>38</v>
      </c>
      <c r="C94" s="8" t="s">
        <v>39</v>
      </c>
      <c r="D94" s="8">
        <v>549</v>
      </c>
      <c r="E94" s="9">
        <v>532.28033000000005</v>
      </c>
      <c r="F94" s="10">
        <v>2</v>
      </c>
      <c r="G94" s="9">
        <v>1062.546108</v>
      </c>
      <c r="H94" s="9">
        <v>1062.545807</v>
      </c>
      <c r="I94" s="9">
        <v>0.28328190469802111</v>
      </c>
      <c r="J94" s="9">
        <v>46.44</v>
      </c>
      <c r="K94" s="10">
        <v>207</v>
      </c>
      <c r="L94" s="10">
        <v>216</v>
      </c>
      <c r="M94" s="8" t="s">
        <v>16</v>
      </c>
      <c r="N94" s="8" t="s">
        <v>202</v>
      </c>
      <c r="O94" s="8" t="s">
        <v>68</v>
      </c>
      <c r="P94" s="8" t="s">
        <v>0</v>
      </c>
      <c r="Q94" s="10">
        <v>0</v>
      </c>
      <c r="R94" s="9">
        <v>1416.6581000000001</v>
      </c>
      <c r="S94" s="8" t="s">
        <v>203</v>
      </c>
      <c r="T94" s="13" t="str">
        <f>HYPERLINK("http://www.ncbi.nlm.nih.gov/entrez/query.fcgi?cmd=Retrieve&amp;db=protein&amp;list_uids=|295134596&amp;dopt=GenPept&amp;term=gi|295134596&amp;qty=1","gi|295134596")</f>
        <v>gi|295134596</v>
      </c>
      <c r="U94" s="8" t="s">
        <v>204</v>
      </c>
    </row>
    <row r="95" spans="1:21" s="8" customFormat="1" x14ac:dyDescent="0.2">
      <c r="A95" s="8">
        <v>3</v>
      </c>
      <c r="B95" s="8" t="s">
        <v>38</v>
      </c>
      <c r="C95" s="8" t="s">
        <v>39</v>
      </c>
      <c r="D95" s="8">
        <v>1218</v>
      </c>
      <c r="E95" s="9">
        <v>673.36536000000001</v>
      </c>
      <c r="F95" s="10">
        <v>2</v>
      </c>
      <c r="G95" s="9">
        <v>1344.7161679999999</v>
      </c>
      <c r="H95" s="9">
        <v>1344.7136539999999</v>
      </c>
      <c r="I95" s="9">
        <v>1.8695430008768419</v>
      </c>
      <c r="J95" s="9">
        <v>44.86</v>
      </c>
      <c r="K95" s="10">
        <v>329</v>
      </c>
      <c r="L95" s="10">
        <v>341</v>
      </c>
      <c r="M95" s="8" t="s">
        <v>5</v>
      </c>
      <c r="N95" s="8" t="s">
        <v>205</v>
      </c>
      <c r="O95" s="8" t="s">
        <v>56</v>
      </c>
      <c r="P95" s="8" t="s">
        <v>0</v>
      </c>
      <c r="Q95" s="10">
        <v>0</v>
      </c>
      <c r="R95" s="9">
        <v>3015.4384</v>
      </c>
      <c r="S95" s="8" t="s">
        <v>206</v>
      </c>
      <c r="T95" s="13" t="str">
        <f>HYPERLINK("http://www.ncbi.nlm.nih.gov/entrez/query.fcgi?cmd=Retrieve&amp;db=protein&amp;list_uids=|358067121&amp;dopt=GenPept&amp;term=gi|358067121&amp;qty=1","gi|358067121")</f>
        <v>gi|358067121</v>
      </c>
      <c r="U95" s="8" t="s">
        <v>207</v>
      </c>
    </row>
    <row r="96" spans="1:21" s="8" customFormat="1" x14ac:dyDescent="0.2">
      <c r="A96" s="8">
        <v>3</v>
      </c>
      <c r="B96" s="8" t="s">
        <v>38</v>
      </c>
      <c r="C96" s="8" t="s">
        <v>39</v>
      </c>
      <c r="D96" s="8">
        <v>550</v>
      </c>
      <c r="E96" s="9">
        <v>532.80853000000002</v>
      </c>
      <c r="F96" s="10">
        <v>2</v>
      </c>
      <c r="G96" s="9">
        <v>1063.6025079999999</v>
      </c>
      <c r="H96" s="9">
        <v>1063.60257</v>
      </c>
      <c r="I96" s="9">
        <v>-5.8292450412975892E-2</v>
      </c>
      <c r="J96" s="9">
        <v>44.36</v>
      </c>
      <c r="K96" s="10">
        <v>125</v>
      </c>
      <c r="L96" s="10">
        <v>133</v>
      </c>
      <c r="M96" s="8" t="s">
        <v>5</v>
      </c>
      <c r="N96" s="8" t="s">
        <v>208</v>
      </c>
      <c r="O96" s="8" t="s">
        <v>209</v>
      </c>
      <c r="P96" s="8" t="s">
        <v>0</v>
      </c>
      <c r="Q96" s="10">
        <v>1</v>
      </c>
      <c r="R96" s="9">
        <v>861.54079999999999</v>
      </c>
      <c r="S96" s="8" t="s">
        <v>210</v>
      </c>
      <c r="T96" s="13" t="str">
        <f>HYPERLINK("http://www.ncbi.nlm.nih.gov/entrez/query.fcgi?cmd=Retrieve&amp;db=protein&amp;list_uids=|103487892&amp;dopt=GenPept&amp;term=gi|103487892&amp;qty=1","gi|103487892")</f>
        <v>gi|103487892</v>
      </c>
      <c r="U96" s="8" t="s">
        <v>211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 S1 avec base DR1245_02</vt:lpstr>
      <vt:lpstr>TABLE S1 avec base NCBI-Nr</vt:lpstr>
    </vt:vector>
  </TitlesOfParts>
  <Company>C.E.A.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pg126766</dc:creator>
  <cp:lastModifiedBy>ARMENGAUD Jean</cp:lastModifiedBy>
  <cp:lastPrinted>2012-11-14T12:42:59Z</cp:lastPrinted>
  <dcterms:created xsi:type="dcterms:W3CDTF">2012-11-14T10:09:13Z</dcterms:created>
  <dcterms:modified xsi:type="dcterms:W3CDTF">2012-11-14T14:15:32Z</dcterms:modified>
</cp:coreProperties>
</file>