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Rank correlation" sheetId="1" r:id="rId1"/>
  </sheets>
  <definedNames/>
  <calcPr fullCalcOnLoad="1"/>
</workbook>
</file>

<file path=xl/sharedStrings.xml><?xml version="1.0" encoding="utf-8"?>
<sst xmlns="http://schemas.openxmlformats.org/spreadsheetml/2006/main" count="98" uniqueCount="18">
  <si>
    <t>Spearman's coefficient of rank correlation (rho)</t>
  </si>
  <si>
    <t>Protein ID</t>
  </si>
  <si>
    <t>SwissProt name of sequenced peptide</t>
  </si>
  <si>
    <t>CO3A1</t>
  </si>
  <si>
    <t>UROM</t>
  </si>
  <si>
    <t>PGRC1</t>
  </si>
  <si>
    <t>FETUA</t>
  </si>
  <si>
    <t>CO1A2</t>
  </si>
  <si>
    <t>A1AT</t>
  </si>
  <si>
    <t>TTHY</t>
  </si>
  <si>
    <t>CO1A1</t>
  </si>
  <si>
    <t>ALBU</t>
  </si>
  <si>
    <t>B2MG</t>
  </si>
  <si>
    <t>CD99</t>
  </si>
  <si>
    <t>Significance level (P)</t>
  </si>
  <si>
    <t>&lt;0.0001</t>
  </si>
  <si>
    <t>Correlation with UAE</t>
  </si>
  <si>
    <t>Correlation with CrCl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</si>
</sst>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pane ySplit="2" topLeftCell="BM3" activePane="bottomLeft" state="frozen"/>
      <selection pane="topLeft" activeCell="A1" sqref="A1"/>
      <selection pane="bottomLeft" activeCell="F11" sqref="F11"/>
    </sheetView>
  </sheetViews>
  <sheetFormatPr defaultColWidth="11.421875" defaultRowHeight="12.75"/>
  <cols>
    <col min="1" max="1" width="11.421875" style="1" customWidth="1"/>
    <col min="2" max="2" width="23.7109375" style="2" customWidth="1"/>
    <col min="3" max="3" width="12.28125" style="2" customWidth="1"/>
    <col min="4" max="4" width="24.28125" style="1" customWidth="1"/>
    <col min="5" max="5" width="12.421875" style="1" customWidth="1"/>
    <col min="6" max="6" width="20.140625" style="1" bestFit="1" customWidth="1"/>
    <col min="7" max="16384" width="11.421875" style="1" customWidth="1"/>
  </cols>
  <sheetData>
    <row r="1" spans="1:6" ht="12.75">
      <c r="A1" s="3"/>
      <c r="B1" s="31" t="s">
        <v>16</v>
      </c>
      <c r="C1" s="32"/>
      <c r="D1" s="31" t="s">
        <v>17</v>
      </c>
      <c r="E1" s="32"/>
      <c r="F1" s="8"/>
    </row>
    <row r="2" spans="1:6" ht="25.5">
      <c r="A2" s="4" t="s">
        <v>1</v>
      </c>
      <c r="B2" s="7" t="s">
        <v>0</v>
      </c>
      <c r="C2" s="9" t="s">
        <v>14</v>
      </c>
      <c r="D2" s="7" t="s">
        <v>0</v>
      </c>
      <c r="E2" s="6" t="s">
        <v>14</v>
      </c>
      <c r="F2" s="9" t="s">
        <v>2</v>
      </c>
    </row>
    <row r="3" spans="1:6" ht="12.75">
      <c r="A3" s="16">
        <v>5913</v>
      </c>
      <c r="B3" s="18">
        <v>0.705</v>
      </c>
      <c r="C3" s="22" t="s">
        <v>15</v>
      </c>
      <c r="D3" s="18">
        <v>-0.218</v>
      </c>
      <c r="E3" s="17">
        <f>0.0089</f>
        <v>0.0089</v>
      </c>
      <c r="F3" s="19"/>
    </row>
    <row r="4" spans="1:6" ht="12.75">
      <c r="A4" s="16">
        <v>15216</v>
      </c>
      <c r="B4" s="18">
        <v>0.247</v>
      </c>
      <c r="C4" s="22">
        <f>0.003</f>
        <v>0.003</v>
      </c>
      <c r="D4" s="21">
        <v>-0.113</v>
      </c>
      <c r="E4" s="20">
        <f>0.1746</f>
        <v>0.1746</v>
      </c>
      <c r="F4" s="19"/>
    </row>
    <row r="5" spans="1:6" ht="12.75">
      <c r="A5" s="16">
        <v>17968</v>
      </c>
      <c r="B5" s="18">
        <v>-0.202</v>
      </c>
      <c r="C5" s="22">
        <f>0.0153</f>
        <v>0.0153</v>
      </c>
      <c r="D5" s="18">
        <v>0.243</v>
      </c>
      <c r="E5" s="17">
        <f>0.0035</f>
        <v>0.0035</v>
      </c>
      <c r="F5" s="19"/>
    </row>
    <row r="6" spans="1:6" ht="12.75">
      <c r="A6" s="16">
        <v>27797</v>
      </c>
      <c r="B6" s="18">
        <v>0.626</v>
      </c>
      <c r="C6" s="22" t="s">
        <v>15</v>
      </c>
      <c r="D6" s="18">
        <v>-0.282</v>
      </c>
      <c r="E6" s="17">
        <f>0.0007</f>
        <v>0.0007</v>
      </c>
      <c r="F6" s="19"/>
    </row>
    <row r="7" spans="1:6" ht="12.75">
      <c r="A7" s="16">
        <v>33209</v>
      </c>
      <c r="B7" s="21">
        <v>-0.0704</v>
      </c>
      <c r="C7" s="23">
        <f>0.3979</f>
        <v>0.3979</v>
      </c>
      <c r="D7" s="18">
        <v>0.209</v>
      </c>
      <c r="E7" s="17">
        <f>0.0121</f>
        <v>0.0121</v>
      </c>
      <c r="F7" s="19" t="s">
        <v>3</v>
      </c>
    </row>
    <row r="8" spans="1:6" ht="12.75">
      <c r="A8" s="16">
        <v>38798</v>
      </c>
      <c r="B8" s="18">
        <v>-0.193</v>
      </c>
      <c r="C8" s="22">
        <f>0.0204</f>
        <v>0.0204</v>
      </c>
      <c r="D8" s="21">
        <v>0.0532</v>
      </c>
      <c r="E8" s="20">
        <f>0.5234</f>
        <v>0.5234</v>
      </c>
      <c r="F8" s="19" t="s">
        <v>3</v>
      </c>
    </row>
    <row r="9" spans="1:6" ht="12.75">
      <c r="A9" s="16">
        <v>41513</v>
      </c>
      <c r="B9" s="2">
        <v>-0.353</v>
      </c>
      <c r="C9" s="22" t="s">
        <v>15</v>
      </c>
      <c r="D9" s="10">
        <v>0.247</v>
      </c>
      <c r="E9" s="30">
        <v>0.003</v>
      </c>
      <c r="F9" s="19" t="s">
        <v>4</v>
      </c>
    </row>
    <row r="10" spans="1:6" ht="12.75">
      <c r="A10" s="16">
        <v>48751</v>
      </c>
      <c r="B10" s="18">
        <v>-0.56</v>
      </c>
      <c r="C10" s="22" t="s">
        <v>15</v>
      </c>
      <c r="D10" s="18">
        <v>0.266</v>
      </c>
      <c r="E10" s="17">
        <f>0.0014</f>
        <v>0.0014</v>
      </c>
      <c r="F10" s="19"/>
    </row>
    <row r="11" spans="1:6" ht="12.75">
      <c r="A11" s="16">
        <v>49948</v>
      </c>
      <c r="B11" s="18">
        <v>-0.446</v>
      </c>
      <c r="C11" s="22" t="s">
        <v>15</v>
      </c>
      <c r="D11" s="18">
        <v>0.164</v>
      </c>
      <c r="E11" s="17">
        <f>0.049</f>
        <v>0.049</v>
      </c>
      <c r="F11" s="19"/>
    </row>
    <row r="12" spans="1:6" ht="12.75">
      <c r="A12" s="16">
        <v>49958</v>
      </c>
      <c r="B12" s="18">
        <v>-0.394</v>
      </c>
      <c r="C12" s="22" t="s">
        <v>15</v>
      </c>
      <c r="D12" s="21">
        <v>0.12</v>
      </c>
      <c r="E12" s="20">
        <f>0.15</f>
        <v>0.15</v>
      </c>
      <c r="F12" s="19" t="s">
        <v>5</v>
      </c>
    </row>
    <row r="13" spans="1:6" ht="12.75">
      <c r="A13" s="16">
        <v>56884</v>
      </c>
      <c r="B13" s="18">
        <v>-0.655</v>
      </c>
      <c r="C13" s="22" t="s">
        <v>15</v>
      </c>
      <c r="D13" s="18">
        <v>0.467</v>
      </c>
      <c r="E13" s="17" t="s">
        <v>15</v>
      </c>
      <c r="F13" s="19"/>
    </row>
    <row r="14" spans="1:6" ht="12.75">
      <c r="A14" s="16">
        <v>66483</v>
      </c>
      <c r="B14" s="18">
        <v>0.56</v>
      </c>
      <c r="C14" s="22" t="s">
        <v>15</v>
      </c>
      <c r="D14" s="18">
        <v>-0.274</v>
      </c>
      <c r="E14" s="17">
        <f>0.001</f>
        <v>0.001</v>
      </c>
      <c r="F14" s="19" t="s">
        <v>6</v>
      </c>
    </row>
    <row r="15" spans="1:6" ht="12.75">
      <c r="A15" s="16">
        <v>67386</v>
      </c>
      <c r="B15" s="18">
        <v>-0.308</v>
      </c>
      <c r="C15" s="22">
        <f>0.0002</f>
        <v>0.0002</v>
      </c>
      <c r="D15" s="18">
        <v>0.2</v>
      </c>
      <c r="E15" s="17">
        <f>0.0164</f>
        <v>0.0164</v>
      </c>
      <c r="F15" s="19" t="s">
        <v>7</v>
      </c>
    </row>
    <row r="16" spans="1:6" ht="12.75">
      <c r="A16" s="16">
        <v>67632</v>
      </c>
      <c r="B16" s="18">
        <v>0.782</v>
      </c>
      <c r="C16" s="22" t="s">
        <v>15</v>
      </c>
      <c r="D16" s="18">
        <v>-0.252</v>
      </c>
      <c r="E16" s="17">
        <f>0.0025</f>
        <v>0.0025</v>
      </c>
      <c r="F16" s="19" t="s">
        <v>8</v>
      </c>
    </row>
    <row r="17" spans="1:6" ht="12.75">
      <c r="A17" s="16">
        <v>68316</v>
      </c>
      <c r="B17" s="18">
        <v>0.76</v>
      </c>
      <c r="C17" s="22" t="s">
        <v>15</v>
      </c>
      <c r="D17" s="18">
        <v>-0.288</v>
      </c>
      <c r="E17" s="17">
        <f>0.0006</f>
        <v>0.0006</v>
      </c>
      <c r="F17" s="19"/>
    </row>
    <row r="18" spans="1:6" ht="12.75">
      <c r="A18" s="16">
        <v>68670</v>
      </c>
      <c r="B18" s="18">
        <v>0.736</v>
      </c>
      <c r="C18" s="22" t="s">
        <v>15</v>
      </c>
      <c r="D18" s="18">
        <v>-0.195</v>
      </c>
      <c r="E18" s="17">
        <f>0.0195</f>
        <v>0.0195</v>
      </c>
      <c r="F18" s="19" t="s">
        <v>9</v>
      </c>
    </row>
    <row r="19" spans="1:6" ht="12.75">
      <c r="A19" s="16">
        <v>70633</v>
      </c>
      <c r="B19" s="21">
        <v>-0.0812</v>
      </c>
      <c r="C19" s="23">
        <f>0.33</f>
        <v>0.33</v>
      </c>
      <c r="D19" s="21">
        <v>0.0571</v>
      </c>
      <c r="E19" s="20">
        <f>0.4929</f>
        <v>0.4929</v>
      </c>
      <c r="F19" s="19" t="s">
        <v>3</v>
      </c>
    </row>
    <row r="20" spans="1:6" ht="12.75">
      <c r="A20" s="16">
        <v>72343</v>
      </c>
      <c r="B20" s="18">
        <v>0.701</v>
      </c>
      <c r="C20" s="22" t="s">
        <v>15</v>
      </c>
      <c r="D20" s="18">
        <v>-0.212</v>
      </c>
      <c r="E20" s="17">
        <f>0.011</f>
        <v>0.011</v>
      </c>
      <c r="F20" s="19"/>
    </row>
    <row r="21" spans="1:6" ht="12.75">
      <c r="A21" s="16">
        <v>72896</v>
      </c>
      <c r="B21" s="18">
        <v>-0.307</v>
      </c>
      <c r="C21" s="22">
        <f>0.0002</f>
        <v>0.0002</v>
      </c>
      <c r="D21" s="21">
        <v>0.107</v>
      </c>
      <c r="E21" s="20">
        <f>0.1989</f>
        <v>0.1989</v>
      </c>
      <c r="F21" s="19" t="s">
        <v>10</v>
      </c>
    </row>
    <row r="22" spans="1:6" ht="12.75">
      <c r="A22" s="16">
        <v>76415</v>
      </c>
      <c r="B22" s="21">
        <v>-0.124</v>
      </c>
      <c r="C22" s="23">
        <f>0.1381</f>
        <v>0.1381</v>
      </c>
      <c r="D22" s="18">
        <v>0.256</v>
      </c>
      <c r="E22" s="17">
        <f>0.0022</f>
        <v>0.0022</v>
      </c>
      <c r="F22" s="19" t="s">
        <v>3</v>
      </c>
    </row>
    <row r="23" spans="1:6" ht="12.75">
      <c r="A23" s="16">
        <v>79626</v>
      </c>
      <c r="B23" s="18">
        <v>-0.518</v>
      </c>
      <c r="C23" s="22" t="s">
        <v>15</v>
      </c>
      <c r="D23" s="18">
        <v>0.223</v>
      </c>
      <c r="E23" s="17">
        <f>0.0075</f>
        <v>0.0075</v>
      </c>
      <c r="F23" s="19" t="s">
        <v>10</v>
      </c>
    </row>
    <row r="24" spans="1:6" ht="12.75">
      <c r="A24" s="16">
        <v>79816</v>
      </c>
      <c r="B24" s="18">
        <v>0.635</v>
      </c>
      <c r="C24" s="22" t="s">
        <v>15</v>
      </c>
      <c r="D24" s="21">
        <v>-0.162</v>
      </c>
      <c r="E24" s="20">
        <f>0.0521</f>
        <v>0.0521</v>
      </c>
      <c r="F24" s="19"/>
    </row>
    <row r="25" spans="1:6" ht="12.75">
      <c r="A25" s="16">
        <v>81424</v>
      </c>
      <c r="B25" s="18">
        <v>0.682</v>
      </c>
      <c r="C25" s="22" t="s">
        <v>15</v>
      </c>
      <c r="D25" s="18">
        <v>-0.199</v>
      </c>
      <c r="E25" s="17">
        <f>0.0172</f>
        <v>0.0172</v>
      </c>
      <c r="F25" s="19" t="s">
        <v>8</v>
      </c>
    </row>
    <row r="26" spans="1:6" ht="12.75">
      <c r="A26" s="16">
        <v>81457</v>
      </c>
      <c r="B26" s="18">
        <v>-0.394</v>
      </c>
      <c r="C26" s="22" t="s">
        <v>15</v>
      </c>
      <c r="D26" s="18">
        <v>0.296</v>
      </c>
      <c r="E26" s="17">
        <f>0.0004</f>
        <v>0.0004</v>
      </c>
      <c r="F26" s="19" t="s">
        <v>10</v>
      </c>
    </row>
    <row r="27" spans="1:6" ht="12.75">
      <c r="A27" s="16">
        <v>83823</v>
      </c>
      <c r="B27" s="18">
        <v>0.176</v>
      </c>
      <c r="C27" s="22">
        <f>0.035</f>
        <v>0.035</v>
      </c>
      <c r="D27" s="21">
        <v>-0.0833</v>
      </c>
      <c r="E27" s="20">
        <f>0.3175</f>
        <v>0.3175</v>
      </c>
      <c r="F27" s="19"/>
    </row>
    <row r="28" spans="1:6" ht="12.75">
      <c r="A28" s="16">
        <v>85627</v>
      </c>
      <c r="B28" s="21">
        <v>-0.0689</v>
      </c>
      <c r="C28" s="23">
        <f>0.4087</f>
        <v>0.4087</v>
      </c>
      <c r="D28" s="21">
        <v>0.0485</v>
      </c>
      <c r="E28" s="20">
        <f>0.5609</f>
        <v>0.5609</v>
      </c>
      <c r="F28" s="19"/>
    </row>
    <row r="29" spans="1:6" ht="12.75">
      <c r="A29" s="16">
        <v>86201</v>
      </c>
      <c r="B29" s="18">
        <v>0.693</v>
      </c>
      <c r="C29" s="22" t="s">
        <v>15</v>
      </c>
      <c r="D29" s="21">
        <v>-0.135</v>
      </c>
      <c r="E29" s="20">
        <f>0.1048</f>
        <v>0.1048</v>
      </c>
      <c r="F29" s="19"/>
    </row>
    <row r="30" spans="1:6" ht="12.75">
      <c r="A30" s="16">
        <v>87223</v>
      </c>
      <c r="B30" s="18">
        <v>0.71</v>
      </c>
      <c r="C30" s="22" t="s">
        <v>15</v>
      </c>
      <c r="D30" s="18">
        <v>-0.182</v>
      </c>
      <c r="E30" s="17">
        <f>0.0292</f>
        <v>0.0292</v>
      </c>
      <c r="F30" s="19"/>
    </row>
    <row r="31" spans="1:6" ht="12.75">
      <c r="A31" s="16">
        <v>90840</v>
      </c>
      <c r="B31" s="18">
        <v>0.784</v>
      </c>
      <c r="C31" s="22" t="s">
        <v>15</v>
      </c>
      <c r="D31" s="18">
        <v>-0.255</v>
      </c>
      <c r="E31" s="17">
        <f>0.0022</f>
        <v>0.0022</v>
      </c>
      <c r="F31" s="19" t="s">
        <v>8</v>
      </c>
    </row>
    <row r="32" spans="1:6" ht="12.75">
      <c r="A32" s="16">
        <v>91421</v>
      </c>
      <c r="B32" s="18">
        <v>0.81</v>
      </c>
      <c r="C32" s="22" t="s">
        <v>15</v>
      </c>
      <c r="D32" s="18">
        <v>-0.262</v>
      </c>
      <c r="E32" s="17">
        <f>0.0016</f>
        <v>0.0016</v>
      </c>
      <c r="F32" s="19" t="s">
        <v>8</v>
      </c>
    </row>
    <row r="33" spans="1:6" ht="12.75">
      <c r="A33" s="16">
        <v>91542</v>
      </c>
      <c r="B33" s="18">
        <v>-0.51</v>
      </c>
      <c r="C33" s="22" t="s">
        <v>15</v>
      </c>
      <c r="D33" s="18">
        <v>0.402</v>
      </c>
      <c r="E33" s="17" t="s">
        <v>15</v>
      </c>
      <c r="F33" s="19" t="s">
        <v>10</v>
      </c>
    </row>
    <row r="34" spans="1:6" ht="12.75">
      <c r="A34" s="16">
        <v>92410</v>
      </c>
      <c r="B34" s="18">
        <v>-0.507</v>
      </c>
      <c r="C34" s="22" t="s">
        <v>15</v>
      </c>
      <c r="D34" s="18">
        <v>0.449</v>
      </c>
      <c r="E34" s="17" t="s">
        <v>15</v>
      </c>
      <c r="F34" s="19" t="s">
        <v>10</v>
      </c>
    </row>
    <row r="35" spans="1:6" ht="12.75">
      <c r="A35" s="16">
        <v>92456</v>
      </c>
      <c r="B35" s="18">
        <v>0.596</v>
      </c>
      <c r="C35" s="22" t="s">
        <v>15</v>
      </c>
      <c r="D35" s="18">
        <v>-0.178</v>
      </c>
      <c r="E35" s="17">
        <f>0.033</f>
        <v>0.033</v>
      </c>
      <c r="F35" s="19"/>
    </row>
    <row r="36" spans="1:6" ht="12.75">
      <c r="A36" s="16">
        <v>92698</v>
      </c>
      <c r="B36" s="18">
        <v>0.614</v>
      </c>
      <c r="C36" s="22" t="s">
        <v>15</v>
      </c>
      <c r="D36" s="18">
        <v>-0.324</v>
      </c>
      <c r="E36" s="17">
        <f>0.0001</f>
        <v>0.0001</v>
      </c>
      <c r="F36" s="19" t="s">
        <v>11</v>
      </c>
    </row>
    <row r="37" spans="1:6" ht="12.75">
      <c r="A37" s="16">
        <v>92841</v>
      </c>
      <c r="B37" s="18">
        <v>-0.226</v>
      </c>
      <c r="C37" s="22">
        <f>0.0066</f>
        <v>0.0066</v>
      </c>
      <c r="D37" s="18">
        <v>0.176</v>
      </c>
      <c r="E37" s="17">
        <f>0.0342</f>
        <v>0.0342</v>
      </c>
      <c r="F37" s="19" t="s">
        <v>10</v>
      </c>
    </row>
    <row r="38" spans="1:6" ht="12.75">
      <c r="A38" s="16">
        <v>94308</v>
      </c>
      <c r="B38" s="18">
        <v>-0.386</v>
      </c>
      <c r="C38" s="22" t="s">
        <v>15</v>
      </c>
      <c r="D38" s="18">
        <v>0.221</v>
      </c>
      <c r="E38" s="17">
        <f>0.0081</f>
        <v>0.0081</v>
      </c>
      <c r="F38" s="19" t="s">
        <v>10</v>
      </c>
    </row>
    <row r="39" spans="1:6" ht="12.75">
      <c r="A39" s="16">
        <v>94948</v>
      </c>
      <c r="B39" s="18">
        <v>-0.387</v>
      </c>
      <c r="C39" s="22" t="s">
        <v>15</v>
      </c>
      <c r="D39" s="18">
        <v>0.245</v>
      </c>
      <c r="E39" s="17">
        <f>0.0032</f>
        <v>0.0032</v>
      </c>
      <c r="F39" s="19" t="s">
        <v>10</v>
      </c>
    </row>
    <row r="40" spans="1:6" ht="12.75">
      <c r="A40" s="16">
        <v>95552</v>
      </c>
      <c r="B40" s="18">
        <v>0.698</v>
      </c>
      <c r="C40" s="22" t="s">
        <v>15</v>
      </c>
      <c r="D40" s="18">
        <v>-0.17</v>
      </c>
      <c r="E40" s="17">
        <f>0.0408</f>
        <v>0.0408</v>
      </c>
      <c r="F40" s="19"/>
    </row>
    <row r="41" spans="1:6" ht="12.75">
      <c r="A41" s="16">
        <v>96370</v>
      </c>
      <c r="B41" s="18">
        <v>0.746</v>
      </c>
      <c r="C41" s="22" t="s">
        <v>15</v>
      </c>
      <c r="D41" s="18">
        <v>-0.245</v>
      </c>
      <c r="E41" s="17">
        <f>0.0033</f>
        <v>0.0033</v>
      </c>
      <c r="F41" s="19" t="s">
        <v>8</v>
      </c>
    </row>
    <row r="42" spans="1:6" ht="12.75">
      <c r="A42" s="16">
        <v>97301</v>
      </c>
      <c r="B42" s="18">
        <v>0.705</v>
      </c>
      <c r="C42" s="22" t="s">
        <v>15</v>
      </c>
      <c r="D42" s="18">
        <v>-0.337</v>
      </c>
      <c r="E42" s="17">
        <f>0.0001</f>
        <v>0.0001</v>
      </c>
      <c r="F42" s="19" t="s">
        <v>11</v>
      </c>
    </row>
    <row r="43" spans="1:6" ht="12.75">
      <c r="A43" s="16">
        <v>98485</v>
      </c>
      <c r="B43" s="18">
        <v>-0.182</v>
      </c>
      <c r="C43" s="22">
        <f>0.0294</f>
        <v>0.0294</v>
      </c>
      <c r="D43" s="18">
        <v>0.208</v>
      </c>
      <c r="E43" s="17">
        <f>0.0124</f>
        <v>0.0124</v>
      </c>
      <c r="F43" s="19"/>
    </row>
    <row r="44" spans="1:6" ht="12.75">
      <c r="A44" s="16">
        <v>102392</v>
      </c>
      <c r="B44" s="18">
        <v>0.715</v>
      </c>
      <c r="C44" s="22" t="s">
        <v>15</v>
      </c>
      <c r="D44" s="18">
        <v>-0.254</v>
      </c>
      <c r="E44" s="17">
        <f>0.0023</f>
        <v>0.0023</v>
      </c>
      <c r="F44" s="19" t="s">
        <v>11</v>
      </c>
    </row>
    <row r="45" spans="1:6" ht="12.75">
      <c r="A45" s="16">
        <v>105105</v>
      </c>
      <c r="B45" s="18">
        <v>-0.343</v>
      </c>
      <c r="C45" s="22" t="s">
        <v>15</v>
      </c>
      <c r="D45" s="18">
        <v>0.262</v>
      </c>
      <c r="E45" s="17">
        <f>0.0017</f>
        <v>0.0017</v>
      </c>
      <c r="F45" s="19" t="s">
        <v>10</v>
      </c>
    </row>
    <row r="46" spans="1:6" ht="12.75">
      <c r="A46" s="16">
        <v>106195</v>
      </c>
      <c r="B46" s="18">
        <v>0.616</v>
      </c>
      <c r="C46" s="22" t="s">
        <v>15</v>
      </c>
      <c r="D46" s="18">
        <v>-0.401</v>
      </c>
      <c r="E46" s="17" t="s">
        <v>15</v>
      </c>
      <c r="F46" s="19" t="s">
        <v>12</v>
      </c>
    </row>
    <row r="47" spans="1:6" ht="12.75">
      <c r="A47" s="16">
        <v>106558</v>
      </c>
      <c r="B47" s="18">
        <v>0.7</v>
      </c>
      <c r="C47" s="22" t="s">
        <v>15</v>
      </c>
      <c r="D47" s="18">
        <v>-0.295</v>
      </c>
      <c r="E47" s="17">
        <f>0.0004</f>
        <v>0.0004</v>
      </c>
      <c r="F47" s="19"/>
    </row>
    <row r="48" spans="1:6" ht="12.75">
      <c r="A48" s="16">
        <v>107460</v>
      </c>
      <c r="B48" s="18">
        <v>-0.583</v>
      </c>
      <c r="C48" s="22" t="s">
        <v>15</v>
      </c>
      <c r="D48" s="18">
        <v>0.488</v>
      </c>
      <c r="E48" s="17" t="s">
        <v>15</v>
      </c>
      <c r="F48" s="19" t="s">
        <v>3</v>
      </c>
    </row>
    <row r="49" spans="1:6" ht="12.75">
      <c r="A49" s="16">
        <v>109752</v>
      </c>
      <c r="B49" s="18">
        <v>0.573</v>
      </c>
      <c r="C49" s="22" t="s">
        <v>15</v>
      </c>
      <c r="D49" s="18">
        <v>-0.296</v>
      </c>
      <c r="E49" s="17">
        <f>0.0004</f>
        <v>0.0004</v>
      </c>
      <c r="F49" s="19"/>
    </row>
    <row r="50" spans="1:6" ht="12.75">
      <c r="A50" s="16">
        <v>114823</v>
      </c>
      <c r="B50" s="18">
        <v>-0.526</v>
      </c>
      <c r="C50" s="22" t="s">
        <v>15</v>
      </c>
      <c r="D50" s="18">
        <v>0.282</v>
      </c>
      <c r="E50" s="17">
        <f>0.0007</f>
        <v>0.0007</v>
      </c>
      <c r="F50" s="19" t="s">
        <v>10</v>
      </c>
    </row>
    <row r="51" spans="1:6" ht="12.75">
      <c r="A51" s="16">
        <v>118597</v>
      </c>
      <c r="B51" s="18">
        <v>-0.428</v>
      </c>
      <c r="C51" s="22" t="s">
        <v>15</v>
      </c>
      <c r="D51" s="18">
        <v>0.253</v>
      </c>
      <c r="E51" s="17">
        <f>0.0024</f>
        <v>0.0024</v>
      </c>
      <c r="F51" s="19" t="s">
        <v>13</v>
      </c>
    </row>
    <row r="52" spans="1:6" ht="12.75">
      <c r="A52" s="16">
        <v>119292</v>
      </c>
      <c r="B52" s="18">
        <v>-0.479</v>
      </c>
      <c r="C52" s="22" t="s">
        <v>15</v>
      </c>
      <c r="D52" s="21">
        <v>0.127</v>
      </c>
      <c r="E52" s="20">
        <f>0.1269</f>
        <v>0.1269</v>
      </c>
      <c r="F52" s="19"/>
    </row>
    <row r="53" spans="1:6" ht="12.75">
      <c r="A53" s="16">
        <v>121772</v>
      </c>
      <c r="B53" s="18">
        <v>-0.184</v>
      </c>
      <c r="C53" s="22">
        <f>0.0275</f>
        <v>0.0275</v>
      </c>
      <c r="D53" s="18">
        <v>0.156</v>
      </c>
      <c r="E53" s="17">
        <f>0.0609</f>
        <v>0.0609</v>
      </c>
      <c r="F53" s="19" t="s">
        <v>7</v>
      </c>
    </row>
    <row r="54" spans="1:6" ht="12.75">
      <c r="A54" s="16">
        <v>121775</v>
      </c>
      <c r="B54" s="18">
        <v>-0.504</v>
      </c>
      <c r="C54" s="22" t="s">
        <v>15</v>
      </c>
      <c r="D54" s="18">
        <v>0.279</v>
      </c>
      <c r="E54" s="17">
        <f>0.0008</f>
        <v>0.0008</v>
      </c>
      <c r="F54" s="19" t="s">
        <v>10</v>
      </c>
    </row>
    <row r="55" spans="1:6" ht="12.75">
      <c r="A55" s="16">
        <v>122400</v>
      </c>
      <c r="B55" s="18">
        <v>-0.52</v>
      </c>
      <c r="C55" s="22" t="s">
        <v>15</v>
      </c>
      <c r="D55" s="18">
        <v>0.364</v>
      </c>
      <c r="E55" s="17" t="s">
        <v>15</v>
      </c>
      <c r="F55" s="19" t="s">
        <v>10</v>
      </c>
    </row>
    <row r="56" spans="1:6" ht="12.75">
      <c r="A56" s="16">
        <v>124172</v>
      </c>
      <c r="B56" s="18">
        <v>-0.432</v>
      </c>
      <c r="C56" s="22" t="s">
        <v>15</v>
      </c>
      <c r="D56" s="18">
        <v>0.311</v>
      </c>
      <c r="E56" s="17">
        <f>0.0002</f>
        <v>0.0002</v>
      </c>
      <c r="F56" s="19"/>
    </row>
    <row r="57" spans="1:6" ht="12.75">
      <c r="A57" s="16">
        <v>127351</v>
      </c>
      <c r="B57" s="18">
        <v>-0.575</v>
      </c>
      <c r="C57" s="22" t="s">
        <v>15</v>
      </c>
      <c r="D57" s="18">
        <v>0.269</v>
      </c>
      <c r="E57" s="17">
        <f>0.0012</f>
        <v>0.0012</v>
      </c>
      <c r="F57" s="19" t="s">
        <v>10</v>
      </c>
    </row>
    <row r="58" spans="1:6" ht="12.75">
      <c r="A58" s="5">
        <v>127899</v>
      </c>
      <c r="B58" s="11">
        <v>-0.45</v>
      </c>
      <c r="C58" s="24" t="s">
        <v>15</v>
      </c>
      <c r="D58" s="11">
        <v>0.216</v>
      </c>
      <c r="E58" s="13">
        <f>0.0096</f>
        <v>0.0096</v>
      </c>
      <c r="F58" s="10"/>
    </row>
    <row r="59" spans="1:6" ht="12.75">
      <c r="A59" s="5">
        <v>130747</v>
      </c>
      <c r="B59" s="11">
        <v>-0.425</v>
      </c>
      <c r="C59" s="24" t="s">
        <v>15</v>
      </c>
      <c r="D59" s="11">
        <v>0.197</v>
      </c>
      <c r="E59" s="13">
        <f>0.0179</f>
        <v>0.0179</v>
      </c>
      <c r="F59" s="10"/>
    </row>
    <row r="60" spans="1:6" ht="12.75">
      <c r="A60" s="5">
        <v>131294</v>
      </c>
      <c r="B60" s="11">
        <v>-0.574</v>
      </c>
      <c r="C60" s="24" t="s">
        <v>15</v>
      </c>
      <c r="D60" s="11">
        <v>0.386</v>
      </c>
      <c r="E60" s="13" t="s">
        <v>15</v>
      </c>
      <c r="F60" s="10"/>
    </row>
    <row r="61" spans="1:6" ht="12.75">
      <c r="A61" s="5">
        <v>142080</v>
      </c>
      <c r="B61" s="11">
        <v>-0.363</v>
      </c>
      <c r="C61" s="24" t="s">
        <v>15</v>
      </c>
      <c r="D61" s="12">
        <v>0.13</v>
      </c>
      <c r="E61" s="14">
        <f>0.118</f>
        <v>0.118</v>
      </c>
      <c r="F61" s="10"/>
    </row>
    <row r="62" spans="1:6" ht="12.75">
      <c r="A62" s="5">
        <v>143652</v>
      </c>
      <c r="B62" s="11">
        <v>-0.373</v>
      </c>
      <c r="C62" s="24" t="s">
        <v>15</v>
      </c>
      <c r="D62" s="11">
        <v>0.168</v>
      </c>
      <c r="E62" s="13">
        <f>0.0434</f>
        <v>0.0434</v>
      </c>
      <c r="F62" s="10"/>
    </row>
    <row r="63" spans="1:6" ht="12.75">
      <c r="A63" s="5">
        <v>145456</v>
      </c>
      <c r="B63" s="12">
        <v>-0.132</v>
      </c>
      <c r="C63" s="25">
        <f>0.1126</f>
        <v>0.1126</v>
      </c>
      <c r="D63" s="12">
        <v>0.0347</v>
      </c>
      <c r="E63" s="14">
        <f>0.6774</f>
        <v>0.6774</v>
      </c>
      <c r="F63" s="10"/>
    </row>
    <row r="64" spans="1:6" ht="12.75">
      <c r="A64" s="5">
        <v>145793</v>
      </c>
      <c r="B64" s="12">
        <v>-0.151</v>
      </c>
      <c r="C64" s="25">
        <f>0.0694</f>
        <v>0.0694</v>
      </c>
      <c r="D64" s="11">
        <v>0.207</v>
      </c>
      <c r="E64" s="13">
        <f>0.0129</f>
        <v>0.0129</v>
      </c>
      <c r="F64" s="10"/>
    </row>
    <row r="65" spans="1:6" ht="12.75">
      <c r="A65" s="5">
        <v>146936</v>
      </c>
      <c r="B65" s="11">
        <v>-0.338</v>
      </c>
      <c r="C65" s="10">
        <f>0.0001</f>
        <v>0.0001</v>
      </c>
      <c r="D65" s="11">
        <v>0.242</v>
      </c>
      <c r="E65" s="13">
        <f>0.0038</f>
        <v>0.0038</v>
      </c>
      <c r="F65" s="10"/>
    </row>
    <row r="66" spans="1:6" ht="12.75">
      <c r="A66" s="5">
        <v>147541</v>
      </c>
      <c r="B66" s="11">
        <v>-0.519</v>
      </c>
      <c r="C66" s="10" t="s">
        <v>15</v>
      </c>
      <c r="D66" s="12">
        <v>-0.0484</v>
      </c>
      <c r="E66" s="14">
        <f>0.5616</f>
        <v>0.5616</v>
      </c>
      <c r="F66" s="10"/>
    </row>
    <row r="67" spans="1:6" ht="12.75">
      <c r="A67" s="26">
        <v>148717</v>
      </c>
      <c r="B67" s="27">
        <v>0.769</v>
      </c>
      <c r="C67" s="28" t="s">
        <v>15</v>
      </c>
      <c r="D67" s="27">
        <v>-0.218</v>
      </c>
      <c r="E67" s="29">
        <f>0.009</f>
        <v>0.009</v>
      </c>
      <c r="F67" s="28"/>
    </row>
    <row r="71" spans="2:5" ht="12.75">
      <c r="B71" s="15"/>
      <c r="C71" s="15"/>
      <c r="D71" s="15"/>
      <c r="E71" s="15"/>
    </row>
    <row r="72" spans="2:3" ht="12.75">
      <c r="B72" s="1"/>
      <c r="C72" s="1"/>
    </row>
    <row r="73" spans="2:5" ht="12.75">
      <c r="B73" s="15"/>
      <c r="C73" s="15"/>
      <c r="D73" s="15"/>
      <c r="E73" s="15"/>
    </row>
  </sheetData>
  <mergeCells count="2">
    <mergeCell ref="B1:C1"/>
    <mergeCell ref="D1:E1"/>
  </mergeCells>
  <printOptions horizontalCentered="1"/>
  <pageMargins left="0.17" right="0.17" top="0.17" bottom="0.17" header="0.18" footer="0.1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pzuerbig</dc:creator>
  <cp:keywords/>
  <dc:description/>
  <cp:lastModifiedBy>pzuerbig</cp:lastModifiedBy>
  <cp:lastPrinted>2010-07-27T06:23:18Z</cp:lastPrinted>
  <dcterms:created xsi:type="dcterms:W3CDTF">2010-07-15T14:10:55Z</dcterms:created>
  <dcterms:modified xsi:type="dcterms:W3CDTF">2010-09-17T12:13:34Z</dcterms:modified>
  <cp:category/>
  <cp:version/>
  <cp:contentType/>
  <cp:contentStatus/>
</cp:coreProperties>
</file>