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A6F5F1A0-1BD5-41B7-94E2-672E2C03EB78}" xr6:coauthVersionLast="43" xr6:coauthVersionMax="43" xr10:uidLastSave="{00000000-0000-0000-0000-000000000000}"/>
  <bookViews>
    <workbookView xWindow="-108" yWindow="-108" windowWidth="23256" windowHeight="12576" firstSheet="4" activeTab="10" xr2:uid="{00000000-000D-0000-FFFF-FFFF00000000}"/>
  </bookViews>
  <sheets>
    <sheet name="PDA plate assay" sheetId="1" r:id="rId1"/>
    <sheet name="Leaf detachment assay" sheetId="2" r:id="rId2"/>
    <sheet name="PR1 Gene expression" sheetId="3" r:id="rId3"/>
    <sheet name="PR2 Gene expression" sheetId="4" r:id="rId4"/>
    <sheet name="Glu 2 Gene expression" sheetId="5" r:id="rId5"/>
    <sheet name="PR3 Gene expression" sheetId="6" r:id="rId6"/>
    <sheet name="PO activity" sheetId="7" r:id="rId7"/>
    <sheet name="PPO activity" sheetId="8" r:id="rId8"/>
    <sheet name="PAL activity" sheetId="9" r:id="rId9"/>
    <sheet name="FHB" sheetId="10" r:id="rId10"/>
    <sheet name="Mycotoxin analysis" sheetId="11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11" l="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AJ25" i="10" l="1"/>
  <c r="AD25" i="10"/>
  <c r="Y25" i="10"/>
  <c r="S25" i="10"/>
  <c r="N25" i="10"/>
  <c r="I25" i="10"/>
  <c r="D25" i="10"/>
  <c r="AJ24" i="10"/>
  <c r="AD24" i="10"/>
  <c r="Y24" i="10"/>
  <c r="S24" i="10"/>
  <c r="N24" i="10"/>
  <c r="I24" i="10"/>
  <c r="D24" i="10"/>
  <c r="G28" i="9" l="1"/>
  <c r="F28" i="9"/>
  <c r="G27" i="9"/>
  <c r="F27" i="9"/>
  <c r="G26" i="9"/>
  <c r="F26" i="9"/>
  <c r="G25" i="9"/>
  <c r="F25" i="9"/>
  <c r="G24" i="9"/>
  <c r="F24" i="9"/>
  <c r="G23" i="9"/>
  <c r="F23" i="9"/>
  <c r="G21" i="9"/>
  <c r="F21" i="9"/>
  <c r="G20" i="9"/>
  <c r="F20" i="9"/>
  <c r="G19" i="9"/>
  <c r="F19" i="9"/>
  <c r="G18" i="9"/>
  <c r="F18" i="9"/>
  <c r="G17" i="9"/>
  <c r="F17" i="9"/>
  <c r="G16" i="9"/>
  <c r="F16" i="9"/>
  <c r="G14" i="9"/>
  <c r="F14" i="9"/>
  <c r="G13" i="9"/>
  <c r="F13" i="9"/>
  <c r="G12" i="9"/>
  <c r="F12" i="9"/>
  <c r="G11" i="9"/>
  <c r="F11" i="9"/>
  <c r="G10" i="9"/>
  <c r="F10" i="9"/>
  <c r="G9" i="9"/>
  <c r="F9" i="9"/>
  <c r="G7" i="9"/>
  <c r="F7" i="9"/>
  <c r="G6" i="9"/>
  <c r="F6" i="9"/>
  <c r="G5" i="9"/>
  <c r="F5" i="9"/>
  <c r="G4" i="9"/>
  <c r="F4" i="9"/>
  <c r="G3" i="9"/>
  <c r="F3" i="9"/>
  <c r="G2" i="9"/>
  <c r="F2" i="9"/>
  <c r="G28" i="7"/>
  <c r="F28" i="7"/>
  <c r="G27" i="7"/>
  <c r="F27" i="7"/>
  <c r="G26" i="7"/>
  <c r="F26" i="7"/>
  <c r="G25" i="7"/>
  <c r="F25" i="7"/>
  <c r="G24" i="7"/>
  <c r="F24" i="7"/>
  <c r="G23" i="7"/>
  <c r="F23" i="7"/>
  <c r="G21" i="7"/>
  <c r="F21" i="7"/>
  <c r="G20" i="7"/>
  <c r="F20" i="7"/>
  <c r="G19" i="7"/>
  <c r="F19" i="7"/>
  <c r="G18" i="7"/>
  <c r="F18" i="7"/>
  <c r="G17" i="7"/>
  <c r="F17" i="7"/>
  <c r="G16" i="7"/>
  <c r="F16" i="7"/>
  <c r="G14" i="7"/>
  <c r="F14" i="7"/>
  <c r="G13" i="7"/>
  <c r="F13" i="7"/>
  <c r="G12" i="7"/>
  <c r="F12" i="7"/>
  <c r="G11" i="7"/>
  <c r="F11" i="7"/>
  <c r="G10" i="7"/>
  <c r="F10" i="7"/>
  <c r="G9" i="7"/>
  <c r="F9" i="7"/>
  <c r="G7" i="7"/>
  <c r="F7" i="7"/>
  <c r="G6" i="7"/>
  <c r="F6" i="7"/>
  <c r="G5" i="7"/>
  <c r="F5" i="7"/>
  <c r="G4" i="7"/>
  <c r="F4" i="7"/>
  <c r="G3" i="7"/>
  <c r="F3" i="7"/>
  <c r="G2" i="7"/>
  <c r="F2" i="7"/>
  <c r="H119" i="6" l="1"/>
  <c r="H118" i="6"/>
  <c r="I118" i="6" s="1"/>
  <c r="J118" i="6" s="1"/>
  <c r="H117" i="6"/>
  <c r="I117" i="6" s="1"/>
  <c r="J117" i="6" s="1"/>
  <c r="J116" i="6"/>
  <c r="I116" i="6"/>
  <c r="H116" i="6"/>
  <c r="I115" i="6"/>
  <c r="J115" i="6" s="1"/>
  <c r="H115" i="6"/>
  <c r="H114" i="6"/>
  <c r="I114" i="6" s="1"/>
  <c r="J114" i="6" s="1"/>
  <c r="I113" i="6"/>
  <c r="J113" i="6" s="1"/>
  <c r="H113" i="6"/>
  <c r="H112" i="6"/>
  <c r="I112" i="6" s="1"/>
  <c r="J112" i="6" s="1"/>
  <c r="H111" i="6"/>
  <c r="I111" i="6" s="1"/>
  <c r="J111" i="6" s="1"/>
  <c r="J110" i="6"/>
  <c r="H110" i="6"/>
  <c r="I110" i="6" s="1"/>
  <c r="I109" i="6"/>
  <c r="J109" i="6" s="1"/>
  <c r="H109" i="6"/>
  <c r="H108" i="6"/>
  <c r="I108" i="6" s="1"/>
  <c r="J108" i="6" s="1"/>
  <c r="I107" i="6"/>
  <c r="J107" i="6" s="1"/>
  <c r="H107" i="6"/>
  <c r="H106" i="6"/>
  <c r="I106" i="6" s="1"/>
  <c r="J106" i="6" s="1"/>
  <c r="H105" i="6"/>
  <c r="I105" i="6" s="1"/>
  <c r="J105" i="6" s="1"/>
  <c r="J104" i="6"/>
  <c r="I104" i="6"/>
  <c r="H104" i="6"/>
  <c r="I103" i="6"/>
  <c r="J103" i="6" s="1"/>
  <c r="H103" i="6"/>
  <c r="H102" i="6"/>
  <c r="I102" i="6" s="1"/>
  <c r="J102" i="6" s="1"/>
  <c r="I101" i="6"/>
  <c r="J101" i="6" s="1"/>
  <c r="H101" i="6"/>
  <c r="H100" i="6"/>
  <c r="I100" i="6" s="1"/>
  <c r="J100" i="6" s="1"/>
  <c r="H99" i="6"/>
  <c r="I99" i="6" s="1"/>
  <c r="J99" i="6" s="1"/>
  <c r="J98" i="6"/>
  <c r="I98" i="6"/>
  <c r="H98" i="6"/>
  <c r="I97" i="6"/>
  <c r="J97" i="6" s="1"/>
  <c r="H97" i="6"/>
  <c r="I96" i="6"/>
  <c r="J96" i="6" s="1"/>
  <c r="H96" i="6"/>
  <c r="J95" i="6"/>
  <c r="I95" i="6"/>
  <c r="H95" i="6"/>
  <c r="H94" i="6"/>
  <c r="I94" i="6" s="1"/>
  <c r="J94" i="6" s="1"/>
  <c r="H93" i="6"/>
  <c r="I93" i="6" s="1"/>
  <c r="J93" i="6" s="1"/>
  <c r="J92" i="6"/>
  <c r="I92" i="6"/>
  <c r="H92" i="6"/>
  <c r="I91" i="6"/>
  <c r="J91" i="6" s="1"/>
  <c r="H91" i="6"/>
  <c r="I90" i="6"/>
  <c r="J90" i="6" s="1"/>
  <c r="H90" i="6"/>
  <c r="J89" i="6"/>
  <c r="I89" i="6"/>
  <c r="H89" i="6"/>
  <c r="H88" i="6"/>
  <c r="I88" i="6" s="1"/>
  <c r="J88" i="6" s="1"/>
  <c r="H87" i="6"/>
  <c r="I87" i="6" s="1"/>
  <c r="J87" i="6" s="1"/>
  <c r="J86" i="6"/>
  <c r="I86" i="6"/>
  <c r="H86" i="6"/>
  <c r="I85" i="6"/>
  <c r="J85" i="6" s="1"/>
  <c r="H85" i="6"/>
  <c r="I84" i="6"/>
  <c r="J84" i="6" s="1"/>
  <c r="H84" i="6"/>
  <c r="J83" i="6"/>
  <c r="I83" i="6"/>
  <c r="H83" i="6"/>
  <c r="H82" i="6"/>
  <c r="I82" i="6" s="1"/>
  <c r="J82" i="6" s="1"/>
  <c r="H81" i="6"/>
  <c r="I81" i="6" s="1"/>
  <c r="J81" i="6" s="1"/>
  <c r="J80" i="6"/>
  <c r="I80" i="6"/>
  <c r="H80" i="6"/>
  <c r="I79" i="6"/>
  <c r="J79" i="6" s="1"/>
  <c r="H79" i="6"/>
  <c r="I78" i="6"/>
  <c r="J78" i="6" s="1"/>
  <c r="H78" i="6"/>
  <c r="H77" i="6"/>
  <c r="I77" i="6" s="1"/>
  <c r="J77" i="6" s="1"/>
  <c r="I76" i="6"/>
  <c r="J76" i="6" s="1"/>
  <c r="H76" i="6"/>
  <c r="H75" i="6"/>
  <c r="I75" i="6" s="1"/>
  <c r="J75" i="6" s="1"/>
  <c r="J74" i="6"/>
  <c r="I74" i="6"/>
  <c r="H74" i="6"/>
  <c r="J73" i="6"/>
  <c r="I73" i="6"/>
  <c r="H73" i="6"/>
  <c r="H72" i="6"/>
  <c r="I72" i="6" s="1"/>
  <c r="J72" i="6" s="1"/>
  <c r="H71" i="6"/>
  <c r="I71" i="6" s="1"/>
  <c r="J71" i="6" s="1"/>
  <c r="H70" i="6"/>
  <c r="I70" i="6" s="1"/>
  <c r="J70" i="6" s="1"/>
  <c r="H69" i="6"/>
  <c r="I69" i="6" s="1"/>
  <c r="J69" i="6" s="1"/>
  <c r="J68" i="6"/>
  <c r="I68" i="6"/>
  <c r="H68" i="6"/>
  <c r="I67" i="6"/>
  <c r="J67" i="6" s="1"/>
  <c r="H67" i="6"/>
  <c r="I66" i="6"/>
  <c r="J66" i="6" s="1"/>
  <c r="H66" i="6"/>
  <c r="H65" i="6"/>
  <c r="I65" i="6" s="1"/>
  <c r="J65" i="6" s="1"/>
  <c r="I64" i="6"/>
  <c r="J64" i="6" s="1"/>
  <c r="H64" i="6"/>
  <c r="H63" i="6"/>
  <c r="I63" i="6" s="1"/>
  <c r="J63" i="6" s="1"/>
  <c r="J62" i="6"/>
  <c r="I62" i="6"/>
  <c r="H62" i="6"/>
  <c r="J61" i="6"/>
  <c r="I61" i="6"/>
  <c r="H61" i="6"/>
  <c r="H60" i="6"/>
  <c r="I60" i="6" s="1"/>
  <c r="J60" i="6" s="1"/>
  <c r="H59" i="6"/>
  <c r="I59" i="6" s="1"/>
  <c r="J59" i="6" s="1"/>
  <c r="H58" i="6"/>
  <c r="I58" i="6" s="1"/>
  <c r="J58" i="6" s="1"/>
  <c r="H57" i="6"/>
  <c r="I57" i="6" s="1"/>
  <c r="J57" i="6" s="1"/>
  <c r="J56" i="6"/>
  <c r="I56" i="6"/>
  <c r="H56" i="6"/>
  <c r="I55" i="6"/>
  <c r="J55" i="6" s="1"/>
  <c r="H55" i="6"/>
  <c r="I54" i="6"/>
  <c r="J54" i="6" s="1"/>
  <c r="H54" i="6"/>
  <c r="H53" i="6"/>
  <c r="I53" i="6" s="1"/>
  <c r="J53" i="6" s="1"/>
  <c r="I52" i="6"/>
  <c r="J52" i="6" s="1"/>
  <c r="H52" i="6"/>
  <c r="H51" i="6"/>
  <c r="I51" i="6" s="1"/>
  <c r="J51" i="6" s="1"/>
  <c r="J50" i="6"/>
  <c r="I50" i="6"/>
  <c r="H50" i="6"/>
  <c r="J49" i="6"/>
  <c r="I49" i="6"/>
  <c r="H49" i="6"/>
  <c r="H48" i="6"/>
  <c r="I48" i="6" s="1"/>
  <c r="J48" i="6" s="1"/>
  <c r="H47" i="6"/>
  <c r="I47" i="6" s="1"/>
  <c r="J47" i="6" s="1"/>
  <c r="H46" i="6"/>
  <c r="I46" i="6" s="1"/>
  <c r="J46" i="6" s="1"/>
  <c r="H45" i="6"/>
  <c r="I45" i="6" s="1"/>
  <c r="J45" i="6" s="1"/>
  <c r="J44" i="6"/>
  <c r="I44" i="6"/>
  <c r="H44" i="6"/>
  <c r="I43" i="6"/>
  <c r="J43" i="6" s="1"/>
  <c r="H43" i="6"/>
  <c r="I42" i="6"/>
  <c r="J42" i="6" s="1"/>
  <c r="H42" i="6"/>
  <c r="H41" i="6"/>
  <c r="I41" i="6" s="1"/>
  <c r="J41" i="6" s="1"/>
  <c r="L39" i="6" s="1"/>
  <c r="J40" i="6"/>
  <c r="I40" i="6"/>
  <c r="H40" i="6"/>
  <c r="H39" i="6"/>
  <c r="I39" i="6" s="1"/>
  <c r="J39" i="6" s="1"/>
  <c r="K39" i="6" s="1"/>
  <c r="J38" i="6"/>
  <c r="I38" i="6"/>
  <c r="H38" i="6"/>
  <c r="J37" i="6"/>
  <c r="I37" i="6"/>
  <c r="H37" i="6"/>
  <c r="H36" i="6"/>
  <c r="I36" i="6" s="1"/>
  <c r="J36" i="6" s="1"/>
  <c r="K33" i="6" s="1"/>
  <c r="H35" i="6"/>
  <c r="I35" i="6" s="1"/>
  <c r="J35" i="6" s="1"/>
  <c r="J34" i="6"/>
  <c r="L33" i="6" s="1"/>
  <c r="I34" i="6"/>
  <c r="H34" i="6"/>
  <c r="H33" i="6"/>
  <c r="I33" i="6" s="1"/>
  <c r="J33" i="6" s="1"/>
  <c r="J32" i="6"/>
  <c r="I32" i="6"/>
  <c r="H32" i="6"/>
  <c r="I31" i="6"/>
  <c r="J31" i="6" s="1"/>
  <c r="H31" i="6"/>
  <c r="I30" i="6"/>
  <c r="J30" i="6" s="1"/>
  <c r="H30" i="6"/>
  <c r="H29" i="6"/>
  <c r="I29" i="6" s="1"/>
  <c r="J29" i="6" s="1"/>
  <c r="J28" i="6"/>
  <c r="I28" i="6"/>
  <c r="H28" i="6"/>
  <c r="H27" i="6"/>
  <c r="I27" i="6" s="1"/>
  <c r="J27" i="6" s="1"/>
  <c r="L27" i="6" s="1"/>
  <c r="J26" i="6"/>
  <c r="I26" i="6"/>
  <c r="H26" i="6"/>
  <c r="J25" i="6"/>
  <c r="I25" i="6"/>
  <c r="H25" i="6"/>
  <c r="H24" i="6"/>
  <c r="I24" i="6" s="1"/>
  <c r="J24" i="6" s="1"/>
  <c r="K21" i="6" s="1"/>
  <c r="H23" i="6"/>
  <c r="I23" i="6" s="1"/>
  <c r="J23" i="6" s="1"/>
  <c r="J22" i="6"/>
  <c r="I22" i="6"/>
  <c r="H22" i="6"/>
  <c r="H21" i="6"/>
  <c r="I21" i="6" s="1"/>
  <c r="J21" i="6" s="1"/>
  <c r="L21" i="6" s="1"/>
  <c r="J20" i="6"/>
  <c r="I20" i="6"/>
  <c r="H20" i="6"/>
  <c r="I19" i="6"/>
  <c r="J19" i="6" s="1"/>
  <c r="H19" i="6"/>
  <c r="I18" i="6"/>
  <c r="J18" i="6" s="1"/>
  <c r="H18" i="6"/>
  <c r="H17" i="6"/>
  <c r="I17" i="6" s="1"/>
  <c r="J17" i="6" s="1"/>
  <c r="L15" i="6" s="1"/>
  <c r="J16" i="6"/>
  <c r="I16" i="6"/>
  <c r="H16" i="6"/>
  <c r="H15" i="6"/>
  <c r="I15" i="6" s="1"/>
  <c r="J15" i="6" s="1"/>
  <c r="K15" i="6" s="1"/>
  <c r="J14" i="6"/>
  <c r="I14" i="6"/>
  <c r="H14" i="6"/>
  <c r="J13" i="6"/>
  <c r="I13" i="6"/>
  <c r="H13" i="6"/>
  <c r="H12" i="6"/>
  <c r="I12" i="6" s="1"/>
  <c r="J12" i="6" s="1"/>
  <c r="K9" i="6" s="1"/>
  <c r="H11" i="6"/>
  <c r="I11" i="6" s="1"/>
  <c r="J11" i="6" s="1"/>
  <c r="J10" i="6"/>
  <c r="L9" i="6" s="1"/>
  <c r="I10" i="6"/>
  <c r="H10" i="6"/>
  <c r="H9" i="6"/>
  <c r="I9" i="6" s="1"/>
  <c r="J9" i="6" s="1"/>
  <c r="J8" i="6"/>
  <c r="I8" i="6"/>
  <c r="H8" i="6"/>
  <c r="I7" i="6"/>
  <c r="J7" i="6" s="1"/>
  <c r="H7" i="6"/>
  <c r="I6" i="6"/>
  <c r="J6" i="6" s="1"/>
  <c r="H6" i="6"/>
  <c r="H5" i="6"/>
  <c r="I5" i="6" s="1"/>
  <c r="J5" i="6" s="1"/>
  <c r="J4" i="6"/>
  <c r="I4" i="6"/>
  <c r="H4" i="6"/>
  <c r="H3" i="6"/>
  <c r="I3" i="6" s="1"/>
  <c r="J3" i="6" s="1"/>
  <c r="L3" i="6" s="1"/>
  <c r="G117" i="5"/>
  <c r="H117" i="5" s="1"/>
  <c r="I117" i="5" s="1"/>
  <c r="I116" i="5"/>
  <c r="H116" i="5"/>
  <c r="G116" i="5"/>
  <c r="H115" i="5"/>
  <c r="I115" i="5" s="1"/>
  <c r="G115" i="5"/>
  <c r="G114" i="5"/>
  <c r="H114" i="5" s="1"/>
  <c r="I114" i="5" s="1"/>
  <c r="G113" i="5"/>
  <c r="H113" i="5" s="1"/>
  <c r="I113" i="5" s="1"/>
  <c r="G112" i="5"/>
  <c r="H112" i="5" s="1"/>
  <c r="I112" i="5" s="1"/>
  <c r="G111" i="5"/>
  <c r="H111" i="5" s="1"/>
  <c r="I111" i="5" s="1"/>
  <c r="I110" i="5"/>
  <c r="H110" i="5"/>
  <c r="G110" i="5"/>
  <c r="H109" i="5"/>
  <c r="I109" i="5" s="1"/>
  <c r="G109" i="5"/>
  <c r="G108" i="5"/>
  <c r="H108" i="5" s="1"/>
  <c r="I108" i="5" s="1"/>
  <c r="G107" i="5"/>
  <c r="H107" i="5" s="1"/>
  <c r="I107" i="5" s="1"/>
  <c r="G106" i="5"/>
  <c r="H106" i="5" s="1"/>
  <c r="I106" i="5" s="1"/>
  <c r="G105" i="5"/>
  <c r="H105" i="5" s="1"/>
  <c r="I105" i="5" s="1"/>
  <c r="I104" i="5"/>
  <c r="H104" i="5"/>
  <c r="G104" i="5"/>
  <c r="H103" i="5"/>
  <c r="I103" i="5" s="1"/>
  <c r="G103" i="5"/>
  <c r="G102" i="5"/>
  <c r="H102" i="5" s="1"/>
  <c r="I102" i="5" s="1"/>
  <c r="G101" i="5"/>
  <c r="H101" i="5" s="1"/>
  <c r="I101" i="5" s="1"/>
  <c r="I100" i="5"/>
  <c r="H100" i="5"/>
  <c r="G100" i="5"/>
  <c r="G99" i="5"/>
  <c r="H99" i="5" s="1"/>
  <c r="I99" i="5" s="1"/>
  <c r="I98" i="5"/>
  <c r="H98" i="5"/>
  <c r="G98" i="5"/>
  <c r="H97" i="5"/>
  <c r="I97" i="5" s="1"/>
  <c r="G97" i="5"/>
  <c r="G96" i="5"/>
  <c r="H96" i="5" s="1"/>
  <c r="I96" i="5" s="1"/>
  <c r="G95" i="5"/>
  <c r="H95" i="5" s="1"/>
  <c r="I95" i="5" s="1"/>
  <c r="G94" i="5"/>
  <c r="H94" i="5" s="1"/>
  <c r="I94" i="5" s="1"/>
  <c r="G93" i="5"/>
  <c r="H93" i="5" s="1"/>
  <c r="I93" i="5" s="1"/>
  <c r="I92" i="5"/>
  <c r="H92" i="5"/>
  <c r="G92" i="5"/>
  <c r="H91" i="5"/>
  <c r="I91" i="5" s="1"/>
  <c r="G91" i="5"/>
  <c r="G90" i="5"/>
  <c r="H90" i="5" s="1"/>
  <c r="I90" i="5" s="1"/>
  <c r="G89" i="5"/>
  <c r="H89" i="5" s="1"/>
  <c r="I89" i="5" s="1"/>
  <c r="G88" i="5"/>
  <c r="H88" i="5" s="1"/>
  <c r="I88" i="5" s="1"/>
  <c r="G87" i="5"/>
  <c r="H87" i="5" s="1"/>
  <c r="I87" i="5" s="1"/>
  <c r="I86" i="5"/>
  <c r="H86" i="5"/>
  <c r="G86" i="5"/>
  <c r="H85" i="5"/>
  <c r="I85" i="5" s="1"/>
  <c r="G85" i="5"/>
  <c r="G84" i="5"/>
  <c r="H84" i="5" s="1"/>
  <c r="I84" i="5" s="1"/>
  <c r="G83" i="5"/>
  <c r="H83" i="5" s="1"/>
  <c r="I83" i="5" s="1"/>
  <c r="G82" i="5"/>
  <c r="H82" i="5" s="1"/>
  <c r="I82" i="5" s="1"/>
  <c r="G81" i="5"/>
  <c r="H81" i="5" s="1"/>
  <c r="I81" i="5" s="1"/>
  <c r="I80" i="5"/>
  <c r="H80" i="5"/>
  <c r="G80" i="5"/>
  <c r="H79" i="5"/>
  <c r="I79" i="5" s="1"/>
  <c r="G79" i="5"/>
  <c r="G78" i="5"/>
  <c r="H78" i="5" s="1"/>
  <c r="I78" i="5" s="1"/>
  <c r="G77" i="5"/>
  <c r="H77" i="5" s="1"/>
  <c r="I77" i="5" s="1"/>
  <c r="I76" i="5"/>
  <c r="H76" i="5"/>
  <c r="G76" i="5"/>
  <c r="G75" i="5"/>
  <c r="H75" i="5" s="1"/>
  <c r="I75" i="5" s="1"/>
  <c r="I74" i="5"/>
  <c r="H74" i="5"/>
  <c r="G74" i="5"/>
  <c r="H73" i="5"/>
  <c r="I73" i="5" s="1"/>
  <c r="G73" i="5"/>
  <c r="G72" i="5"/>
  <c r="H72" i="5" s="1"/>
  <c r="I72" i="5" s="1"/>
  <c r="G71" i="5"/>
  <c r="H71" i="5" s="1"/>
  <c r="I71" i="5" s="1"/>
  <c r="I70" i="5"/>
  <c r="H70" i="5"/>
  <c r="G70" i="5"/>
  <c r="G69" i="5"/>
  <c r="H69" i="5" s="1"/>
  <c r="I69" i="5" s="1"/>
  <c r="I68" i="5"/>
  <c r="H68" i="5"/>
  <c r="G68" i="5"/>
  <c r="H67" i="5"/>
  <c r="I67" i="5" s="1"/>
  <c r="G67" i="5"/>
  <c r="G66" i="5"/>
  <c r="H66" i="5" s="1"/>
  <c r="I66" i="5" s="1"/>
  <c r="G65" i="5"/>
  <c r="H65" i="5" s="1"/>
  <c r="I65" i="5" s="1"/>
  <c r="I64" i="5"/>
  <c r="H64" i="5"/>
  <c r="G64" i="5"/>
  <c r="G63" i="5"/>
  <c r="H63" i="5" s="1"/>
  <c r="I63" i="5" s="1"/>
  <c r="I62" i="5"/>
  <c r="H62" i="5"/>
  <c r="G62" i="5"/>
  <c r="H61" i="5"/>
  <c r="I61" i="5" s="1"/>
  <c r="G61" i="5"/>
  <c r="G60" i="5"/>
  <c r="H60" i="5" s="1"/>
  <c r="I60" i="5" s="1"/>
  <c r="G59" i="5"/>
  <c r="H59" i="5" s="1"/>
  <c r="I59" i="5" s="1"/>
  <c r="I58" i="5"/>
  <c r="H58" i="5"/>
  <c r="G58" i="5"/>
  <c r="G57" i="5"/>
  <c r="H57" i="5" s="1"/>
  <c r="I57" i="5" s="1"/>
  <c r="I56" i="5"/>
  <c r="H56" i="5"/>
  <c r="G56" i="5"/>
  <c r="H55" i="5"/>
  <c r="I55" i="5" s="1"/>
  <c r="G55" i="5"/>
  <c r="G54" i="5"/>
  <c r="H54" i="5" s="1"/>
  <c r="I54" i="5" s="1"/>
  <c r="G53" i="5"/>
  <c r="H53" i="5" s="1"/>
  <c r="I53" i="5" s="1"/>
  <c r="I52" i="5"/>
  <c r="H52" i="5"/>
  <c r="G52" i="5"/>
  <c r="G51" i="5"/>
  <c r="H51" i="5" s="1"/>
  <c r="I51" i="5" s="1"/>
  <c r="I50" i="5"/>
  <c r="H50" i="5"/>
  <c r="G50" i="5"/>
  <c r="H49" i="5"/>
  <c r="I49" i="5" s="1"/>
  <c r="G49" i="5"/>
  <c r="G48" i="5"/>
  <c r="H48" i="5" s="1"/>
  <c r="I48" i="5" s="1"/>
  <c r="G47" i="5"/>
  <c r="H47" i="5" s="1"/>
  <c r="I47" i="5" s="1"/>
  <c r="I46" i="5"/>
  <c r="H46" i="5"/>
  <c r="G46" i="5"/>
  <c r="G45" i="5"/>
  <c r="H45" i="5" s="1"/>
  <c r="I45" i="5" s="1"/>
  <c r="I44" i="5"/>
  <c r="H44" i="5"/>
  <c r="G44" i="5"/>
  <c r="H43" i="5"/>
  <c r="I43" i="5" s="1"/>
  <c r="G43" i="5"/>
  <c r="G42" i="5"/>
  <c r="H42" i="5" s="1"/>
  <c r="I42" i="5" s="1"/>
  <c r="G41" i="5"/>
  <c r="H41" i="5" s="1"/>
  <c r="I41" i="5" s="1"/>
  <c r="I40" i="5"/>
  <c r="H40" i="5"/>
  <c r="G40" i="5"/>
  <c r="H39" i="5"/>
  <c r="I39" i="5" s="1"/>
  <c r="G39" i="5"/>
  <c r="G38" i="5"/>
  <c r="H38" i="5" s="1"/>
  <c r="I38" i="5" s="1"/>
  <c r="H37" i="5"/>
  <c r="I37" i="5" s="1"/>
  <c r="G37" i="5"/>
  <c r="G36" i="5"/>
  <c r="H36" i="5" s="1"/>
  <c r="I36" i="5" s="1"/>
  <c r="H35" i="5"/>
  <c r="I35" i="5" s="1"/>
  <c r="G35" i="5"/>
  <c r="G34" i="5"/>
  <c r="H34" i="5" s="1"/>
  <c r="I34" i="5" s="1"/>
  <c r="H33" i="5"/>
  <c r="I33" i="5" s="1"/>
  <c r="G33" i="5"/>
  <c r="G32" i="5"/>
  <c r="H32" i="5" s="1"/>
  <c r="I32" i="5" s="1"/>
  <c r="H31" i="5"/>
  <c r="I31" i="5" s="1"/>
  <c r="G31" i="5"/>
  <c r="G30" i="5"/>
  <c r="H30" i="5" s="1"/>
  <c r="I30" i="5" s="1"/>
  <c r="H29" i="5"/>
  <c r="I29" i="5" s="1"/>
  <c r="G29" i="5"/>
  <c r="G28" i="5"/>
  <c r="H28" i="5" s="1"/>
  <c r="I28" i="5" s="1"/>
  <c r="H27" i="5"/>
  <c r="I27" i="5" s="1"/>
  <c r="G27" i="5"/>
  <c r="G26" i="5"/>
  <c r="H26" i="5" s="1"/>
  <c r="I26" i="5" s="1"/>
  <c r="H25" i="5"/>
  <c r="I25" i="5" s="1"/>
  <c r="G25" i="5"/>
  <c r="G24" i="5"/>
  <c r="H24" i="5" s="1"/>
  <c r="I24" i="5" s="1"/>
  <c r="G23" i="5"/>
  <c r="H23" i="5" s="1"/>
  <c r="I23" i="5" s="1"/>
  <c r="G22" i="5"/>
  <c r="H22" i="5" s="1"/>
  <c r="I22" i="5" s="1"/>
  <c r="H21" i="5"/>
  <c r="I21" i="5" s="1"/>
  <c r="G21" i="5"/>
  <c r="G20" i="5"/>
  <c r="H20" i="5" s="1"/>
  <c r="I20" i="5" s="1"/>
  <c r="H19" i="5"/>
  <c r="I19" i="5" s="1"/>
  <c r="G19" i="5"/>
  <c r="G18" i="5"/>
  <c r="H18" i="5" s="1"/>
  <c r="I18" i="5" s="1"/>
  <c r="H17" i="5"/>
  <c r="I17" i="5" s="1"/>
  <c r="G17" i="5"/>
  <c r="I16" i="5"/>
  <c r="H16" i="5"/>
  <c r="G16" i="5"/>
  <c r="H15" i="5"/>
  <c r="I15" i="5" s="1"/>
  <c r="G15" i="5"/>
  <c r="I14" i="5"/>
  <c r="H14" i="5"/>
  <c r="G14" i="5"/>
  <c r="H13" i="5"/>
  <c r="I13" i="5" s="1"/>
  <c r="G13" i="5"/>
  <c r="G12" i="5"/>
  <c r="H12" i="5" s="1"/>
  <c r="I12" i="5" s="1"/>
  <c r="H11" i="5"/>
  <c r="I11" i="5" s="1"/>
  <c r="G11" i="5"/>
  <c r="G10" i="5"/>
  <c r="H10" i="5" s="1"/>
  <c r="I10" i="5" s="1"/>
  <c r="H9" i="5"/>
  <c r="I9" i="5" s="1"/>
  <c r="G9" i="5"/>
  <c r="G8" i="5"/>
  <c r="H8" i="5" s="1"/>
  <c r="I8" i="5" s="1"/>
  <c r="H7" i="5"/>
  <c r="I7" i="5" s="1"/>
  <c r="G7" i="5"/>
  <c r="G6" i="5"/>
  <c r="H6" i="5" s="1"/>
  <c r="I6" i="5" s="1"/>
  <c r="H5" i="5"/>
  <c r="I5" i="5" s="1"/>
  <c r="G5" i="5"/>
  <c r="G4" i="5"/>
  <c r="H4" i="5" s="1"/>
  <c r="I4" i="5" s="1"/>
  <c r="H3" i="5"/>
  <c r="I3" i="5" s="1"/>
  <c r="G3" i="5"/>
  <c r="G2" i="5"/>
  <c r="H2" i="5" s="1"/>
  <c r="I2" i="5" s="1"/>
  <c r="G118" i="4"/>
  <c r="H118" i="4" s="1"/>
  <c r="I118" i="4" s="1"/>
  <c r="G117" i="4"/>
  <c r="H117" i="4" s="1"/>
  <c r="I117" i="4" s="1"/>
  <c r="H116" i="4"/>
  <c r="I116" i="4" s="1"/>
  <c r="G116" i="4"/>
  <c r="G115" i="4"/>
  <c r="H115" i="4" s="1"/>
  <c r="I115" i="4" s="1"/>
  <c r="G114" i="4"/>
  <c r="H114" i="4" s="1"/>
  <c r="I114" i="4" s="1"/>
  <c r="G113" i="4"/>
  <c r="H113" i="4" s="1"/>
  <c r="I113" i="4" s="1"/>
  <c r="G112" i="4"/>
  <c r="H112" i="4" s="1"/>
  <c r="I112" i="4" s="1"/>
  <c r="I111" i="4"/>
  <c r="H111" i="4"/>
  <c r="G111" i="4"/>
  <c r="H110" i="4"/>
  <c r="I110" i="4" s="1"/>
  <c r="G110" i="4"/>
  <c r="G109" i="4"/>
  <c r="H109" i="4" s="1"/>
  <c r="I109" i="4" s="1"/>
  <c r="G108" i="4"/>
  <c r="H108" i="4" s="1"/>
  <c r="I108" i="4" s="1"/>
  <c r="G107" i="4"/>
  <c r="H107" i="4" s="1"/>
  <c r="I107" i="4" s="1"/>
  <c r="G106" i="4"/>
  <c r="H106" i="4" s="1"/>
  <c r="I106" i="4" s="1"/>
  <c r="I105" i="4"/>
  <c r="H105" i="4"/>
  <c r="G105" i="4"/>
  <c r="H104" i="4"/>
  <c r="I104" i="4" s="1"/>
  <c r="G104" i="4"/>
  <c r="G103" i="4"/>
  <c r="H103" i="4" s="1"/>
  <c r="I103" i="4" s="1"/>
  <c r="G102" i="4"/>
  <c r="H102" i="4" s="1"/>
  <c r="I102" i="4" s="1"/>
  <c r="G101" i="4"/>
  <c r="H101" i="4" s="1"/>
  <c r="I101" i="4" s="1"/>
  <c r="G100" i="4"/>
  <c r="H100" i="4" s="1"/>
  <c r="I100" i="4" s="1"/>
  <c r="I99" i="4"/>
  <c r="H99" i="4"/>
  <c r="G99" i="4"/>
  <c r="H98" i="4"/>
  <c r="I98" i="4" s="1"/>
  <c r="G98" i="4"/>
  <c r="G97" i="4"/>
  <c r="H97" i="4" s="1"/>
  <c r="I97" i="4" s="1"/>
  <c r="G96" i="4"/>
  <c r="H96" i="4" s="1"/>
  <c r="I96" i="4" s="1"/>
  <c r="G95" i="4"/>
  <c r="H95" i="4" s="1"/>
  <c r="I95" i="4" s="1"/>
  <c r="G94" i="4"/>
  <c r="H94" i="4" s="1"/>
  <c r="I94" i="4" s="1"/>
  <c r="I93" i="4"/>
  <c r="H93" i="4"/>
  <c r="G93" i="4"/>
  <c r="H92" i="4"/>
  <c r="I92" i="4" s="1"/>
  <c r="G92" i="4"/>
  <c r="G91" i="4"/>
  <c r="H91" i="4" s="1"/>
  <c r="I91" i="4" s="1"/>
  <c r="G90" i="4"/>
  <c r="H90" i="4" s="1"/>
  <c r="I90" i="4" s="1"/>
  <c r="G89" i="4"/>
  <c r="H89" i="4" s="1"/>
  <c r="I89" i="4" s="1"/>
  <c r="G88" i="4"/>
  <c r="H88" i="4" s="1"/>
  <c r="I88" i="4" s="1"/>
  <c r="I87" i="4"/>
  <c r="H87" i="4"/>
  <c r="G87" i="4"/>
  <c r="H86" i="4"/>
  <c r="I86" i="4" s="1"/>
  <c r="G86" i="4"/>
  <c r="G85" i="4"/>
  <c r="H85" i="4" s="1"/>
  <c r="I85" i="4" s="1"/>
  <c r="G84" i="4"/>
  <c r="H84" i="4" s="1"/>
  <c r="I84" i="4" s="1"/>
  <c r="G83" i="4"/>
  <c r="H83" i="4" s="1"/>
  <c r="I83" i="4" s="1"/>
  <c r="G82" i="4"/>
  <c r="H82" i="4" s="1"/>
  <c r="I82" i="4" s="1"/>
  <c r="I81" i="4"/>
  <c r="H81" i="4"/>
  <c r="G81" i="4"/>
  <c r="H80" i="4"/>
  <c r="I80" i="4" s="1"/>
  <c r="G80" i="4"/>
  <c r="G79" i="4"/>
  <c r="H79" i="4" s="1"/>
  <c r="I79" i="4" s="1"/>
  <c r="G78" i="4"/>
  <c r="H78" i="4" s="1"/>
  <c r="I78" i="4" s="1"/>
  <c r="I77" i="4"/>
  <c r="H77" i="4"/>
  <c r="G77" i="4"/>
  <c r="G76" i="4"/>
  <c r="H76" i="4" s="1"/>
  <c r="I76" i="4" s="1"/>
  <c r="I75" i="4"/>
  <c r="H75" i="4"/>
  <c r="G75" i="4"/>
  <c r="H74" i="4"/>
  <c r="I74" i="4" s="1"/>
  <c r="G74" i="4"/>
  <c r="G73" i="4"/>
  <c r="H73" i="4" s="1"/>
  <c r="I73" i="4" s="1"/>
  <c r="G72" i="4"/>
  <c r="H72" i="4" s="1"/>
  <c r="I72" i="4" s="1"/>
  <c r="I71" i="4"/>
  <c r="H71" i="4"/>
  <c r="G71" i="4"/>
  <c r="G70" i="4"/>
  <c r="H70" i="4" s="1"/>
  <c r="I70" i="4" s="1"/>
  <c r="I69" i="4"/>
  <c r="H69" i="4"/>
  <c r="G69" i="4"/>
  <c r="H68" i="4"/>
  <c r="I68" i="4" s="1"/>
  <c r="G68" i="4"/>
  <c r="G67" i="4"/>
  <c r="H67" i="4" s="1"/>
  <c r="I67" i="4" s="1"/>
  <c r="G66" i="4"/>
  <c r="H66" i="4" s="1"/>
  <c r="I66" i="4" s="1"/>
  <c r="I65" i="4"/>
  <c r="H65" i="4"/>
  <c r="G65" i="4"/>
  <c r="G64" i="4"/>
  <c r="H64" i="4" s="1"/>
  <c r="I64" i="4" s="1"/>
  <c r="I63" i="4"/>
  <c r="H63" i="4"/>
  <c r="G63" i="4"/>
  <c r="H62" i="4"/>
  <c r="I62" i="4" s="1"/>
  <c r="G62" i="4"/>
  <c r="G61" i="4"/>
  <c r="H61" i="4" s="1"/>
  <c r="I61" i="4" s="1"/>
  <c r="G60" i="4"/>
  <c r="H60" i="4" s="1"/>
  <c r="I60" i="4" s="1"/>
  <c r="I59" i="4"/>
  <c r="H59" i="4"/>
  <c r="G59" i="4"/>
  <c r="G58" i="4"/>
  <c r="H58" i="4" s="1"/>
  <c r="I58" i="4" s="1"/>
  <c r="I57" i="4"/>
  <c r="H57" i="4"/>
  <c r="G57" i="4"/>
  <c r="H56" i="4"/>
  <c r="I56" i="4" s="1"/>
  <c r="G56" i="4"/>
  <c r="G55" i="4"/>
  <c r="H55" i="4" s="1"/>
  <c r="I55" i="4" s="1"/>
  <c r="G54" i="4"/>
  <c r="H54" i="4" s="1"/>
  <c r="I54" i="4" s="1"/>
  <c r="I53" i="4"/>
  <c r="H53" i="4"/>
  <c r="G53" i="4"/>
  <c r="G52" i="4"/>
  <c r="H52" i="4" s="1"/>
  <c r="I52" i="4" s="1"/>
  <c r="I51" i="4"/>
  <c r="H51" i="4"/>
  <c r="G51" i="4"/>
  <c r="H50" i="4"/>
  <c r="I50" i="4" s="1"/>
  <c r="G50" i="4"/>
  <c r="G49" i="4"/>
  <c r="H49" i="4" s="1"/>
  <c r="I49" i="4" s="1"/>
  <c r="G48" i="4"/>
  <c r="H48" i="4" s="1"/>
  <c r="I48" i="4" s="1"/>
  <c r="I47" i="4"/>
  <c r="H47" i="4"/>
  <c r="G47" i="4"/>
  <c r="G46" i="4"/>
  <c r="H46" i="4" s="1"/>
  <c r="I46" i="4" s="1"/>
  <c r="I45" i="4"/>
  <c r="H45" i="4"/>
  <c r="G45" i="4"/>
  <c r="H44" i="4"/>
  <c r="I44" i="4" s="1"/>
  <c r="G44" i="4"/>
  <c r="G43" i="4"/>
  <c r="H43" i="4" s="1"/>
  <c r="I43" i="4" s="1"/>
  <c r="G42" i="4"/>
  <c r="H42" i="4" s="1"/>
  <c r="I42" i="4" s="1"/>
  <c r="I41" i="4"/>
  <c r="H41" i="4"/>
  <c r="G41" i="4"/>
  <c r="H40" i="4"/>
  <c r="I40" i="4" s="1"/>
  <c r="G40" i="4"/>
  <c r="I39" i="4"/>
  <c r="K39" i="4" s="1"/>
  <c r="H39" i="4"/>
  <c r="G39" i="4"/>
  <c r="H38" i="4"/>
  <c r="I38" i="4" s="1"/>
  <c r="G38" i="4"/>
  <c r="G37" i="4"/>
  <c r="H37" i="4" s="1"/>
  <c r="I37" i="4" s="1"/>
  <c r="G36" i="4"/>
  <c r="H36" i="4" s="1"/>
  <c r="I36" i="4" s="1"/>
  <c r="I35" i="4"/>
  <c r="H35" i="4"/>
  <c r="G35" i="4"/>
  <c r="H34" i="4"/>
  <c r="I34" i="4" s="1"/>
  <c r="G34" i="4"/>
  <c r="I33" i="4"/>
  <c r="K33" i="4" s="1"/>
  <c r="H33" i="4"/>
  <c r="G33" i="4"/>
  <c r="H32" i="4"/>
  <c r="I32" i="4" s="1"/>
  <c r="G32" i="4"/>
  <c r="G31" i="4"/>
  <c r="H31" i="4" s="1"/>
  <c r="I31" i="4" s="1"/>
  <c r="G30" i="4"/>
  <c r="H30" i="4" s="1"/>
  <c r="I30" i="4" s="1"/>
  <c r="G29" i="4"/>
  <c r="H29" i="4" s="1"/>
  <c r="I29" i="4" s="1"/>
  <c r="H28" i="4"/>
  <c r="I28" i="4" s="1"/>
  <c r="G28" i="4"/>
  <c r="G27" i="4"/>
  <c r="H27" i="4" s="1"/>
  <c r="I27" i="4" s="1"/>
  <c r="H26" i="4"/>
  <c r="I26" i="4" s="1"/>
  <c r="G26" i="4"/>
  <c r="G25" i="4"/>
  <c r="H25" i="4" s="1"/>
  <c r="I25" i="4" s="1"/>
  <c r="G24" i="4"/>
  <c r="H24" i="4" s="1"/>
  <c r="I24" i="4" s="1"/>
  <c r="G23" i="4"/>
  <c r="H23" i="4" s="1"/>
  <c r="I23" i="4" s="1"/>
  <c r="H22" i="4"/>
  <c r="I22" i="4" s="1"/>
  <c r="G22" i="4"/>
  <c r="G21" i="4"/>
  <c r="H21" i="4" s="1"/>
  <c r="I21" i="4" s="1"/>
  <c r="H20" i="4"/>
  <c r="I20" i="4" s="1"/>
  <c r="G20" i="4"/>
  <c r="G19" i="4"/>
  <c r="H19" i="4" s="1"/>
  <c r="I19" i="4" s="1"/>
  <c r="G18" i="4"/>
  <c r="H18" i="4" s="1"/>
  <c r="I18" i="4" s="1"/>
  <c r="G17" i="4"/>
  <c r="H17" i="4" s="1"/>
  <c r="I17" i="4" s="1"/>
  <c r="H16" i="4"/>
  <c r="I16" i="4" s="1"/>
  <c r="G16" i="4"/>
  <c r="G15" i="4"/>
  <c r="H15" i="4" s="1"/>
  <c r="I15" i="4" s="1"/>
  <c r="H14" i="4"/>
  <c r="I14" i="4" s="1"/>
  <c r="G14" i="4"/>
  <c r="G13" i="4"/>
  <c r="H13" i="4" s="1"/>
  <c r="I13" i="4" s="1"/>
  <c r="G12" i="4"/>
  <c r="H12" i="4" s="1"/>
  <c r="I12" i="4" s="1"/>
  <c r="G11" i="4"/>
  <c r="H11" i="4" s="1"/>
  <c r="I11" i="4" s="1"/>
  <c r="H10" i="4"/>
  <c r="I10" i="4" s="1"/>
  <c r="G10" i="4"/>
  <c r="G9" i="4"/>
  <c r="H9" i="4" s="1"/>
  <c r="I9" i="4" s="1"/>
  <c r="H8" i="4"/>
  <c r="I8" i="4" s="1"/>
  <c r="G8" i="4"/>
  <c r="G7" i="4"/>
  <c r="H7" i="4" s="1"/>
  <c r="I7" i="4" s="1"/>
  <c r="G6" i="4"/>
  <c r="H6" i="4" s="1"/>
  <c r="I6" i="4" s="1"/>
  <c r="G5" i="4"/>
  <c r="H5" i="4" s="1"/>
  <c r="I5" i="4" s="1"/>
  <c r="H4" i="4"/>
  <c r="I4" i="4" s="1"/>
  <c r="G4" i="4"/>
  <c r="G3" i="4"/>
  <c r="H3" i="4" s="1"/>
  <c r="I3" i="4" s="1"/>
  <c r="G118" i="3"/>
  <c r="H118" i="3" s="1"/>
  <c r="I118" i="3" s="1"/>
  <c r="G117" i="3"/>
  <c r="H117" i="3" s="1"/>
  <c r="I117" i="3" s="1"/>
  <c r="H116" i="3"/>
  <c r="I116" i="3" s="1"/>
  <c r="G116" i="3"/>
  <c r="G115" i="3"/>
  <c r="H115" i="3" s="1"/>
  <c r="I115" i="3" s="1"/>
  <c r="G114" i="3"/>
  <c r="H114" i="3" s="1"/>
  <c r="I114" i="3" s="1"/>
  <c r="G113" i="3"/>
  <c r="H113" i="3" s="1"/>
  <c r="I113" i="3" s="1"/>
  <c r="G112" i="3"/>
  <c r="H112" i="3" s="1"/>
  <c r="I112" i="3" s="1"/>
  <c r="I111" i="3"/>
  <c r="H111" i="3"/>
  <c r="G111" i="3"/>
  <c r="H110" i="3"/>
  <c r="I110" i="3" s="1"/>
  <c r="G110" i="3"/>
  <c r="G109" i="3"/>
  <c r="H109" i="3" s="1"/>
  <c r="I109" i="3" s="1"/>
  <c r="G108" i="3"/>
  <c r="H108" i="3" s="1"/>
  <c r="I108" i="3" s="1"/>
  <c r="K107" i="3"/>
  <c r="G107" i="3"/>
  <c r="H107" i="3" s="1"/>
  <c r="I107" i="3" s="1"/>
  <c r="G106" i="3"/>
  <c r="H106" i="3" s="1"/>
  <c r="I106" i="3" s="1"/>
  <c r="I105" i="3"/>
  <c r="H105" i="3"/>
  <c r="G105" i="3"/>
  <c r="H104" i="3"/>
  <c r="I104" i="3" s="1"/>
  <c r="G104" i="3"/>
  <c r="G103" i="3"/>
  <c r="H103" i="3" s="1"/>
  <c r="I103" i="3" s="1"/>
  <c r="G102" i="3"/>
  <c r="H102" i="3" s="1"/>
  <c r="I102" i="3" s="1"/>
  <c r="G101" i="3"/>
  <c r="H101" i="3" s="1"/>
  <c r="I101" i="3" s="1"/>
  <c r="K101" i="3" s="1"/>
  <c r="G100" i="3"/>
  <c r="H100" i="3" s="1"/>
  <c r="I100" i="3" s="1"/>
  <c r="I99" i="3"/>
  <c r="H99" i="3"/>
  <c r="G99" i="3"/>
  <c r="H98" i="3"/>
  <c r="I98" i="3" s="1"/>
  <c r="G98" i="3"/>
  <c r="G97" i="3"/>
  <c r="H97" i="3" s="1"/>
  <c r="I97" i="3" s="1"/>
  <c r="G96" i="3"/>
  <c r="H96" i="3" s="1"/>
  <c r="I96" i="3" s="1"/>
  <c r="K95" i="3"/>
  <c r="G95" i="3"/>
  <c r="H95" i="3" s="1"/>
  <c r="I95" i="3" s="1"/>
  <c r="G94" i="3"/>
  <c r="H94" i="3" s="1"/>
  <c r="I94" i="3" s="1"/>
  <c r="I93" i="3"/>
  <c r="H93" i="3"/>
  <c r="G93" i="3"/>
  <c r="H92" i="3"/>
  <c r="I92" i="3" s="1"/>
  <c r="G92" i="3"/>
  <c r="G91" i="3"/>
  <c r="H91" i="3" s="1"/>
  <c r="I91" i="3" s="1"/>
  <c r="G90" i="3"/>
  <c r="H90" i="3" s="1"/>
  <c r="I90" i="3" s="1"/>
  <c r="G89" i="3"/>
  <c r="H89" i="3" s="1"/>
  <c r="I89" i="3" s="1"/>
  <c r="K89" i="3" s="1"/>
  <c r="G88" i="3"/>
  <c r="H88" i="3" s="1"/>
  <c r="I88" i="3" s="1"/>
  <c r="I87" i="3"/>
  <c r="H87" i="3"/>
  <c r="G87" i="3"/>
  <c r="H86" i="3"/>
  <c r="I86" i="3" s="1"/>
  <c r="K83" i="3" s="1"/>
  <c r="G86" i="3"/>
  <c r="G85" i="3"/>
  <c r="H85" i="3" s="1"/>
  <c r="I85" i="3" s="1"/>
  <c r="G84" i="3"/>
  <c r="H84" i="3" s="1"/>
  <c r="I84" i="3" s="1"/>
  <c r="G83" i="3"/>
  <c r="H83" i="3" s="1"/>
  <c r="I83" i="3" s="1"/>
  <c r="G82" i="3"/>
  <c r="H82" i="3" s="1"/>
  <c r="I82" i="3" s="1"/>
  <c r="I81" i="3"/>
  <c r="H81" i="3"/>
  <c r="G81" i="3"/>
  <c r="H80" i="3"/>
  <c r="I80" i="3" s="1"/>
  <c r="G80" i="3"/>
  <c r="G79" i="3"/>
  <c r="H79" i="3" s="1"/>
  <c r="I79" i="3" s="1"/>
  <c r="G78" i="3"/>
  <c r="H78" i="3" s="1"/>
  <c r="I78" i="3" s="1"/>
  <c r="I77" i="3"/>
  <c r="H77" i="3"/>
  <c r="G77" i="3"/>
  <c r="G76" i="3"/>
  <c r="H76" i="3" s="1"/>
  <c r="I76" i="3" s="1"/>
  <c r="I75" i="3"/>
  <c r="H75" i="3"/>
  <c r="G75" i="3"/>
  <c r="H74" i="3"/>
  <c r="I74" i="3" s="1"/>
  <c r="G74" i="3"/>
  <c r="G73" i="3"/>
  <c r="H73" i="3" s="1"/>
  <c r="I73" i="3" s="1"/>
  <c r="G72" i="3"/>
  <c r="H72" i="3" s="1"/>
  <c r="I72" i="3" s="1"/>
  <c r="I71" i="3"/>
  <c r="H71" i="3"/>
  <c r="G71" i="3"/>
  <c r="G70" i="3"/>
  <c r="H70" i="3" s="1"/>
  <c r="I70" i="3" s="1"/>
  <c r="I69" i="3"/>
  <c r="H69" i="3"/>
  <c r="G69" i="3"/>
  <c r="H68" i="3"/>
  <c r="I68" i="3" s="1"/>
  <c r="G68" i="3"/>
  <c r="G67" i="3"/>
  <c r="H67" i="3" s="1"/>
  <c r="I67" i="3" s="1"/>
  <c r="G66" i="3"/>
  <c r="H66" i="3" s="1"/>
  <c r="I66" i="3" s="1"/>
  <c r="I65" i="3"/>
  <c r="H65" i="3"/>
  <c r="G65" i="3"/>
  <c r="G64" i="3"/>
  <c r="H64" i="3" s="1"/>
  <c r="I64" i="3" s="1"/>
  <c r="I63" i="3"/>
  <c r="H63" i="3"/>
  <c r="G63" i="3"/>
  <c r="H62" i="3"/>
  <c r="I62" i="3" s="1"/>
  <c r="G62" i="3"/>
  <c r="G61" i="3"/>
  <c r="H61" i="3" s="1"/>
  <c r="I61" i="3" s="1"/>
  <c r="G60" i="3"/>
  <c r="H60" i="3" s="1"/>
  <c r="I60" i="3" s="1"/>
  <c r="I59" i="3"/>
  <c r="H59" i="3"/>
  <c r="G59" i="3"/>
  <c r="G58" i="3"/>
  <c r="H58" i="3" s="1"/>
  <c r="I58" i="3" s="1"/>
  <c r="I57" i="3"/>
  <c r="H57" i="3"/>
  <c r="G57" i="3"/>
  <c r="H56" i="3"/>
  <c r="I56" i="3" s="1"/>
  <c r="G56" i="3"/>
  <c r="G55" i="3"/>
  <c r="H55" i="3" s="1"/>
  <c r="I55" i="3" s="1"/>
  <c r="G54" i="3"/>
  <c r="H54" i="3" s="1"/>
  <c r="I54" i="3" s="1"/>
  <c r="I53" i="3"/>
  <c r="H53" i="3"/>
  <c r="G53" i="3"/>
  <c r="G52" i="3"/>
  <c r="H52" i="3" s="1"/>
  <c r="I52" i="3" s="1"/>
  <c r="I51" i="3"/>
  <c r="H51" i="3"/>
  <c r="G51" i="3"/>
  <c r="H50" i="3"/>
  <c r="I50" i="3" s="1"/>
  <c r="G50" i="3"/>
  <c r="G49" i="3"/>
  <c r="H49" i="3" s="1"/>
  <c r="I49" i="3" s="1"/>
  <c r="G48" i="3"/>
  <c r="H48" i="3" s="1"/>
  <c r="I48" i="3" s="1"/>
  <c r="I47" i="3"/>
  <c r="H47" i="3"/>
  <c r="G47" i="3"/>
  <c r="G46" i="3"/>
  <c r="H46" i="3" s="1"/>
  <c r="I46" i="3" s="1"/>
  <c r="I45" i="3"/>
  <c r="H45" i="3"/>
  <c r="G45" i="3"/>
  <c r="H44" i="3"/>
  <c r="I44" i="3" s="1"/>
  <c r="G44" i="3"/>
  <c r="G43" i="3"/>
  <c r="H43" i="3" s="1"/>
  <c r="I43" i="3" s="1"/>
  <c r="G42" i="3"/>
  <c r="H42" i="3" s="1"/>
  <c r="I42" i="3" s="1"/>
  <c r="I41" i="3"/>
  <c r="H41" i="3"/>
  <c r="G41" i="3"/>
  <c r="H40" i="3"/>
  <c r="I40" i="3" s="1"/>
  <c r="G40" i="3"/>
  <c r="G39" i="3"/>
  <c r="H39" i="3" s="1"/>
  <c r="I39" i="3" s="1"/>
  <c r="H38" i="3"/>
  <c r="I38" i="3" s="1"/>
  <c r="G38" i="3"/>
  <c r="G37" i="3"/>
  <c r="H37" i="3" s="1"/>
  <c r="I37" i="3" s="1"/>
  <c r="G36" i="3"/>
  <c r="H36" i="3" s="1"/>
  <c r="I36" i="3" s="1"/>
  <c r="G35" i="3"/>
  <c r="H35" i="3" s="1"/>
  <c r="I35" i="3" s="1"/>
  <c r="H34" i="3"/>
  <c r="I34" i="3" s="1"/>
  <c r="G34" i="3"/>
  <c r="I33" i="3"/>
  <c r="G33" i="3"/>
  <c r="H33" i="3" s="1"/>
  <c r="H32" i="3"/>
  <c r="I32" i="3" s="1"/>
  <c r="G32" i="3"/>
  <c r="G31" i="3"/>
  <c r="H31" i="3" s="1"/>
  <c r="I31" i="3" s="1"/>
  <c r="G30" i="3"/>
  <c r="H30" i="3" s="1"/>
  <c r="I30" i="3" s="1"/>
  <c r="I29" i="3"/>
  <c r="G29" i="3"/>
  <c r="H29" i="3" s="1"/>
  <c r="H28" i="3"/>
  <c r="I28" i="3" s="1"/>
  <c r="G28" i="3"/>
  <c r="G27" i="3"/>
  <c r="H27" i="3" s="1"/>
  <c r="I27" i="3" s="1"/>
  <c r="H26" i="3"/>
  <c r="I26" i="3" s="1"/>
  <c r="G26" i="3"/>
  <c r="H25" i="3"/>
  <c r="I25" i="3" s="1"/>
  <c r="G25" i="3"/>
  <c r="G24" i="3"/>
  <c r="H24" i="3" s="1"/>
  <c r="I24" i="3" s="1"/>
  <c r="G23" i="3"/>
  <c r="H23" i="3" s="1"/>
  <c r="I23" i="3" s="1"/>
  <c r="H22" i="3"/>
  <c r="I22" i="3" s="1"/>
  <c r="G22" i="3"/>
  <c r="G21" i="3"/>
  <c r="H21" i="3" s="1"/>
  <c r="I21" i="3" s="1"/>
  <c r="H20" i="3"/>
  <c r="I20" i="3" s="1"/>
  <c r="G20" i="3"/>
  <c r="H19" i="3"/>
  <c r="I19" i="3" s="1"/>
  <c r="G19" i="3"/>
  <c r="G18" i="3"/>
  <c r="H18" i="3" s="1"/>
  <c r="I18" i="3" s="1"/>
  <c r="G17" i="3"/>
  <c r="H17" i="3" s="1"/>
  <c r="I17" i="3" s="1"/>
  <c r="H16" i="3"/>
  <c r="I16" i="3" s="1"/>
  <c r="G16" i="3"/>
  <c r="G15" i="3"/>
  <c r="H15" i="3" s="1"/>
  <c r="I15" i="3" s="1"/>
  <c r="H14" i="3"/>
  <c r="I14" i="3" s="1"/>
  <c r="G14" i="3"/>
  <c r="H13" i="3"/>
  <c r="I13" i="3" s="1"/>
  <c r="G13" i="3"/>
  <c r="G12" i="3"/>
  <c r="H12" i="3" s="1"/>
  <c r="I12" i="3" s="1"/>
  <c r="G11" i="3"/>
  <c r="H11" i="3" s="1"/>
  <c r="I11" i="3" s="1"/>
  <c r="H10" i="3"/>
  <c r="I10" i="3" s="1"/>
  <c r="G10" i="3"/>
  <c r="G9" i="3"/>
  <c r="H9" i="3" s="1"/>
  <c r="I9" i="3" s="1"/>
  <c r="H8" i="3"/>
  <c r="I8" i="3" s="1"/>
  <c r="G8" i="3"/>
  <c r="H7" i="3"/>
  <c r="I7" i="3" s="1"/>
  <c r="G7" i="3"/>
  <c r="G6" i="3"/>
  <c r="H6" i="3" s="1"/>
  <c r="I6" i="3" s="1"/>
  <c r="G5" i="3"/>
  <c r="H5" i="3" s="1"/>
  <c r="I5" i="3" s="1"/>
  <c r="H4" i="3"/>
  <c r="I4" i="3" s="1"/>
  <c r="G4" i="3"/>
  <c r="G3" i="3"/>
  <c r="H3" i="3" s="1"/>
  <c r="I3" i="3" s="1"/>
  <c r="G1" i="3"/>
  <c r="K70" i="6" l="1"/>
  <c r="L70" i="6"/>
  <c r="K46" i="6"/>
  <c r="L46" i="6"/>
  <c r="K58" i="6"/>
  <c r="L58" i="6"/>
  <c r="K52" i="6"/>
  <c r="K76" i="6"/>
  <c r="L83" i="6"/>
  <c r="K83" i="6"/>
  <c r="K3" i="6"/>
  <c r="K27" i="6"/>
  <c r="L52" i="6"/>
  <c r="L76" i="6"/>
  <c r="L107" i="6"/>
  <c r="K107" i="6"/>
  <c r="K64" i="6"/>
  <c r="L89" i="6"/>
  <c r="K89" i="6"/>
  <c r="L113" i="6"/>
  <c r="K113" i="6"/>
  <c r="L95" i="6"/>
  <c r="K95" i="6"/>
  <c r="L64" i="6"/>
  <c r="L101" i="6"/>
  <c r="K101" i="6"/>
  <c r="K8" i="5"/>
  <c r="J8" i="5"/>
  <c r="K38" i="5"/>
  <c r="J38" i="5"/>
  <c r="J51" i="5"/>
  <c r="K51" i="5"/>
  <c r="J75" i="5"/>
  <c r="K75" i="5"/>
  <c r="J82" i="5"/>
  <c r="K82" i="5"/>
  <c r="J45" i="5"/>
  <c r="K45" i="5"/>
  <c r="J69" i="5"/>
  <c r="K69" i="5"/>
  <c r="J88" i="5"/>
  <c r="K88" i="5"/>
  <c r="K20" i="5"/>
  <c r="J20" i="5"/>
  <c r="K26" i="5"/>
  <c r="J26" i="5"/>
  <c r="K63" i="5"/>
  <c r="J63" i="5"/>
  <c r="J94" i="5"/>
  <c r="K94" i="5"/>
  <c r="K99" i="5"/>
  <c r="J99" i="5"/>
  <c r="J106" i="5"/>
  <c r="K106" i="5"/>
  <c r="K2" i="5"/>
  <c r="J2" i="5"/>
  <c r="K14" i="5"/>
  <c r="K32" i="5"/>
  <c r="J32" i="5"/>
  <c r="J57" i="5"/>
  <c r="K57" i="5"/>
  <c r="J112" i="5"/>
  <c r="K112" i="5"/>
  <c r="J14" i="5"/>
  <c r="J76" i="4"/>
  <c r="K76" i="4"/>
  <c r="J107" i="4"/>
  <c r="K107" i="4"/>
  <c r="K46" i="4"/>
  <c r="J46" i="4"/>
  <c r="J70" i="4"/>
  <c r="K70" i="4"/>
  <c r="J89" i="4"/>
  <c r="K89" i="4"/>
  <c r="J113" i="4"/>
  <c r="K113" i="4"/>
  <c r="J83" i="4"/>
  <c r="K83" i="4"/>
  <c r="K15" i="4"/>
  <c r="J15" i="4"/>
  <c r="K21" i="4"/>
  <c r="J21" i="4"/>
  <c r="K27" i="4"/>
  <c r="J27" i="4"/>
  <c r="J64" i="4"/>
  <c r="K64" i="4"/>
  <c r="J95" i="4"/>
  <c r="K95" i="4"/>
  <c r="J52" i="4"/>
  <c r="K52" i="4"/>
  <c r="K3" i="4"/>
  <c r="J3" i="4"/>
  <c r="K9" i="4"/>
  <c r="J9" i="4"/>
  <c r="J58" i="4"/>
  <c r="K58" i="4"/>
  <c r="J101" i="4"/>
  <c r="K101" i="4"/>
  <c r="J33" i="4"/>
  <c r="J39" i="4"/>
  <c r="K15" i="3"/>
  <c r="J15" i="3"/>
  <c r="J39" i="3"/>
  <c r="K39" i="3"/>
  <c r="K21" i="3"/>
  <c r="J21" i="3"/>
  <c r="K3" i="3"/>
  <c r="J3" i="3"/>
  <c r="K27" i="3"/>
  <c r="J27" i="3"/>
  <c r="K9" i="3"/>
  <c r="J9" i="3"/>
  <c r="K113" i="3"/>
  <c r="K64" i="3"/>
  <c r="K76" i="3"/>
  <c r="K33" i="3"/>
  <c r="K46" i="3"/>
  <c r="K52" i="3"/>
  <c r="K58" i="3"/>
  <c r="K70" i="3"/>
  <c r="J33" i="3"/>
  <c r="J46" i="3"/>
  <c r="J52" i="3"/>
  <c r="J58" i="3"/>
  <c r="J64" i="3"/>
  <c r="J70" i="3"/>
  <c r="J76" i="3"/>
  <c r="J83" i="3"/>
  <c r="J95" i="3"/>
  <c r="J107" i="3"/>
  <c r="J89" i="3"/>
  <c r="J101" i="3"/>
  <c r="J113" i="3"/>
  <c r="H11" i="2" l="1"/>
  <c r="G11" i="2"/>
  <c r="F11" i="2"/>
  <c r="E11" i="2"/>
  <c r="D11" i="2"/>
  <c r="C11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<sst xmlns="http://schemas.openxmlformats.org/spreadsheetml/2006/main" count="591" uniqueCount="93">
  <si>
    <t>Control</t>
  </si>
  <si>
    <t>100 PPM chitosan</t>
  </si>
  <si>
    <t>LSE:A</t>
  </si>
  <si>
    <t>LSE:C</t>
  </si>
  <si>
    <t>LSE 5ml/L 100 PPM chitosan</t>
  </si>
  <si>
    <t>LSE 15ml/L 100 PPM chitosan</t>
  </si>
  <si>
    <t>Average</t>
  </si>
  <si>
    <t>SEM</t>
  </si>
  <si>
    <t>Chitosan100 PPM</t>
  </si>
  <si>
    <t xml:space="preserve">LSE 5ml/L </t>
  </si>
  <si>
    <t xml:space="preserve">LSE 15ml/L </t>
  </si>
  <si>
    <t xml:space="preserve">LSE 5ml/L+100 PPM chitosan </t>
  </si>
  <si>
    <t xml:space="preserve">LSE 15ml/L+100 PPM chitosan </t>
  </si>
  <si>
    <t>Chi 100 PPM chitosan</t>
  </si>
  <si>
    <t>LSE 5ml/L</t>
  </si>
  <si>
    <t>LSE 15ml/L</t>
  </si>
  <si>
    <t>LSE 5ml/L+Chi 100 PPM chitosan</t>
  </si>
  <si>
    <t>LSE 15ml/L+Chi 100 PPM chitosan</t>
  </si>
  <si>
    <t>Avrg</t>
  </si>
  <si>
    <t>Avg</t>
  </si>
  <si>
    <t>a</t>
  </si>
  <si>
    <t>GAPDH</t>
  </si>
  <si>
    <t>PR1</t>
  </si>
  <si>
    <t>dCT</t>
  </si>
  <si>
    <t>ddct</t>
  </si>
  <si>
    <t>2^-ddct</t>
  </si>
  <si>
    <t>average</t>
  </si>
  <si>
    <t>24 hrs post Fusarium application</t>
  </si>
  <si>
    <t>control T20</t>
  </si>
  <si>
    <t>control FG</t>
  </si>
  <si>
    <t>LSE A FG</t>
  </si>
  <si>
    <t>LSE C FG</t>
  </si>
  <si>
    <t>100 PPM Chitosan FG</t>
  </si>
  <si>
    <t>LSE A+Chitosan FG</t>
  </si>
  <si>
    <t>LSE C+Chitosan FG</t>
  </si>
  <si>
    <t>48 hrs post Fusarium application</t>
  </si>
  <si>
    <t xml:space="preserve">24 hrs </t>
  </si>
  <si>
    <t>control:T20</t>
  </si>
  <si>
    <t>control:Fg</t>
  </si>
  <si>
    <t>100 PPM Chitosan:Fg</t>
  </si>
  <si>
    <t>LSE 5ml/L: Fg</t>
  </si>
  <si>
    <t>LSE 15ml/L: Fg</t>
  </si>
  <si>
    <t>LSE 5ml/L+Chitosan:Fg</t>
  </si>
  <si>
    <t>LSE 15ml/L+Chitosan:Fg</t>
  </si>
  <si>
    <t>48 hrs</t>
  </si>
  <si>
    <t xml:space="preserve">72 hrs </t>
  </si>
  <si>
    <t>PR2</t>
  </si>
  <si>
    <t>72 hrs post Fusarium application</t>
  </si>
  <si>
    <t>Glu2</t>
  </si>
  <si>
    <t>PR3</t>
  </si>
  <si>
    <t xml:space="preserve">Control-T20:24 Hrs </t>
  </si>
  <si>
    <t xml:space="preserve">Chitosan 100 PPM-T20:24 Hrs </t>
  </si>
  <si>
    <t xml:space="preserve">LSE 5ml/L-T20:24 Hrs </t>
  </si>
  <si>
    <t xml:space="preserve">LSE 15ml/L-T20:24 Hrs </t>
  </si>
  <si>
    <t xml:space="preserve">LSE 5ml/L:Chi100-T20:24 Hrs </t>
  </si>
  <si>
    <t xml:space="preserve">LSE 15ml/L:Chi100-T20:24 Hrs </t>
  </si>
  <si>
    <t xml:space="preserve">Control-Fg:24 Hrs </t>
  </si>
  <si>
    <t xml:space="preserve">Chitosan 100 PPM-Fg:24 Hrs </t>
  </si>
  <si>
    <t xml:space="preserve">LSE 5ml/L-Fg:24 Hrs </t>
  </si>
  <si>
    <t xml:space="preserve">LSE 15ml/L-Fg:24 Hrs </t>
  </si>
  <si>
    <t xml:space="preserve">LSE 5ml/L:Chi100-Fg:24 Hrs </t>
  </si>
  <si>
    <t xml:space="preserve">LSE 15ml/L:Chi100-Fg:24 Hrs </t>
  </si>
  <si>
    <t xml:space="preserve">Control-T20:48 Hrs </t>
  </si>
  <si>
    <t xml:space="preserve">Chitosan 100 PPM-T20:48 Hrs </t>
  </si>
  <si>
    <t xml:space="preserve">LSE 5ml/L-T20:48 Hrs </t>
  </si>
  <si>
    <t xml:space="preserve">LSE 15ml/L-T20:48 Hrs </t>
  </si>
  <si>
    <t xml:space="preserve">LSE 5ml/L:Chi100-T20:48 Hrs </t>
  </si>
  <si>
    <t xml:space="preserve">LSE 15ml/L:Chi100-T20:48 Hrs </t>
  </si>
  <si>
    <t xml:space="preserve">Control-Fg:48 Hrs </t>
  </si>
  <si>
    <t xml:space="preserve">Chitosan 100 PPM-Fg:48 Hrs </t>
  </si>
  <si>
    <t xml:space="preserve">LSE 5ml/L-Fg:48 Hrs </t>
  </si>
  <si>
    <t xml:space="preserve">LSE 15ml/L-Fg:48 Hrs </t>
  </si>
  <si>
    <t xml:space="preserve">LSE 5ml/L:Chi100-Fg:48 Hrs </t>
  </si>
  <si>
    <t xml:space="preserve">LSE 15ml/L:Chi100-Fg:48 Hrs </t>
  </si>
  <si>
    <t>Control:Ac</t>
  </si>
  <si>
    <t xml:space="preserve">ANE 5ml/L+100 PPM chitosan </t>
  </si>
  <si>
    <t xml:space="preserve">ANE 15ml/L+100 PPM chitosan </t>
  </si>
  <si>
    <t xml:space="preserve">ANE 5ml/L </t>
  </si>
  <si>
    <t xml:space="preserve">ANE 15ml/L </t>
  </si>
  <si>
    <t>Total spikes</t>
  </si>
  <si>
    <t>10 days</t>
  </si>
  <si>
    <t>ANE:C+100Chi</t>
  </si>
  <si>
    <t>+/-</t>
  </si>
  <si>
    <t>Acetic Acid</t>
  </si>
  <si>
    <t>LSE:A-100</t>
  </si>
  <si>
    <t>Chitosan 100</t>
  </si>
  <si>
    <t>LSE:C-100</t>
  </si>
  <si>
    <t>DON-Glucoside</t>
  </si>
  <si>
    <t>-</t>
  </si>
  <si>
    <t> -</t>
  </si>
  <si>
    <t>DON</t>
  </si>
  <si>
    <t>Sambucinol</t>
  </si>
  <si>
    <t>3-aDON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</si>
</sst>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/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/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11" borderId="0" xfId="0" applyFill="1"/>
    <xf numFmtId="0" fontId="3" fillId="0" borderId="1" xfId="0" applyFont="1" applyBorder="1" applyAlignment="1">
      <alignment horizontal="center" vertical="center" wrapText="1"/>
    </xf>
    <xf numFmtId="0" fontId="0" fillId="11" borderId="1" xfId="0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left" vertical="center" readingOrder="1"/>
    </xf>
    <xf numFmtId="1" fontId="0" fillId="3" borderId="0" xfId="0" applyNumberFormat="1" applyFill="1"/>
    <xf numFmtId="1" fontId="4" fillId="2" borderId="0" xfId="0" applyNumberFormat="1" applyFont="1" applyFill="1"/>
    <xf numFmtId="1" fontId="0" fillId="2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[1]Sheet1!$E$48:$E$53</c:f>
                <c:numCache>
                  <c:formatCode>General</c:formatCode>
                  <c:ptCount val="6"/>
                  <c:pt idx="0">
                    <c:v>0.55872631115516347</c:v>
                  </c:pt>
                  <c:pt idx="1">
                    <c:v>0.23722451821147625</c:v>
                  </c:pt>
                  <c:pt idx="2">
                    <c:v>0.93023716104659904</c:v>
                  </c:pt>
                  <c:pt idx="3">
                    <c:v>1.3802291668419899</c:v>
                  </c:pt>
                  <c:pt idx="4">
                    <c:v>0.24937412578588561</c:v>
                  </c:pt>
                  <c:pt idx="5">
                    <c:v>0.66486952296844304</c:v>
                  </c:pt>
                </c:numCache>
              </c:numRef>
            </c:plus>
            <c:minus>
              <c:numRef>
                <c:f>[1]Sheet1!$E$48:$E$53</c:f>
                <c:numCache>
                  <c:formatCode>General</c:formatCode>
                  <c:ptCount val="6"/>
                  <c:pt idx="0">
                    <c:v>0.55872631115516347</c:v>
                  </c:pt>
                  <c:pt idx="1">
                    <c:v>0.23722451821147625</c:v>
                  </c:pt>
                  <c:pt idx="2">
                    <c:v>0.93023716104659904</c:v>
                  </c:pt>
                  <c:pt idx="3">
                    <c:v>1.3802291668419899</c:v>
                  </c:pt>
                  <c:pt idx="4">
                    <c:v>0.24937412578588561</c:v>
                  </c:pt>
                  <c:pt idx="5">
                    <c:v>0.66486952296844304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[1]Sheet1!$C$48:$C$53</c:f>
              <c:strCache>
                <c:ptCount val="6"/>
                <c:pt idx="0">
                  <c:v>Control</c:v>
                </c:pt>
                <c:pt idx="1">
                  <c:v>Chitosan100 PPM</c:v>
                </c:pt>
                <c:pt idx="2">
                  <c:v>LSE 5ml/L </c:v>
                </c:pt>
                <c:pt idx="3">
                  <c:v>LSE 15ml/L </c:v>
                </c:pt>
                <c:pt idx="4">
                  <c:v>LSE 5ml/L+100 PPM chitosan </c:v>
                </c:pt>
                <c:pt idx="5">
                  <c:v>LSE 15ml/L+100 PPM chitosan </c:v>
                </c:pt>
              </c:strCache>
            </c:strRef>
          </c:cat>
          <c:val>
            <c:numRef>
              <c:f>[1]Sheet1!$D$48:$D$53</c:f>
              <c:numCache>
                <c:formatCode>General</c:formatCode>
                <c:ptCount val="6"/>
                <c:pt idx="0">
                  <c:v>17.253888888888888</c:v>
                </c:pt>
                <c:pt idx="1">
                  <c:v>8.650555555555556</c:v>
                </c:pt>
                <c:pt idx="2">
                  <c:v>15.953333333333331</c:v>
                </c:pt>
                <c:pt idx="3">
                  <c:v>15.027777777777779</c:v>
                </c:pt>
                <c:pt idx="4">
                  <c:v>10.5872222222222</c:v>
                </c:pt>
                <c:pt idx="5">
                  <c:v>10.959444444444401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8-4A4F-8E08-DC9CD9A5A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076080"/>
        <c:axId val="610076408"/>
      </c:barChart>
      <c:catAx>
        <c:axId val="61007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/>
                    </a:solidFill>
                  </a:rPr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76408"/>
        <c:crosses val="autoZero"/>
        <c:auto val="1"/>
        <c:lblAlgn val="ctr"/>
        <c:lblOffset val="100"/>
        <c:noMultiLvlLbl val="0"/>
      </c:catAx>
      <c:valAx>
        <c:axId val="610076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Colony perimeter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7608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[3]FHB!$J$31:$J$36</c:f>
                <c:numCache>
                  <c:formatCode>General</c:formatCode>
                  <c:ptCount val="6"/>
                  <c:pt idx="0">
                    <c:v>0.38095238095238032</c:v>
                  </c:pt>
                  <c:pt idx="1">
                    <c:v>0.70076488822673511</c:v>
                  </c:pt>
                  <c:pt idx="2">
                    <c:v>0.21977106208027286</c:v>
                  </c:pt>
                  <c:pt idx="3">
                    <c:v>0.40518185497490694</c:v>
                  </c:pt>
                  <c:pt idx="4">
                    <c:v>0.26853089866422281</c:v>
                  </c:pt>
                  <c:pt idx="5">
                    <c:v>0.28847869011163735</c:v>
                  </c:pt>
                </c:numCache>
              </c:numRef>
            </c:plus>
            <c:minus>
              <c:numRef>
                <c:f>[3]FHB!$J$31:$J$36</c:f>
                <c:numCache>
                  <c:formatCode>General</c:formatCode>
                  <c:ptCount val="6"/>
                  <c:pt idx="0">
                    <c:v>0.38095238095238032</c:v>
                  </c:pt>
                  <c:pt idx="1">
                    <c:v>0.70076488822673511</c:v>
                  </c:pt>
                  <c:pt idx="2">
                    <c:v>0.21977106208027286</c:v>
                  </c:pt>
                  <c:pt idx="3">
                    <c:v>0.40518185497490694</c:v>
                  </c:pt>
                  <c:pt idx="4">
                    <c:v>0.26853089866422281</c:v>
                  </c:pt>
                  <c:pt idx="5">
                    <c:v>0.28847869011163735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[3]FHB!$H$31:$H$36</c:f>
              <c:strCache>
                <c:ptCount val="6"/>
                <c:pt idx="0">
                  <c:v>Control</c:v>
                </c:pt>
                <c:pt idx="1">
                  <c:v>Chi 100 PPM chitosan</c:v>
                </c:pt>
                <c:pt idx="2">
                  <c:v>LSE 5ml/L</c:v>
                </c:pt>
                <c:pt idx="3">
                  <c:v>LSE 15ml/L</c:v>
                </c:pt>
                <c:pt idx="4">
                  <c:v>LSE 5ml/L+Chi 100 PPM chitosan</c:v>
                </c:pt>
                <c:pt idx="5">
                  <c:v>LSE 15ml/L+Chi 100 PPM chitosan</c:v>
                </c:pt>
              </c:strCache>
            </c:strRef>
          </c:cat>
          <c:val>
            <c:numRef>
              <c:f>[3]FHB!$I$31:$I$36</c:f>
              <c:numCache>
                <c:formatCode>General</c:formatCode>
                <c:ptCount val="6"/>
                <c:pt idx="0">
                  <c:v>13.380952380952381</c:v>
                </c:pt>
                <c:pt idx="1">
                  <c:v>11.75</c:v>
                </c:pt>
                <c:pt idx="2">
                  <c:v>10.285714285714286</c:v>
                </c:pt>
                <c:pt idx="3">
                  <c:v>13.047619047619047</c:v>
                </c:pt>
                <c:pt idx="4">
                  <c:v>5.7142857142857144</c:v>
                </c:pt>
                <c:pt idx="5">
                  <c:v>7.9523809523809526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0-471E-8BC4-7A4BFF4A7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363976"/>
        <c:axId val="654368240"/>
      </c:barChart>
      <c:catAx>
        <c:axId val="654363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68240"/>
        <c:crosses val="autoZero"/>
        <c:auto val="1"/>
        <c:lblAlgn val="ctr"/>
        <c:lblOffset val="100"/>
        <c:noMultiLvlLbl val="0"/>
      </c:catAx>
      <c:valAx>
        <c:axId val="654368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Number of infected spikes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6397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'[3]Leaf area'!$D$16:$D$21</c:f>
                <c:numCache>
                  <c:formatCode>General</c:formatCode>
                  <c:ptCount val="6"/>
                  <c:pt idx="0">
                    <c:v>4.2817441928883783E-4</c:v>
                  </c:pt>
                  <c:pt idx="1">
                    <c:v>6.7843774790158739E-4</c:v>
                  </c:pt>
                  <c:pt idx="2">
                    <c:v>8.9159657045350077E-4</c:v>
                  </c:pt>
                  <c:pt idx="3">
                    <c:v>8.4656167328001953E-4</c:v>
                  </c:pt>
                  <c:pt idx="4">
                    <c:v>1.1377365443917332E-3</c:v>
                  </c:pt>
                  <c:pt idx="5">
                    <c:v>9.1893658347268171E-4</c:v>
                  </c:pt>
                </c:numCache>
              </c:numRef>
            </c:plus>
            <c:minus>
              <c:numRef>
                <c:f>'[3]Leaf area'!$D$16:$D$21</c:f>
                <c:numCache>
                  <c:formatCode>General</c:formatCode>
                  <c:ptCount val="6"/>
                  <c:pt idx="0">
                    <c:v>4.2817441928883783E-4</c:v>
                  </c:pt>
                  <c:pt idx="1">
                    <c:v>6.7843774790158739E-4</c:v>
                  </c:pt>
                  <c:pt idx="2">
                    <c:v>8.9159657045350077E-4</c:v>
                  </c:pt>
                  <c:pt idx="3">
                    <c:v>8.4656167328001953E-4</c:v>
                  </c:pt>
                  <c:pt idx="4">
                    <c:v>1.1377365443917332E-3</c:v>
                  </c:pt>
                  <c:pt idx="5">
                    <c:v>9.1893658347268171E-4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'[3]Leaf area'!$B$16:$B$21</c:f>
              <c:strCache>
                <c:ptCount val="6"/>
                <c:pt idx="0">
                  <c:v>Control</c:v>
                </c:pt>
                <c:pt idx="1">
                  <c:v>Chi 100 PPM chitosan</c:v>
                </c:pt>
                <c:pt idx="2">
                  <c:v>LSE 5ml/L</c:v>
                </c:pt>
                <c:pt idx="3">
                  <c:v>LSE 15ml/L</c:v>
                </c:pt>
                <c:pt idx="4">
                  <c:v>LSE 5ml/L+Chi 100 PPM chitosan</c:v>
                </c:pt>
                <c:pt idx="5">
                  <c:v>LSE 15ml/L+Chi 100 PPM chitosan</c:v>
                </c:pt>
              </c:strCache>
            </c:strRef>
          </c:cat>
          <c:val>
            <c:numRef>
              <c:f>'[3]Leaf area'!$C$16:$C$21</c:f>
              <c:numCache>
                <c:formatCode>General</c:formatCode>
                <c:ptCount val="6"/>
                <c:pt idx="0">
                  <c:v>1.55E-2</c:v>
                </c:pt>
                <c:pt idx="1">
                  <c:v>1.0483333333333332E-2</c:v>
                </c:pt>
                <c:pt idx="2">
                  <c:v>1.1516666666666666E-2</c:v>
                </c:pt>
                <c:pt idx="3">
                  <c:v>9.4999999999999998E-3</c:v>
                </c:pt>
                <c:pt idx="4">
                  <c:v>7.1666666666666675E-3</c:v>
                </c:pt>
                <c:pt idx="5">
                  <c:v>2.6666666666666666E-3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8A3-8436-4AA9BF0A9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035304"/>
        <c:axId val="647779272"/>
      </c:barChart>
      <c:catAx>
        <c:axId val="59203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779272"/>
        <c:crosses val="autoZero"/>
        <c:auto val="1"/>
        <c:lblAlgn val="ctr"/>
        <c:lblOffset val="100"/>
        <c:noMultiLvlLbl val="0"/>
      </c:catAx>
      <c:valAx>
        <c:axId val="64777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3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1" baseline="0">
                <a:solidFill>
                  <a:sysClr val="windowText" lastClr="000000"/>
                </a:solidFill>
                <a:effectLst/>
              </a:rPr>
              <a:t>PR1</a:t>
            </a:r>
            <a:r>
              <a:rPr lang="en-GB" sz="1400" b="1" i="0" baseline="0">
                <a:solidFill>
                  <a:sysClr val="windowText" lastClr="000000"/>
                </a:solidFill>
                <a:effectLst/>
              </a:rPr>
              <a:t> expression</a:t>
            </a:r>
            <a:endParaRPr lang="en-IN" sz="14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'[3]PR1 stat'!$F$126:$F$144</c:f>
                <c:numCache>
                  <c:formatCode>General</c:formatCode>
                  <c:ptCount val="19"/>
                  <c:pt idx="0">
                    <c:v>4.9292771504111176E-2</c:v>
                  </c:pt>
                  <c:pt idx="1">
                    <c:v>0.24452803461126757</c:v>
                  </c:pt>
                  <c:pt idx="2">
                    <c:v>2.8486045961822182</c:v>
                  </c:pt>
                  <c:pt idx="3">
                    <c:v>0.48482695507606688</c:v>
                  </c:pt>
                  <c:pt idx="4">
                    <c:v>0.6702324009591597</c:v>
                  </c:pt>
                  <c:pt idx="5">
                    <c:v>3.8967767420719706</c:v>
                  </c:pt>
                  <c:pt idx="6">
                    <c:v>2.2542319368691976</c:v>
                  </c:pt>
                  <c:pt idx="7">
                    <c:v>0.52983049026903994</c:v>
                  </c:pt>
                  <c:pt idx="8">
                    <c:v>2.2577596885740827</c:v>
                  </c:pt>
                  <c:pt idx="9">
                    <c:v>3.3985323072563287</c:v>
                  </c:pt>
                  <c:pt idx="10">
                    <c:v>3.4027325868246971</c:v>
                  </c:pt>
                  <c:pt idx="11">
                    <c:v>8.0229783117093803</c:v>
                  </c:pt>
                  <c:pt idx="12">
                    <c:v>10.196288749684124</c:v>
                  </c:pt>
                  <c:pt idx="13">
                    <c:v>0.28347169633400199</c:v>
                  </c:pt>
                  <c:pt idx="14">
                    <c:v>0.20200986014206598</c:v>
                  </c:pt>
                  <c:pt idx="15">
                    <c:v>0.49068551207578498</c:v>
                  </c:pt>
                  <c:pt idx="16">
                    <c:v>2.9232975422200358</c:v>
                  </c:pt>
                  <c:pt idx="17">
                    <c:v>1.616770716786496</c:v>
                  </c:pt>
                  <c:pt idx="18">
                    <c:v>4.1122863946904831</c:v>
                  </c:pt>
                </c:numCache>
              </c:numRef>
            </c:plus>
            <c:minus>
              <c:numRef>
                <c:f>'[3]PR1 stat'!$F$126:$F$144</c:f>
                <c:numCache>
                  <c:formatCode>General</c:formatCode>
                  <c:ptCount val="19"/>
                  <c:pt idx="0">
                    <c:v>4.9292771504111176E-2</c:v>
                  </c:pt>
                  <c:pt idx="1">
                    <c:v>0.24452803461126757</c:v>
                  </c:pt>
                  <c:pt idx="2">
                    <c:v>2.8486045961822182</c:v>
                  </c:pt>
                  <c:pt idx="3">
                    <c:v>0.48482695507606688</c:v>
                  </c:pt>
                  <c:pt idx="4">
                    <c:v>0.6702324009591597</c:v>
                  </c:pt>
                  <c:pt idx="5">
                    <c:v>3.8967767420719706</c:v>
                  </c:pt>
                  <c:pt idx="6">
                    <c:v>2.2542319368691976</c:v>
                  </c:pt>
                  <c:pt idx="7">
                    <c:v>0.52983049026903994</c:v>
                  </c:pt>
                  <c:pt idx="8">
                    <c:v>2.2577596885740827</c:v>
                  </c:pt>
                  <c:pt idx="9">
                    <c:v>3.3985323072563287</c:v>
                  </c:pt>
                  <c:pt idx="10">
                    <c:v>3.4027325868246971</c:v>
                  </c:pt>
                  <c:pt idx="11">
                    <c:v>8.0229783117093803</c:v>
                  </c:pt>
                  <c:pt idx="12">
                    <c:v>10.196288749684124</c:v>
                  </c:pt>
                  <c:pt idx="13">
                    <c:v>0.28347169633400199</c:v>
                  </c:pt>
                  <c:pt idx="14">
                    <c:v>0.20200986014206598</c:v>
                  </c:pt>
                  <c:pt idx="15">
                    <c:v>0.49068551207578498</c:v>
                  </c:pt>
                  <c:pt idx="16">
                    <c:v>2.9232975422200358</c:v>
                  </c:pt>
                  <c:pt idx="17">
                    <c:v>1.616770716786496</c:v>
                  </c:pt>
                  <c:pt idx="18">
                    <c:v>4.1122863946904831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'[3]PR1 stat'!$C$126:$D$144</c:f>
              <c:multiLvlStrCache>
                <c:ptCount val="19"/>
                <c:lvl>
                  <c:pt idx="0">
                    <c:v>control:T20</c:v>
                  </c:pt>
                  <c:pt idx="1">
                    <c:v>control:Fg</c:v>
                  </c:pt>
                  <c:pt idx="2">
                    <c:v>100 PPM Chitosan:Fg</c:v>
                  </c:pt>
                  <c:pt idx="3">
                    <c:v>LSE 5ml/L: Fg</c:v>
                  </c:pt>
                  <c:pt idx="4">
                    <c:v>LSE 15ml/L: Fg</c:v>
                  </c:pt>
                  <c:pt idx="5">
                    <c:v>LSE 5ml/L+Chitosan:Fg</c:v>
                  </c:pt>
                  <c:pt idx="6">
                    <c:v>LSE 15ml/L+Chitosan:Fg</c:v>
                  </c:pt>
                  <c:pt idx="7">
                    <c:v>control:Fg</c:v>
                  </c:pt>
                  <c:pt idx="8">
                    <c:v>100 PPM Chitosan:Fg</c:v>
                  </c:pt>
                  <c:pt idx="9">
                    <c:v>LSE 5ml/L: Fg</c:v>
                  </c:pt>
                  <c:pt idx="10">
                    <c:v>LSE 15ml/L: Fg</c:v>
                  </c:pt>
                  <c:pt idx="11">
                    <c:v>LSE 5ml/L+Chitosan:Fg</c:v>
                  </c:pt>
                  <c:pt idx="12">
                    <c:v>LSE 15ml/L+Chitosan:Fg</c:v>
                  </c:pt>
                  <c:pt idx="13">
                    <c:v>control:Fg</c:v>
                  </c:pt>
                  <c:pt idx="14">
                    <c:v>100 PPM Chitosan:Fg</c:v>
                  </c:pt>
                  <c:pt idx="15">
                    <c:v>LSE 5ml/L: Fg</c:v>
                  </c:pt>
                  <c:pt idx="16">
                    <c:v>LSE 15ml/L: Fg</c:v>
                  </c:pt>
                  <c:pt idx="17">
                    <c:v>LSE 5ml/L+Chitosan:Fg</c:v>
                  </c:pt>
                  <c:pt idx="18">
                    <c:v>LSE 15ml/L+Chitosan:Fg</c:v>
                  </c:pt>
                </c:lvl>
                <c:lvl>
                  <c:pt idx="0">
                    <c:v>24 hrs </c:v>
                  </c:pt>
                  <c:pt idx="7">
                    <c:v>48 hrs</c:v>
                  </c:pt>
                  <c:pt idx="13">
                    <c:v>72 hrs </c:v>
                  </c:pt>
                </c:lvl>
              </c:multiLvlStrCache>
            </c:multiLvlStrRef>
          </c:cat>
          <c:val>
            <c:numRef>
              <c:f>'[3]PR1 stat'!$E$126:$E$144</c:f>
              <c:numCache>
                <c:formatCode>General</c:formatCode>
                <c:ptCount val="19"/>
                <c:pt idx="0">
                  <c:v>0.91151583442268735</c:v>
                </c:pt>
                <c:pt idx="1">
                  <c:v>3.7374469442540326</c:v>
                </c:pt>
                <c:pt idx="2">
                  <c:v>13.072368393296028</c:v>
                </c:pt>
                <c:pt idx="3">
                  <c:v>4.5892949679121262</c:v>
                </c:pt>
                <c:pt idx="4">
                  <c:v>6.1904155520472566</c:v>
                </c:pt>
                <c:pt idx="5">
                  <c:v>12.165121436827411</c:v>
                </c:pt>
                <c:pt idx="6">
                  <c:v>28.511412978516393</c:v>
                </c:pt>
                <c:pt idx="7">
                  <c:v>7.2628029903724656</c:v>
                </c:pt>
                <c:pt idx="8">
                  <c:v>13.956400043843109</c:v>
                </c:pt>
                <c:pt idx="9">
                  <c:v>11.741463165854507</c:v>
                </c:pt>
                <c:pt idx="10">
                  <c:v>23.343499635699466</c:v>
                </c:pt>
                <c:pt idx="11">
                  <c:v>28.192790276110962</c:v>
                </c:pt>
                <c:pt idx="12">
                  <c:v>63.458969259266496</c:v>
                </c:pt>
                <c:pt idx="13">
                  <c:v>1.5361103141146799</c:v>
                </c:pt>
                <c:pt idx="14">
                  <c:v>2.1721043139377554</c:v>
                </c:pt>
                <c:pt idx="15">
                  <c:v>3.0820091339600983</c:v>
                </c:pt>
                <c:pt idx="16">
                  <c:v>7.1835325115454651</c:v>
                </c:pt>
                <c:pt idx="17">
                  <c:v>22.863313728852393</c:v>
                </c:pt>
                <c:pt idx="18">
                  <c:v>33.948645917357247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6-40E2-B1C5-1A10ADA34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54432"/>
        <c:axId val="466756072"/>
      </c:barChart>
      <c:catAx>
        <c:axId val="46675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6072"/>
        <c:crosses val="autoZero"/>
        <c:auto val="1"/>
        <c:lblAlgn val="ctr"/>
        <c:lblOffset val="100"/>
        <c:noMultiLvlLbl val="0"/>
      </c:catAx>
      <c:valAx>
        <c:axId val="466756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Relative gene expression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  <a:p>
                <a:pPr>
                  <a:defRPr/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(</a:t>
                </a:r>
                <a:r>
                  <a:rPr lang="en-GB" sz="1200" b="1" i="1" baseline="0">
                    <a:solidFill>
                      <a:sysClr val="windowText" lastClr="000000"/>
                    </a:solidFill>
                    <a:effectLst/>
                  </a:rPr>
                  <a:t>PR1/GAPDH2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)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1" baseline="0">
                <a:solidFill>
                  <a:sysClr val="windowText" lastClr="000000"/>
                </a:solidFill>
                <a:effectLst/>
              </a:rPr>
              <a:t>PR2</a:t>
            </a:r>
            <a:r>
              <a:rPr lang="en-GB" sz="1200" b="1" i="0" baseline="0">
                <a:solidFill>
                  <a:sysClr val="windowText" lastClr="000000"/>
                </a:solidFill>
                <a:effectLst/>
              </a:rPr>
              <a:t> expression</a:t>
            </a:r>
            <a:endParaRPr lang="en-IN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'[3]PR2 stat'!$H$122:$H$140</c:f>
                <c:numCache>
                  <c:formatCode>General</c:formatCode>
                  <c:ptCount val="19"/>
                  <c:pt idx="0">
                    <c:v>8.1939467526768478E-2</c:v>
                  </c:pt>
                  <c:pt idx="1">
                    <c:v>4.5552948959797295</c:v>
                  </c:pt>
                  <c:pt idx="2">
                    <c:v>26.684570739730589</c:v>
                  </c:pt>
                  <c:pt idx="3">
                    <c:v>40.673149640681743</c:v>
                  </c:pt>
                  <c:pt idx="4">
                    <c:v>22.330605228993452</c:v>
                  </c:pt>
                  <c:pt idx="5">
                    <c:v>30.70437099529282</c:v>
                  </c:pt>
                  <c:pt idx="6">
                    <c:v>30.974723833332853</c:v>
                  </c:pt>
                  <c:pt idx="7">
                    <c:v>17.811196376088233</c:v>
                  </c:pt>
                  <c:pt idx="8">
                    <c:v>39.203187838685793</c:v>
                  </c:pt>
                  <c:pt idx="9">
                    <c:v>42.900047708439558</c:v>
                  </c:pt>
                  <c:pt idx="10">
                    <c:v>38.689200776184727</c:v>
                  </c:pt>
                  <c:pt idx="11">
                    <c:v>61.280646441540554</c:v>
                  </c:pt>
                  <c:pt idx="12">
                    <c:v>92.021901081611603</c:v>
                  </c:pt>
                  <c:pt idx="13">
                    <c:v>6.5276662154850067</c:v>
                  </c:pt>
                  <c:pt idx="14">
                    <c:v>29.010125484267778</c:v>
                  </c:pt>
                  <c:pt idx="15">
                    <c:v>15.403878288959568</c:v>
                  </c:pt>
                  <c:pt idx="16">
                    <c:v>78.635560285291575</c:v>
                  </c:pt>
                  <c:pt idx="17">
                    <c:v>84.658799622653305</c:v>
                  </c:pt>
                  <c:pt idx="18">
                    <c:v>33.942839108416727</c:v>
                  </c:pt>
                </c:numCache>
              </c:numRef>
            </c:plus>
            <c:minus>
              <c:numRef>
                <c:f>'[3]PR2 stat'!$H$122:$H$140</c:f>
                <c:numCache>
                  <c:formatCode>General</c:formatCode>
                  <c:ptCount val="19"/>
                  <c:pt idx="0">
                    <c:v>8.1939467526768478E-2</c:v>
                  </c:pt>
                  <c:pt idx="1">
                    <c:v>4.5552948959797295</c:v>
                  </c:pt>
                  <c:pt idx="2">
                    <c:v>26.684570739730589</c:v>
                  </c:pt>
                  <c:pt idx="3">
                    <c:v>40.673149640681743</c:v>
                  </c:pt>
                  <c:pt idx="4">
                    <c:v>22.330605228993452</c:v>
                  </c:pt>
                  <c:pt idx="5">
                    <c:v>30.70437099529282</c:v>
                  </c:pt>
                  <c:pt idx="6">
                    <c:v>30.974723833332853</c:v>
                  </c:pt>
                  <c:pt idx="7">
                    <c:v>17.811196376088233</c:v>
                  </c:pt>
                  <c:pt idx="8">
                    <c:v>39.203187838685793</c:v>
                  </c:pt>
                  <c:pt idx="9">
                    <c:v>42.900047708439558</c:v>
                  </c:pt>
                  <c:pt idx="10">
                    <c:v>38.689200776184727</c:v>
                  </c:pt>
                  <c:pt idx="11">
                    <c:v>61.280646441540554</c:v>
                  </c:pt>
                  <c:pt idx="12">
                    <c:v>92.021901081611603</c:v>
                  </c:pt>
                  <c:pt idx="13">
                    <c:v>6.5276662154850067</c:v>
                  </c:pt>
                  <c:pt idx="14">
                    <c:v>29.010125484267778</c:v>
                  </c:pt>
                  <c:pt idx="15">
                    <c:v>15.403878288959568</c:v>
                  </c:pt>
                  <c:pt idx="16">
                    <c:v>78.635560285291575</c:v>
                  </c:pt>
                  <c:pt idx="17">
                    <c:v>84.658799622653305</c:v>
                  </c:pt>
                  <c:pt idx="18">
                    <c:v>33.942839108416727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'[3]PR2 stat'!$E$122:$F$140</c:f>
              <c:multiLvlStrCache>
                <c:ptCount val="19"/>
                <c:lvl>
                  <c:pt idx="0">
                    <c:v>control:T20</c:v>
                  </c:pt>
                  <c:pt idx="1">
                    <c:v>control:Fg</c:v>
                  </c:pt>
                  <c:pt idx="2">
                    <c:v>100 PPM Chitosan:Fg</c:v>
                  </c:pt>
                  <c:pt idx="3">
                    <c:v>LSE 5ml/L: Fg</c:v>
                  </c:pt>
                  <c:pt idx="4">
                    <c:v>LSE 15ml/L: Fg</c:v>
                  </c:pt>
                  <c:pt idx="5">
                    <c:v>LSE 5ml/L+Chitosan:Fg</c:v>
                  </c:pt>
                  <c:pt idx="6">
                    <c:v>LSE 15ml/L+Chitosan:Fg</c:v>
                  </c:pt>
                  <c:pt idx="7">
                    <c:v>control:Fg</c:v>
                  </c:pt>
                  <c:pt idx="8">
                    <c:v>100 PPM Chitosan:Fg</c:v>
                  </c:pt>
                  <c:pt idx="9">
                    <c:v>LSE 5ml/L: Fg</c:v>
                  </c:pt>
                  <c:pt idx="10">
                    <c:v>LSE 15ml/L: Fg</c:v>
                  </c:pt>
                  <c:pt idx="11">
                    <c:v>LSE 5ml/L+Chitosan:Fg</c:v>
                  </c:pt>
                  <c:pt idx="12">
                    <c:v>LSE 15ml/L+Chitosan:Fg</c:v>
                  </c:pt>
                  <c:pt idx="13">
                    <c:v>control:Fg</c:v>
                  </c:pt>
                  <c:pt idx="14">
                    <c:v>100 PPM Chitosan:Fg</c:v>
                  </c:pt>
                  <c:pt idx="15">
                    <c:v>LSE 5ml/L: Fg</c:v>
                  </c:pt>
                  <c:pt idx="16">
                    <c:v>LSE 15ml/L: Fg</c:v>
                  </c:pt>
                  <c:pt idx="17">
                    <c:v>LSE 5ml/L+Chitosan:Fg</c:v>
                  </c:pt>
                  <c:pt idx="18">
                    <c:v>LSE 15ml/L+Chitosan:Fg</c:v>
                  </c:pt>
                </c:lvl>
                <c:lvl>
                  <c:pt idx="0">
                    <c:v>24 hrs </c:v>
                  </c:pt>
                  <c:pt idx="7">
                    <c:v>48 hrs</c:v>
                  </c:pt>
                  <c:pt idx="13">
                    <c:v>72 hrs </c:v>
                  </c:pt>
                </c:lvl>
              </c:multiLvlStrCache>
            </c:multiLvlStrRef>
          </c:cat>
          <c:val>
            <c:numRef>
              <c:f>'[3]PR2 stat'!$G$122:$G$140</c:f>
              <c:numCache>
                <c:formatCode>General</c:formatCode>
                <c:ptCount val="19"/>
                <c:pt idx="0">
                  <c:v>0.81519364728096766</c:v>
                </c:pt>
                <c:pt idx="1">
                  <c:v>54.138455822596967</c:v>
                </c:pt>
                <c:pt idx="2">
                  <c:v>133.80043203732302</c:v>
                </c:pt>
                <c:pt idx="3">
                  <c:v>179.72841429523081</c:v>
                </c:pt>
                <c:pt idx="4">
                  <c:v>143.89319938308896</c:v>
                </c:pt>
                <c:pt idx="5">
                  <c:v>356.69923601792601</c:v>
                </c:pt>
                <c:pt idx="6">
                  <c:v>293.78439787923361</c:v>
                </c:pt>
                <c:pt idx="7">
                  <c:v>192.1838934855837</c:v>
                </c:pt>
                <c:pt idx="8">
                  <c:v>286.36246307210007</c:v>
                </c:pt>
                <c:pt idx="9">
                  <c:v>465.44932719107783</c:v>
                </c:pt>
                <c:pt idx="10">
                  <c:v>514.89215555096814</c:v>
                </c:pt>
                <c:pt idx="11">
                  <c:v>688.75250306773353</c:v>
                </c:pt>
                <c:pt idx="12">
                  <c:v>663.46377385242056</c:v>
                </c:pt>
                <c:pt idx="13">
                  <c:v>118.53267935317528</c:v>
                </c:pt>
                <c:pt idx="14">
                  <c:v>188.76455176063212</c:v>
                </c:pt>
                <c:pt idx="15">
                  <c:v>133.35289285703146</c:v>
                </c:pt>
                <c:pt idx="16">
                  <c:v>203.97073094593938</c:v>
                </c:pt>
                <c:pt idx="17">
                  <c:v>442.95844951411817</c:v>
                </c:pt>
                <c:pt idx="18">
                  <c:v>372.90916621268462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D-4309-8D9E-B64D541BE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484072"/>
        <c:axId val="568486696"/>
      </c:barChart>
      <c:catAx>
        <c:axId val="56848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486696"/>
        <c:crosses val="autoZero"/>
        <c:auto val="1"/>
        <c:lblAlgn val="ctr"/>
        <c:lblOffset val="100"/>
        <c:noMultiLvlLbl val="0"/>
      </c:catAx>
      <c:valAx>
        <c:axId val="568486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Relative gene expression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  <a:p>
                <a:pPr>
                  <a:defRPr/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(</a:t>
                </a:r>
                <a:r>
                  <a:rPr lang="en-GB" sz="1200" b="1" i="1" baseline="0">
                    <a:solidFill>
                      <a:sysClr val="windowText" lastClr="000000"/>
                    </a:solidFill>
                    <a:effectLst/>
                  </a:rPr>
                  <a:t>PR2/GAPDH2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)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48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 i="1">
                <a:solidFill>
                  <a:sysClr val="windowText" lastClr="000000"/>
                </a:solidFill>
              </a:rPr>
              <a:t>Glu2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[3]Glu2!$F$122:$F$140</c:f>
                <c:numCache>
                  <c:formatCode>General</c:formatCode>
                  <c:ptCount val="19"/>
                  <c:pt idx="0">
                    <c:v>4.1224481522134676E-2</c:v>
                  </c:pt>
                  <c:pt idx="1">
                    <c:v>0.17675273184472726</c:v>
                  </c:pt>
                  <c:pt idx="2">
                    <c:v>0.78439985606666796</c:v>
                  </c:pt>
                  <c:pt idx="3">
                    <c:v>0.25225733285644319</c:v>
                  </c:pt>
                  <c:pt idx="4">
                    <c:v>1.0815277310972835</c:v>
                  </c:pt>
                  <c:pt idx="5">
                    <c:v>0.44299250401422124</c:v>
                  </c:pt>
                  <c:pt idx="6">
                    <c:v>0.39715033597320087</c:v>
                  </c:pt>
                  <c:pt idx="7">
                    <c:v>1.5485399010652798</c:v>
                  </c:pt>
                  <c:pt idx="8">
                    <c:v>0.60674956748189213</c:v>
                  </c:pt>
                  <c:pt idx="9">
                    <c:v>1.0156613128901617</c:v>
                  </c:pt>
                  <c:pt idx="10">
                    <c:v>3.1353226877353677</c:v>
                  </c:pt>
                  <c:pt idx="11">
                    <c:v>1.7495937088083724</c:v>
                  </c:pt>
                  <c:pt idx="12">
                    <c:v>2.8601707707444275</c:v>
                  </c:pt>
                  <c:pt idx="13">
                    <c:v>0.39035484404385762</c:v>
                  </c:pt>
                  <c:pt idx="14">
                    <c:v>0.21422392795920431</c:v>
                  </c:pt>
                  <c:pt idx="15">
                    <c:v>0.8041438189994965</c:v>
                  </c:pt>
                  <c:pt idx="16">
                    <c:v>0.86624809660010971</c:v>
                  </c:pt>
                  <c:pt idx="17">
                    <c:v>1.1046259658062034</c:v>
                  </c:pt>
                  <c:pt idx="18">
                    <c:v>0.20564607289944167</c:v>
                  </c:pt>
                </c:numCache>
              </c:numRef>
            </c:plus>
            <c:minus>
              <c:numRef>
                <c:f>[3]Glu2!$F$122:$F$140</c:f>
                <c:numCache>
                  <c:formatCode>General</c:formatCode>
                  <c:ptCount val="19"/>
                  <c:pt idx="0">
                    <c:v>4.1224481522134676E-2</c:v>
                  </c:pt>
                  <c:pt idx="1">
                    <c:v>0.17675273184472726</c:v>
                  </c:pt>
                  <c:pt idx="2">
                    <c:v>0.78439985606666796</c:v>
                  </c:pt>
                  <c:pt idx="3">
                    <c:v>0.25225733285644319</c:v>
                  </c:pt>
                  <c:pt idx="4">
                    <c:v>1.0815277310972835</c:v>
                  </c:pt>
                  <c:pt idx="5">
                    <c:v>0.44299250401422124</c:v>
                  </c:pt>
                  <c:pt idx="6">
                    <c:v>0.39715033597320087</c:v>
                  </c:pt>
                  <c:pt idx="7">
                    <c:v>1.5485399010652798</c:v>
                  </c:pt>
                  <c:pt idx="8">
                    <c:v>0.60674956748189213</c:v>
                  </c:pt>
                  <c:pt idx="9">
                    <c:v>1.0156613128901617</c:v>
                  </c:pt>
                  <c:pt idx="10">
                    <c:v>3.1353226877353677</c:v>
                  </c:pt>
                  <c:pt idx="11">
                    <c:v>1.7495937088083724</c:v>
                  </c:pt>
                  <c:pt idx="12">
                    <c:v>2.8601707707444275</c:v>
                  </c:pt>
                  <c:pt idx="13">
                    <c:v>0.39035484404385762</c:v>
                  </c:pt>
                  <c:pt idx="14">
                    <c:v>0.21422392795920431</c:v>
                  </c:pt>
                  <c:pt idx="15">
                    <c:v>0.8041438189994965</c:v>
                  </c:pt>
                  <c:pt idx="16">
                    <c:v>0.86624809660010971</c:v>
                  </c:pt>
                  <c:pt idx="17">
                    <c:v>1.1046259658062034</c:v>
                  </c:pt>
                  <c:pt idx="18">
                    <c:v>0.20564607289944167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[3]Glu2!$C$122:$D$140</c:f>
              <c:multiLvlStrCache>
                <c:ptCount val="19"/>
                <c:lvl>
                  <c:pt idx="0">
                    <c:v>control:T20</c:v>
                  </c:pt>
                  <c:pt idx="1">
                    <c:v>control:Fg</c:v>
                  </c:pt>
                  <c:pt idx="2">
                    <c:v>100 PPM Chitosan:Fg</c:v>
                  </c:pt>
                  <c:pt idx="3">
                    <c:v>LSE 5ml/L: Fg</c:v>
                  </c:pt>
                  <c:pt idx="4">
                    <c:v>LSE 15ml/L: Fg</c:v>
                  </c:pt>
                  <c:pt idx="5">
                    <c:v>LSE 5ml/L+Chitosan:Fg</c:v>
                  </c:pt>
                  <c:pt idx="6">
                    <c:v>LSE 15ml/L+Chitosan:Fg</c:v>
                  </c:pt>
                  <c:pt idx="7">
                    <c:v>control:Fg</c:v>
                  </c:pt>
                  <c:pt idx="8">
                    <c:v>100 PPM Chitosan:Fg</c:v>
                  </c:pt>
                  <c:pt idx="9">
                    <c:v>LSE 5ml/L: Fg</c:v>
                  </c:pt>
                  <c:pt idx="10">
                    <c:v>LSE 15ml/L: Fg</c:v>
                  </c:pt>
                  <c:pt idx="11">
                    <c:v>LSE 5ml/L+Chitosan:Fg</c:v>
                  </c:pt>
                  <c:pt idx="12">
                    <c:v>LSE 15ml/L+Chitosan:Fg</c:v>
                  </c:pt>
                  <c:pt idx="13">
                    <c:v>control:Fg</c:v>
                  </c:pt>
                  <c:pt idx="14">
                    <c:v>100 PPM Chitosan:Fg</c:v>
                  </c:pt>
                  <c:pt idx="15">
                    <c:v>LSE 5ml/L: Fg</c:v>
                  </c:pt>
                  <c:pt idx="16">
                    <c:v>LSE 15ml/L: Fg</c:v>
                  </c:pt>
                  <c:pt idx="17">
                    <c:v>LSE 5ml/L+Chitosan:Fg</c:v>
                  </c:pt>
                  <c:pt idx="18">
                    <c:v>LSE 15ml/L+Chitosan:Fg</c:v>
                  </c:pt>
                </c:lvl>
                <c:lvl>
                  <c:pt idx="0">
                    <c:v>24 hrs </c:v>
                  </c:pt>
                  <c:pt idx="7">
                    <c:v>48 hrs</c:v>
                  </c:pt>
                  <c:pt idx="13">
                    <c:v>72 hrs </c:v>
                  </c:pt>
                </c:lvl>
              </c:multiLvlStrCache>
            </c:multiLvlStrRef>
          </c:cat>
          <c:val>
            <c:numRef>
              <c:f>[3]Glu2!$E$122:$E$140</c:f>
              <c:numCache>
                <c:formatCode>General</c:formatCode>
                <c:ptCount val="19"/>
                <c:pt idx="0">
                  <c:v>0.96969073945043671</c:v>
                </c:pt>
                <c:pt idx="1">
                  <c:v>2.331285543546366</c:v>
                </c:pt>
                <c:pt idx="2">
                  <c:v>9.6000594324350175</c:v>
                </c:pt>
                <c:pt idx="3">
                  <c:v>8.0588298994564749</c:v>
                </c:pt>
                <c:pt idx="4">
                  <c:v>8.8003770358375508</c:v>
                </c:pt>
                <c:pt idx="5">
                  <c:v>8.7862957913797448</c:v>
                </c:pt>
                <c:pt idx="6">
                  <c:v>4.7953143280990664</c:v>
                </c:pt>
                <c:pt idx="7">
                  <c:v>5.2942906620609209</c:v>
                </c:pt>
                <c:pt idx="8">
                  <c:v>9.1267968219981768</c:v>
                </c:pt>
                <c:pt idx="9">
                  <c:v>13.936399107223631</c:v>
                </c:pt>
                <c:pt idx="10">
                  <c:v>11.769436901198802</c:v>
                </c:pt>
                <c:pt idx="11">
                  <c:v>13.890658383681185</c:v>
                </c:pt>
                <c:pt idx="12">
                  <c:v>12.650647195686405</c:v>
                </c:pt>
                <c:pt idx="13">
                  <c:v>2.4554207975374331</c:v>
                </c:pt>
                <c:pt idx="14">
                  <c:v>1.0476770035816918</c:v>
                </c:pt>
                <c:pt idx="15">
                  <c:v>3.3039127074083758</c:v>
                </c:pt>
                <c:pt idx="16">
                  <c:v>3.7239271097017705</c:v>
                </c:pt>
                <c:pt idx="17">
                  <c:v>3.7793490868752317</c:v>
                </c:pt>
                <c:pt idx="18">
                  <c:v>1.3423644468444855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8-46CB-97D6-77F64697D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515560"/>
        <c:axId val="568514904"/>
      </c:barChart>
      <c:catAx>
        <c:axId val="56851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14904"/>
        <c:crosses val="autoZero"/>
        <c:auto val="1"/>
        <c:lblAlgn val="ctr"/>
        <c:lblOffset val="100"/>
        <c:noMultiLvlLbl val="0"/>
      </c:catAx>
      <c:valAx>
        <c:axId val="56851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Relative gene expression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  <a:p>
                <a:pPr>
                  <a:defRPr/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(</a:t>
                </a:r>
                <a:r>
                  <a:rPr lang="en-GB" sz="1200" b="1" i="1" baseline="0">
                    <a:solidFill>
                      <a:sysClr val="windowText" lastClr="000000"/>
                    </a:solidFill>
                    <a:effectLst/>
                  </a:rPr>
                  <a:t>Glu2/GAPDH2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)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1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1" baseline="0">
                <a:solidFill>
                  <a:sysClr val="windowText" lastClr="000000"/>
                </a:solidFill>
                <a:effectLst/>
              </a:rPr>
              <a:t>PR3 </a:t>
            </a:r>
            <a:r>
              <a:rPr lang="en-GB" sz="1200" b="1" i="0" baseline="0">
                <a:solidFill>
                  <a:sysClr val="windowText" lastClr="000000"/>
                </a:solidFill>
                <a:effectLst/>
              </a:rPr>
              <a:t>expression</a:t>
            </a:r>
            <a:endParaRPr lang="en-IN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'[3]PR3 stat'!$F$125:$F$143</c:f>
                <c:numCache>
                  <c:formatCode>General</c:formatCode>
                  <c:ptCount val="19"/>
                  <c:pt idx="0">
                    <c:v>5.2969093823368625E-2</c:v>
                  </c:pt>
                  <c:pt idx="1">
                    <c:v>0.17913042548779562</c:v>
                  </c:pt>
                  <c:pt idx="2">
                    <c:v>3.3153102166210235</c:v>
                  </c:pt>
                  <c:pt idx="3">
                    <c:v>0.38426761218023059</c:v>
                  </c:pt>
                  <c:pt idx="4">
                    <c:v>0.72000545730441634</c:v>
                  </c:pt>
                  <c:pt idx="5">
                    <c:v>7.1725150613353241</c:v>
                  </c:pt>
                  <c:pt idx="6">
                    <c:v>1.6871478207591732</c:v>
                  </c:pt>
                  <c:pt idx="7">
                    <c:v>2.2135445051222211</c:v>
                  </c:pt>
                  <c:pt idx="8">
                    <c:v>3.4149568573857838</c:v>
                  </c:pt>
                  <c:pt idx="9">
                    <c:v>9.6417635898024336</c:v>
                  </c:pt>
                  <c:pt idx="10">
                    <c:v>6.7755967608616565</c:v>
                  </c:pt>
                  <c:pt idx="11">
                    <c:v>13.306499626945868</c:v>
                  </c:pt>
                  <c:pt idx="12">
                    <c:v>2.9021004835790776</c:v>
                  </c:pt>
                  <c:pt idx="13">
                    <c:v>0.35351581649038349</c:v>
                  </c:pt>
                  <c:pt idx="14">
                    <c:v>0.19123123832887798</c:v>
                  </c:pt>
                  <c:pt idx="15">
                    <c:v>0.7623096329007899</c:v>
                  </c:pt>
                  <c:pt idx="16">
                    <c:v>9.8356600486989301</c:v>
                  </c:pt>
                  <c:pt idx="17">
                    <c:v>7.3599928706453683</c:v>
                  </c:pt>
                  <c:pt idx="18">
                    <c:v>11.037483763352471</c:v>
                  </c:pt>
                </c:numCache>
              </c:numRef>
            </c:plus>
            <c:minus>
              <c:numRef>
                <c:f>'[3]PR3 stat'!$F$125:$F$143</c:f>
                <c:numCache>
                  <c:formatCode>General</c:formatCode>
                  <c:ptCount val="19"/>
                  <c:pt idx="0">
                    <c:v>5.2969093823368625E-2</c:v>
                  </c:pt>
                  <c:pt idx="1">
                    <c:v>0.17913042548779562</c:v>
                  </c:pt>
                  <c:pt idx="2">
                    <c:v>3.3153102166210235</c:v>
                  </c:pt>
                  <c:pt idx="3">
                    <c:v>0.38426761218023059</c:v>
                  </c:pt>
                  <c:pt idx="4">
                    <c:v>0.72000545730441634</c:v>
                  </c:pt>
                  <c:pt idx="5">
                    <c:v>7.1725150613353241</c:v>
                  </c:pt>
                  <c:pt idx="6">
                    <c:v>1.6871478207591732</c:v>
                  </c:pt>
                  <c:pt idx="7">
                    <c:v>2.2135445051222211</c:v>
                  </c:pt>
                  <c:pt idx="8">
                    <c:v>3.4149568573857838</c:v>
                  </c:pt>
                  <c:pt idx="9">
                    <c:v>9.6417635898024336</c:v>
                  </c:pt>
                  <c:pt idx="10">
                    <c:v>6.7755967608616565</c:v>
                  </c:pt>
                  <c:pt idx="11">
                    <c:v>13.306499626945868</c:v>
                  </c:pt>
                  <c:pt idx="12">
                    <c:v>2.9021004835790776</c:v>
                  </c:pt>
                  <c:pt idx="13">
                    <c:v>0.35351581649038349</c:v>
                  </c:pt>
                  <c:pt idx="14">
                    <c:v>0.19123123832887798</c:v>
                  </c:pt>
                  <c:pt idx="15">
                    <c:v>0.7623096329007899</c:v>
                  </c:pt>
                  <c:pt idx="16">
                    <c:v>9.8356600486989301</c:v>
                  </c:pt>
                  <c:pt idx="17">
                    <c:v>7.3599928706453683</c:v>
                  </c:pt>
                  <c:pt idx="18">
                    <c:v>11.037483763352471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'[3]PR3 stat'!$C$125:$D$143</c:f>
              <c:multiLvlStrCache>
                <c:ptCount val="19"/>
                <c:lvl>
                  <c:pt idx="0">
                    <c:v>control:T20</c:v>
                  </c:pt>
                  <c:pt idx="1">
                    <c:v>control:Fg</c:v>
                  </c:pt>
                  <c:pt idx="2">
                    <c:v>100 PPM Chitosan:Fg</c:v>
                  </c:pt>
                  <c:pt idx="3">
                    <c:v>LSE 5ml/L: Fg</c:v>
                  </c:pt>
                  <c:pt idx="4">
                    <c:v>LSE 15ml/L: Fg</c:v>
                  </c:pt>
                  <c:pt idx="5">
                    <c:v>LSE 5ml/L+Chitosan:Fg</c:v>
                  </c:pt>
                  <c:pt idx="6">
                    <c:v>LSE 15ml/L+Chitosan:Fg</c:v>
                  </c:pt>
                  <c:pt idx="7">
                    <c:v>control:Fg</c:v>
                  </c:pt>
                  <c:pt idx="8">
                    <c:v>100 PPM Chitosan:Fg</c:v>
                  </c:pt>
                  <c:pt idx="9">
                    <c:v>LSE 5ml/L: Fg</c:v>
                  </c:pt>
                  <c:pt idx="10">
                    <c:v>LSE 15ml/L: Fg</c:v>
                  </c:pt>
                  <c:pt idx="11">
                    <c:v>LSE 5ml/L+Chitosan:Fg</c:v>
                  </c:pt>
                  <c:pt idx="12">
                    <c:v>LSE 15ml/L+Chitosan:Fg</c:v>
                  </c:pt>
                  <c:pt idx="13">
                    <c:v>control:Fg</c:v>
                  </c:pt>
                  <c:pt idx="14">
                    <c:v>100 PPM Chitosan:Fg</c:v>
                  </c:pt>
                  <c:pt idx="15">
                    <c:v>LSE 5ml/L: Fg</c:v>
                  </c:pt>
                  <c:pt idx="16">
                    <c:v>LSE 15ml/L: Fg</c:v>
                  </c:pt>
                  <c:pt idx="17">
                    <c:v>LSE 5ml/L+Chitosan:Fg</c:v>
                  </c:pt>
                  <c:pt idx="18">
                    <c:v>LSE 15ml/L+Chitosan:Fg</c:v>
                  </c:pt>
                </c:lvl>
                <c:lvl>
                  <c:pt idx="0">
                    <c:v>24 hrs </c:v>
                  </c:pt>
                  <c:pt idx="7">
                    <c:v>48 hrs</c:v>
                  </c:pt>
                  <c:pt idx="13">
                    <c:v>72 hrs </c:v>
                  </c:pt>
                </c:lvl>
              </c:multiLvlStrCache>
            </c:multiLvlStrRef>
          </c:cat>
          <c:val>
            <c:numRef>
              <c:f>'[3]PR3 stat'!$E$125:$E$143</c:f>
              <c:numCache>
                <c:formatCode>General</c:formatCode>
                <c:ptCount val="19"/>
                <c:pt idx="0">
                  <c:v>0.81054068133065016</c:v>
                </c:pt>
                <c:pt idx="1">
                  <c:v>5.1499002820884998</c:v>
                </c:pt>
                <c:pt idx="2">
                  <c:v>14.664601260214909</c:v>
                </c:pt>
                <c:pt idx="3">
                  <c:v>13.67521136728741</c:v>
                </c:pt>
                <c:pt idx="4">
                  <c:v>11.880863432774817</c:v>
                </c:pt>
                <c:pt idx="5">
                  <c:v>23.20313426708347</c:v>
                </c:pt>
                <c:pt idx="6">
                  <c:v>33.401232400023076</c:v>
                </c:pt>
                <c:pt idx="7">
                  <c:v>25.53452368439795</c:v>
                </c:pt>
                <c:pt idx="8">
                  <c:v>40.593002697361293</c:v>
                </c:pt>
                <c:pt idx="9">
                  <c:v>36.343230266556297</c:v>
                </c:pt>
                <c:pt idx="10">
                  <c:v>29.78633923927897</c:v>
                </c:pt>
                <c:pt idx="11">
                  <c:v>62.611906222871994</c:v>
                </c:pt>
                <c:pt idx="12">
                  <c:v>115.38976344022586</c:v>
                </c:pt>
                <c:pt idx="13">
                  <c:v>2.0630088961080015</c:v>
                </c:pt>
                <c:pt idx="14">
                  <c:v>4.7986463745614891</c:v>
                </c:pt>
                <c:pt idx="15">
                  <c:v>3.6755290256654436</c:v>
                </c:pt>
                <c:pt idx="16">
                  <c:v>24.469667524477796</c:v>
                </c:pt>
                <c:pt idx="17">
                  <c:v>61.177606183257758</c:v>
                </c:pt>
                <c:pt idx="18">
                  <c:v>54.226704044744586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1-4547-9B6B-D728644FA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509656"/>
        <c:axId val="568509984"/>
      </c:barChart>
      <c:catAx>
        <c:axId val="56850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09984"/>
        <c:crosses val="autoZero"/>
        <c:auto val="1"/>
        <c:lblAlgn val="ctr"/>
        <c:lblOffset val="100"/>
        <c:noMultiLvlLbl val="0"/>
      </c:catAx>
      <c:valAx>
        <c:axId val="568509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Relative gene expression 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  <a:p>
                <a:pPr>
                  <a:defRPr/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(</a:t>
                </a:r>
                <a:r>
                  <a:rPr lang="en-GB" sz="1200" b="1" i="1" baseline="0">
                    <a:solidFill>
                      <a:sysClr val="windowText" lastClr="000000"/>
                    </a:solidFill>
                    <a:effectLst/>
                  </a:rPr>
                  <a:t>PR3/GAPDH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)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7146776406035666E-2"/>
              <c:y val="8.8782115200932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50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992125984252"/>
          <c:y val="0.11876400896573808"/>
          <c:w val="0.87437539057617797"/>
          <c:h val="0.448856464987986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'[3]PO enzyme'!$C$31:$C$57</c:f>
                <c:numCache>
                  <c:formatCode>General</c:formatCode>
                  <c:ptCount val="27"/>
                  <c:pt idx="0">
                    <c:v>2.2852219986980123E-2</c:v>
                  </c:pt>
                  <c:pt idx="1">
                    <c:v>4.7523239928832013E-2</c:v>
                  </c:pt>
                  <c:pt idx="2">
                    <c:v>4.1761413110669436E-2</c:v>
                  </c:pt>
                  <c:pt idx="3">
                    <c:v>7.1963821929263053E-2</c:v>
                  </c:pt>
                  <c:pt idx="4">
                    <c:v>4.3738331777362839E-2</c:v>
                  </c:pt>
                  <c:pt idx="5">
                    <c:v>7.4480142767496482E-2</c:v>
                  </c:pt>
                  <c:pt idx="7">
                    <c:v>5.1950046118041888E-2</c:v>
                  </c:pt>
                  <c:pt idx="8">
                    <c:v>5.3298051480956184E-2</c:v>
                  </c:pt>
                  <c:pt idx="9">
                    <c:v>6.3486013879699307E-2</c:v>
                  </c:pt>
                  <c:pt idx="10">
                    <c:v>0.10951681282646357</c:v>
                  </c:pt>
                  <c:pt idx="11">
                    <c:v>8.2382839788797624E-2</c:v>
                  </c:pt>
                  <c:pt idx="12">
                    <c:v>5.9159521282151441E-2</c:v>
                  </c:pt>
                  <c:pt idx="14">
                    <c:v>1.9262441866665463E-2</c:v>
                  </c:pt>
                  <c:pt idx="15">
                    <c:v>5.0398826044528784E-2</c:v>
                  </c:pt>
                  <c:pt idx="16">
                    <c:v>4.5205549069408164E-2</c:v>
                  </c:pt>
                  <c:pt idx="17">
                    <c:v>2.9775899090819426E-2</c:v>
                  </c:pt>
                  <c:pt idx="18">
                    <c:v>4.967750161458067E-2</c:v>
                  </c:pt>
                  <c:pt idx="19">
                    <c:v>4.0878376517012642E-2</c:v>
                  </c:pt>
                  <c:pt idx="21">
                    <c:v>3.3668110530094685E-2</c:v>
                  </c:pt>
                  <c:pt idx="22">
                    <c:v>5.0398826044528736E-2</c:v>
                  </c:pt>
                  <c:pt idx="23">
                    <c:v>4.5205549069408338E-2</c:v>
                  </c:pt>
                  <c:pt idx="24">
                    <c:v>2.977589909081935E-2</c:v>
                  </c:pt>
                  <c:pt idx="25">
                    <c:v>6.4105544481997304E-2</c:v>
                  </c:pt>
                  <c:pt idx="26">
                    <c:v>4.0878376517012864E-2</c:v>
                  </c:pt>
                </c:numCache>
              </c:numRef>
            </c:plus>
            <c:minus>
              <c:numRef>
                <c:f>'[3]PO enzyme'!$C$31:$C$57</c:f>
                <c:numCache>
                  <c:formatCode>General</c:formatCode>
                  <c:ptCount val="27"/>
                  <c:pt idx="0">
                    <c:v>2.2852219986980123E-2</c:v>
                  </c:pt>
                  <c:pt idx="1">
                    <c:v>4.7523239928832013E-2</c:v>
                  </c:pt>
                  <c:pt idx="2">
                    <c:v>4.1761413110669436E-2</c:v>
                  </c:pt>
                  <c:pt idx="3">
                    <c:v>7.1963821929263053E-2</c:v>
                  </c:pt>
                  <c:pt idx="4">
                    <c:v>4.3738331777362839E-2</c:v>
                  </c:pt>
                  <c:pt idx="5">
                    <c:v>7.4480142767496482E-2</c:v>
                  </c:pt>
                  <c:pt idx="7">
                    <c:v>5.1950046118041888E-2</c:v>
                  </c:pt>
                  <c:pt idx="8">
                    <c:v>5.3298051480956184E-2</c:v>
                  </c:pt>
                  <c:pt idx="9">
                    <c:v>6.3486013879699307E-2</c:v>
                  </c:pt>
                  <c:pt idx="10">
                    <c:v>0.10951681282646357</c:v>
                  </c:pt>
                  <c:pt idx="11">
                    <c:v>8.2382839788797624E-2</c:v>
                  </c:pt>
                  <c:pt idx="12">
                    <c:v>5.9159521282151441E-2</c:v>
                  </c:pt>
                  <c:pt idx="14">
                    <c:v>1.9262441866665463E-2</c:v>
                  </c:pt>
                  <c:pt idx="15">
                    <c:v>5.0398826044528784E-2</c:v>
                  </c:pt>
                  <c:pt idx="16">
                    <c:v>4.5205549069408164E-2</c:v>
                  </c:pt>
                  <c:pt idx="17">
                    <c:v>2.9775899090819426E-2</c:v>
                  </c:pt>
                  <c:pt idx="18">
                    <c:v>4.967750161458067E-2</c:v>
                  </c:pt>
                  <c:pt idx="19">
                    <c:v>4.0878376517012642E-2</c:v>
                  </c:pt>
                  <c:pt idx="21">
                    <c:v>3.3668110530094685E-2</c:v>
                  </c:pt>
                  <c:pt idx="22">
                    <c:v>5.0398826044528736E-2</c:v>
                  </c:pt>
                  <c:pt idx="23">
                    <c:v>4.5205549069408338E-2</c:v>
                  </c:pt>
                  <c:pt idx="24">
                    <c:v>2.977589909081935E-2</c:v>
                  </c:pt>
                  <c:pt idx="25">
                    <c:v>6.4105544481997304E-2</c:v>
                  </c:pt>
                  <c:pt idx="26">
                    <c:v>4.0878376517012864E-2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'[3]PO enzyme'!$A$31:$A$57</c:f>
              <c:strCache>
                <c:ptCount val="27"/>
                <c:pt idx="0">
                  <c:v>Control-T20:24 Hrs </c:v>
                </c:pt>
                <c:pt idx="1">
                  <c:v>Chitosan 100 PPM-T20:24 Hrs </c:v>
                </c:pt>
                <c:pt idx="2">
                  <c:v>LSE 5ml/L-T20:24 Hrs </c:v>
                </c:pt>
                <c:pt idx="3">
                  <c:v>LSE 15ml/L-T20:24 Hrs </c:v>
                </c:pt>
                <c:pt idx="4">
                  <c:v>LSE 5ml/L:Chi100-T20:24 Hrs </c:v>
                </c:pt>
                <c:pt idx="5">
                  <c:v>LSE 15ml/L:Chi100-T20:24 Hrs </c:v>
                </c:pt>
                <c:pt idx="7">
                  <c:v>Control-Fg:24 Hrs </c:v>
                </c:pt>
                <c:pt idx="8">
                  <c:v>Chitosan 100 PPM-Fg:24 Hrs </c:v>
                </c:pt>
                <c:pt idx="9">
                  <c:v>LSE 5ml/L-Fg:24 Hrs </c:v>
                </c:pt>
                <c:pt idx="10">
                  <c:v>LSE 15ml/L-Fg:24 Hrs </c:v>
                </c:pt>
                <c:pt idx="11">
                  <c:v>LSE 5ml/L:Chi100-Fg:24 Hrs </c:v>
                </c:pt>
                <c:pt idx="12">
                  <c:v>LSE 15ml/L:Chi100-Fg:24 Hrs </c:v>
                </c:pt>
                <c:pt idx="14">
                  <c:v>Control-T20:48 Hrs </c:v>
                </c:pt>
                <c:pt idx="15">
                  <c:v>Chitosan 100 PPM-T20:48 Hrs </c:v>
                </c:pt>
                <c:pt idx="16">
                  <c:v>LSE 5ml/L-T20:48 Hrs </c:v>
                </c:pt>
                <c:pt idx="17">
                  <c:v>LSE 15ml/L-T20:48 Hrs </c:v>
                </c:pt>
                <c:pt idx="18">
                  <c:v>LSE 5ml/L:Chi100-T20:48 Hrs </c:v>
                </c:pt>
                <c:pt idx="19">
                  <c:v>LSE 15ml/L:Chi100-T20:48 Hrs </c:v>
                </c:pt>
                <c:pt idx="21">
                  <c:v>Control-Fg:48 Hrs </c:v>
                </c:pt>
                <c:pt idx="22">
                  <c:v>Chitosan 100 PPM-Fg:48 Hrs </c:v>
                </c:pt>
                <c:pt idx="23">
                  <c:v>LSE 5ml/L-Fg:48 Hrs </c:v>
                </c:pt>
                <c:pt idx="24">
                  <c:v>LSE 15ml/L-Fg:48 Hrs </c:v>
                </c:pt>
                <c:pt idx="25">
                  <c:v>LSE 5ml/L:Chi100-Fg:48 Hrs </c:v>
                </c:pt>
                <c:pt idx="26">
                  <c:v>LSE 15ml/L:Chi100-Fg:48 Hrs </c:v>
                </c:pt>
              </c:strCache>
            </c:strRef>
          </c:cat>
          <c:val>
            <c:numRef>
              <c:f>'[3]PO enzyme'!$B$31:$B$57</c:f>
              <c:numCache>
                <c:formatCode>General</c:formatCode>
                <c:ptCount val="27"/>
                <c:pt idx="0">
                  <c:v>6.4124999999999988E-2</c:v>
                </c:pt>
                <c:pt idx="1">
                  <c:v>0.31699999999999995</c:v>
                </c:pt>
                <c:pt idx="2">
                  <c:v>0.23887500000000006</c:v>
                </c:pt>
                <c:pt idx="3">
                  <c:v>0.49799999999999989</c:v>
                </c:pt>
                <c:pt idx="4">
                  <c:v>0.21249999999999999</c:v>
                </c:pt>
                <c:pt idx="5">
                  <c:v>0.35499999999999998</c:v>
                </c:pt>
                <c:pt idx="7">
                  <c:v>0.38862499999999989</c:v>
                </c:pt>
                <c:pt idx="8">
                  <c:v>0.51712500000000006</c:v>
                </c:pt>
                <c:pt idx="9">
                  <c:v>0.55262499999999992</c:v>
                </c:pt>
                <c:pt idx="10">
                  <c:v>0.43687500000000001</c:v>
                </c:pt>
                <c:pt idx="11">
                  <c:v>0.51987499999999986</c:v>
                </c:pt>
                <c:pt idx="12">
                  <c:v>0.78412499999999985</c:v>
                </c:pt>
                <c:pt idx="14">
                  <c:v>7.1500000000000008E-2</c:v>
                </c:pt>
                <c:pt idx="15">
                  <c:v>0.28249999999999997</c:v>
                </c:pt>
                <c:pt idx="16">
                  <c:v>0.20650000000000002</c:v>
                </c:pt>
                <c:pt idx="17">
                  <c:v>0.31625000000000003</c:v>
                </c:pt>
                <c:pt idx="18">
                  <c:v>0.15375000000000003</c:v>
                </c:pt>
                <c:pt idx="19">
                  <c:v>0.443</c:v>
                </c:pt>
                <c:pt idx="21">
                  <c:v>0.3214999999999999</c:v>
                </c:pt>
                <c:pt idx="22">
                  <c:v>0.4995</c:v>
                </c:pt>
                <c:pt idx="23">
                  <c:v>0.7649999999999999</c:v>
                </c:pt>
                <c:pt idx="24">
                  <c:v>0.47474999999999995</c:v>
                </c:pt>
                <c:pt idx="25">
                  <c:v>0.20224999999999999</c:v>
                </c:pt>
                <c:pt idx="26">
                  <c:v>0.26750000000000002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6C9-B7D4-D4FC3C38A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344952"/>
        <c:axId val="654338392"/>
      </c:barChart>
      <c:catAx>
        <c:axId val="65434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38392"/>
        <c:crosses val="autoZero"/>
        <c:auto val="1"/>
        <c:lblAlgn val="ctr"/>
        <c:lblOffset val="100"/>
        <c:noMultiLvlLbl val="0"/>
      </c:catAx>
      <c:valAx>
        <c:axId val="654338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PO activity (U min</a:t>
                </a:r>
                <a:r>
                  <a:rPr lang="en-GB" sz="1200" b="1" i="0" baseline="30000">
                    <a:solidFill>
                      <a:sysClr val="windowText" lastClr="000000"/>
                    </a:solidFill>
                    <a:effectLst/>
                  </a:rPr>
                  <a:t>-1 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g</a:t>
                </a:r>
                <a:r>
                  <a:rPr lang="en-GB" sz="1200" b="1" i="0" baseline="30000">
                    <a:solidFill>
                      <a:sysClr val="windowText" lastClr="000000"/>
                    </a:solidFill>
                    <a:effectLst/>
                  </a:rPr>
                  <a:t>-1 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FW)</a:t>
                </a:r>
                <a:endParaRPr lang="en-IN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9.92635286583413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4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'[3]PPO enzyme'!$C$38:$C$64</c:f>
                <c:numCache>
                  <c:formatCode>General</c:formatCode>
                  <c:ptCount val="27"/>
                  <c:pt idx="0">
                    <c:v>6.907121928367373E-3</c:v>
                  </c:pt>
                  <c:pt idx="1">
                    <c:v>5.6365621910286203E-3</c:v>
                  </c:pt>
                  <c:pt idx="2">
                    <c:v>1.4635857792877559E-2</c:v>
                  </c:pt>
                  <c:pt idx="3">
                    <c:v>2.2698201103464922E-2</c:v>
                  </c:pt>
                  <c:pt idx="4">
                    <c:v>7.9017403146395583E-3</c:v>
                  </c:pt>
                  <c:pt idx="5">
                    <c:v>2.1545494501944817E-2</c:v>
                  </c:pt>
                  <c:pt idx="7">
                    <c:v>6.9071219283673609E-3</c:v>
                  </c:pt>
                  <c:pt idx="8">
                    <c:v>1.6937384685954324E-2</c:v>
                  </c:pt>
                  <c:pt idx="9">
                    <c:v>4.3827312641015722E-3</c:v>
                  </c:pt>
                  <c:pt idx="10">
                    <c:v>6.9071219283673602E-2</c:v>
                  </c:pt>
                  <c:pt idx="11">
                    <c:v>6.3410041265822802E-3</c:v>
                  </c:pt>
                  <c:pt idx="12">
                    <c:v>6.9071219283673496E-3</c:v>
                  </c:pt>
                  <c:pt idx="14">
                    <c:v>2.0514222708485401E-2</c:v>
                  </c:pt>
                  <c:pt idx="15">
                    <c:v>1.9418633662885199E-2</c:v>
                  </c:pt>
                  <c:pt idx="16">
                    <c:v>1.3055171389146903E-2</c:v>
                  </c:pt>
                  <c:pt idx="17">
                    <c:v>3.1655699855371103E-2</c:v>
                  </c:pt>
                  <c:pt idx="18">
                    <c:v>1.9418633662885091E-3</c:v>
                  </c:pt>
                  <c:pt idx="19">
                    <c:v>4.52078533000627E-3</c:v>
                  </c:pt>
                  <c:pt idx="21">
                    <c:v>1.1189652958574488E-2</c:v>
                  </c:pt>
                  <c:pt idx="22">
                    <c:v>2.7763885414929354E-3</c:v>
                  </c:pt>
                  <c:pt idx="23">
                    <c:v>6.3410041265822776E-3</c:v>
                  </c:pt>
                  <c:pt idx="24">
                    <c:v>4.1189652958574401E-2</c:v>
                  </c:pt>
                  <c:pt idx="25">
                    <c:v>6.9071219283673635E-3</c:v>
                  </c:pt>
                  <c:pt idx="26">
                    <c:v>9.7574757664742832E-3</c:v>
                  </c:pt>
                </c:numCache>
              </c:numRef>
            </c:plus>
            <c:minus>
              <c:numRef>
                <c:f>'[3]PPO enzyme'!$C$38:$C$64</c:f>
                <c:numCache>
                  <c:formatCode>General</c:formatCode>
                  <c:ptCount val="27"/>
                  <c:pt idx="0">
                    <c:v>6.907121928367373E-3</c:v>
                  </c:pt>
                  <c:pt idx="1">
                    <c:v>5.6365621910286203E-3</c:v>
                  </c:pt>
                  <c:pt idx="2">
                    <c:v>1.4635857792877559E-2</c:v>
                  </c:pt>
                  <c:pt idx="3">
                    <c:v>2.2698201103464922E-2</c:v>
                  </c:pt>
                  <c:pt idx="4">
                    <c:v>7.9017403146395583E-3</c:v>
                  </c:pt>
                  <c:pt idx="5">
                    <c:v>2.1545494501944817E-2</c:v>
                  </c:pt>
                  <c:pt idx="7">
                    <c:v>6.9071219283673609E-3</c:v>
                  </c:pt>
                  <c:pt idx="8">
                    <c:v>1.6937384685954324E-2</c:v>
                  </c:pt>
                  <c:pt idx="9">
                    <c:v>4.3827312641015722E-3</c:v>
                  </c:pt>
                  <c:pt idx="10">
                    <c:v>6.9071219283673602E-2</c:v>
                  </c:pt>
                  <c:pt idx="11">
                    <c:v>6.3410041265822802E-3</c:v>
                  </c:pt>
                  <c:pt idx="12">
                    <c:v>6.9071219283673496E-3</c:v>
                  </c:pt>
                  <c:pt idx="14">
                    <c:v>2.0514222708485401E-2</c:v>
                  </c:pt>
                  <c:pt idx="15">
                    <c:v>1.9418633662885199E-2</c:v>
                  </c:pt>
                  <c:pt idx="16">
                    <c:v>1.3055171389146903E-2</c:v>
                  </c:pt>
                  <c:pt idx="17">
                    <c:v>3.1655699855371103E-2</c:v>
                  </c:pt>
                  <c:pt idx="18">
                    <c:v>1.9418633662885091E-3</c:v>
                  </c:pt>
                  <c:pt idx="19">
                    <c:v>4.52078533000627E-3</c:v>
                  </c:pt>
                  <c:pt idx="21">
                    <c:v>1.1189652958574488E-2</c:v>
                  </c:pt>
                  <c:pt idx="22">
                    <c:v>2.7763885414929354E-3</c:v>
                  </c:pt>
                  <c:pt idx="23">
                    <c:v>6.3410041265822776E-3</c:v>
                  </c:pt>
                  <c:pt idx="24">
                    <c:v>4.1189652958574401E-2</c:v>
                  </c:pt>
                  <c:pt idx="25">
                    <c:v>6.9071219283673635E-3</c:v>
                  </c:pt>
                  <c:pt idx="26">
                    <c:v>9.7574757664742832E-3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'[3]PPO enzyme'!$A$38:$A$64</c:f>
              <c:numCache>
                <c:formatCode>General</c:formatCode>
                <c:ptCount val="27"/>
              </c:numCache>
            </c:numRef>
          </c:cat>
          <c:val>
            <c:numRef>
              <c:f>'[3]PPO enzyme'!$B$38:$B$64</c:f>
              <c:numCache>
                <c:formatCode>General</c:formatCode>
                <c:ptCount val="27"/>
                <c:pt idx="0">
                  <c:v>0.15949999999999998</c:v>
                </c:pt>
                <c:pt idx="1">
                  <c:v>0.25524999999999998</c:v>
                </c:pt>
                <c:pt idx="2">
                  <c:v>0.11849999999999999</c:v>
                </c:pt>
                <c:pt idx="3">
                  <c:v>0.33350000000000002</c:v>
                </c:pt>
                <c:pt idx="4">
                  <c:v>0.25124999999999997</c:v>
                </c:pt>
                <c:pt idx="5">
                  <c:v>0.122</c:v>
                </c:pt>
                <c:pt idx="7">
                  <c:v>0.16349999999999998</c:v>
                </c:pt>
                <c:pt idx="8">
                  <c:v>0.65349999999999997</c:v>
                </c:pt>
                <c:pt idx="9">
                  <c:v>0.37549999999999994</c:v>
                </c:pt>
                <c:pt idx="10">
                  <c:v>0.875</c:v>
                </c:pt>
                <c:pt idx="11">
                  <c:v>0.53349999999999997</c:v>
                </c:pt>
                <c:pt idx="12">
                  <c:v>0.51350000000000007</c:v>
                </c:pt>
                <c:pt idx="14">
                  <c:v>8.1000000000000003E-2</c:v>
                </c:pt>
                <c:pt idx="15">
                  <c:v>0.32474999999999998</c:v>
                </c:pt>
                <c:pt idx="16">
                  <c:v>0.22475000000000001</c:v>
                </c:pt>
                <c:pt idx="17">
                  <c:v>0.21775000000000003</c:v>
                </c:pt>
                <c:pt idx="18">
                  <c:v>0.17724999999999999</c:v>
                </c:pt>
                <c:pt idx="19">
                  <c:v>0.30475000000000002</c:v>
                </c:pt>
                <c:pt idx="21">
                  <c:v>0.17199999999999996</c:v>
                </c:pt>
                <c:pt idx="22">
                  <c:v>0.35149999999999998</c:v>
                </c:pt>
                <c:pt idx="23">
                  <c:v>0.26</c:v>
                </c:pt>
                <c:pt idx="24">
                  <c:v>0.54449999999999998</c:v>
                </c:pt>
                <c:pt idx="25">
                  <c:v>0.32500000000000001</c:v>
                </c:pt>
                <c:pt idx="26">
                  <c:v>0.44299999999999995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E-4513-8062-581C65A2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099336"/>
        <c:axId val="658093760"/>
      </c:barChart>
      <c:catAx>
        <c:axId val="65809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93760"/>
        <c:crosses val="autoZero"/>
        <c:auto val="1"/>
        <c:lblAlgn val="ctr"/>
        <c:lblOffset val="100"/>
        <c:noMultiLvlLbl val="0"/>
      </c:catAx>
      <c:valAx>
        <c:axId val="658093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PPO activity (U min</a:t>
                </a:r>
                <a:r>
                  <a:rPr lang="en-GB" sz="1200" b="1" i="0" baseline="30000">
                    <a:solidFill>
                      <a:sysClr val="windowText" lastClr="000000"/>
                    </a:solidFill>
                    <a:effectLst/>
                  </a:rPr>
                  <a:t>-1 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g</a:t>
                </a:r>
                <a:r>
                  <a:rPr lang="en-GB" sz="1200" b="1" i="0" baseline="30000">
                    <a:solidFill>
                      <a:sysClr val="windowText" lastClr="000000"/>
                    </a:solidFill>
                    <a:effectLst/>
                  </a:rPr>
                  <a:t>-1 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FW)</a:t>
                </a:r>
                <a:endParaRPr lang="en-IN" sz="12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9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'[3]PAL enzyme'!$G$2:$G$28</c:f>
                <c:numCache>
                  <c:formatCode>General</c:formatCode>
                  <c:ptCount val="27"/>
                  <c:pt idx="0">
                    <c:v>4.2622372841814721E-3</c:v>
                  </c:pt>
                  <c:pt idx="1">
                    <c:v>4.5643546458763798E-3</c:v>
                  </c:pt>
                  <c:pt idx="2">
                    <c:v>4.2622372841814781E-3</c:v>
                  </c:pt>
                  <c:pt idx="3">
                    <c:v>1.2967909109284609E-2</c:v>
                  </c:pt>
                  <c:pt idx="4">
                    <c:v>4.2622372841814781E-3</c:v>
                  </c:pt>
                  <c:pt idx="5">
                    <c:v>4.9159604012508715E-3</c:v>
                  </c:pt>
                  <c:pt idx="7">
                    <c:v>4.9159604012508793E-3</c:v>
                  </c:pt>
                  <c:pt idx="8">
                    <c:v>4.020779360604943E-3</c:v>
                  </c:pt>
                  <c:pt idx="9">
                    <c:v>8.9116029235299082E-3</c:v>
                  </c:pt>
                  <c:pt idx="10">
                    <c:v>1.4634434279010141E-2</c:v>
                  </c:pt>
                  <c:pt idx="11">
                    <c:v>6.1779176642835516E-3</c:v>
                  </c:pt>
                  <c:pt idx="12">
                    <c:v>1.1593820192959124E-2</c:v>
                  </c:pt>
                  <c:pt idx="14">
                    <c:v>1.4913640288898839E-2</c:v>
                  </c:pt>
                  <c:pt idx="15">
                    <c:v>7.3767653254435822E-3</c:v>
                  </c:pt>
                  <c:pt idx="16">
                    <c:v>1.9135481877043687E-2</c:v>
                  </c:pt>
                  <c:pt idx="17">
                    <c:v>2.7107809452874186E-2</c:v>
                  </c:pt>
                  <c:pt idx="18">
                    <c:v>4.5643546458763885E-3</c:v>
                  </c:pt>
                  <c:pt idx="19">
                    <c:v>9.1742392963485141E-3</c:v>
                  </c:pt>
                  <c:pt idx="21">
                    <c:v>1.6033818426480127E-2</c:v>
                  </c:pt>
                  <c:pt idx="22">
                    <c:v>3.796928583298176E-3</c:v>
                  </c:pt>
                  <c:pt idx="23">
                    <c:v>4.9159604012508793E-3</c:v>
                  </c:pt>
                  <c:pt idx="24">
                    <c:v>8.6506261815739866E-3</c:v>
                  </c:pt>
                  <c:pt idx="25">
                    <c:v>6.409628174343129E-3</c:v>
                  </c:pt>
                  <c:pt idx="26">
                    <c:v>4.7346242371139342E-3</c:v>
                  </c:pt>
                </c:numCache>
              </c:numRef>
            </c:plus>
            <c:minus>
              <c:numRef>
                <c:f>'[3]PAL enzyme'!$G$2:$G$28</c:f>
                <c:numCache>
                  <c:formatCode>General</c:formatCode>
                  <c:ptCount val="27"/>
                  <c:pt idx="0">
                    <c:v>4.2622372841814721E-3</c:v>
                  </c:pt>
                  <c:pt idx="1">
                    <c:v>4.5643546458763798E-3</c:v>
                  </c:pt>
                  <c:pt idx="2">
                    <c:v>4.2622372841814781E-3</c:v>
                  </c:pt>
                  <c:pt idx="3">
                    <c:v>1.2967909109284609E-2</c:v>
                  </c:pt>
                  <c:pt idx="4">
                    <c:v>4.2622372841814781E-3</c:v>
                  </c:pt>
                  <c:pt idx="5">
                    <c:v>4.9159604012508715E-3</c:v>
                  </c:pt>
                  <c:pt idx="7">
                    <c:v>4.9159604012508793E-3</c:v>
                  </c:pt>
                  <c:pt idx="8">
                    <c:v>4.020779360604943E-3</c:v>
                  </c:pt>
                  <c:pt idx="9">
                    <c:v>8.9116029235299082E-3</c:v>
                  </c:pt>
                  <c:pt idx="10">
                    <c:v>1.4634434279010141E-2</c:v>
                  </c:pt>
                  <c:pt idx="11">
                    <c:v>6.1779176642835516E-3</c:v>
                  </c:pt>
                  <c:pt idx="12">
                    <c:v>1.1593820192959124E-2</c:v>
                  </c:pt>
                  <c:pt idx="14">
                    <c:v>1.4913640288898839E-2</c:v>
                  </c:pt>
                  <c:pt idx="15">
                    <c:v>7.3767653254435822E-3</c:v>
                  </c:pt>
                  <c:pt idx="16">
                    <c:v>1.9135481877043687E-2</c:v>
                  </c:pt>
                  <c:pt idx="17">
                    <c:v>2.7107809452874186E-2</c:v>
                  </c:pt>
                  <c:pt idx="18">
                    <c:v>4.5643546458763885E-3</c:v>
                  </c:pt>
                  <c:pt idx="19">
                    <c:v>9.1742392963485141E-3</c:v>
                  </c:pt>
                  <c:pt idx="21">
                    <c:v>1.6033818426480127E-2</c:v>
                  </c:pt>
                  <c:pt idx="22">
                    <c:v>3.796928583298176E-3</c:v>
                  </c:pt>
                  <c:pt idx="23">
                    <c:v>4.9159604012508793E-3</c:v>
                  </c:pt>
                  <c:pt idx="24">
                    <c:v>8.6506261815739866E-3</c:v>
                  </c:pt>
                  <c:pt idx="25">
                    <c:v>6.409628174343129E-3</c:v>
                  </c:pt>
                  <c:pt idx="26">
                    <c:v>4.7346242371139342E-3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'[3]PAL enzyme'!$A$37:$A$63</c:f>
              <c:numCache>
                <c:formatCode>General</c:formatCode>
                <c:ptCount val="27"/>
              </c:numCache>
            </c:numRef>
          </c:cat>
          <c:val>
            <c:numRef>
              <c:f>'[3]PAL enzyme'!$B$37:$B$63</c:f>
              <c:numCache>
                <c:formatCode>General</c:formatCode>
                <c:ptCount val="27"/>
                <c:pt idx="0">
                  <c:v>8.1000000000000003E-2</c:v>
                </c:pt>
                <c:pt idx="1">
                  <c:v>0.27899999999999997</c:v>
                </c:pt>
                <c:pt idx="2">
                  <c:v>0.20399999999999999</c:v>
                </c:pt>
                <c:pt idx="3">
                  <c:v>0.24299999999999999</c:v>
                </c:pt>
                <c:pt idx="4">
                  <c:v>0.21099999999999999</c:v>
                </c:pt>
                <c:pt idx="5">
                  <c:v>0.13500000000000001</c:v>
                </c:pt>
                <c:pt idx="7">
                  <c:v>0.18099999999999999</c:v>
                </c:pt>
                <c:pt idx="8">
                  <c:v>0.45900000000000002</c:v>
                </c:pt>
                <c:pt idx="9">
                  <c:v>0.53049999999999997</c:v>
                </c:pt>
                <c:pt idx="10">
                  <c:v>0.63700000000000001</c:v>
                </c:pt>
                <c:pt idx="11">
                  <c:v>0.64</c:v>
                </c:pt>
                <c:pt idx="12">
                  <c:v>0.22349999999999998</c:v>
                </c:pt>
                <c:pt idx="14">
                  <c:v>3.7500000000000006E-2</c:v>
                </c:pt>
                <c:pt idx="15">
                  <c:v>0.2465</c:v>
                </c:pt>
                <c:pt idx="16">
                  <c:v>0.17699999999999999</c:v>
                </c:pt>
                <c:pt idx="17">
                  <c:v>0.17799999999999999</c:v>
                </c:pt>
                <c:pt idx="18">
                  <c:v>0.17399999999999999</c:v>
                </c:pt>
                <c:pt idx="19">
                  <c:v>0.13</c:v>
                </c:pt>
                <c:pt idx="21">
                  <c:v>8.5499999999999993E-2</c:v>
                </c:pt>
                <c:pt idx="22">
                  <c:v>0.20949999999999999</c:v>
                </c:pt>
                <c:pt idx="23">
                  <c:v>0.214</c:v>
                </c:pt>
                <c:pt idx="24">
                  <c:v>0.22099999999999997</c:v>
                </c:pt>
                <c:pt idx="25">
                  <c:v>0.34350000000000003</c:v>
                </c:pt>
                <c:pt idx="26">
                  <c:v>0.23749999999999999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E-44E5-AE43-5B0C0280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98576"/>
        <c:axId val="463391360"/>
      </c:barChart>
      <c:catAx>
        <c:axId val="46339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91360"/>
        <c:crosses val="autoZero"/>
        <c:auto val="1"/>
        <c:lblAlgn val="ctr"/>
        <c:lblOffset val="100"/>
        <c:noMultiLvlLbl val="0"/>
      </c:catAx>
      <c:valAx>
        <c:axId val="463391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PAL activity (nmol g</a:t>
                </a:r>
                <a:r>
                  <a:rPr lang="en-GB" sz="1200" b="1" i="0" baseline="30000">
                    <a:solidFill>
                      <a:sysClr val="windowText" lastClr="000000"/>
                    </a:solidFill>
                    <a:effectLst/>
                  </a:rPr>
                  <a:t>-1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 FW)</a:t>
                </a:r>
                <a:endParaRPr lang="en-IN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7.6382523678582342E-3"/>
              <c:y val="2.4163495627303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9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1571625</xdr:colOff>
      <xdr:row>24</xdr:row>
      <xdr:rowOff>114300</xdr:rowOff>
    </xdr:from>
    <xdr:to>
      <xdr:col>13</xdr:col>
      <xdr:colOff>425767</xdr:colOff>
      <xdr:row>40</xdr:row>
      <xdr:rowOff>105728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CF62D3-FDB4-4663-9728-AAB4831A3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509383</xdr:colOff>
      <xdr:row>38</xdr:row>
      <xdr:rowOff>76923</xdr:rowOff>
    </xdr:from>
    <xdr:to>
      <xdr:col>13</xdr:col>
      <xdr:colOff>140344</xdr:colOff>
      <xdr:row>54</xdr:row>
      <xdr:rowOff>41113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0AFB6-726C-4F56-8CA2-831C3E97E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</xdr:colOff>
      <xdr:row>23</xdr:row>
      <xdr:rowOff>56197</xdr:rowOff>
    </xdr:from>
    <xdr:to>
      <xdr:col>6</xdr:col>
      <xdr:colOff>964882</xdr:colOff>
      <xdr:row>38</xdr:row>
      <xdr:rowOff>82867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83BE83-BA1B-4C86-B176-573D0B843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447674</xdr:colOff>
      <xdr:row>128</xdr:row>
      <xdr:rowOff>2857</xdr:rowOff>
    </xdr:from>
    <xdr:to>
      <xdr:col>17</xdr:col>
      <xdr:colOff>240029</xdr:colOff>
      <xdr:row>149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81A5A-C6E6-43CF-A16F-C02F4C18D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217784</xdr:colOff>
      <xdr:row>129</xdr:row>
      <xdr:rowOff>14274</xdr:rowOff>
    </xdr:from>
    <xdr:to>
      <xdr:col>28</xdr:col>
      <xdr:colOff>80682</xdr:colOff>
      <xdr:row>149</xdr:row>
      <xdr:rowOff>102899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CD3344-5EBD-4EE1-82BA-7CA4A0E6E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434340</xdr:colOff>
      <xdr:row>122</xdr:row>
      <xdr:rowOff>179070</xdr:rowOff>
    </xdr:from>
    <xdr:to>
      <xdr:col>18</xdr:col>
      <xdr:colOff>403860</xdr:colOff>
      <xdr:row>139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DA5EB0-CC2B-4F27-8F3B-A881F314C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123</xdr:row>
      <xdr:rowOff>102870</xdr:rowOff>
    </xdr:from>
    <xdr:to>
      <xdr:col>18</xdr:col>
      <xdr:colOff>327660</xdr:colOff>
      <xdr:row>144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19F765-461F-4423-B157-3C96D410C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411480</xdr:colOff>
      <xdr:row>30</xdr:row>
      <xdr:rowOff>133350</xdr:rowOff>
    </xdr:from>
    <xdr:to>
      <xdr:col>13</xdr:col>
      <xdr:colOff>114300</xdr:colOff>
      <xdr:row>52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6BC94-11B4-4F1C-95F5-0B7C472F8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423075</xdr:colOff>
      <xdr:row>43</xdr:row>
      <xdr:rowOff>178076</xdr:rowOff>
    </xdr:from>
    <xdr:to>
      <xdr:col>11</xdr:col>
      <xdr:colOff>80175</xdr:colOff>
      <xdr:row>59</xdr:row>
      <xdr:rowOff>72555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A39053-A7B4-49E2-A0B6-1CF50CC5C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12</xdr:row>
      <xdr:rowOff>15240</xdr:rowOff>
    </xdr:from>
    <xdr:to>
      <xdr:col>27</xdr:col>
      <xdr:colOff>152400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E5B031-2F3D-4194-AD03-A87838930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l%20work/One%20drive/Dal%20Uni/Fusarium/PDA%20plates/aravind/221_0221/PDA%20plate%20assa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DA%20plate%20ass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stats/LSE%20Chitosan%20Fusarium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8">
          <cell r="C48" t="str">
            <v>Control</v>
          </cell>
          <cell r="D48">
            <v>17.253888888888888</v>
          </cell>
          <cell r="E48">
            <v>0.55872631115516347</v>
          </cell>
        </row>
        <row r="49">
          <cell r="C49" t="str">
            <v>Chitosan100 PPM</v>
          </cell>
          <cell r="D49">
            <v>8.650555555555556</v>
          </cell>
          <cell r="E49">
            <v>0.23722451821147625</v>
          </cell>
        </row>
        <row r="50">
          <cell r="C50" t="str">
            <v xml:space="preserve">LSE 5ml/L </v>
          </cell>
          <cell r="D50">
            <v>15.953333333333331</v>
          </cell>
          <cell r="E50">
            <v>0.93023716104659904</v>
          </cell>
        </row>
        <row r="51">
          <cell r="C51" t="str">
            <v xml:space="preserve">LSE 15ml/L </v>
          </cell>
          <cell r="D51">
            <v>15.027777777777779</v>
          </cell>
          <cell r="E51">
            <v>1.3802291668419899</v>
          </cell>
        </row>
        <row r="52">
          <cell r="C52" t="str">
            <v xml:space="preserve">LSE 5ml/L+100 PPM chitosan </v>
          </cell>
          <cell r="D52">
            <v>10.5872222222222</v>
          </cell>
          <cell r="E52">
            <v>0.24937412578588561</v>
          </cell>
        </row>
        <row r="53">
          <cell r="C53" t="str">
            <v xml:space="preserve">LSE 15ml/L+100 PPM chitosan </v>
          </cell>
          <cell r="D53">
            <v>10.959444444444401</v>
          </cell>
          <cell r="E53">
            <v>0.66486952296844304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1 stat"/>
      <sheetName val="PR2 stat"/>
      <sheetName val="Glu2"/>
      <sheetName val="PR3 stat"/>
      <sheetName val="Spore count"/>
      <sheetName val="Leaf area"/>
      <sheetName val="PDA plate"/>
      <sheetName val="FHB"/>
      <sheetName val="Metabolites"/>
      <sheetName val="PO enzyme"/>
      <sheetName val="PPO enzyme"/>
      <sheetName val="PAL enzyme"/>
    </sheetNames>
    <sheetDataSet>
      <sheetData sheetId="0"/>
      <sheetData sheetId="1">
        <row r="126">
          <cell r="C126" t="str">
            <v xml:space="preserve">24 hrs </v>
          </cell>
          <cell r="D126" t="str">
            <v>control:T20</v>
          </cell>
          <cell r="E126">
            <v>0.91151583442268735</v>
          </cell>
          <cell r="F126">
            <v>4.9292771504111176E-2</v>
          </cell>
        </row>
        <row r="127">
          <cell r="D127" t="str">
            <v>control:Fg</v>
          </cell>
          <cell r="E127">
            <v>3.7374469442540326</v>
          </cell>
          <cell r="F127">
            <v>0.24452803461126757</v>
          </cell>
        </row>
        <row r="128">
          <cell r="D128" t="str">
            <v>100 PPM Chitosan:Fg</v>
          </cell>
          <cell r="E128">
            <v>13.072368393296028</v>
          </cell>
          <cell r="F128">
            <v>2.8486045961822182</v>
          </cell>
        </row>
        <row r="129">
          <cell r="D129" t="str">
            <v>LSE 5ml/L: Fg</v>
          </cell>
          <cell r="E129">
            <v>4.5892949679121262</v>
          </cell>
          <cell r="F129">
            <v>0.48482695507606688</v>
          </cell>
        </row>
        <row r="130">
          <cell r="D130" t="str">
            <v>LSE 15ml/L: Fg</v>
          </cell>
          <cell r="E130">
            <v>6.1904155520472566</v>
          </cell>
          <cell r="F130">
            <v>0.6702324009591597</v>
          </cell>
        </row>
        <row r="131">
          <cell r="D131" t="str">
            <v>LSE 5ml/L+Chitosan:Fg</v>
          </cell>
          <cell r="E131">
            <v>12.165121436827411</v>
          </cell>
          <cell r="F131">
            <v>3.8967767420719706</v>
          </cell>
        </row>
        <row r="132">
          <cell r="D132" t="str">
            <v>LSE 15ml/L+Chitosan:Fg</v>
          </cell>
          <cell r="E132">
            <v>28.511412978516393</v>
          </cell>
          <cell r="F132">
            <v>2.2542319368691976</v>
          </cell>
        </row>
        <row r="133">
          <cell r="C133" t="str">
            <v>48 hrs</v>
          </cell>
          <cell r="D133" t="str">
            <v>control:Fg</v>
          </cell>
          <cell r="E133">
            <v>7.2628029903724656</v>
          </cell>
          <cell r="F133">
            <v>0.52983049026903994</v>
          </cell>
        </row>
        <row r="134">
          <cell r="D134" t="str">
            <v>100 PPM Chitosan:Fg</v>
          </cell>
          <cell r="E134">
            <v>13.956400043843109</v>
          </cell>
          <cell r="F134">
            <v>2.2577596885740827</v>
          </cell>
        </row>
        <row r="135">
          <cell r="D135" t="str">
            <v>LSE 5ml/L: Fg</v>
          </cell>
          <cell r="E135">
            <v>11.741463165854507</v>
          </cell>
          <cell r="F135">
            <v>3.3985323072563287</v>
          </cell>
        </row>
        <row r="136">
          <cell r="D136" t="str">
            <v>LSE 15ml/L: Fg</v>
          </cell>
          <cell r="E136">
            <v>23.343499635699466</v>
          </cell>
          <cell r="F136">
            <v>3.4027325868246971</v>
          </cell>
        </row>
        <row r="137">
          <cell r="D137" t="str">
            <v>LSE 5ml/L+Chitosan:Fg</v>
          </cell>
          <cell r="E137">
            <v>28.192790276110962</v>
          </cell>
          <cell r="F137">
            <v>8.0229783117093803</v>
          </cell>
        </row>
        <row r="138">
          <cell r="D138" t="str">
            <v>LSE 15ml/L+Chitosan:Fg</v>
          </cell>
          <cell r="E138">
            <v>63.458969259266496</v>
          </cell>
          <cell r="F138">
            <v>10.196288749684124</v>
          </cell>
        </row>
        <row r="139">
          <cell r="C139" t="str">
            <v xml:space="preserve">72 hrs </v>
          </cell>
          <cell r="D139" t="str">
            <v>control:Fg</v>
          </cell>
          <cell r="E139">
            <v>1.5361103141146799</v>
          </cell>
          <cell r="F139">
            <v>0.28347169633400199</v>
          </cell>
        </row>
        <row r="140">
          <cell r="D140" t="str">
            <v>100 PPM Chitosan:Fg</v>
          </cell>
          <cell r="E140">
            <v>2.1721043139377554</v>
          </cell>
          <cell r="F140">
            <v>0.20200986014206598</v>
          </cell>
        </row>
        <row r="141">
          <cell r="D141" t="str">
            <v>LSE 5ml/L: Fg</v>
          </cell>
          <cell r="E141">
            <v>3.0820091339600983</v>
          </cell>
          <cell r="F141">
            <v>0.49068551207578498</v>
          </cell>
        </row>
        <row r="142">
          <cell r="D142" t="str">
            <v>LSE 15ml/L: Fg</v>
          </cell>
          <cell r="E142">
            <v>7.1835325115454651</v>
          </cell>
          <cell r="F142">
            <v>2.9232975422200358</v>
          </cell>
        </row>
        <row r="143">
          <cell r="D143" t="str">
            <v>LSE 5ml/L+Chitosan:Fg</v>
          </cell>
          <cell r="E143">
            <v>22.863313728852393</v>
          </cell>
          <cell r="F143">
            <v>1.616770716786496</v>
          </cell>
        </row>
        <row r="144">
          <cell r="D144" t="str">
            <v>LSE 15ml/L+Chitosan:Fg</v>
          </cell>
          <cell r="E144">
            <v>33.948645917357247</v>
          </cell>
          <cell r="F144">
            <v>4.1122863946904831</v>
          </cell>
        </row>
      </sheetData>
      <sheetData sheetId="2">
        <row r="122">
          <cell r="E122" t="str">
            <v xml:space="preserve">24 hrs </v>
          </cell>
          <cell r="F122" t="str">
            <v>control:T20</v>
          </cell>
          <cell r="G122">
            <v>0.81519364728096766</v>
          </cell>
          <cell r="H122">
            <v>8.1939467526768478E-2</v>
          </cell>
        </row>
        <row r="123">
          <cell r="F123" t="str">
            <v>control:Fg</v>
          </cell>
          <cell r="G123">
            <v>54.138455822596967</v>
          </cell>
          <cell r="H123">
            <v>4.5552948959797295</v>
          </cell>
        </row>
        <row r="124">
          <cell r="F124" t="str">
            <v>100 PPM Chitosan:Fg</v>
          </cell>
          <cell r="G124">
            <v>133.80043203732302</v>
          </cell>
          <cell r="H124">
            <v>26.684570739730589</v>
          </cell>
        </row>
        <row r="125">
          <cell r="F125" t="str">
            <v>LSE 5ml/L: Fg</v>
          </cell>
          <cell r="G125">
            <v>179.72841429523081</v>
          </cell>
          <cell r="H125">
            <v>40.673149640681743</v>
          </cell>
        </row>
        <row r="126">
          <cell r="F126" t="str">
            <v>LSE 15ml/L: Fg</v>
          </cell>
          <cell r="G126">
            <v>143.89319938308896</v>
          </cell>
          <cell r="H126">
            <v>22.330605228993452</v>
          </cell>
        </row>
        <row r="127">
          <cell r="F127" t="str">
            <v>LSE 5ml/L+Chitosan:Fg</v>
          </cell>
          <cell r="G127">
            <v>356.69923601792601</v>
          </cell>
          <cell r="H127">
            <v>30.70437099529282</v>
          </cell>
        </row>
        <row r="128">
          <cell r="F128" t="str">
            <v>LSE 15ml/L+Chitosan:Fg</v>
          </cell>
          <cell r="G128">
            <v>293.78439787923361</v>
          </cell>
          <cell r="H128">
            <v>30.974723833332853</v>
          </cell>
        </row>
        <row r="129">
          <cell r="E129" t="str">
            <v>48 hrs</v>
          </cell>
          <cell r="F129" t="str">
            <v>control:Fg</v>
          </cell>
          <cell r="G129">
            <v>192.1838934855837</v>
          </cell>
          <cell r="H129">
            <v>17.811196376088233</v>
          </cell>
        </row>
        <row r="130">
          <cell r="F130" t="str">
            <v>100 PPM Chitosan:Fg</v>
          </cell>
          <cell r="G130">
            <v>286.36246307210007</v>
          </cell>
          <cell r="H130">
            <v>39.203187838685793</v>
          </cell>
        </row>
        <row r="131">
          <cell r="F131" t="str">
            <v>LSE 5ml/L: Fg</v>
          </cell>
          <cell r="G131">
            <v>465.44932719107783</v>
          </cell>
          <cell r="H131">
            <v>42.900047708439558</v>
          </cell>
        </row>
        <row r="132">
          <cell r="F132" t="str">
            <v>LSE 15ml/L: Fg</v>
          </cell>
          <cell r="G132">
            <v>514.89215555096814</v>
          </cell>
          <cell r="H132">
            <v>38.689200776184727</v>
          </cell>
        </row>
        <row r="133">
          <cell r="F133" t="str">
            <v>LSE 5ml/L+Chitosan:Fg</v>
          </cell>
          <cell r="G133">
            <v>688.75250306773353</v>
          </cell>
          <cell r="H133">
            <v>61.280646441540554</v>
          </cell>
        </row>
        <row r="134">
          <cell r="F134" t="str">
            <v>LSE 15ml/L+Chitosan:Fg</v>
          </cell>
          <cell r="G134">
            <v>663.46377385242056</v>
          </cell>
          <cell r="H134">
            <v>92.021901081611603</v>
          </cell>
        </row>
        <row r="135">
          <cell r="E135" t="str">
            <v xml:space="preserve">72 hrs </v>
          </cell>
          <cell r="F135" t="str">
            <v>control:Fg</v>
          </cell>
          <cell r="G135">
            <v>118.53267935317528</v>
          </cell>
          <cell r="H135">
            <v>6.5276662154850067</v>
          </cell>
        </row>
        <row r="136">
          <cell r="F136" t="str">
            <v>100 PPM Chitosan:Fg</v>
          </cell>
          <cell r="G136">
            <v>188.76455176063212</v>
          </cell>
          <cell r="H136">
            <v>29.010125484267778</v>
          </cell>
        </row>
        <row r="137">
          <cell r="F137" t="str">
            <v>LSE 5ml/L: Fg</v>
          </cell>
          <cell r="G137">
            <v>133.35289285703146</v>
          </cell>
          <cell r="H137">
            <v>15.403878288959568</v>
          </cell>
        </row>
        <row r="138">
          <cell r="F138" t="str">
            <v>LSE 15ml/L: Fg</v>
          </cell>
          <cell r="G138">
            <v>203.97073094593938</v>
          </cell>
          <cell r="H138">
            <v>78.635560285291575</v>
          </cell>
        </row>
        <row r="139">
          <cell r="F139" t="str">
            <v>LSE 5ml/L+Chitosan:Fg</v>
          </cell>
          <cell r="G139">
            <v>442.95844951411817</v>
          </cell>
          <cell r="H139">
            <v>84.658799622653305</v>
          </cell>
        </row>
        <row r="140">
          <cell r="F140" t="str">
            <v>LSE 15ml/L+Chitosan:Fg</v>
          </cell>
          <cell r="G140">
            <v>372.90916621268462</v>
          </cell>
          <cell r="H140">
            <v>33.942839108416727</v>
          </cell>
        </row>
      </sheetData>
      <sheetData sheetId="3">
        <row r="122">
          <cell r="C122" t="str">
            <v xml:space="preserve">24 hrs </v>
          </cell>
          <cell r="D122" t="str">
            <v>control:T20</v>
          </cell>
          <cell r="E122">
            <v>0.96969073945043671</v>
          </cell>
          <cell r="F122">
            <v>4.1224481522134676E-2</v>
          </cell>
        </row>
        <row r="123">
          <cell r="D123" t="str">
            <v>control:Fg</v>
          </cell>
          <cell r="E123">
            <v>2.331285543546366</v>
          </cell>
          <cell r="F123">
            <v>0.17675273184472726</v>
          </cell>
        </row>
        <row r="124">
          <cell r="D124" t="str">
            <v>100 PPM Chitosan:Fg</v>
          </cell>
          <cell r="E124">
            <v>9.6000594324350175</v>
          </cell>
          <cell r="F124">
            <v>0.78439985606666796</v>
          </cell>
        </row>
        <row r="125">
          <cell r="D125" t="str">
            <v>LSE 5ml/L: Fg</v>
          </cell>
          <cell r="E125">
            <v>8.0588298994564749</v>
          </cell>
          <cell r="F125">
            <v>0.25225733285644319</v>
          </cell>
        </row>
        <row r="126">
          <cell r="D126" t="str">
            <v>LSE 15ml/L: Fg</v>
          </cell>
          <cell r="E126">
            <v>8.8003770358375508</v>
          </cell>
          <cell r="F126">
            <v>1.0815277310972835</v>
          </cell>
        </row>
        <row r="127">
          <cell r="D127" t="str">
            <v>LSE 5ml/L+Chitosan:Fg</v>
          </cell>
          <cell r="E127">
            <v>8.7862957913797448</v>
          </cell>
          <cell r="F127">
            <v>0.44299250401422124</v>
          </cell>
        </row>
        <row r="128">
          <cell r="D128" t="str">
            <v>LSE 15ml/L+Chitosan:Fg</v>
          </cell>
          <cell r="E128">
            <v>4.7953143280990664</v>
          </cell>
          <cell r="F128">
            <v>0.39715033597320087</v>
          </cell>
        </row>
        <row r="129">
          <cell r="C129" t="str">
            <v>48 hrs</v>
          </cell>
          <cell r="D129" t="str">
            <v>control:Fg</v>
          </cell>
          <cell r="E129">
            <v>5.2942906620609209</v>
          </cell>
          <cell r="F129">
            <v>1.5485399010652798</v>
          </cell>
        </row>
        <row r="130">
          <cell r="D130" t="str">
            <v>100 PPM Chitosan:Fg</v>
          </cell>
          <cell r="E130">
            <v>9.1267968219981768</v>
          </cell>
          <cell r="F130">
            <v>0.60674956748189213</v>
          </cell>
        </row>
        <row r="131">
          <cell r="D131" t="str">
            <v>LSE 5ml/L: Fg</v>
          </cell>
          <cell r="E131">
            <v>13.936399107223631</v>
          </cell>
          <cell r="F131">
            <v>1.0156613128901617</v>
          </cell>
        </row>
        <row r="132">
          <cell r="D132" t="str">
            <v>LSE 15ml/L: Fg</v>
          </cell>
          <cell r="E132">
            <v>11.769436901198802</v>
          </cell>
          <cell r="F132">
            <v>3.1353226877353677</v>
          </cell>
        </row>
        <row r="133">
          <cell r="D133" t="str">
            <v>LSE 5ml/L+Chitosan:Fg</v>
          </cell>
          <cell r="E133">
            <v>13.890658383681185</v>
          </cell>
          <cell r="F133">
            <v>1.7495937088083724</v>
          </cell>
        </row>
        <row r="134">
          <cell r="D134" t="str">
            <v>LSE 15ml/L+Chitosan:Fg</v>
          </cell>
          <cell r="E134">
            <v>12.650647195686405</v>
          </cell>
          <cell r="F134">
            <v>2.8601707707444275</v>
          </cell>
        </row>
        <row r="135">
          <cell r="C135" t="str">
            <v xml:space="preserve">72 hrs </v>
          </cell>
          <cell r="D135" t="str">
            <v>control:Fg</v>
          </cell>
          <cell r="E135">
            <v>2.4554207975374331</v>
          </cell>
          <cell r="F135">
            <v>0.39035484404385762</v>
          </cell>
        </row>
        <row r="136">
          <cell r="D136" t="str">
            <v>100 PPM Chitosan:Fg</v>
          </cell>
          <cell r="E136">
            <v>1.0476770035816918</v>
          </cell>
          <cell r="F136">
            <v>0.21422392795920431</v>
          </cell>
        </row>
        <row r="137">
          <cell r="D137" t="str">
            <v>LSE 5ml/L: Fg</v>
          </cell>
          <cell r="E137">
            <v>3.3039127074083758</v>
          </cell>
          <cell r="F137">
            <v>0.8041438189994965</v>
          </cell>
        </row>
        <row r="138">
          <cell r="D138" t="str">
            <v>LSE 15ml/L: Fg</v>
          </cell>
          <cell r="E138">
            <v>3.7239271097017705</v>
          </cell>
          <cell r="F138">
            <v>0.86624809660010971</v>
          </cell>
        </row>
        <row r="139">
          <cell r="D139" t="str">
            <v>LSE 5ml/L+Chitosan:Fg</v>
          </cell>
          <cell r="E139">
            <v>3.7793490868752317</v>
          </cell>
          <cell r="F139">
            <v>1.1046259658062034</v>
          </cell>
        </row>
        <row r="140">
          <cell r="D140" t="str">
            <v>LSE 15ml/L+Chitosan:Fg</v>
          </cell>
          <cell r="E140">
            <v>1.3423644468444855</v>
          </cell>
          <cell r="F140">
            <v>0.20564607289944167</v>
          </cell>
        </row>
      </sheetData>
      <sheetData sheetId="4">
        <row r="125">
          <cell r="C125" t="str">
            <v xml:space="preserve">24 hrs </v>
          </cell>
          <cell r="D125" t="str">
            <v>control:T20</v>
          </cell>
          <cell r="E125">
            <v>0.81054068133065016</v>
          </cell>
          <cell r="F125">
            <v>5.2969093823368625E-2</v>
          </cell>
        </row>
        <row r="126">
          <cell r="D126" t="str">
            <v>control:Fg</v>
          </cell>
          <cell r="E126">
            <v>5.1499002820884998</v>
          </cell>
          <cell r="F126">
            <v>0.17913042548779562</v>
          </cell>
        </row>
        <row r="127">
          <cell r="D127" t="str">
            <v>100 PPM Chitosan:Fg</v>
          </cell>
          <cell r="E127">
            <v>14.664601260214909</v>
          </cell>
          <cell r="F127">
            <v>3.3153102166210235</v>
          </cell>
        </row>
        <row r="128">
          <cell r="D128" t="str">
            <v>LSE 5ml/L: Fg</v>
          </cell>
          <cell r="E128">
            <v>13.67521136728741</v>
          </cell>
          <cell r="F128">
            <v>0.38426761218023059</v>
          </cell>
        </row>
        <row r="129">
          <cell r="D129" t="str">
            <v>LSE 15ml/L: Fg</v>
          </cell>
          <cell r="E129">
            <v>11.880863432774817</v>
          </cell>
          <cell r="F129">
            <v>0.72000545730441634</v>
          </cell>
        </row>
        <row r="130">
          <cell r="D130" t="str">
            <v>LSE 5ml/L+Chitosan:Fg</v>
          </cell>
          <cell r="E130">
            <v>23.20313426708347</v>
          </cell>
          <cell r="F130">
            <v>7.1725150613353241</v>
          </cell>
        </row>
        <row r="131">
          <cell r="D131" t="str">
            <v>LSE 15ml/L+Chitosan:Fg</v>
          </cell>
          <cell r="E131">
            <v>33.401232400023076</v>
          </cell>
          <cell r="F131">
            <v>1.6871478207591732</v>
          </cell>
        </row>
        <row r="132">
          <cell r="C132" t="str">
            <v>48 hrs</v>
          </cell>
          <cell r="D132" t="str">
            <v>control:Fg</v>
          </cell>
          <cell r="E132">
            <v>25.53452368439795</v>
          </cell>
          <cell r="F132">
            <v>2.2135445051222211</v>
          </cell>
        </row>
        <row r="133">
          <cell r="D133" t="str">
            <v>100 PPM Chitosan:Fg</v>
          </cell>
          <cell r="E133">
            <v>40.593002697361293</v>
          </cell>
          <cell r="F133">
            <v>3.4149568573857838</v>
          </cell>
        </row>
        <row r="134">
          <cell r="D134" t="str">
            <v>LSE 5ml/L: Fg</v>
          </cell>
          <cell r="E134">
            <v>36.343230266556297</v>
          </cell>
          <cell r="F134">
            <v>9.6417635898024336</v>
          </cell>
        </row>
        <row r="135">
          <cell r="D135" t="str">
            <v>LSE 15ml/L: Fg</v>
          </cell>
          <cell r="E135">
            <v>29.78633923927897</v>
          </cell>
          <cell r="F135">
            <v>6.7755967608616565</v>
          </cell>
        </row>
        <row r="136">
          <cell r="D136" t="str">
            <v>LSE 5ml/L+Chitosan:Fg</v>
          </cell>
          <cell r="E136">
            <v>62.611906222871994</v>
          </cell>
          <cell r="F136">
            <v>13.306499626945868</v>
          </cell>
        </row>
        <row r="137">
          <cell r="D137" t="str">
            <v>LSE 15ml/L+Chitosan:Fg</v>
          </cell>
          <cell r="E137">
            <v>115.38976344022586</v>
          </cell>
          <cell r="F137">
            <v>2.9021004835790776</v>
          </cell>
        </row>
        <row r="138">
          <cell r="C138" t="str">
            <v xml:space="preserve">72 hrs </v>
          </cell>
          <cell r="D138" t="str">
            <v>control:Fg</v>
          </cell>
          <cell r="E138">
            <v>2.0630088961080015</v>
          </cell>
          <cell r="F138">
            <v>0.35351581649038349</v>
          </cell>
        </row>
        <row r="139">
          <cell r="D139" t="str">
            <v>100 PPM Chitosan:Fg</v>
          </cell>
          <cell r="E139">
            <v>4.7986463745614891</v>
          </cell>
          <cell r="F139">
            <v>0.19123123832887798</v>
          </cell>
        </row>
        <row r="140">
          <cell r="D140" t="str">
            <v>LSE 5ml/L: Fg</v>
          </cell>
          <cell r="E140">
            <v>3.6755290256654436</v>
          </cell>
          <cell r="F140">
            <v>0.7623096329007899</v>
          </cell>
        </row>
        <row r="141">
          <cell r="D141" t="str">
            <v>LSE 15ml/L: Fg</v>
          </cell>
          <cell r="E141">
            <v>24.469667524477796</v>
          </cell>
          <cell r="F141">
            <v>9.8356600486989301</v>
          </cell>
        </row>
        <row r="142">
          <cell r="D142" t="str">
            <v>LSE 5ml/L+Chitosan:Fg</v>
          </cell>
          <cell r="E142">
            <v>61.177606183257758</v>
          </cell>
          <cell r="F142">
            <v>7.3599928706453683</v>
          </cell>
        </row>
        <row r="143">
          <cell r="D143" t="str">
            <v>LSE 15ml/L+Chitosan:Fg</v>
          </cell>
          <cell r="E143">
            <v>54.226704044744586</v>
          </cell>
          <cell r="F143">
            <v>11.037483763352471</v>
          </cell>
        </row>
      </sheetData>
      <sheetData sheetId="5"/>
      <sheetData sheetId="6">
        <row r="16">
          <cell r="B16" t="str">
            <v>Control</v>
          </cell>
          <cell r="C16">
            <v>1.55E-2</v>
          </cell>
          <cell r="D16">
            <v>4.2817441928883783E-4</v>
          </cell>
        </row>
        <row r="17">
          <cell r="B17" t="str">
            <v>Chi 100 PPM chitosan</v>
          </cell>
          <cell r="C17">
            <v>1.0483333333333332E-2</v>
          </cell>
          <cell r="D17">
            <v>6.7843774790158739E-4</v>
          </cell>
        </row>
        <row r="18">
          <cell r="B18" t="str">
            <v>LSE 5ml/L</v>
          </cell>
          <cell r="C18">
            <v>1.1516666666666666E-2</v>
          </cell>
          <cell r="D18">
            <v>8.9159657045350077E-4</v>
          </cell>
        </row>
        <row r="19">
          <cell r="B19" t="str">
            <v>LSE 15ml/L</v>
          </cell>
          <cell r="C19">
            <v>9.4999999999999998E-3</v>
          </cell>
          <cell r="D19">
            <v>8.4656167328001953E-4</v>
          </cell>
        </row>
        <row r="20">
          <cell r="B20" t="str">
            <v>LSE 5ml/L+Chi 100 PPM chitosan</v>
          </cell>
          <cell r="C20">
            <v>7.1666666666666675E-3</v>
          </cell>
          <cell r="D20">
            <v>1.1377365443917332E-3</v>
          </cell>
        </row>
        <row r="21">
          <cell r="B21" t="str">
            <v>LSE 15ml/L+Chi 100 PPM chitosan</v>
          </cell>
          <cell r="C21">
            <v>2.6666666666666666E-3</v>
          </cell>
          <cell r="D21">
            <v>9.1893658347268171E-4</v>
          </cell>
        </row>
      </sheetData>
      <sheetData sheetId="7"/>
      <sheetData sheetId="8">
        <row r="31">
          <cell r="H31" t="str">
            <v>Control</v>
          </cell>
          <cell r="I31">
            <v>13.380952380952381</v>
          </cell>
          <cell r="J31">
            <v>0.38095238095238032</v>
          </cell>
        </row>
        <row r="32">
          <cell r="H32" t="str">
            <v>Chi 100 PPM chitosan</v>
          </cell>
          <cell r="I32">
            <v>11.75</v>
          </cell>
          <cell r="J32">
            <v>0.70076488822673511</v>
          </cell>
        </row>
        <row r="33">
          <cell r="H33" t="str">
            <v>LSE 5ml/L</v>
          </cell>
          <cell r="I33">
            <v>10.285714285714286</v>
          </cell>
          <cell r="J33">
            <v>0.21977106208027286</v>
          </cell>
        </row>
        <row r="34">
          <cell r="H34" t="str">
            <v>LSE 15ml/L</v>
          </cell>
          <cell r="I34">
            <v>13.047619047619047</v>
          </cell>
          <cell r="J34">
            <v>0.40518185497490694</v>
          </cell>
        </row>
        <row r="35">
          <cell r="H35" t="str">
            <v>LSE 5ml/L+Chi 100 PPM chitosan</v>
          </cell>
          <cell r="I35">
            <v>5.7142857142857144</v>
          </cell>
          <cell r="J35">
            <v>0.26853089866422281</v>
          </cell>
        </row>
        <row r="36">
          <cell r="H36" t="str">
            <v>LSE 15ml/L+Chi 100 PPM chitosan</v>
          </cell>
          <cell r="I36">
            <v>7.9523809523809526</v>
          </cell>
          <cell r="J36">
            <v>0.28847869011163735</v>
          </cell>
        </row>
      </sheetData>
      <sheetData sheetId="9"/>
      <sheetData sheetId="10">
        <row r="31">
          <cell r="A31" t="str">
            <v xml:space="preserve">Control-T20:24 Hrs </v>
          </cell>
          <cell r="B31">
            <v>6.4124999999999988E-2</v>
          </cell>
          <cell r="C31">
            <v>2.2852219986980123E-2</v>
          </cell>
        </row>
        <row r="32">
          <cell r="A32" t="str">
            <v xml:space="preserve">Chitosan 100 PPM-T20:24 Hrs </v>
          </cell>
          <cell r="B32">
            <v>0.31699999999999995</v>
          </cell>
          <cell r="C32">
            <v>4.7523239928832013E-2</v>
          </cell>
        </row>
        <row r="33">
          <cell r="A33" t="str">
            <v xml:space="preserve">LSE 5ml/L-T20:24 Hrs </v>
          </cell>
          <cell r="B33">
            <v>0.23887500000000006</v>
          </cell>
          <cell r="C33">
            <v>4.1761413110669436E-2</v>
          </cell>
        </row>
        <row r="34">
          <cell r="A34" t="str">
            <v xml:space="preserve">LSE 15ml/L-T20:24 Hrs </v>
          </cell>
          <cell r="B34">
            <v>0.49799999999999989</v>
          </cell>
          <cell r="C34">
            <v>7.1963821929263053E-2</v>
          </cell>
        </row>
        <row r="35">
          <cell r="A35" t="str">
            <v xml:space="preserve">LSE 5ml/L:Chi100-T20:24 Hrs </v>
          </cell>
          <cell r="B35">
            <v>0.21249999999999999</v>
          </cell>
          <cell r="C35">
            <v>4.3738331777362839E-2</v>
          </cell>
        </row>
        <row r="36">
          <cell r="A36" t="str">
            <v xml:space="preserve">LSE 15ml/L:Chi100-T20:24 Hrs </v>
          </cell>
          <cell r="B36">
            <v>0.35499999999999998</v>
          </cell>
          <cell r="C36">
            <v>7.4480142767496482E-2</v>
          </cell>
        </row>
        <row r="38">
          <cell r="A38" t="str">
            <v xml:space="preserve">Control-Fg:24 Hrs </v>
          </cell>
          <cell r="B38">
            <v>0.38862499999999989</v>
          </cell>
          <cell r="C38">
            <v>5.1950046118041888E-2</v>
          </cell>
        </row>
        <row r="39">
          <cell r="A39" t="str">
            <v xml:space="preserve">Chitosan 100 PPM-Fg:24 Hrs </v>
          </cell>
          <cell r="B39">
            <v>0.51712500000000006</v>
          </cell>
          <cell r="C39">
            <v>5.3298051480956184E-2</v>
          </cell>
        </row>
        <row r="40">
          <cell r="A40" t="str">
            <v xml:space="preserve">LSE 5ml/L-Fg:24 Hrs </v>
          </cell>
          <cell r="B40">
            <v>0.55262499999999992</v>
          </cell>
          <cell r="C40">
            <v>6.3486013879699307E-2</v>
          </cell>
        </row>
        <row r="41">
          <cell r="A41" t="str">
            <v xml:space="preserve">LSE 15ml/L-Fg:24 Hrs </v>
          </cell>
          <cell r="B41">
            <v>0.43687500000000001</v>
          </cell>
          <cell r="C41">
            <v>0.10951681282646357</v>
          </cell>
        </row>
        <row r="42">
          <cell r="A42" t="str">
            <v xml:space="preserve">LSE 5ml/L:Chi100-Fg:24 Hrs </v>
          </cell>
          <cell r="B42">
            <v>0.51987499999999986</v>
          </cell>
          <cell r="C42">
            <v>8.2382839788797624E-2</v>
          </cell>
        </row>
        <row r="43">
          <cell r="A43" t="str">
            <v xml:space="preserve">LSE 15ml/L:Chi100-Fg:24 Hrs </v>
          </cell>
          <cell r="B43">
            <v>0.78412499999999985</v>
          </cell>
          <cell r="C43">
            <v>5.9159521282151441E-2</v>
          </cell>
        </row>
        <row r="45">
          <cell r="A45" t="str">
            <v xml:space="preserve">Control-T20:48 Hrs </v>
          </cell>
          <cell r="B45">
            <v>7.1500000000000008E-2</v>
          </cell>
          <cell r="C45">
            <v>1.9262441866665463E-2</v>
          </cell>
        </row>
        <row r="46">
          <cell r="A46" t="str">
            <v xml:space="preserve">Chitosan 100 PPM-T20:48 Hrs </v>
          </cell>
          <cell r="B46">
            <v>0.28249999999999997</v>
          </cell>
          <cell r="C46">
            <v>5.0398826044528784E-2</v>
          </cell>
        </row>
        <row r="47">
          <cell r="A47" t="str">
            <v xml:space="preserve">LSE 5ml/L-T20:48 Hrs </v>
          </cell>
          <cell r="B47">
            <v>0.20650000000000002</v>
          </cell>
          <cell r="C47">
            <v>4.5205549069408164E-2</v>
          </cell>
        </row>
        <row r="48">
          <cell r="A48" t="str">
            <v xml:space="preserve">LSE 15ml/L-T20:48 Hrs </v>
          </cell>
          <cell r="B48">
            <v>0.31625000000000003</v>
          </cell>
          <cell r="C48">
            <v>2.9775899090819426E-2</v>
          </cell>
        </row>
        <row r="49">
          <cell r="A49" t="str">
            <v xml:space="preserve">LSE 5ml/L:Chi100-T20:48 Hrs </v>
          </cell>
          <cell r="B49">
            <v>0.15375000000000003</v>
          </cell>
          <cell r="C49">
            <v>4.967750161458067E-2</v>
          </cell>
        </row>
        <row r="50">
          <cell r="A50" t="str">
            <v xml:space="preserve">LSE 15ml/L:Chi100-T20:48 Hrs </v>
          </cell>
          <cell r="B50">
            <v>0.443</v>
          </cell>
          <cell r="C50">
            <v>4.0878376517012642E-2</v>
          </cell>
        </row>
        <row r="52">
          <cell r="A52" t="str">
            <v xml:space="preserve">Control-Fg:48 Hrs </v>
          </cell>
          <cell r="B52">
            <v>0.3214999999999999</v>
          </cell>
          <cell r="C52">
            <v>3.3668110530094685E-2</v>
          </cell>
        </row>
        <row r="53">
          <cell r="A53" t="str">
            <v xml:space="preserve">Chitosan 100 PPM-Fg:48 Hrs </v>
          </cell>
          <cell r="B53">
            <v>0.4995</v>
          </cell>
          <cell r="C53">
            <v>5.0398826044528736E-2</v>
          </cell>
        </row>
        <row r="54">
          <cell r="A54" t="str">
            <v xml:space="preserve">LSE 5ml/L-Fg:48 Hrs </v>
          </cell>
          <cell r="B54">
            <v>0.7649999999999999</v>
          </cell>
          <cell r="C54">
            <v>4.5205549069408338E-2</v>
          </cell>
        </row>
        <row r="55">
          <cell r="A55" t="str">
            <v xml:space="preserve">LSE 15ml/L-Fg:48 Hrs </v>
          </cell>
          <cell r="B55">
            <v>0.47474999999999995</v>
          </cell>
          <cell r="C55">
            <v>2.977589909081935E-2</v>
          </cell>
        </row>
        <row r="56">
          <cell r="A56" t="str">
            <v xml:space="preserve">LSE 5ml/L:Chi100-Fg:48 Hrs </v>
          </cell>
          <cell r="B56">
            <v>0.20224999999999999</v>
          </cell>
          <cell r="C56">
            <v>6.4105544481997304E-2</v>
          </cell>
        </row>
        <row r="57">
          <cell r="A57" t="str">
            <v xml:space="preserve">LSE 15ml/L:Chi100-Fg:48 Hrs </v>
          </cell>
          <cell r="B57">
            <v>0.26750000000000002</v>
          </cell>
          <cell r="C57">
            <v>4.0878376517012864E-2</v>
          </cell>
        </row>
      </sheetData>
      <sheetData sheetId="11">
        <row r="38">
          <cell r="B38">
            <v>0.15949999999999998</v>
          </cell>
          <cell r="C38">
            <v>6.907121928367373E-3</v>
          </cell>
        </row>
        <row r="39">
          <cell r="B39">
            <v>0.25524999999999998</v>
          </cell>
          <cell r="C39">
            <v>5.6365621910286203E-3</v>
          </cell>
        </row>
        <row r="40">
          <cell r="B40">
            <v>0.11849999999999999</v>
          </cell>
          <cell r="C40">
            <v>1.4635857792877559E-2</v>
          </cell>
        </row>
        <row r="41">
          <cell r="B41">
            <v>0.33350000000000002</v>
          </cell>
          <cell r="C41">
            <v>2.2698201103464922E-2</v>
          </cell>
        </row>
        <row r="42">
          <cell r="B42">
            <v>0.25124999999999997</v>
          </cell>
          <cell r="C42">
            <v>7.9017403146395583E-3</v>
          </cell>
        </row>
        <row r="43">
          <cell r="B43">
            <v>0.122</v>
          </cell>
          <cell r="C43">
            <v>2.1545494501944817E-2</v>
          </cell>
        </row>
        <row r="45">
          <cell r="B45">
            <v>0.16349999999999998</v>
          </cell>
          <cell r="C45">
            <v>6.9071219283673609E-3</v>
          </cell>
        </row>
        <row r="46">
          <cell r="B46">
            <v>0.65349999999999997</v>
          </cell>
          <cell r="C46">
            <v>1.6937384685954324E-2</v>
          </cell>
        </row>
        <row r="47">
          <cell r="B47">
            <v>0.37549999999999994</v>
          </cell>
          <cell r="C47">
            <v>4.3827312641015722E-3</v>
          </cell>
        </row>
        <row r="48">
          <cell r="B48">
            <v>0.875</v>
          </cell>
          <cell r="C48">
            <v>6.9071219283673602E-2</v>
          </cell>
        </row>
        <row r="49">
          <cell r="B49">
            <v>0.53349999999999997</v>
          </cell>
          <cell r="C49">
            <v>6.3410041265822802E-3</v>
          </cell>
        </row>
        <row r="50">
          <cell r="B50">
            <v>0.51350000000000007</v>
          </cell>
          <cell r="C50">
            <v>6.9071219283673496E-3</v>
          </cell>
        </row>
        <row r="52">
          <cell r="B52">
            <v>8.1000000000000003E-2</v>
          </cell>
          <cell r="C52">
            <v>2.0514222708485401E-2</v>
          </cell>
        </row>
        <row r="53">
          <cell r="B53">
            <v>0.32474999999999998</v>
          </cell>
          <cell r="C53">
            <v>1.9418633662885199E-2</v>
          </cell>
        </row>
        <row r="54">
          <cell r="B54">
            <v>0.22475000000000001</v>
          </cell>
          <cell r="C54">
            <v>1.3055171389146903E-2</v>
          </cell>
        </row>
        <row r="55">
          <cell r="B55">
            <v>0.21775000000000003</v>
          </cell>
          <cell r="C55">
            <v>3.1655699855371103E-2</v>
          </cell>
        </row>
        <row r="56">
          <cell r="B56">
            <v>0.17724999999999999</v>
          </cell>
          <cell r="C56">
            <v>1.9418633662885091E-3</v>
          </cell>
        </row>
        <row r="57">
          <cell r="B57">
            <v>0.30475000000000002</v>
          </cell>
          <cell r="C57">
            <v>4.52078533000627E-3</v>
          </cell>
        </row>
        <row r="59">
          <cell r="B59">
            <v>0.17199999999999996</v>
          </cell>
          <cell r="C59">
            <v>1.1189652958574488E-2</v>
          </cell>
        </row>
        <row r="60">
          <cell r="B60">
            <v>0.35149999999999998</v>
          </cell>
          <cell r="C60">
            <v>2.7763885414929354E-3</v>
          </cell>
        </row>
        <row r="61">
          <cell r="B61">
            <v>0.26</v>
          </cell>
          <cell r="C61">
            <v>6.3410041265822776E-3</v>
          </cell>
        </row>
        <row r="62">
          <cell r="B62">
            <v>0.54449999999999998</v>
          </cell>
          <cell r="C62">
            <v>4.1189652958574401E-2</v>
          </cell>
        </row>
        <row r="63">
          <cell r="B63">
            <v>0.32500000000000001</v>
          </cell>
          <cell r="C63">
            <v>6.9071219283673635E-3</v>
          </cell>
        </row>
        <row r="64">
          <cell r="B64">
            <v>0.44299999999999995</v>
          </cell>
          <cell r="C64">
            <v>9.7574757664742832E-3</v>
          </cell>
        </row>
      </sheetData>
      <sheetData sheetId="12">
        <row r="2">
          <cell r="G2">
            <v>4.2622372841814721E-3</v>
          </cell>
        </row>
        <row r="3">
          <cell r="G3">
            <v>4.5643546458763798E-3</v>
          </cell>
        </row>
        <row r="4">
          <cell r="G4">
            <v>4.2622372841814781E-3</v>
          </cell>
        </row>
        <row r="5">
          <cell r="G5">
            <v>1.2967909109284609E-2</v>
          </cell>
        </row>
        <row r="6">
          <cell r="G6">
            <v>4.2622372841814781E-3</v>
          </cell>
        </row>
        <row r="7">
          <cell r="G7">
            <v>4.9159604012508715E-3</v>
          </cell>
        </row>
        <row r="9">
          <cell r="G9">
            <v>4.9159604012508793E-3</v>
          </cell>
        </row>
        <row r="10">
          <cell r="G10">
            <v>4.020779360604943E-3</v>
          </cell>
        </row>
        <row r="11">
          <cell r="G11">
            <v>8.9116029235299082E-3</v>
          </cell>
        </row>
        <row r="12">
          <cell r="G12">
            <v>1.4634434279010141E-2</v>
          </cell>
        </row>
        <row r="13">
          <cell r="G13">
            <v>6.1779176642835516E-3</v>
          </cell>
        </row>
        <row r="14">
          <cell r="G14">
            <v>1.1593820192959124E-2</v>
          </cell>
        </row>
        <row r="16">
          <cell r="G16">
            <v>1.4913640288898839E-2</v>
          </cell>
        </row>
        <row r="17">
          <cell r="G17">
            <v>7.3767653254435822E-3</v>
          </cell>
        </row>
        <row r="18">
          <cell r="G18">
            <v>1.9135481877043687E-2</v>
          </cell>
        </row>
        <row r="19">
          <cell r="G19">
            <v>2.7107809452874186E-2</v>
          </cell>
        </row>
        <row r="20">
          <cell r="G20">
            <v>4.5643546458763885E-3</v>
          </cell>
        </row>
        <row r="21">
          <cell r="G21">
            <v>9.1742392963485141E-3</v>
          </cell>
        </row>
        <row r="23">
          <cell r="G23">
            <v>1.6033818426480127E-2</v>
          </cell>
        </row>
        <row r="24">
          <cell r="G24">
            <v>3.796928583298176E-3</v>
          </cell>
        </row>
        <row r="25">
          <cell r="G25">
            <v>4.9159604012508793E-3</v>
          </cell>
        </row>
        <row r="26">
          <cell r="G26">
            <v>8.6506261815739866E-3</v>
          </cell>
        </row>
        <row r="27">
          <cell r="G27">
            <v>6.409628174343129E-3</v>
          </cell>
        </row>
        <row r="28">
          <cell r="G28">
            <v>4.7346242371139342E-3</v>
          </cell>
        </row>
        <row r="37">
          <cell r="B37">
            <v>8.1000000000000003E-2</v>
          </cell>
        </row>
        <row r="38">
          <cell r="B38">
            <v>0.27899999999999997</v>
          </cell>
        </row>
        <row r="39">
          <cell r="B39">
            <v>0.20399999999999999</v>
          </cell>
        </row>
        <row r="40">
          <cell r="B40">
            <v>0.24299999999999999</v>
          </cell>
        </row>
        <row r="41">
          <cell r="B41">
            <v>0.21099999999999999</v>
          </cell>
        </row>
        <row r="42">
          <cell r="B42">
            <v>0.13500000000000001</v>
          </cell>
        </row>
        <row r="44">
          <cell r="B44">
            <v>0.18099999999999999</v>
          </cell>
        </row>
        <row r="45">
          <cell r="B45">
            <v>0.45900000000000002</v>
          </cell>
        </row>
        <row r="46">
          <cell r="B46">
            <v>0.53049999999999997</v>
          </cell>
        </row>
        <row r="47">
          <cell r="B47">
            <v>0.63700000000000001</v>
          </cell>
        </row>
        <row r="48">
          <cell r="B48">
            <v>0.64</v>
          </cell>
        </row>
        <row r="49">
          <cell r="B49">
            <v>0.22349999999999998</v>
          </cell>
        </row>
        <row r="51">
          <cell r="B51">
            <v>3.7500000000000006E-2</v>
          </cell>
        </row>
        <row r="52">
          <cell r="B52">
            <v>0.2465</v>
          </cell>
        </row>
        <row r="53">
          <cell r="B53">
            <v>0.17699999999999999</v>
          </cell>
        </row>
        <row r="54">
          <cell r="B54">
            <v>0.17799999999999999</v>
          </cell>
        </row>
        <row r="55">
          <cell r="B55">
            <v>0.17399999999999999</v>
          </cell>
        </row>
        <row r="56">
          <cell r="B56">
            <v>0.13</v>
          </cell>
        </row>
        <row r="58">
          <cell r="B58">
            <v>8.5499999999999993E-2</v>
          </cell>
        </row>
        <row r="59">
          <cell r="B59">
            <v>0.20949999999999999</v>
          </cell>
        </row>
        <row r="60">
          <cell r="B60">
            <v>0.214</v>
          </cell>
        </row>
        <row r="61">
          <cell r="B61">
            <v>0.22099999999999997</v>
          </cell>
        </row>
        <row r="62">
          <cell r="B62">
            <v>0.34350000000000003</v>
          </cell>
        </row>
        <row r="63">
          <cell r="B63">
            <v>0.23749999999999999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workbookViewId="0"/>
  </sheetViews>
  <sheetFormatPr defaultRowHeight="14.4" x14ac:dyDescent="0.3"/>
  <cols>
    <col min="2" max="2" width="12" bestFit="1" customWidth="1"/>
    <col min="3" max="3" width="16" bestFit="1" customWidth="1"/>
    <col min="4" max="5" width="12" bestFit="1" customWidth="1"/>
    <col min="6" max="6" width="24.88671875" bestFit="1" customWidth="1"/>
    <col min="7" max="7" width="25.6640625" bestFit="1" customWidth="1"/>
    <col min="15" max="15" width="26.6640625" bestFit="1" customWidth="1"/>
  </cols>
  <sheetData>
    <row r="1" spans="2:17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2:17" x14ac:dyDescent="0.3">
      <c r="B2">
        <v>20.21</v>
      </c>
      <c r="C2">
        <v>9.0399999999999991</v>
      </c>
      <c r="D2">
        <v>16.46</v>
      </c>
      <c r="E2">
        <v>16.060000000000002</v>
      </c>
      <c r="F2">
        <v>10.17</v>
      </c>
      <c r="G2">
        <v>7.94</v>
      </c>
    </row>
    <row r="3" spans="2:17" x14ac:dyDescent="0.3">
      <c r="B3">
        <v>15.64</v>
      </c>
      <c r="C3">
        <v>8.91</v>
      </c>
      <c r="D3">
        <v>15.67</v>
      </c>
      <c r="E3">
        <v>16.02</v>
      </c>
      <c r="F3">
        <v>10.040000000000001</v>
      </c>
      <c r="G3">
        <v>11.3</v>
      </c>
    </row>
    <row r="4" spans="2:17" x14ac:dyDescent="0.3">
      <c r="B4">
        <v>16.89</v>
      </c>
      <c r="C4">
        <v>8.61</v>
      </c>
      <c r="D4">
        <v>15.96</v>
      </c>
      <c r="E4">
        <v>16</v>
      </c>
      <c r="F4">
        <v>9.74</v>
      </c>
      <c r="G4">
        <v>8.8099999999999987</v>
      </c>
    </row>
    <row r="5" spans="2:17" x14ac:dyDescent="0.3">
      <c r="B5">
        <v>17.510000000000002</v>
      </c>
      <c r="C5">
        <v>9.98</v>
      </c>
      <c r="D5">
        <v>16.66</v>
      </c>
      <c r="E5">
        <v>16.14</v>
      </c>
      <c r="F5">
        <v>11.110000000000001</v>
      </c>
      <c r="G5">
        <v>9.64</v>
      </c>
    </row>
    <row r="6" spans="2:17" x14ac:dyDescent="0.3">
      <c r="B6">
        <v>15.54</v>
      </c>
      <c r="C6">
        <v>8.61</v>
      </c>
      <c r="D6">
        <v>15.21</v>
      </c>
      <c r="E6">
        <v>16.16</v>
      </c>
      <c r="F6">
        <v>9.74</v>
      </c>
      <c r="G6">
        <v>8.36</v>
      </c>
    </row>
    <row r="7" spans="2:17" x14ac:dyDescent="0.3">
      <c r="B7">
        <v>18.36</v>
      </c>
      <c r="C7">
        <v>9.36</v>
      </c>
      <c r="D7">
        <v>16.64</v>
      </c>
      <c r="E7">
        <v>14.600000000000001</v>
      </c>
      <c r="F7">
        <v>10.49</v>
      </c>
      <c r="G7">
        <v>9.98</v>
      </c>
      <c r="O7" s="1" t="s">
        <v>0</v>
      </c>
      <c r="P7">
        <v>1</v>
      </c>
      <c r="Q7">
        <v>20.21</v>
      </c>
    </row>
    <row r="8" spans="2:17" x14ac:dyDescent="0.3">
      <c r="B8">
        <v>13.81</v>
      </c>
      <c r="C8">
        <v>8.5399999999999991</v>
      </c>
      <c r="D8">
        <v>15.69</v>
      </c>
      <c r="E8">
        <v>16.03</v>
      </c>
      <c r="F8">
        <v>9.3899999999999988</v>
      </c>
      <c r="G8">
        <v>8.61</v>
      </c>
      <c r="O8" s="1"/>
      <c r="P8">
        <v>1</v>
      </c>
      <c r="Q8">
        <v>15.64</v>
      </c>
    </row>
    <row r="9" spans="2:17" x14ac:dyDescent="0.3">
      <c r="B9">
        <v>15.39</v>
      </c>
      <c r="C9">
        <v>6.94</v>
      </c>
      <c r="D9">
        <v>16.670000000000002</v>
      </c>
      <c r="E9">
        <v>10.08</v>
      </c>
      <c r="F9">
        <v>7.79</v>
      </c>
      <c r="G9">
        <v>9.36</v>
      </c>
      <c r="O9" s="1"/>
      <c r="P9">
        <v>1</v>
      </c>
      <c r="Q9">
        <v>16.89</v>
      </c>
    </row>
    <row r="10" spans="2:17" x14ac:dyDescent="0.3">
      <c r="B10">
        <v>11.54</v>
      </c>
      <c r="C10">
        <v>10.3</v>
      </c>
      <c r="D10">
        <v>16.63</v>
      </c>
      <c r="E10">
        <v>15.11</v>
      </c>
      <c r="F10">
        <v>11.15</v>
      </c>
      <c r="G10">
        <v>9.33</v>
      </c>
      <c r="O10" s="1"/>
      <c r="P10">
        <v>1</v>
      </c>
      <c r="Q10">
        <v>17.510000000000002</v>
      </c>
    </row>
    <row r="11" spans="2:17" x14ac:dyDescent="0.3">
      <c r="B11">
        <v>16.87</v>
      </c>
      <c r="C11">
        <v>7.81</v>
      </c>
      <c r="D11">
        <v>16.61</v>
      </c>
      <c r="E11">
        <v>13.74</v>
      </c>
      <c r="F11">
        <v>8.6599999999999984</v>
      </c>
      <c r="G11">
        <v>9.4600000000000009</v>
      </c>
      <c r="O11" s="1"/>
      <c r="P11">
        <v>1</v>
      </c>
      <c r="Q11">
        <v>15.54</v>
      </c>
    </row>
    <row r="12" spans="2:17" x14ac:dyDescent="0.3">
      <c r="B12">
        <v>11.31</v>
      </c>
      <c r="C12">
        <v>8.64</v>
      </c>
      <c r="D12">
        <v>16.64</v>
      </c>
      <c r="E12">
        <v>17.14</v>
      </c>
      <c r="F12">
        <v>9.49</v>
      </c>
      <c r="G12">
        <v>6.94</v>
      </c>
      <c r="O12" s="1"/>
      <c r="P12">
        <v>1</v>
      </c>
      <c r="Q12">
        <v>18.36</v>
      </c>
    </row>
    <row r="13" spans="2:17" x14ac:dyDescent="0.3">
      <c r="B13">
        <v>16.52</v>
      </c>
      <c r="C13">
        <v>7.3599999999999994</v>
      </c>
      <c r="D13">
        <v>14.64</v>
      </c>
      <c r="E13">
        <v>14.16</v>
      </c>
      <c r="F13">
        <v>8.2099999999999991</v>
      </c>
      <c r="G13">
        <v>9.5399999999999991</v>
      </c>
      <c r="O13" s="1"/>
      <c r="P13">
        <v>1</v>
      </c>
      <c r="Q13">
        <v>13.81</v>
      </c>
    </row>
    <row r="14" spans="2:17" x14ac:dyDescent="0.3">
      <c r="B14">
        <v>15.51</v>
      </c>
      <c r="C14">
        <v>9.61</v>
      </c>
      <c r="D14">
        <v>13.51</v>
      </c>
      <c r="E14">
        <v>14.14</v>
      </c>
      <c r="F14">
        <v>10.44</v>
      </c>
      <c r="G14">
        <v>7.94</v>
      </c>
      <c r="O14" s="1"/>
      <c r="P14">
        <v>1</v>
      </c>
      <c r="Q14">
        <v>15.39</v>
      </c>
    </row>
    <row r="15" spans="2:17" x14ac:dyDescent="0.3">
      <c r="B15">
        <v>16.54</v>
      </c>
      <c r="C15">
        <v>8.91</v>
      </c>
      <c r="D15">
        <v>16.02</v>
      </c>
      <c r="E15">
        <v>13.01</v>
      </c>
      <c r="F15">
        <v>9.74</v>
      </c>
      <c r="G15">
        <v>11.3</v>
      </c>
      <c r="O15" s="1"/>
      <c r="P15">
        <v>1</v>
      </c>
      <c r="Q15">
        <v>11.54</v>
      </c>
    </row>
    <row r="16" spans="2:17" x14ac:dyDescent="0.3">
      <c r="B16">
        <v>18.52</v>
      </c>
      <c r="C16">
        <v>7.3599999999999994</v>
      </c>
      <c r="D16">
        <v>15.61</v>
      </c>
      <c r="E16">
        <v>15.52</v>
      </c>
      <c r="F16">
        <v>8.19</v>
      </c>
      <c r="G16">
        <v>8.8099999999999987</v>
      </c>
      <c r="O16" s="1"/>
      <c r="P16">
        <v>1</v>
      </c>
      <c r="Q16">
        <v>16.87</v>
      </c>
    </row>
    <row r="17" spans="1:17" x14ac:dyDescent="0.3">
      <c r="B17">
        <v>16.48</v>
      </c>
      <c r="C17">
        <v>9.33</v>
      </c>
      <c r="D17">
        <v>16.239999999999998</v>
      </c>
      <c r="E17">
        <v>15.96</v>
      </c>
      <c r="F17">
        <v>10.16</v>
      </c>
      <c r="G17">
        <v>8.94</v>
      </c>
      <c r="O17" s="1"/>
      <c r="P17">
        <v>1</v>
      </c>
      <c r="Q17">
        <v>11.31</v>
      </c>
    </row>
    <row r="18" spans="1:17" x14ac:dyDescent="0.3">
      <c r="B18">
        <v>17.809999999999999</v>
      </c>
      <c r="C18">
        <v>9.4600000000000009</v>
      </c>
      <c r="D18">
        <v>17.64</v>
      </c>
      <c r="E18">
        <v>15.17</v>
      </c>
      <c r="F18">
        <v>10.290000000000001</v>
      </c>
      <c r="G18">
        <v>9.74</v>
      </c>
      <c r="O18" s="1"/>
      <c r="P18">
        <v>1</v>
      </c>
      <c r="Q18">
        <v>16.52</v>
      </c>
    </row>
    <row r="19" spans="1:17" x14ac:dyDescent="0.3">
      <c r="B19">
        <v>19.510000000000002</v>
      </c>
      <c r="C19">
        <v>6.94</v>
      </c>
      <c r="D19">
        <v>14.66</v>
      </c>
      <c r="E19">
        <v>15.46</v>
      </c>
      <c r="F19">
        <v>7.7700000000000005</v>
      </c>
      <c r="G19">
        <v>10.49</v>
      </c>
      <c r="O19" s="1"/>
      <c r="P19">
        <v>1</v>
      </c>
      <c r="Q19">
        <v>15.51</v>
      </c>
    </row>
    <row r="20" spans="1:17" x14ac:dyDescent="0.3">
      <c r="A20" t="s">
        <v>6</v>
      </c>
      <c r="B20">
        <v>16.33111111111111</v>
      </c>
      <c r="C20">
        <v>8.650555555555556</v>
      </c>
      <c r="D20">
        <v>15.953333333333331</v>
      </c>
      <c r="E20">
        <v>15.027777777777779</v>
      </c>
      <c r="F20">
        <v>9.5872222222222216</v>
      </c>
      <c r="G20">
        <v>9.2494444444444444</v>
      </c>
      <c r="O20" s="1"/>
      <c r="P20">
        <v>1</v>
      </c>
      <c r="Q20">
        <v>16.54</v>
      </c>
    </row>
    <row r="21" spans="1:17" x14ac:dyDescent="0.3">
      <c r="A21" t="s">
        <v>7</v>
      </c>
      <c r="B21">
        <v>0.55872631115516347</v>
      </c>
      <c r="C21">
        <v>0.23722451821147625</v>
      </c>
      <c r="D21">
        <v>0.23023716104659867</v>
      </c>
      <c r="E21">
        <v>0.38022916684199448</v>
      </c>
      <c r="F21">
        <v>0.24937412578588561</v>
      </c>
      <c r="G21">
        <v>0.26486952296844274</v>
      </c>
      <c r="O21" s="1"/>
      <c r="P21">
        <v>1</v>
      </c>
      <c r="Q21">
        <v>18.52</v>
      </c>
    </row>
    <row r="22" spans="1:17" x14ac:dyDescent="0.3">
      <c r="O22" s="1"/>
      <c r="P22">
        <v>1</v>
      </c>
      <c r="Q22">
        <v>16.48</v>
      </c>
    </row>
    <row r="23" spans="1:17" x14ac:dyDescent="0.3">
      <c r="O23" s="1"/>
      <c r="P23">
        <v>1</v>
      </c>
      <c r="Q23">
        <v>17.809999999999999</v>
      </c>
    </row>
    <row r="24" spans="1:17" x14ac:dyDescent="0.3">
      <c r="O24" s="1"/>
      <c r="P24">
        <v>1</v>
      </c>
      <c r="Q24">
        <v>19.510000000000002</v>
      </c>
    </row>
    <row r="25" spans="1:17" x14ac:dyDescent="0.3">
      <c r="O25" s="1" t="s">
        <v>8</v>
      </c>
      <c r="P25">
        <v>2</v>
      </c>
      <c r="Q25">
        <v>9.0399999999999991</v>
      </c>
    </row>
    <row r="26" spans="1:17" x14ac:dyDescent="0.3">
      <c r="O26" s="1"/>
      <c r="P26">
        <v>2</v>
      </c>
      <c r="Q26">
        <v>8.91</v>
      </c>
    </row>
    <row r="27" spans="1:17" x14ac:dyDescent="0.3">
      <c r="O27" s="1"/>
      <c r="P27">
        <v>2</v>
      </c>
      <c r="Q27">
        <v>8.61</v>
      </c>
    </row>
    <row r="28" spans="1:17" x14ac:dyDescent="0.3">
      <c r="O28" s="1"/>
      <c r="P28">
        <v>2</v>
      </c>
      <c r="Q28">
        <v>9.98</v>
      </c>
    </row>
    <row r="29" spans="1:17" ht="15.6" x14ac:dyDescent="0.3">
      <c r="K29" s="2" t="s">
        <v>0</v>
      </c>
      <c r="L29">
        <v>17.253888888888888</v>
      </c>
      <c r="M29">
        <v>0.55872631115516347</v>
      </c>
      <c r="O29" s="1"/>
      <c r="P29">
        <v>2</v>
      </c>
      <c r="Q29">
        <v>8.61</v>
      </c>
    </row>
    <row r="30" spans="1:17" ht="15.6" x14ac:dyDescent="0.3">
      <c r="K30" s="3" t="s">
        <v>8</v>
      </c>
      <c r="L30">
        <v>8.650555555555556</v>
      </c>
      <c r="M30">
        <v>0.23722451821147625</v>
      </c>
      <c r="O30" s="1"/>
      <c r="P30">
        <v>2</v>
      </c>
      <c r="Q30">
        <v>9.36</v>
      </c>
    </row>
    <row r="31" spans="1:17" ht="15.6" x14ac:dyDescent="0.3">
      <c r="K31" s="4" t="s">
        <v>9</v>
      </c>
      <c r="L31">
        <v>15.953333333333331</v>
      </c>
      <c r="M31">
        <v>0.93023716104659904</v>
      </c>
      <c r="O31" s="1"/>
      <c r="P31">
        <v>2</v>
      </c>
      <c r="Q31">
        <v>8.5399999999999991</v>
      </c>
    </row>
    <row r="32" spans="1:17" ht="15.6" x14ac:dyDescent="0.3">
      <c r="K32" s="4" t="s">
        <v>10</v>
      </c>
      <c r="L32">
        <v>15.027777777777779</v>
      </c>
      <c r="M32">
        <v>1.3802291668419899</v>
      </c>
      <c r="O32" s="1"/>
      <c r="P32">
        <v>2</v>
      </c>
      <c r="Q32">
        <v>6.94</v>
      </c>
    </row>
    <row r="33" spans="11:17" ht="15.6" x14ac:dyDescent="0.3">
      <c r="K33" s="3" t="s">
        <v>11</v>
      </c>
      <c r="L33">
        <v>10.5872222222222</v>
      </c>
      <c r="M33">
        <v>0.24937412578588561</v>
      </c>
      <c r="O33" s="1"/>
      <c r="P33">
        <v>2</v>
      </c>
      <c r="Q33">
        <v>10.3</v>
      </c>
    </row>
    <row r="34" spans="11:17" ht="15.6" x14ac:dyDescent="0.3">
      <c r="K34" s="3" t="s">
        <v>12</v>
      </c>
      <c r="L34">
        <v>10.959444444444401</v>
      </c>
      <c r="M34">
        <v>0.66486952296844304</v>
      </c>
      <c r="O34" s="1"/>
      <c r="P34">
        <v>2</v>
      </c>
      <c r="Q34">
        <v>7.81</v>
      </c>
    </row>
    <row r="35" spans="11:17" x14ac:dyDescent="0.3">
      <c r="O35" s="1"/>
      <c r="P35">
        <v>2</v>
      </c>
      <c r="Q35">
        <v>8.64</v>
      </c>
    </row>
    <row r="36" spans="11:17" x14ac:dyDescent="0.3">
      <c r="O36" s="1"/>
      <c r="P36">
        <v>2</v>
      </c>
      <c r="Q36">
        <v>7.3599999999999994</v>
      </c>
    </row>
    <row r="37" spans="11:17" x14ac:dyDescent="0.3">
      <c r="O37" s="1"/>
      <c r="P37">
        <v>2</v>
      </c>
      <c r="Q37">
        <v>9.61</v>
      </c>
    </row>
    <row r="38" spans="11:17" x14ac:dyDescent="0.3">
      <c r="O38" s="1"/>
      <c r="P38">
        <v>2</v>
      </c>
      <c r="Q38">
        <v>8.91</v>
      </c>
    </row>
    <row r="39" spans="11:17" x14ac:dyDescent="0.3">
      <c r="O39" s="1"/>
      <c r="P39">
        <v>2</v>
      </c>
      <c r="Q39">
        <v>7.3599999999999994</v>
      </c>
    </row>
    <row r="40" spans="11:17" x14ac:dyDescent="0.3">
      <c r="O40" s="1"/>
      <c r="P40">
        <v>2</v>
      </c>
      <c r="Q40">
        <v>9.33</v>
      </c>
    </row>
    <row r="41" spans="11:17" x14ac:dyDescent="0.3">
      <c r="O41" s="1"/>
      <c r="P41">
        <v>2</v>
      </c>
      <c r="Q41">
        <v>9.4600000000000009</v>
      </c>
    </row>
    <row r="42" spans="11:17" x14ac:dyDescent="0.3">
      <c r="O42" s="1"/>
      <c r="P42">
        <v>2</v>
      </c>
      <c r="Q42">
        <v>6.94</v>
      </c>
    </row>
    <row r="43" spans="11:17" x14ac:dyDescent="0.3">
      <c r="O43" s="1" t="s">
        <v>9</v>
      </c>
      <c r="P43">
        <v>3</v>
      </c>
      <c r="Q43">
        <v>16.46</v>
      </c>
    </row>
    <row r="44" spans="11:17" x14ac:dyDescent="0.3">
      <c r="O44" s="1"/>
      <c r="P44">
        <v>3</v>
      </c>
      <c r="Q44">
        <v>15.67</v>
      </c>
    </row>
    <row r="45" spans="11:17" x14ac:dyDescent="0.3">
      <c r="O45" s="1"/>
      <c r="P45">
        <v>3</v>
      </c>
      <c r="Q45">
        <v>15.96</v>
      </c>
    </row>
    <row r="46" spans="11:17" x14ac:dyDescent="0.3">
      <c r="O46" s="1"/>
      <c r="P46">
        <v>3</v>
      </c>
      <c r="Q46">
        <v>16.66</v>
      </c>
    </row>
    <row r="47" spans="11:17" x14ac:dyDescent="0.3">
      <c r="O47" s="1"/>
      <c r="P47">
        <v>3</v>
      </c>
      <c r="Q47">
        <v>15.21</v>
      </c>
    </row>
    <row r="48" spans="11:17" x14ac:dyDescent="0.3">
      <c r="O48" s="1"/>
      <c r="P48">
        <v>3</v>
      </c>
      <c r="Q48">
        <v>16.64</v>
      </c>
    </row>
    <row r="49" spans="15:17" x14ac:dyDescent="0.3">
      <c r="O49" s="1"/>
      <c r="P49">
        <v>3</v>
      </c>
      <c r="Q49">
        <v>15.69</v>
      </c>
    </row>
    <row r="50" spans="15:17" x14ac:dyDescent="0.3">
      <c r="O50" s="1"/>
      <c r="P50">
        <v>3</v>
      </c>
      <c r="Q50">
        <v>16.670000000000002</v>
      </c>
    </row>
    <row r="51" spans="15:17" x14ac:dyDescent="0.3">
      <c r="O51" s="1"/>
      <c r="P51">
        <v>3</v>
      </c>
      <c r="Q51">
        <v>16.63</v>
      </c>
    </row>
    <row r="52" spans="15:17" x14ac:dyDescent="0.3">
      <c r="O52" s="1"/>
      <c r="P52">
        <v>3</v>
      </c>
      <c r="Q52">
        <v>16.61</v>
      </c>
    </row>
    <row r="53" spans="15:17" x14ac:dyDescent="0.3">
      <c r="O53" s="1"/>
      <c r="P53">
        <v>3</v>
      </c>
      <c r="Q53">
        <v>16.64</v>
      </c>
    </row>
    <row r="54" spans="15:17" x14ac:dyDescent="0.3">
      <c r="O54" s="1"/>
      <c r="P54">
        <v>3</v>
      </c>
      <c r="Q54">
        <v>14.64</v>
      </c>
    </row>
    <row r="55" spans="15:17" x14ac:dyDescent="0.3">
      <c r="O55" s="1"/>
      <c r="P55">
        <v>3</v>
      </c>
      <c r="Q55">
        <v>13.51</v>
      </c>
    </row>
    <row r="56" spans="15:17" x14ac:dyDescent="0.3">
      <c r="O56" s="1"/>
      <c r="P56">
        <v>3</v>
      </c>
      <c r="Q56">
        <v>16.02</v>
      </c>
    </row>
    <row r="57" spans="15:17" x14ac:dyDescent="0.3">
      <c r="O57" s="1"/>
      <c r="P57">
        <v>3</v>
      </c>
      <c r="Q57">
        <v>15.61</v>
      </c>
    </row>
    <row r="58" spans="15:17" x14ac:dyDescent="0.3">
      <c r="O58" s="1"/>
      <c r="P58">
        <v>3</v>
      </c>
      <c r="Q58">
        <v>16.239999999999998</v>
      </c>
    </row>
    <row r="59" spans="15:17" x14ac:dyDescent="0.3">
      <c r="O59" s="1"/>
      <c r="P59">
        <v>3</v>
      </c>
      <c r="Q59">
        <v>17.64</v>
      </c>
    </row>
    <row r="60" spans="15:17" x14ac:dyDescent="0.3">
      <c r="O60" s="1"/>
      <c r="P60">
        <v>3</v>
      </c>
      <c r="Q60">
        <v>14.66</v>
      </c>
    </row>
    <row r="61" spans="15:17" x14ac:dyDescent="0.3">
      <c r="O61" s="1" t="s">
        <v>10</v>
      </c>
      <c r="P61">
        <v>4</v>
      </c>
      <c r="Q61">
        <v>16.060000000000002</v>
      </c>
    </row>
    <row r="62" spans="15:17" x14ac:dyDescent="0.3">
      <c r="O62" s="1"/>
      <c r="P62">
        <v>4</v>
      </c>
      <c r="Q62">
        <v>16.02</v>
      </c>
    </row>
    <row r="63" spans="15:17" x14ac:dyDescent="0.3">
      <c r="O63" s="1"/>
      <c r="P63">
        <v>4</v>
      </c>
      <c r="Q63">
        <v>16</v>
      </c>
    </row>
    <row r="64" spans="15:17" x14ac:dyDescent="0.3">
      <c r="O64" s="1"/>
      <c r="P64">
        <v>4</v>
      </c>
      <c r="Q64">
        <v>16.14</v>
      </c>
    </row>
    <row r="65" spans="15:17" x14ac:dyDescent="0.3">
      <c r="O65" s="1"/>
      <c r="P65">
        <v>4</v>
      </c>
      <c r="Q65">
        <v>16.16</v>
      </c>
    </row>
    <row r="66" spans="15:17" x14ac:dyDescent="0.3">
      <c r="O66" s="1"/>
      <c r="P66">
        <v>4</v>
      </c>
      <c r="Q66">
        <v>14.600000000000001</v>
      </c>
    </row>
    <row r="67" spans="15:17" x14ac:dyDescent="0.3">
      <c r="O67" s="1"/>
      <c r="P67">
        <v>4</v>
      </c>
      <c r="Q67">
        <v>16.03</v>
      </c>
    </row>
    <row r="68" spans="15:17" x14ac:dyDescent="0.3">
      <c r="O68" s="1"/>
      <c r="P68">
        <v>4</v>
      </c>
      <c r="Q68">
        <v>10.08</v>
      </c>
    </row>
    <row r="69" spans="15:17" x14ac:dyDescent="0.3">
      <c r="O69" s="1"/>
      <c r="P69">
        <v>4</v>
      </c>
      <c r="Q69">
        <v>15.11</v>
      </c>
    </row>
    <row r="70" spans="15:17" x14ac:dyDescent="0.3">
      <c r="O70" s="1"/>
      <c r="P70">
        <v>4</v>
      </c>
      <c r="Q70">
        <v>13.74</v>
      </c>
    </row>
    <row r="71" spans="15:17" x14ac:dyDescent="0.3">
      <c r="O71" s="1"/>
      <c r="P71">
        <v>4</v>
      </c>
      <c r="Q71">
        <v>17.14</v>
      </c>
    </row>
    <row r="72" spans="15:17" x14ac:dyDescent="0.3">
      <c r="O72" s="1"/>
      <c r="P72">
        <v>4</v>
      </c>
      <c r="Q72">
        <v>14.16</v>
      </c>
    </row>
    <row r="73" spans="15:17" x14ac:dyDescent="0.3">
      <c r="O73" s="1"/>
      <c r="P73">
        <v>4</v>
      </c>
      <c r="Q73">
        <v>14.14</v>
      </c>
    </row>
    <row r="74" spans="15:17" x14ac:dyDescent="0.3">
      <c r="O74" s="1"/>
      <c r="P74">
        <v>4</v>
      </c>
      <c r="Q74">
        <v>13.01</v>
      </c>
    </row>
    <row r="75" spans="15:17" x14ac:dyDescent="0.3">
      <c r="O75" s="1"/>
      <c r="P75">
        <v>4</v>
      </c>
      <c r="Q75">
        <v>15.52</v>
      </c>
    </row>
    <row r="76" spans="15:17" x14ac:dyDescent="0.3">
      <c r="O76" s="1"/>
      <c r="P76">
        <v>4</v>
      </c>
      <c r="Q76">
        <v>15.96</v>
      </c>
    </row>
    <row r="77" spans="15:17" x14ac:dyDescent="0.3">
      <c r="O77" s="1"/>
      <c r="P77">
        <v>4</v>
      </c>
      <c r="Q77">
        <v>15.17</v>
      </c>
    </row>
    <row r="78" spans="15:17" x14ac:dyDescent="0.3">
      <c r="O78" s="1"/>
      <c r="P78">
        <v>4</v>
      </c>
      <c r="Q78">
        <v>15.46</v>
      </c>
    </row>
    <row r="79" spans="15:17" x14ac:dyDescent="0.3">
      <c r="O79" s="1" t="s">
        <v>11</v>
      </c>
      <c r="P79">
        <v>5</v>
      </c>
      <c r="Q79">
        <v>10.17</v>
      </c>
    </row>
    <row r="80" spans="15:17" x14ac:dyDescent="0.3">
      <c r="O80" s="1"/>
      <c r="P80">
        <v>5</v>
      </c>
      <c r="Q80">
        <v>10.040000000000001</v>
      </c>
    </row>
    <row r="81" spans="15:17" x14ac:dyDescent="0.3">
      <c r="O81" s="1"/>
      <c r="P81">
        <v>5</v>
      </c>
      <c r="Q81">
        <v>9.74</v>
      </c>
    </row>
    <row r="82" spans="15:17" x14ac:dyDescent="0.3">
      <c r="O82" s="1"/>
      <c r="P82">
        <v>5</v>
      </c>
      <c r="Q82">
        <v>11.110000000000001</v>
      </c>
    </row>
    <row r="83" spans="15:17" x14ac:dyDescent="0.3">
      <c r="O83" s="1"/>
      <c r="P83">
        <v>5</v>
      </c>
      <c r="Q83">
        <v>9.74</v>
      </c>
    </row>
    <row r="84" spans="15:17" x14ac:dyDescent="0.3">
      <c r="O84" s="1"/>
      <c r="P84">
        <v>5</v>
      </c>
      <c r="Q84">
        <v>10.49</v>
      </c>
    </row>
    <row r="85" spans="15:17" x14ac:dyDescent="0.3">
      <c r="O85" s="1"/>
      <c r="P85">
        <v>5</v>
      </c>
      <c r="Q85">
        <v>9.3899999999999988</v>
      </c>
    </row>
    <row r="86" spans="15:17" x14ac:dyDescent="0.3">
      <c r="O86" s="1"/>
      <c r="P86">
        <v>5</v>
      </c>
      <c r="Q86">
        <v>7.79</v>
      </c>
    </row>
    <row r="87" spans="15:17" x14ac:dyDescent="0.3">
      <c r="O87" s="1"/>
      <c r="P87">
        <v>5</v>
      </c>
      <c r="Q87">
        <v>11.15</v>
      </c>
    </row>
    <row r="88" spans="15:17" x14ac:dyDescent="0.3">
      <c r="O88" s="1"/>
      <c r="P88">
        <v>5</v>
      </c>
      <c r="Q88">
        <v>8.6599999999999984</v>
      </c>
    </row>
    <row r="89" spans="15:17" x14ac:dyDescent="0.3">
      <c r="O89" s="1"/>
      <c r="P89">
        <v>5</v>
      </c>
      <c r="Q89">
        <v>9.49</v>
      </c>
    </row>
    <row r="90" spans="15:17" x14ac:dyDescent="0.3">
      <c r="O90" s="1"/>
      <c r="P90">
        <v>5</v>
      </c>
      <c r="Q90">
        <v>8.2099999999999991</v>
      </c>
    </row>
    <row r="91" spans="15:17" x14ac:dyDescent="0.3">
      <c r="O91" s="1"/>
      <c r="P91">
        <v>5</v>
      </c>
      <c r="Q91">
        <v>10.44</v>
      </c>
    </row>
    <row r="92" spans="15:17" x14ac:dyDescent="0.3">
      <c r="O92" s="1"/>
      <c r="P92">
        <v>5</v>
      </c>
      <c r="Q92">
        <v>9.74</v>
      </c>
    </row>
    <row r="93" spans="15:17" x14ac:dyDescent="0.3">
      <c r="O93" s="1"/>
      <c r="P93">
        <v>5</v>
      </c>
      <c r="Q93">
        <v>8.19</v>
      </c>
    </row>
    <row r="94" spans="15:17" x14ac:dyDescent="0.3">
      <c r="O94" s="1"/>
      <c r="P94">
        <v>5</v>
      </c>
      <c r="Q94">
        <v>10.16</v>
      </c>
    </row>
    <row r="95" spans="15:17" x14ac:dyDescent="0.3">
      <c r="O95" s="1"/>
      <c r="P95">
        <v>5</v>
      </c>
      <c r="Q95">
        <v>10.290000000000001</v>
      </c>
    </row>
    <row r="96" spans="15:17" x14ac:dyDescent="0.3">
      <c r="O96" s="1"/>
      <c r="P96">
        <v>5</v>
      </c>
      <c r="Q96">
        <v>7.7700000000000005</v>
      </c>
    </row>
    <row r="97" spans="15:17" x14ac:dyDescent="0.3">
      <c r="O97" s="1" t="s">
        <v>12</v>
      </c>
      <c r="P97">
        <v>6</v>
      </c>
      <c r="Q97">
        <v>7.94</v>
      </c>
    </row>
    <row r="98" spans="15:17" x14ac:dyDescent="0.3">
      <c r="O98" s="1"/>
      <c r="P98">
        <v>6</v>
      </c>
      <c r="Q98">
        <v>11.3</v>
      </c>
    </row>
    <row r="99" spans="15:17" x14ac:dyDescent="0.3">
      <c r="O99" s="1"/>
      <c r="P99">
        <v>6</v>
      </c>
      <c r="Q99">
        <v>8.8099999999999987</v>
      </c>
    </row>
    <row r="100" spans="15:17" x14ac:dyDescent="0.3">
      <c r="O100" s="1"/>
      <c r="P100">
        <v>6</v>
      </c>
      <c r="Q100">
        <v>9.64</v>
      </c>
    </row>
    <row r="101" spans="15:17" x14ac:dyDescent="0.3">
      <c r="O101" s="1"/>
      <c r="P101">
        <v>6</v>
      </c>
      <c r="Q101">
        <v>8.36</v>
      </c>
    </row>
    <row r="102" spans="15:17" x14ac:dyDescent="0.3">
      <c r="O102" s="1"/>
      <c r="P102">
        <v>6</v>
      </c>
      <c r="Q102">
        <v>9.98</v>
      </c>
    </row>
    <row r="103" spans="15:17" x14ac:dyDescent="0.3">
      <c r="O103" s="1"/>
      <c r="P103">
        <v>6</v>
      </c>
      <c r="Q103">
        <v>8.61</v>
      </c>
    </row>
    <row r="104" spans="15:17" x14ac:dyDescent="0.3">
      <c r="O104" s="1"/>
      <c r="P104">
        <v>6</v>
      </c>
      <c r="Q104">
        <v>9.36</v>
      </c>
    </row>
    <row r="105" spans="15:17" x14ac:dyDescent="0.3">
      <c r="O105" s="1"/>
      <c r="P105">
        <v>6</v>
      </c>
      <c r="Q105">
        <v>9.33</v>
      </c>
    </row>
    <row r="106" spans="15:17" x14ac:dyDescent="0.3">
      <c r="O106" s="1"/>
      <c r="P106">
        <v>6</v>
      </c>
      <c r="Q106">
        <v>9.4600000000000009</v>
      </c>
    </row>
    <row r="107" spans="15:17" x14ac:dyDescent="0.3">
      <c r="O107" s="1"/>
      <c r="P107">
        <v>6</v>
      </c>
      <c r="Q107">
        <v>6.94</v>
      </c>
    </row>
    <row r="108" spans="15:17" x14ac:dyDescent="0.3">
      <c r="O108" s="1"/>
      <c r="P108">
        <v>6</v>
      </c>
      <c r="Q108">
        <v>9.5399999999999991</v>
      </c>
    </row>
    <row r="109" spans="15:17" x14ac:dyDescent="0.3">
      <c r="O109" s="1"/>
      <c r="P109">
        <v>6</v>
      </c>
      <c r="Q109">
        <v>7.94</v>
      </c>
    </row>
    <row r="110" spans="15:17" x14ac:dyDescent="0.3">
      <c r="O110" s="1"/>
      <c r="P110">
        <v>6</v>
      </c>
      <c r="Q110">
        <v>11.3</v>
      </c>
    </row>
    <row r="111" spans="15:17" x14ac:dyDescent="0.3">
      <c r="O111" s="1"/>
      <c r="P111">
        <v>6</v>
      </c>
      <c r="Q111">
        <v>8.8099999999999987</v>
      </c>
    </row>
    <row r="112" spans="15:17" x14ac:dyDescent="0.3">
      <c r="O112" s="1"/>
      <c r="P112">
        <v>6</v>
      </c>
      <c r="Q112">
        <v>8.94</v>
      </c>
    </row>
    <row r="113" spans="15:17" x14ac:dyDescent="0.3">
      <c r="O113" s="1"/>
      <c r="P113">
        <v>6</v>
      </c>
      <c r="Q113">
        <v>9.74</v>
      </c>
    </row>
    <row r="114" spans="15:17" x14ac:dyDescent="0.3">
      <c r="O114" s="1"/>
      <c r="P114">
        <v>6</v>
      </c>
      <c r="Q114">
        <v>10.49</v>
      </c>
    </row>
  </sheetData>
  <mergeCells count="6">
    <mergeCell ref="O7:O24"/>
    <mergeCell ref="O25:O42"/>
    <mergeCell ref="O43:O60"/>
    <mergeCell ref="O61:O78"/>
    <mergeCell ref="O79:O96"/>
    <mergeCell ref="O97:O11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C046-D2E8-4E90-ABC3-1A464EB7BB7D}">
  <dimension ref="A1:AK154"/>
  <sheetViews>
    <sheetView workbookViewId="0">
      <selection sqref="A1:XFD1048576"/>
    </sheetView>
  </sheetViews>
  <sheetFormatPr defaultRowHeight="14.4" x14ac:dyDescent="0.3"/>
  <cols>
    <col min="3" max="3" width="26.6640625" bestFit="1" customWidth="1"/>
    <col min="8" max="8" width="28.77734375" bestFit="1" customWidth="1"/>
  </cols>
  <sheetData>
    <row r="1" spans="1:37" ht="15.6" x14ac:dyDescent="0.3">
      <c r="A1" s="47"/>
      <c r="B1" s="47"/>
      <c r="C1" s="48" t="s">
        <v>0</v>
      </c>
      <c r="D1" s="48"/>
      <c r="E1" s="48"/>
      <c r="F1" s="47"/>
      <c r="G1" s="47"/>
      <c r="H1" s="48" t="s">
        <v>74</v>
      </c>
      <c r="I1" s="48"/>
      <c r="J1" s="48"/>
      <c r="K1" s="47"/>
      <c r="L1" s="47"/>
      <c r="M1" s="48" t="s">
        <v>75</v>
      </c>
      <c r="N1" s="48"/>
      <c r="O1" s="48"/>
      <c r="P1" s="47"/>
      <c r="Q1" s="47"/>
      <c r="R1" s="48" t="s">
        <v>76</v>
      </c>
      <c r="S1" s="48"/>
      <c r="T1" s="48"/>
      <c r="U1" s="47"/>
      <c r="V1" s="47"/>
      <c r="W1" s="47"/>
      <c r="X1" s="48" t="s">
        <v>77</v>
      </c>
      <c r="Y1" s="48"/>
      <c r="Z1" s="48"/>
      <c r="AA1" s="47"/>
      <c r="AB1" s="47"/>
      <c r="AC1" s="48" t="s">
        <v>78</v>
      </c>
      <c r="AD1" s="48"/>
      <c r="AE1" s="48"/>
      <c r="AF1" s="47"/>
      <c r="AG1" s="47"/>
      <c r="AH1" s="47"/>
      <c r="AI1" s="49" t="s">
        <v>8</v>
      </c>
      <c r="AJ1" s="47"/>
      <c r="AK1" s="47"/>
    </row>
    <row r="2" spans="1:37" x14ac:dyDescent="0.3">
      <c r="A2" s="47" t="s">
        <v>0</v>
      </c>
      <c r="B2" s="47"/>
      <c r="C2" s="47" t="s">
        <v>79</v>
      </c>
      <c r="D2" s="50" t="s">
        <v>80</v>
      </c>
      <c r="E2" s="47"/>
      <c r="F2" s="47"/>
      <c r="G2" s="47"/>
      <c r="H2" s="47" t="s">
        <v>79</v>
      </c>
      <c r="I2" s="50" t="s">
        <v>80</v>
      </c>
      <c r="J2" s="47"/>
      <c r="K2" s="47"/>
      <c r="L2" s="47"/>
      <c r="M2" s="47" t="s">
        <v>79</v>
      </c>
      <c r="N2" s="50" t="s">
        <v>80</v>
      </c>
      <c r="O2" s="47"/>
      <c r="P2" s="47" t="s">
        <v>81</v>
      </c>
      <c r="Q2" s="47"/>
      <c r="R2" s="47" t="s">
        <v>79</v>
      </c>
      <c r="S2" s="50" t="s">
        <v>80</v>
      </c>
      <c r="T2" s="47"/>
      <c r="U2" s="47"/>
      <c r="V2" s="47"/>
      <c r="W2" s="47"/>
      <c r="X2" s="47" t="s">
        <v>79</v>
      </c>
      <c r="Y2" s="50" t="s">
        <v>80</v>
      </c>
      <c r="Z2" s="47"/>
      <c r="AA2" s="47"/>
      <c r="AB2" s="47"/>
      <c r="AC2" s="47" t="s">
        <v>79</v>
      </c>
      <c r="AD2" s="50" t="s">
        <v>80</v>
      </c>
      <c r="AE2" s="47"/>
      <c r="AF2" s="47"/>
      <c r="AG2" s="47"/>
      <c r="AH2" s="47"/>
      <c r="AI2" s="47" t="s">
        <v>79</v>
      </c>
      <c r="AJ2" s="50" t="s">
        <v>80</v>
      </c>
      <c r="AK2" s="47"/>
    </row>
    <row r="3" spans="1:37" x14ac:dyDescent="0.3">
      <c r="A3" s="47"/>
      <c r="B3" s="47">
        <v>1</v>
      </c>
      <c r="C3" s="47">
        <v>17</v>
      </c>
      <c r="D3" s="47">
        <v>11</v>
      </c>
      <c r="E3" s="47"/>
      <c r="F3" s="47"/>
      <c r="G3" s="47">
        <v>1</v>
      </c>
      <c r="H3" s="47">
        <v>15</v>
      </c>
      <c r="I3" s="47">
        <v>12</v>
      </c>
      <c r="J3" s="47"/>
      <c r="K3" s="47"/>
      <c r="L3" s="47">
        <v>1</v>
      </c>
      <c r="M3" s="47">
        <v>17</v>
      </c>
      <c r="N3" s="47">
        <v>4</v>
      </c>
      <c r="O3" s="47"/>
      <c r="P3" s="47"/>
      <c r="Q3" s="47">
        <v>1</v>
      </c>
      <c r="R3" s="47">
        <v>17</v>
      </c>
      <c r="S3" s="47">
        <v>9</v>
      </c>
      <c r="T3" s="47"/>
      <c r="U3" s="47"/>
      <c r="V3" s="47"/>
      <c r="W3" s="47">
        <v>1</v>
      </c>
      <c r="X3" s="47">
        <v>16</v>
      </c>
      <c r="Y3" s="47">
        <v>11</v>
      </c>
      <c r="Z3" s="47"/>
      <c r="AA3" s="47"/>
      <c r="AB3" s="47">
        <v>1</v>
      </c>
      <c r="AC3" s="47">
        <v>17</v>
      </c>
      <c r="AD3" s="47">
        <v>12</v>
      </c>
      <c r="AE3" s="47"/>
      <c r="AF3" s="47"/>
      <c r="AG3" s="47"/>
      <c r="AH3" s="47">
        <v>1</v>
      </c>
      <c r="AI3" s="47">
        <v>17</v>
      </c>
      <c r="AJ3" s="47">
        <v>10</v>
      </c>
      <c r="AK3" s="47"/>
    </row>
    <row r="4" spans="1:37" x14ac:dyDescent="0.3">
      <c r="A4" s="47"/>
      <c r="B4" s="47">
        <v>2</v>
      </c>
      <c r="C4" s="47">
        <v>15</v>
      </c>
      <c r="D4" s="47">
        <v>10</v>
      </c>
      <c r="E4" s="47"/>
      <c r="F4" s="47"/>
      <c r="G4" s="47">
        <v>2</v>
      </c>
      <c r="H4" s="47">
        <v>16</v>
      </c>
      <c r="I4" s="47">
        <v>12</v>
      </c>
      <c r="J4" s="47"/>
      <c r="K4" s="47"/>
      <c r="L4" s="47">
        <v>2</v>
      </c>
      <c r="M4" s="47">
        <v>16</v>
      </c>
      <c r="N4" s="47">
        <v>6</v>
      </c>
      <c r="O4" s="47"/>
      <c r="P4" s="47"/>
      <c r="Q4" s="47">
        <v>2</v>
      </c>
      <c r="R4" s="47">
        <v>16</v>
      </c>
      <c r="S4" s="47">
        <v>6</v>
      </c>
      <c r="T4" s="47"/>
      <c r="U4" s="47"/>
      <c r="V4" s="47"/>
      <c r="W4" s="47">
        <v>2</v>
      </c>
      <c r="X4" s="47">
        <v>17</v>
      </c>
      <c r="Y4" s="47">
        <v>10</v>
      </c>
      <c r="Z4" s="47"/>
      <c r="AA4" s="47"/>
      <c r="AB4" s="47">
        <v>2</v>
      </c>
      <c r="AC4" s="47">
        <v>17</v>
      </c>
      <c r="AD4" s="47">
        <v>13</v>
      </c>
      <c r="AE4" s="47"/>
      <c r="AF4" s="47"/>
      <c r="AG4" s="47"/>
      <c r="AH4" s="47">
        <v>2</v>
      </c>
      <c r="AI4" s="47">
        <v>18</v>
      </c>
      <c r="AJ4" s="47">
        <v>14</v>
      </c>
      <c r="AK4" s="47"/>
    </row>
    <row r="5" spans="1:37" x14ac:dyDescent="0.3">
      <c r="A5" s="47"/>
      <c r="B5" s="47">
        <v>3</v>
      </c>
      <c r="C5" s="47">
        <v>17</v>
      </c>
      <c r="D5" s="47">
        <v>13</v>
      </c>
      <c r="E5" s="47"/>
      <c r="F5" s="47"/>
      <c r="G5" s="47">
        <v>3</v>
      </c>
      <c r="H5" s="47">
        <v>15</v>
      </c>
      <c r="I5" s="47">
        <v>11</v>
      </c>
      <c r="J5" s="47"/>
      <c r="K5" s="47"/>
      <c r="L5" s="47">
        <v>3</v>
      </c>
      <c r="M5" s="47">
        <v>15</v>
      </c>
      <c r="N5" s="47">
        <v>5</v>
      </c>
      <c r="O5" s="47"/>
      <c r="P5" s="47"/>
      <c r="Q5" s="47">
        <v>3</v>
      </c>
      <c r="R5" s="47">
        <v>16</v>
      </c>
      <c r="S5" s="47">
        <v>9</v>
      </c>
      <c r="T5" s="47"/>
      <c r="U5" s="47"/>
      <c r="V5" s="47"/>
      <c r="W5" s="47">
        <v>3</v>
      </c>
      <c r="X5" s="47">
        <v>19</v>
      </c>
      <c r="Y5" s="47">
        <v>9</v>
      </c>
      <c r="Z5" s="47"/>
      <c r="AA5" s="47"/>
      <c r="AB5" s="47">
        <v>3</v>
      </c>
      <c r="AC5" s="47">
        <v>15</v>
      </c>
      <c r="AD5" s="47">
        <v>10</v>
      </c>
      <c r="AE5" s="47"/>
      <c r="AF5" s="47"/>
      <c r="AG5" s="47"/>
      <c r="AH5" s="47">
        <v>3</v>
      </c>
      <c r="AI5" s="47">
        <v>18</v>
      </c>
      <c r="AJ5" s="47">
        <v>10</v>
      </c>
      <c r="AK5" s="47"/>
    </row>
    <row r="6" spans="1:37" x14ac:dyDescent="0.3">
      <c r="A6" s="47"/>
      <c r="B6" s="47">
        <v>4</v>
      </c>
      <c r="C6" s="47">
        <v>17</v>
      </c>
      <c r="D6" s="47">
        <v>14</v>
      </c>
      <c r="E6" s="47"/>
      <c r="F6" s="47" t="s">
        <v>0</v>
      </c>
      <c r="G6" s="47">
        <v>4</v>
      </c>
      <c r="H6" s="47">
        <v>16</v>
      </c>
      <c r="I6" s="47">
        <v>10</v>
      </c>
      <c r="J6" s="47"/>
      <c r="K6" s="47"/>
      <c r="L6" s="47">
        <v>4</v>
      </c>
      <c r="M6" s="47">
        <v>16</v>
      </c>
      <c r="N6" s="47">
        <v>6</v>
      </c>
      <c r="O6" s="47"/>
      <c r="P6" s="47"/>
      <c r="Q6" s="47">
        <v>4</v>
      </c>
      <c r="R6" s="47">
        <v>16</v>
      </c>
      <c r="S6" s="47">
        <v>7</v>
      </c>
      <c r="T6" s="47"/>
      <c r="U6" s="47"/>
      <c r="V6" s="47"/>
      <c r="W6" s="47">
        <v>4</v>
      </c>
      <c r="X6" s="47">
        <v>17</v>
      </c>
      <c r="Y6" s="47">
        <v>10</v>
      </c>
      <c r="Z6" s="47"/>
      <c r="AA6" s="47"/>
      <c r="AB6" s="47">
        <v>4</v>
      </c>
      <c r="AC6" s="47">
        <v>17</v>
      </c>
      <c r="AD6" s="47">
        <v>11</v>
      </c>
      <c r="AE6" s="47"/>
      <c r="AF6" s="47"/>
      <c r="AG6" s="47"/>
      <c r="AH6" s="47">
        <v>4</v>
      </c>
      <c r="AI6" s="47">
        <v>16</v>
      </c>
      <c r="AJ6" s="47">
        <v>14</v>
      </c>
      <c r="AK6" s="47"/>
    </row>
    <row r="7" spans="1:37" x14ac:dyDescent="0.3">
      <c r="A7" s="47"/>
      <c r="B7" s="47">
        <v>5</v>
      </c>
      <c r="C7" s="47">
        <v>18</v>
      </c>
      <c r="D7" s="47">
        <v>12</v>
      </c>
      <c r="E7" s="47"/>
      <c r="F7" s="47"/>
      <c r="G7" s="47">
        <v>5</v>
      </c>
      <c r="H7" s="47">
        <v>15</v>
      </c>
      <c r="I7" s="47">
        <v>11</v>
      </c>
      <c r="J7" s="47"/>
      <c r="K7" s="47"/>
      <c r="L7" s="47">
        <v>5</v>
      </c>
      <c r="M7" s="47">
        <v>17</v>
      </c>
      <c r="N7" s="47">
        <v>8</v>
      </c>
      <c r="O7" s="47"/>
      <c r="P7" s="47"/>
      <c r="Q7" s="47">
        <v>5</v>
      </c>
      <c r="R7" s="47">
        <v>17</v>
      </c>
      <c r="S7" s="47">
        <v>8</v>
      </c>
      <c r="T7" s="47"/>
      <c r="U7" s="47"/>
      <c r="V7" s="47"/>
      <c r="W7" s="47">
        <v>5</v>
      </c>
      <c r="X7" s="47">
        <v>17</v>
      </c>
      <c r="Y7" s="47">
        <v>11</v>
      </c>
      <c r="Z7" s="47"/>
      <c r="AA7" s="47"/>
      <c r="AB7" s="47">
        <v>5</v>
      </c>
      <c r="AC7" s="47">
        <v>17</v>
      </c>
      <c r="AD7" s="47">
        <v>13</v>
      </c>
      <c r="AE7" s="47"/>
      <c r="AF7" s="47"/>
      <c r="AG7" s="47"/>
      <c r="AH7" s="47">
        <v>5</v>
      </c>
      <c r="AI7" s="47">
        <v>17</v>
      </c>
      <c r="AJ7" s="47">
        <v>10</v>
      </c>
      <c r="AK7" s="47"/>
    </row>
    <row r="8" spans="1:37" x14ac:dyDescent="0.3">
      <c r="A8" s="47"/>
      <c r="B8" s="47">
        <v>6</v>
      </c>
      <c r="C8" s="47">
        <v>19</v>
      </c>
      <c r="D8" s="47">
        <v>13</v>
      </c>
      <c r="E8" s="47"/>
      <c r="F8" s="47"/>
      <c r="G8" s="47">
        <v>6</v>
      </c>
      <c r="H8" s="47">
        <v>16</v>
      </c>
      <c r="I8" s="47">
        <v>10</v>
      </c>
      <c r="J8" s="47"/>
      <c r="K8" s="47"/>
      <c r="L8" s="47">
        <v>6</v>
      </c>
      <c r="M8" s="47">
        <v>17</v>
      </c>
      <c r="N8" s="47">
        <v>6</v>
      </c>
      <c r="O8" s="47"/>
      <c r="P8" s="47"/>
      <c r="Q8" s="47">
        <v>6</v>
      </c>
      <c r="R8" s="47">
        <v>17</v>
      </c>
      <c r="S8" s="47">
        <v>7</v>
      </c>
      <c r="T8" s="47"/>
      <c r="U8" s="47"/>
      <c r="V8" s="47"/>
      <c r="W8" s="47">
        <v>6</v>
      </c>
      <c r="X8" s="47">
        <v>15</v>
      </c>
      <c r="Y8" s="47">
        <v>11</v>
      </c>
      <c r="Z8" s="47"/>
      <c r="AA8" s="47"/>
      <c r="AB8" s="47">
        <v>6</v>
      </c>
      <c r="AC8" s="47">
        <v>17</v>
      </c>
      <c r="AD8" s="47">
        <v>14</v>
      </c>
      <c r="AE8" s="47"/>
      <c r="AF8" s="47"/>
      <c r="AG8" s="47"/>
      <c r="AH8" s="47">
        <v>6</v>
      </c>
      <c r="AI8" s="47">
        <v>17</v>
      </c>
      <c r="AJ8" s="47">
        <v>14</v>
      </c>
      <c r="AK8" s="47"/>
    </row>
    <row r="9" spans="1:37" x14ac:dyDescent="0.3">
      <c r="A9" s="47"/>
      <c r="B9" s="47">
        <v>7</v>
      </c>
      <c r="C9" s="47">
        <v>16</v>
      </c>
      <c r="D9" s="47">
        <v>14</v>
      </c>
      <c r="E9" s="47"/>
      <c r="F9" s="47"/>
      <c r="G9" s="47">
        <v>7</v>
      </c>
      <c r="H9" s="47">
        <v>16</v>
      </c>
      <c r="I9" s="47">
        <v>12</v>
      </c>
      <c r="J9" s="47"/>
      <c r="K9" s="47"/>
      <c r="L9" s="47">
        <v>7</v>
      </c>
      <c r="M9" s="47">
        <v>16</v>
      </c>
      <c r="N9" s="47">
        <v>4</v>
      </c>
      <c r="O9" s="47"/>
      <c r="P9" s="47"/>
      <c r="Q9" s="47">
        <v>7</v>
      </c>
      <c r="R9" s="47">
        <v>16</v>
      </c>
      <c r="S9" s="47">
        <v>7</v>
      </c>
      <c r="T9" s="47"/>
      <c r="U9" s="47"/>
      <c r="V9" s="47"/>
      <c r="W9" s="47">
        <v>7</v>
      </c>
      <c r="X9" s="47">
        <v>15</v>
      </c>
      <c r="Y9" s="47">
        <v>9</v>
      </c>
      <c r="Z9" s="47"/>
      <c r="AA9" s="47"/>
      <c r="AB9" s="47">
        <v>7</v>
      </c>
      <c r="AC9" s="47">
        <v>17</v>
      </c>
      <c r="AD9" s="47">
        <v>12</v>
      </c>
      <c r="AE9" s="47"/>
      <c r="AF9" s="47"/>
      <c r="AG9" s="47"/>
      <c r="AH9" s="47">
        <v>7</v>
      </c>
      <c r="AI9" s="47">
        <v>17</v>
      </c>
      <c r="AJ9" s="47">
        <v>10</v>
      </c>
      <c r="AK9" s="47"/>
    </row>
    <row r="10" spans="1:37" x14ac:dyDescent="0.3">
      <c r="A10" s="47"/>
      <c r="B10" s="47">
        <v>8</v>
      </c>
      <c r="C10" s="47">
        <v>17</v>
      </c>
      <c r="D10" s="47">
        <v>14</v>
      </c>
      <c r="E10" s="47"/>
      <c r="F10" s="47"/>
      <c r="G10" s="47">
        <v>8</v>
      </c>
      <c r="H10" s="47">
        <v>18</v>
      </c>
      <c r="I10" s="47">
        <v>10</v>
      </c>
      <c r="J10" s="47"/>
      <c r="K10" s="47"/>
      <c r="L10" s="47">
        <v>8</v>
      </c>
      <c r="M10" s="47">
        <v>18</v>
      </c>
      <c r="N10" s="47">
        <v>6</v>
      </c>
      <c r="O10" s="47"/>
      <c r="P10" s="47"/>
      <c r="Q10" s="47">
        <v>8</v>
      </c>
      <c r="R10" s="47">
        <v>15</v>
      </c>
      <c r="S10" s="47">
        <v>8</v>
      </c>
      <c r="T10" s="47"/>
      <c r="U10" s="47"/>
      <c r="V10" s="47"/>
      <c r="W10" s="47">
        <v>8</v>
      </c>
      <c r="X10" s="47">
        <v>17</v>
      </c>
      <c r="Y10" s="47">
        <v>12</v>
      </c>
      <c r="Z10" s="47"/>
      <c r="AA10" s="47"/>
      <c r="AB10" s="47">
        <v>8</v>
      </c>
      <c r="AC10" s="47">
        <v>18</v>
      </c>
      <c r="AD10" s="47">
        <v>16</v>
      </c>
      <c r="AE10" s="47"/>
      <c r="AF10" s="47"/>
      <c r="AG10" s="47"/>
      <c r="AH10" s="47">
        <v>8</v>
      </c>
      <c r="AI10" s="47">
        <v>19</v>
      </c>
      <c r="AJ10" s="47">
        <v>12</v>
      </c>
      <c r="AK10" s="47"/>
    </row>
    <row r="11" spans="1:37" x14ac:dyDescent="0.3">
      <c r="A11" s="47"/>
      <c r="B11" s="47">
        <v>9</v>
      </c>
      <c r="C11" s="47">
        <v>20</v>
      </c>
      <c r="D11" s="47">
        <v>15</v>
      </c>
      <c r="E11" s="47"/>
      <c r="F11" s="47"/>
      <c r="G11" s="47">
        <v>9</v>
      </c>
      <c r="H11" s="47">
        <v>15</v>
      </c>
      <c r="I11" s="47">
        <v>10</v>
      </c>
      <c r="J11" s="47"/>
      <c r="K11" s="47"/>
      <c r="L11" s="47">
        <v>9</v>
      </c>
      <c r="M11" s="47">
        <v>17</v>
      </c>
      <c r="N11" s="47">
        <v>5</v>
      </c>
      <c r="O11" s="47"/>
      <c r="P11" s="47"/>
      <c r="Q11" s="47">
        <v>9</v>
      </c>
      <c r="R11" s="47">
        <v>16</v>
      </c>
      <c r="S11" s="47">
        <v>9</v>
      </c>
      <c r="T11" s="47"/>
      <c r="U11" s="47"/>
      <c r="V11" s="47"/>
      <c r="W11" s="47">
        <v>9</v>
      </c>
      <c r="X11" s="47">
        <v>19</v>
      </c>
      <c r="Y11" s="47">
        <v>9</v>
      </c>
      <c r="Z11" s="47"/>
      <c r="AA11" s="47"/>
      <c r="AB11" s="47">
        <v>9</v>
      </c>
      <c r="AC11" s="47">
        <v>17</v>
      </c>
      <c r="AD11" s="47">
        <v>13</v>
      </c>
      <c r="AE11" s="47"/>
      <c r="AF11" s="47"/>
      <c r="AG11" s="47"/>
      <c r="AH11" s="47">
        <v>9</v>
      </c>
      <c r="AI11" s="47">
        <v>15</v>
      </c>
      <c r="AJ11" s="47">
        <v>14</v>
      </c>
      <c r="AK11" s="47"/>
    </row>
    <row r="12" spans="1:37" x14ac:dyDescent="0.3">
      <c r="A12" s="47"/>
      <c r="B12" s="47">
        <v>10</v>
      </c>
      <c r="C12" s="47">
        <v>15</v>
      </c>
      <c r="D12" s="47">
        <v>12</v>
      </c>
      <c r="E12" s="47"/>
      <c r="F12" s="47"/>
      <c r="G12" s="47">
        <v>10</v>
      </c>
      <c r="H12" s="47">
        <v>16</v>
      </c>
      <c r="I12" s="47">
        <v>12</v>
      </c>
      <c r="J12" s="47"/>
      <c r="K12" s="47"/>
      <c r="L12" s="47">
        <v>10</v>
      </c>
      <c r="M12" s="47">
        <v>16</v>
      </c>
      <c r="N12" s="47">
        <v>6</v>
      </c>
      <c r="O12" s="47"/>
      <c r="P12" s="47"/>
      <c r="Q12" s="47">
        <v>10</v>
      </c>
      <c r="R12" s="47">
        <v>16</v>
      </c>
      <c r="S12" s="47">
        <v>6</v>
      </c>
      <c r="T12" s="47"/>
      <c r="U12" s="47"/>
      <c r="V12" s="47"/>
      <c r="W12" s="47">
        <v>10</v>
      </c>
      <c r="X12" s="47">
        <v>17</v>
      </c>
      <c r="Y12" s="47">
        <v>10</v>
      </c>
      <c r="Z12" s="47"/>
      <c r="AA12" s="47"/>
      <c r="AB12" s="47">
        <v>10</v>
      </c>
      <c r="AC12" s="47">
        <v>15</v>
      </c>
      <c r="AD12" s="47">
        <v>10</v>
      </c>
      <c r="AE12" s="47"/>
      <c r="AF12" s="47"/>
      <c r="AG12" s="47"/>
      <c r="AH12" s="47">
        <v>10</v>
      </c>
      <c r="AI12" s="47">
        <v>16</v>
      </c>
      <c r="AJ12" s="47">
        <v>10</v>
      </c>
      <c r="AK12" s="47"/>
    </row>
    <row r="13" spans="1:37" x14ac:dyDescent="0.3">
      <c r="A13" s="47"/>
      <c r="B13" s="47">
        <v>11</v>
      </c>
      <c r="C13" s="47">
        <v>17</v>
      </c>
      <c r="D13" s="47">
        <v>14</v>
      </c>
      <c r="E13" s="47"/>
      <c r="F13" s="47"/>
      <c r="G13" s="47">
        <v>11</v>
      </c>
      <c r="H13" s="47">
        <v>15</v>
      </c>
      <c r="I13" s="47">
        <v>11</v>
      </c>
      <c r="J13" s="47"/>
      <c r="K13" s="47"/>
      <c r="L13" s="47">
        <v>11</v>
      </c>
      <c r="M13" s="47">
        <v>15</v>
      </c>
      <c r="N13" s="47">
        <v>6</v>
      </c>
      <c r="O13" s="47"/>
      <c r="P13" s="47"/>
      <c r="Q13" s="47">
        <v>11</v>
      </c>
      <c r="R13" s="47">
        <v>17</v>
      </c>
      <c r="S13" s="47">
        <v>7</v>
      </c>
      <c r="T13" s="47"/>
      <c r="U13" s="47"/>
      <c r="V13" s="47"/>
      <c r="W13" s="47">
        <v>11</v>
      </c>
      <c r="X13" s="47">
        <v>17</v>
      </c>
      <c r="Y13" s="47">
        <v>11</v>
      </c>
      <c r="Z13" s="47"/>
      <c r="AA13" s="47"/>
      <c r="AB13" s="47">
        <v>11</v>
      </c>
      <c r="AC13" s="47">
        <v>17</v>
      </c>
      <c r="AD13" s="47">
        <v>11</v>
      </c>
      <c r="AE13" s="47"/>
      <c r="AF13" s="47"/>
      <c r="AG13" s="47"/>
      <c r="AH13" s="47">
        <v>11</v>
      </c>
      <c r="AI13" s="47">
        <v>19</v>
      </c>
      <c r="AJ13" s="47">
        <v>13</v>
      </c>
      <c r="AK13" s="47"/>
    </row>
    <row r="14" spans="1:37" x14ac:dyDescent="0.3">
      <c r="A14" s="47"/>
      <c r="B14" s="47">
        <v>12</v>
      </c>
      <c r="C14" s="47">
        <v>16</v>
      </c>
      <c r="D14" s="47">
        <v>13</v>
      </c>
      <c r="E14" s="47"/>
      <c r="F14" s="47"/>
      <c r="G14" s="47">
        <v>12</v>
      </c>
      <c r="H14" s="47">
        <v>16</v>
      </c>
      <c r="I14" s="47">
        <v>10</v>
      </c>
      <c r="J14" s="47"/>
      <c r="K14" s="47"/>
      <c r="L14" s="47">
        <v>12</v>
      </c>
      <c r="M14" s="47">
        <v>16</v>
      </c>
      <c r="N14" s="47">
        <v>4</v>
      </c>
      <c r="O14" s="47"/>
      <c r="P14" s="47"/>
      <c r="Q14" s="47">
        <v>12</v>
      </c>
      <c r="R14" s="47">
        <v>17</v>
      </c>
      <c r="S14" s="47">
        <v>7</v>
      </c>
      <c r="T14" s="47"/>
      <c r="U14" s="47"/>
      <c r="V14" s="47"/>
      <c r="W14" s="47">
        <v>12</v>
      </c>
      <c r="X14" s="47">
        <v>15</v>
      </c>
      <c r="Y14" s="47">
        <v>11</v>
      </c>
      <c r="Z14" s="47"/>
      <c r="AA14" s="47"/>
      <c r="AB14" s="47">
        <v>12</v>
      </c>
      <c r="AC14" s="47">
        <v>17</v>
      </c>
      <c r="AD14" s="47">
        <v>13</v>
      </c>
      <c r="AE14" s="47"/>
      <c r="AF14" s="47"/>
      <c r="AG14" s="47"/>
      <c r="AH14" s="47">
        <v>12</v>
      </c>
      <c r="AI14" s="47">
        <v>15</v>
      </c>
      <c r="AJ14" s="47">
        <v>10</v>
      </c>
      <c r="AK14" s="47"/>
    </row>
    <row r="15" spans="1:37" x14ac:dyDescent="0.3">
      <c r="A15" s="47"/>
      <c r="B15" s="47">
        <v>13</v>
      </c>
      <c r="C15" s="47">
        <v>18</v>
      </c>
      <c r="D15" s="47">
        <v>15</v>
      </c>
      <c r="E15" s="47"/>
      <c r="F15" s="47"/>
      <c r="G15" s="47">
        <v>13</v>
      </c>
      <c r="H15" s="47">
        <v>16</v>
      </c>
      <c r="I15" s="47">
        <v>12</v>
      </c>
      <c r="J15" s="47"/>
      <c r="K15" s="47"/>
      <c r="L15" s="47">
        <v>13</v>
      </c>
      <c r="M15" s="47">
        <v>17</v>
      </c>
      <c r="N15" s="47">
        <v>6</v>
      </c>
      <c r="O15" s="47"/>
      <c r="P15" s="47"/>
      <c r="Q15" s="47">
        <v>13</v>
      </c>
      <c r="R15" s="47">
        <v>17</v>
      </c>
      <c r="S15" s="47">
        <v>8</v>
      </c>
      <c r="T15" s="47"/>
      <c r="U15" s="47"/>
      <c r="V15" s="47"/>
      <c r="W15" s="47">
        <v>13</v>
      </c>
      <c r="X15" s="47">
        <v>17</v>
      </c>
      <c r="Y15" s="47">
        <v>11</v>
      </c>
      <c r="Z15" s="47"/>
      <c r="AA15" s="47"/>
      <c r="AB15" s="47">
        <v>13</v>
      </c>
      <c r="AC15" s="47">
        <v>17</v>
      </c>
      <c r="AD15" s="47">
        <v>14</v>
      </c>
      <c r="AE15" s="47"/>
      <c r="AF15" s="47"/>
      <c r="AG15" s="47"/>
      <c r="AH15" s="47">
        <v>13</v>
      </c>
      <c r="AI15" s="47">
        <v>20</v>
      </c>
      <c r="AJ15" s="47">
        <v>14</v>
      </c>
      <c r="AK15" s="47"/>
    </row>
    <row r="16" spans="1:37" x14ac:dyDescent="0.3">
      <c r="A16" s="47"/>
      <c r="B16" s="47">
        <v>14</v>
      </c>
      <c r="C16" s="47">
        <v>20</v>
      </c>
      <c r="D16" s="47">
        <v>16</v>
      </c>
      <c r="E16" s="47"/>
      <c r="F16" s="47"/>
      <c r="G16" s="47">
        <v>14</v>
      </c>
      <c r="H16" s="47">
        <v>18</v>
      </c>
      <c r="I16" s="47">
        <v>10</v>
      </c>
      <c r="J16" s="47"/>
      <c r="K16" s="47"/>
      <c r="L16" s="47">
        <v>14</v>
      </c>
      <c r="M16" s="47">
        <v>17</v>
      </c>
      <c r="N16" s="47">
        <v>4</v>
      </c>
      <c r="O16" s="47"/>
      <c r="P16" s="47"/>
      <c r="Q16" s="47">
        <v>14</v>
      </c>
      <c r="R16" s="47">
        <v>17</v>
      </c>
      <c r="S16" s="47">
        <v>10</v>
      </c>
      <c r="T16" s="47"/>
      <c r="U16" s="47"/>
      <c r="V16" s="47"/>
      <c r="W16" s="47">
        <v>14</v>
      </c>
      <c r="X16" s="47">
        <v>15</v>
      </c>
      <c r="Y16" s="47">
        <v>11</v>
      </c>
      <c r="Z16" s="47"/>
      <c r="AA16" s="47"/>
      <c r="AB16" s="47">
        <v>14</v>
      </c>
      <c r="AC16" s="47">
        <v>17</v>
      </c>
      <c r="AD16" s="47">
        <v>12</v>
      </c>
      <c r="AE16" s="47"/>
      <c r="AF16" s="47"/>
      <c r="AG16" s="47"/>
      <c r="AH16" s="47">
        <v>14</v>
      </c>
      <c r="AI16" s="47">
        <v>19</v>
      </c>
      <c r="AJ16" s="47">
        <v>13</v>
      </c>
      <c r="AK16" s="47"/>
    </row>
    <row r="17" spans="1:37" x14ac:dyDescent="0.3">
      <c r="A17" s="47"/>
      <c r="B17" s="47">
        <v>15</v>
      </c>
      <c r="C17" s="47">
        <v>19</v>
      </c>
      <c r="D17" s="47">
        <v>12</v>
      </c>
      <c r="E17" s="47"/>
      <c r="F17" s="47"/>
      <c r="G17" s="47">
        <v>15</v>
      </c>
      <c r="H17" s="47">
        <v>18</v>
      </c>
      <c r="I17" s="47">
        <v>11</v>
      </c>
      <c r="J17" s="47"/>
      <c r="K17" s="47"/>
      <c r="L17" s="47">
        <v>15</v>
      </c>
      <c r="M17" s="47">
        <v>16</v>
      </c>
      <c r="N17" s="47">
        <v>8</v>
      </c>
      <c r="O17" s="47"/>
      <c r="P17" s="47"/>
      <c r="Q17" s="47">
        <v>15</v>
      </c>
      <c r="R17" s="47">
        <v>16</v>
      </c>
      <c r="S17" s="47">
        <v>10</v>
      </c>
      <c r="T17" s="47"/>
      <c r="U17" s="47"/>
      <c r="V17" s="47"/>
      <c r="W17" s="47">
        <v>15</v>
      </c>
      <c r="X17" s="47">
        <v>15</v>
      </c>
      <c r="Y17" s="47">
        <v>9</v>
      </c>
      <c r="Z17" s="47"/>
      <c r="AA17" s="47"/>
      <c r="AB17" s="47">
        <v>15</v>
      </c>
      <c r="AC17" s="47">
        <v>18</v>
      </c>
      <c r="AD17" s="47">
        <v>16</v>
      </c>
      <c r="AE17" s="47"/>
      <c r="AF17" s="47"/>
      <c r="AG17" s="47"/>
      <c r="AH17" s="47">
        <v>15</v>
      </c>
      <c r="AI17" s="47">
        <v>17</v>
      </c>
      <c r="AJ17" s="47">
        <v>10</v>
      </c>
      <c r="AK17" s="47"/>
    </row>
    <row r="18" spans="1:37" x14ac:dyDescent="0.3">
      <c r="A18" s="47"/>
      <c r="B18" s="47">
        <v>16</v>
      </c>
      <c r="C18" s="47">
        <v>20</v>
      </c>
      <c r="D18" s="47">
        <v>16</v>
      </c>
      <c r="E18" s="47"/>
      <c r="F18" s="47"/>
      <c r="G18" s="47">
        <v>16</v>
      </c>
      <c r="H18" s="47">
        <v>15</v>
      </c>
      <c r="I18" s="47">
        <v>12</v>
      </c>
      <c r="J18" s="47"/>
      <c r="K18" s="47"/>
      <c r="L18" s="47">
        <v>16</v>
      </c>
      <c r="M18" s="47">
        <v>18</v>
      </c>
      <c r="N18" s="47">
        <v>6</v>
      </c>
      <c r="O18" s="47"/>
      <c r="P18" s="47"/>
      <c r="Q18" s="47">
        <v>16</v>
      </c>
      <c r="R18" s="47">
        <v>15</v>
      </c>
      <c r="S18" s="47">
        <v>9</v>
      </c>
      <c r="T18" s="47"/>
      <c r="U18" s="47"/>
      <c r="V18" s="47"/>
      <c r="W18" s="47">
        <v>16</v>
      </c>
      <c r="X18" s="47">
        <v>17</v>
      </c>
      <c r="Y18" s="47">
        <v>12</v>
      </c>
      <c r="Z18" s="47"/>
      <c r="AA18" s="47"/>
      <c r="AB18" s="47">
        <v>16</v>
      </c>
      <c r="AC18" s="47">
        <v>17</v>
      </c>
      <c r="AD18" s="47">
        <v>13</v>
      </c>
      <c r="AE18" s="47"/>
      <c r="AF18" s="47"/>
      <c r="AG18" s="47"/>
      <c r="AH18" s="47">
        <v>16</v>
      </c>
      <c r="AI18" s="47">
        <v>16</v>
      </c>
      <c r="AJ18" s="47">
        <v>12</v>
      </c>
      <c r="AK18" s="47"/>
    </row>
    <row r="19" spans="1:37" x14ac:dyDescent="0.3">
      <c r="A19" s="47"/>
      <c r="B19" s="47">
        <v>17</v>
      </c>
      <c r="C19" s="47">
        <v>17</v>
      </c>
      <c r="D19" s="47">
        <v>15</v>
      </c>
      <c r="E19" s="47"/>
      <c r="F19" s="47"/>
      <c r="G19" s="47">
        <v>17</v>
      </c>
      <c r="H19" s="47">
        <v>16</v>
      </c>
      <c r="I19" s="47">
        <v>11</v>
      </c>
      <c r="J19" s="47"/>
      <c r="K19" s="47"/>
      <c r="L19" s="47">
        <v>17</v>
      </c>
      <c r="M19" s="47">
        <v>17</v>
      </c>
      <c r="N19" s="47">
        <v>7</v>
      </c>
      <c r="O19" s="47"/>
      <c r="P19" s="47"/>
      <c r="Q19" s="47">
        <v>17</v>
      </c>
      <c r="R19" s="47">
        <v>16</v>
      </c>
      <c r="S19" s="47">
        <v>10</v>
      </c>
      <c r="T19" s="47"/>
      <c r="U19" s="47"/>
      <c r="V19" s="47"/>
      <c r="W19" s="47">
        <v>17</v>
      </c>
      <c r="X19" s="47">
        <v>19</v>
      </c>
      <c r="Y19" s="47">
        <v>9</v>
      </c>
      <c r="Z19" s="47"/>
      <c r="AA19" s="47"/>
      <c r="AB19" s="47">
        <v>17</v>
      </c>
      <c r="AC19" s="47">
        <v>17</v>
      </c>
      <c r="AD19" s="47">
        <v>13</v>
      </c>
      <c r="AE19" s="47"/>
      <c r="AF19" s="47"/>
      <c r="AG19" s="47"/>
      <c r="AH19" s="47">
        <v>17</v>
      </c>
      <c r="AI19" s="47">
        <v>17</v>
      </c>
      <c r="AJ19" s="47">
        <v>14</v>
      </c>
      <c r="AK19" s="47"/>
    </row>
    <row r="20" spans="1:37" x14ac:dyDescent="0.3">
      <c r="A20" s="47"/>
      <c r="B20" s="47">
        <v>18</v>
      </c>
      <c r="C20" s="47">
        <v>16</v>
      </c>
      <c r="D20" s="47">
        <v>13</v>
      </c>
      <c r="E20" s="47"/>
      <c r="F20" s="47"/>
      <c r="G20" s="47">
        <v>18</v>
      </c>
      <c r="H20" s="47">
        <v>15</v>
      </c>
      <c r="I20" s="47">
        <v>10</v>
      </c>
      <c r="J20" s="47"/>
      <c r="K20" s="47"/>
      <c r="L20" s="47">
        <v>18</v>
      </c>
      <c r="M20" s="47">
        <v>18</v>
      </c>
      <c r="N20" s="47">
        <v>6</v>
      </c>
      <c r="O20" s="47"/>
      <c r="P20" s="47"/>
      <c r="Q20" s="47">
        <v>18</v>
      </c>
      <c r="R20" s="47">
        <v>16</v>
      </c>
      <c r="S20" s="47">
        <v>9</v>
      </c>
      <c r="T20" s="47"/>
      <c r="U20" s="47"/>
      <c r="V20" s="47"/>
      <c r="W20" s="47">
        <v>18</v>
      </c>
      <c r="X20" s="47">
        <v>17</v>
      </c>
      <c r="Y20" s="47">
        <v>10</v>
      </c>
      <c r="Z20" s="47"/>
      <c r="AA20" s="47"/>
      <c r="AB20" s="47">
        <v>18</v>
      </c>
      <c r="AC20" s="47">
        <v>17</v>
      </c>
      <c r="AD20" s="47">
        <v>14</v>
      </c>
      <c r="AE20" s="47"/>
      <c r="AF20" s="47"/>
      <c r="AG20" s="47"/>
      <c r="AH20" s="47">
        <v>18</v>
      </c>
      <c r="AI20" s="47">
        <v>15</v>
      </c>
      <c r="AJ20" s="47">
        <v>12</v>
      </c>
      <c r="AK20" s="47"/>
    </row>
    <row r="21" spans="1:37" x14ac:dyDescent="0.3">
      <c r="A21" s="47"/>
      <c r="B21" s="47">
        <v>19</v>
      </c>
      <c r="C21" s="47">
        <v>18</v>
      </c>
      <c r="D21" s="47">
        <v>16</v>
      </c>
      <c r="E21" s="47"/>
      <c r="F21" s="47"/>
      <c r="G21" s="47">
        <v>19</v>
      </c>
      <c r="H21" s="47">
        <v>16</v>
      </c>
      <c r="I21" s="47">
        <v>12</v>
      </c>
      <c r="J21" s="47"/>
      <c r="K21" s="47"/>
      <c r="L21" s="47">
        <v>19</v>
      </c>
      <c r="M21" s="47">
        <v>17</v>
      </c>
      <c r="N21" s="47">
        <v>4</v>
      </c>
      <c r="O21" s="47"/>
      <c r="P21" s="47"/>
      <c r="Q21" s="47">
        <v>19</v>
      </c>
      <c r="R21" s="47">
        <v>15</v>
      </c>
      <c r="S21" s="47">
        <v>6</v>
      </c>
      <c r="T21" s="47"/>
      <c r="U21" s="47"/>
      <c r="V21" s="47"/>
      <c r="W21" s="47">
        <v>19</v>
      </c>
      <c r="X21" s="47">
        <v>16</v>
      </c>
      <c r="Y21" s="47">
        <v>11</v>
      </c>
      <c r="Z21" s="47"/>
      <c r="AA21" s="47"/>
      <c r="AB21" s="47">
        <v>19</v>
      </c>
      <c r="AC21" s="47">
        <v>17</v>
      </c>
      <c r="AD21" s="47">
        <v>12</v>
      </c>
      <c r="AE21" s="47"/>
      <c r="AF21" s="47"/>
      <c r="AG21" s="47"/>
      <c r="AH21" s="47">
        <v>19</v>
      </c>
      <c r="AI21" s="47">
        <v>16</v>
      </c>
      <c r="AJ21" s="47">
        <v>10</v>
      </c>
      <c r="AK21" s="47"/>
    </row>
    <row r="22" spans="1:37" x14ac:dyDescent="0.3">
      <c r="A22" s="47"/>
      <c r="B22" s="47">
        <v>20</v>
      </c>
      <c r="C22" s="47">
        <v>20</v>
      </c>
      <c r="D22" s="47">
        <v>12</v>
      </c>
      <c r="E22" s="47"/>
      <c r="F22" s="47"/>
      <c r="G22" s="47">
        <v>20</v>
      </c>
      <c r="H22" s="47">
        <v>15</v>
      </c>
      <c r="I22" s="47">
        <v>10</v>
      </c>
      <c r="J22" s="47"/>
      <c r="K22" s="47"/>
      <c r="L22" s="47">
        <v>20</v>
      </c>
      <c r="M22" s="47">
        <v>16</v>
      </c>
      <c r="N22" s="47">
        <v>7</v>
      </c>
      <c r="O22" s="47"/>
      <c r="P22" s="47"/>
      <c r="Q22" s="47">
        <v>20</v>
      </c>
      <c r="R22" s="47">
        <v>16</v>
      </c>
      <c r="S22" s="47">
        <v>7</v>
      </c>
      <c r="T22" s="47"/>
      <c r="U22" s="47"/>
      <c r="V22" s="47"/>
      <c r="W22" s="47">
        <v>20</v>
      </c>
      <c r="X22" s="47">
        <v>17</v>
      </c>
      <c r="Y22" s="47">
        <v>10</v>
      </c>
      <c r="Z22" s="47"/>
      <c r="AA22" s="47"/>
      <c r="AB22" s="47">
        <v>20</v>
      </c>
      <c r="AC22" s="47">
        <v>18</v>
      </c>
      <c r="AD22" s="47">
        <v>16</v>
      </c>
      <c r="AE22" s="47"/>
      <c r="AF22" s="47"/>
      <c r="AG22" s="47"/>
      <c r="AH22" s="47">
        <v>20</v>
      </c>
      <c r="AI22" s="47">
        <v>20</v>
      </c>
      <c r="AJ22" s="47">
        <v>11</v>
      </c>
      <c r="AK22" s="47"/>
    </row>
    <row r="23" spans="1:37" x14ac:dyDescent="0.3">
      <c r="A23" s="47"/>
      <c r="B23" s="47">
        <v>21</v>
      </c>
      <c r="C23" s="47">
        <v>20</v>
      </c>
      <c r="D23" s="47">
        <v>11</v>
      </c>
      <c r="E23" s="47"/>
      <c r="F23" s="47"/>
      <c r="G23" s="47">
        <v>21</v>
      </c>
      <c r="H23" s="47">
        <v>16</v>
      </c>
      <c r="I23" s="47">
        <v>11</v>
      </c>
      <c r="J23" s="47"/>
      <c r="K23" s="47"/>
      <c r="L23" s="47">
        <v>21</v>
      </c>
      <c r="M23" s="47">
        <v>15</v>
      </c>
      <c r="N23" s="47">
        <v>6</v>
      </c>
      <c r="O23" s="47"/>
      <c r="P23" s="47"/>
      <c r="Q23" s="47">
        <v>21</v>
      </c>
      <c r="R23" s="47">
        <v>16</v>
      </c>
      <c r="S23" s="47">
        <v>8</v>
      </c>
      <c r="T23" s="47"/>
      <c r="U23" s="47"/>
      <c r="V23" s="47"/>
      <c r="W23" s="47">
        <v>21</v>
      </c>
      <c r="X23" s="47">
        <v>19</v>
      </c>
      <c r="Y23" s="47">
        <v>9</v>
      </c>
      <c r="Z23" s="47"/>
      <c r="AA23" s="47"/>
      <c r="AB23" s="47">
        <v>21</v>
      </c>
      <c r="AC23" s="47">
        <v>18</v>
      </c>
      <c r="AD23" s="47">
        <v>16</v>
      </c>
      <c r="AE23" s="47"/>
      <c r="AF23" s="47"/>
      <c r="AG23" s="47"/>
      <c r="AH23" s="47">
        <v>21</v>
      </c>
      <c r="AI23" s="47">
        <v>19</v>
      </c>
      <c r="AJ23" s="47">
        <v>11</v>
      </c>
      <c r="AK23" s="47"/>
    </row>
    <row r="24" spans="1:37" x14ac:dyDescent="0.3">
      <c r="A24" s="47"/>
      <c r="B24" s="47"/>
      <c r="C24" s="51" t="s">
        <v>6</v>
      </c>
      <c r="D24" s="52">
        <f>AVERAGE(D3:D23)</f>
        <v>13.380952380952381</v>
      </c>
      <c r="E24" s="47"/>
      <c r="F24" s="47"/>
      <c r="G24" s="47"/>
      <c r="H24" s="51" t="s">
        <v>6</v>
      </c>
      <c r="I24" s="52">
        <f>AVERAGE(I3:I23)</f>
        <v>10.952380952380953</v>
      </c>
      <c r="J24" s="47"/>
      <c r="K24" s="47"/>
      <c r="L24" s="47"/>
      <c r="M24" s="51" t="s">
        <v>6</v>
      </c>
      <c r="N24" s="52">
        <f>AVERAGE(N3:N23)</f>
        <v>5.7142857142857144</v>
      </c>
      <c r="O24" s="47"/>
      <c r="P24" s="47"/>
      <c r="Q24" s="47"/>
      <c r="R24" s="51" t="s">
        <v>6</v>
      </c>
      <c r="S24" s="52">
        <f>AVERAGE(S3:S23)</f>
        <v>7.9523809523809526</v>
      </c>
      <c r="T24" s="47"/>
      <c r="U24" s="47"/>
      <c r="V24" s="47"/>
      <c r="W24" s="47"/>
      <c r="X24" s="51" t="s">
        <v>6</v>
      </c>
      <c r="Y24" s="52">
        <f>AVERAGE(Y3:Y23)</f>
        <v>10.285714285714286</v>
      </c>
      <c r="Z24" s="47"/>
      <c r="AA24" s="47"/>
      <c r="AB24" s="47"/>
      <c r="AC24" s="51" t="s">
        <v>6</v>
      </c>
      <c r="AD24" s="52">
        <f>AVERAGE(AD3:AD23)</f>
        <v>13.047619047619047</v>
      </c>
      <c r="AE24" s="47"/>
      <c r="AF24" s="47"/>
      <c r="AG24" s="47"/>
      <c r="AH24" s="47"/>
      <c r="AI24" s="47" t="s">
        <v>6</v>
      </c>
      <c r="AJ24" s="47">
        <f>AVERAGE(AJ3:AJ10)</f>
        <v>11.75</v>
      </c>
      <c r="AK24" s="47"/>
    </row>
    <row r="25" spans="1:37" x14ac:dyDescent="0.3">
      <c r="A25" s="53"/>
      <c r="B25" s="53"/>
      <c r="C25" s="54" t="s">
        <v>7</v>
      </c>
      <c r="D25" s="54">
        <f>((STDEV(D3:D23))/(SQRT(COUNT(D3:D23))))</f>
        <v>0.38095238095238032</v>
      </c>
      <c r="E25" s="53"/>
      <c r="F25" s="53"/>
      <c r="G25" s="53"/>
      <c r="H25" s="54" t="s">
        <v>7</v>
      </c>
      <c r="I25" s="54">
        <f>((STDEV(I3:I23))/(SQRT(COUNT(I3:I23))))</f>
        <v>0.18868202624913283</v>
      </c>
      <c r="J25" s="53"/>
      <c r="K25" s="53"/>
      <c r="L25" s="53"/>
      <c r="M25" s="54" t="s">
        <v>7</v>
      </c>
      <c r="N25" s="54">
        <f>((STDEV(N3:N23))/(SQRT(COUNT(N3:N23))))</f>
        <v>0.26853089866422281</v>
      </c>
      <c r="O25" s="53"/>
      <c r="P25" s="53"/>
      <c r="Q25" s="53"/>
      <c r="R25" s="54" t="s">
        <v>7</v>
      </c>
      <c r="S25" s="54">
        <f>((STDEV(S3:S23))/(SQRT(COUNT(S3:S23))))</f>
        <v>0.28847869011163735</v>
      </c>
      <c r="T25" s="53"/>
      <c r="U25" s="53"/>
      <c r="V25" s="53"/>
      <c r="W25" s="53"/>
      <c r="X25" s="54" t="s">
        <v>7</v>
      </c>
      <c r="Y25" s="54">
        <f>((STDEV(Y3:Y23))/(SQRT(COUNT(Y3:Y23))))</f>
        <v>0.21977106208027286</v>
      </c>
      <c r="Z25" s="53"/>
      <c r="AA25" s="53"/>
      <c r="AB25" s="53"/>
      <c r="AC25" s="54" t="s">
        <v>7</v>
      </c>
      <c r="AD25" s="54">
        <f>((STDEV(AD3:AD23))/(SQRT(COUNT(AD3:AD23))))</f>
        <v>0.40518185497490694</v>
      </c>
      <c r="AE25" s="53"/>
      <c r="AF25" s="53"/>
      <c r="AG25" s="53"/>
      <c r="AH25" s="53"/>
      <c r="AI25" s="47" t="s">
        <v>7</v>
      </c>
      <c r="AJ25" s="47">
        <f>((STDEV(AJ3:AJ10))/(SQRT(COUNT(AJ3:AJ10))))</f>
        <v>0.70076488822673511</v>
      </c>
      <c r="AK25" s="53"/>
    </row>
    <row r="29" spans="1:37" x14ac:dyDescent="0.3">
      <c r="C29" s="1" t="s">
        <v>0</v>
      </c>
      <c r="D29">
        <v>1</v>
      </c>
      <c r="E29" s="47">
        <v>11</v>
      </c>
    </row>
    <row r="30" spans="1:37" x14ac:dyDescent="0.3">
      <c r="C30" s="1"/>
      <c r="D30">
        <v>1</v>
      </c>
      <c r="E30" s="47">
        <v>10</v>
      </c>
    </row>
    <row r="31" spans="1:37" x14ac:dyDescent="0.3">
      <c r="C31" s="1"/>
      <c r="D31">
        <v>1</v>
      </c>
      <c r="E31" s="47">
        <v>13</v>
      </c>
      <c r="H31" t="s">
        <v>0</v>
      </c>
      <c r="I31">
        <v>13.380952380952381</v>
      </c>
      <c r="J31">
        <v>0.38095238095238032</v>
      </c>
    </row>
    <row r="32" spans="1:37" x14ac:dyDescent="0.3">
      <c r="C32" s="1"/>
      <c r="D32">
        <v>1</v>
      </c>
      <c r="E32" s="47">
        <v>14</v>
      </c>
      <c r="H32" t="s">
        <v>13</v>
      </c>
      <c r="I32">
        <v>11.75</v>
      </c>
      <c r="J32">
        <v>0.70076488822673511</v>
      </c>
    </row>
    <row r="33" spans="3:10" x14ac:dyDescent="0.3">
      <c r="C33" s="1"/>
      <c r="D33">
        <v>1</v>
      </c>
      <c r="E33" s="47">
        <v>12</v>
      </c>
      <c r="H33" t="s">
        <v>14</v>
      </c>
      <c r="I33">
        <v>10.285714285714286</v>
      </c>
      <c r="J33">
        <v>0.21977106208027286</v>
      </c>
    </row>
    <row r="34" spans="3:10" x14ac:dyDescent="0.3">
      <c r="C34" s="1"/>
      <c r="D34">
        <v>1</v>
      </c>
      <c r="E34" s="47">
        <v>13</v>
      </c>
      <c r="H34" t="s">
        <v>15</v>
      </c>
      <c r="I34">
        <v>13.047619047619047</v>
      </c>
      <c r="J34">
        <v>0.40518185497490694</v>
      </c>
    </row>
    <row r="35" spans="3:10" x14ac:dyDescent="0.3">
      <c r="C35" s="1"/>
      <c r="D35">
        <v>1</v>
      </c>
      <c r="E35" s="47">
        <v>14</v>
      </c>
      <c r="H35" t="s">
        <v>16</v>
      </c>
      <c r="I35">
        <v>5.7142857142857144</v>
      </c>
      <c r="J35">
        <v>0.26853089866422281</v>
      </c>
    </row>
    <row r="36" spans="3:10" x14ac:dyDescent="0.3">
      <c r="C36" s="1"/>
      <c r="D36">
        <v>1</v>
      </c>
      <c r="E36" s="47">
        <v>14</v>
      </c>
      <c r="H36" t="s">
        <v>17</v>
      </c>
      <c r="I36">
        <v>7.9523809523809526</v>
      </c>
      <c r="J36">
        <v>0.28847869011163735</v>
      </c>
    </row>
    <row r="37" spans="3:10" x14ac:dyDescent="0.3">
      <c r="C37" s="1"/>
      <c r="D37">
        <v>1</v>
      </c>
      <c r="E37" s="47">
        <v>15</v>
      </c>
    </row>
    <row r="38" spans="3:10" x14ac:dyDescent="0.3">
      <c r="C38" s="1"/>
      <c r="D38">
        <v>1</v>
      </c>
      <c r="E38" s="47">
        <v>12</v>
      </c>
    </row>
    <row r="39" spans="3:10" x14ac:dyDescent="0.3">
      <c r="C39" s="1"/>
      <c r="D39">
        <v>1</v>
      </c>
      <c r="E39" s="47">
        <v>14</v>
      </c>
    </row>
    <row r="40" spans="3:10" x14ac:dyDescent="0.3">
      <c r="C40" s="1"/>
      <c r="D40">
        <v>1</v>
      </c>
      <c r="E40" s="47">
        <v>13</v>
      </c>
    </row>
    <row r="41" spans="3:10" x14ac:dyDescent="0.3">
      <c r="C41" s="1"/>
      <c r="D41">
        <v>1</v>
      </c>
      <c r="E41" s="47">
        <v>15</v>
      </c>
    </row>
    <row r="42" spans="3:10" x14ac:dyDescent="0.3">
      <c r="C42" s="1"/>
      <c r="D42">
        <v>1</v>
      </c>
      <c r="E42" s="47">
        <v>16</v>
      </c>
    </row>
    <row r="43" spans="3:10" x14ac:dyDescent="0.3">
      <c r="C43" s="1"/>
      <c r="D43">
        <v>1</v>
      </c>
      <c r="E43" s="47">
        <v>12</v>
      </c>
    </row>
    <row r="44" spans="3:10" x14ac:dyDescent="0.3">
      <c r="C44" s="1"/>
      <c r="D44">
        <v>1</v>
      </c>
      <c r="E44" s="47">
        <v>16</v>
      </c>
    </row>
    <row r="45" spans="3:10" x14ac:dyDescent="0.3">
      <c r="C45" s="1"/>
      <c r="D45">
        <v>1</v>
      </c>
      <c r="E45" s="47">
        <v>15</v>
      </c>
    </row>
    <row r="46" spans="3:10" x14ac:dyDescent="0.3">
      <c r="C46" s="1"/>
      <c r="D46">
        <v>1</v>
      </c>
      <c r="E46" s="47">
        <v>13</v>
      </c>
    </row>
    <row r="47" spans="3:10" x14ac:dyDescent="0.3">
      <c r="C47" s="1"/>
      <c r="D47">
        <v>1</v>
      </c>
      <c r="E47" s="47">
        <v>16</v>
      </c>
    </row>
    <row r="48" spans="3:10" x14ac:dyDescent="0.3">
      <c r="C48" s="1"/>
      <c r="D48">
        <v>1</v>
      </c>
      <c r="E48" s="47">
        <v>12</v>
      </c>
    </row>
    <row r="49" spans="3:10" x14ac:dyDescent="0.3">
      <c r="C49" s="1"/>
      <c r="D49">
        <v>1</v>
      </c>
      <c r="E49" s="47">
        <v>11</v>
      </c>
    </row>
    <row r="50" spans="3:10" x14ac:dyDescent="0.3">
      <c r="C50" s="1" t="s">
        <v>8</v>
      </c>
      <c r="D50">
        <v>2</v>
      </c>
      <c r="E50" s="47">
        <v>10</v>
      </c>
    </row>
    <row r="51" spans="3:10" x14ac:dyDescent="0.3">
      <c r="C51" s="1"/>
      <c r="D51">
        <v>2</v>
      </c>
      <c r="E51" s="47">
        <v>14</v>
      </c>
    </row>
    <row r="52" spans="3:10" x14ac:dyDescent="0.3">
      <c r="C52" s="1"/>
      <c r="D52">
        <v>2</v>
      </c>
      <c r="E52" s="47">
        <v>10</v>
      </c>
    </row>
    <row r="53" spans="3:10" x14ac:dyDescent="0.3">
      <c r="C53" s="1"/>
      <c r="D53">
        <v>2</v>
      </c>
      <c r="E53" s="47">
        <v>14</v>
      </c>
    </row>
    <row r="54" spans="3:10" x14ac:dyDescent="0.3">
      <c r="C54" s="1"/>
      <c r="D54">
        <v>2</v>
      </c>
      <c r="E54" s="47">
        <v>10</v>
      </c>
    </row>
    <row r="55" spans="3:10" ht="15.6" x14ac:dyDescent="0.3">
      <c r="C55" s="1"/>
      <c r="D55">
        <v>2</v>
      </c>
      <c r="E55" s="47">
        <v>14</v>
      </c>
      <c r="J55" s="2"/>
    </row>
    <row r="56" spans="3:10" ht="15.6" x14ac:dyDescent="0.3">
      <c r="C56" s="1"/>
      <c r="D56">
        <v>2</v>
      </c>
      <c r="E56" s="47">
        <v>10</v>
      </c>
      <c r="J56" s="3"/>
    </row>
    <row r="57" spans="3:10" ht="15.6" x14ac:dyDescent="0.3">
      <c r="C57" s="1"/>
      <c r="D57">
        <v>2</v>
      </c>
      <c r="E57" s="47">
        <v>12</v>
      </c>
      <c r="J57" s="4"/>
    </row>
    <row r="58" spans="3:10" ht="15.6" x14ac:dyDescent="0.3">
      <c r="C58" s="1"/>
      <c r="D58">
        <v>2</v>
      </c>
      <c r="E58" s="47">
        <v>14</v>
      </c>
      <c r="J58" s="4"/>
    </row>
    <row r="59" spans="3:10" ht="15.6" x14ac:dyDescent="0.3">
      <c r="C59" s="1"/>
      <c r="D59">
        <v>2</v>
      </c>
      <c r="E59" s="47">
        <v>10</v>
      </c>
      <c r="J59" s="3"/>
    </row>
    <row r="60" spans="3:10" ht="15.6" x14ac:dyDescent="0.3">
      <c r="C60" s="1"/>
      <c r="D60">
        <v>2</v>
      </c>
      <c r="E60" s="47">
        <v>13</v>
      </c>
      <c r="J60" s="3"/>
    </row>
    <row r="61" spans="3:10" x14ac:dyDescent="0.3">
      <c r="C61" s="1"/>
      <c r="D61">
        <v>2</v>
      </c>
      <c r="E61" s="47">
        <v>10</v>
      </c>
    </row>
    <row r="62" spans="3:10" x14ac:dyDescent="0.3">
      <c r="C62" s="1"/>
      <c r="D62">
        <v>2</v>
      </c>
      <c r="E62" s="47">
        <v>14</v>
      </c>
    </row>
    <row r="63" spans="3:10" x14ac:dyDescent="0.3">
      <c r="C63" s="1"/>
      <c r="D63">
        <v>2</v>
      </c>
      <c r="E63" s="47">
        <v>13</v>
      </c>
    </row>
    <row r="64" spans="3:10" x14ac:dyDescent="0.3">
      <c r="C64" s="1"/>
      <c r="D64">
        <v>2</v>
      </c>
      <c r="E64" s="47">
        <v>10</v>
      </c>
    </row>
    <row r="65" spans="3:5" x14ac:dyDescent="0.3">
      <c r="C65" s="1"/>
      <c r="D65">
        <v>2</v>
      </c>
      <c r="E65" s="47">
        <v>12</v>
      </c>
    </row>
    <row r="66" spans="3:5" x14ac:dyDescent="0.3">
      <c r="C66" s="1"/>
      <c r="D66">
        <v>2</v>
      </c>
      <c r="E66" s="47">
        <v>14</v>
      </c>
    </row>
    <row r="67" spans="3:5" x14ac:dyDescent="0.3">
      <c r="C67" s="1"/>
      <c r="D67">
        <v>2</v>
      </c>
      <c r="E67" s="47">
        <v>12</v>
      </c>
    </row>
    <row r="68" spans="3:5" x14ac:dyDescent="0.3">
      <c r="C68" s="1"/>
      <c r="D68">
        <v>2</v>
      </c>
      <c r="E68" s="47">
        <v>10</v>
      </c>
    </row>
    <row r="69" spans="3:5" x14ac:dyDescent="0.3">
      <c r="C69" s="1"/>
      <c r="D69">
        <v>2</v>
      </c>
      <c r="E69" s="47">
        <v>11</v>
      </c>
    </row>
    <row r="70" spans="3:5" x14ac:dyDescent="0.3">
      <c r="C70" s="1"/>
      <c r="D70">
        <v>2</v>
      </c>
      <c r="E70" s="47">
        <v>11</v>
      </c>
    </row>
    <row r="71" spans="3:5" x14ac:dyDescent="0.3">
      <c r="C71" s="1" t="s">
        <v>9</v>
      </c>
      <c r="D71">
        <v>3</v>
      </c>
      <c r="E71" s="47">
        <v>11</v>
      </c>
    </row>
    <row r="72" spans="3:5" x14ac:dyDescent="0.3">
      <c r="C72" s="1"/>
      <c r="D72">
        <v>3</v>
      </c>
      <c r="E72" s="47">
        <v>10</v>
      </c>
    </row>
    <row r="73" spans="3:5" x14ac:dyDescent="0.3">
      <c r="C73" s="1"/>
      <c r="D73">
        <v>3</v>
      </c>
      <c r="E73" s="47">
        <v>9</v>
      </c>
    </row>
    <row r="74" spans="3:5" x14ac:dyDescent="0.3">
      <c r="C74" s="1"/>
      <c r="D74">
        <v>3</v>
      </c>
      <c r="E74" s="47">
        <v>10</v>
      </c>
    </row>
    <row r="75" spans="3:5" x14ac:dyDescent="0.3">
      <c r="C75" s="1"/>
      <c r="D75">
        <v>3</v>
      </c>
      <c r="E75" s="47">
        <v>11</v>
      </c>
    </row>
    <row r="76" spans="3:5" x14ac:dyDescent="0.3">
      <c r="C76" s="1"/>
      <c r="D76">
        <v>3</v>
      </c>
      <c r="E76" s="47">
        <v>11</v>
      </c>
    </row>
    <row r="77" spans="3:5" x14ac:dyDescent="0.3">
      <c r="C77" s="1"/>
      <c r="D77">
        <v>3</v>
      </c>
      <c r="E77" s="47">
        <v>9</v>
      </c>
    </row>
    <row r="78" spans="3:5" x14ac:dyDescent="0.3">
      <c r="C78" s="1"/>
      <c r="D78">
        <v>3</v>
      </c>
      <c r="E78" s="47">
        <v>12</v>
      </c>
    </row>
    <row r="79" spans="3:5" x14ac:dyDescent="0.3">
      <c r="C79" s="1"/>
      <c r="D79">
        <v>3</v>
      </c>
      <c r="E79" s="47">
        <v>9</v>
      </c>
    </row>
    <row r="80" spans="3:5" x14ac:dyDescent="0.3">
      <c r="C80" s="1"/>
      <c r="D80">
        <v>3</v>
      </c>
      <c r="E80" s="47">
        <v>10</v>
      </c>
    </row>
    <row r="81" spans="3:5" x14ac:dyDescent="0.3">
      <c r="C81" s="1"/>
      <c r="D81">
        <v>3</v>
      </c>
      <c r="E81" s="47">
        <v>11</v>
      </c>
    </row>
    <row r="82" spans="3:5" x14ac:dyDescent="0.3">
      <c r="C82" s="1"/>
      <c r="D82">
        <v>3</v>
      </c>
      <c r="E82" s="47">
        <v>11</v>
      </c>
    </row>
    <row r="83" spans="3:5" x14ac:dyDescent="0.3">
      <c r="C83" s="1"/>
      <c r="D83">
        <v>3</v>
      </c>
      <c r="E83" s="47">
        <v>11</v>
      </c>
    </row>
    <row r="84" spans="3:5" x14ac:dyDescent="0.3">
      <c r="C84" s="1"/>
      <c r="D84">
        <v>3</v>
      </c>
      <c r="E84" s="47">
        <v>11</v>
      </c>
    </row>
    <row r="85" spans="3:5" x14ac:dyDescent="0.3">
      <c r="C85" s="1"/>
      <c r="D85">
        <v>3</v>
      </c>
      <c r="E85" s="47">
        <v>9</v>
      </c>
    </row>
    <row r="86" spans="3:5" x14ac:dyDescent="0.3">
      <c r="C86" s="1"/>
      <c r="D86">
        <v>3</v>
      </c>
      <c r="E86" s="47">
        <v>12</v>
      </c>
    </row>
    <row r="87" spans="3:5" x14ac:dyDescent="0.3">
      <c r="C87" s="1"/>
      <c r="D87">
        <v>3</v>
      </c>
      <c r="E87" s="47">
        <v>9</v>
      </c>
    </row>
    <row r="88" spans="3:5" x14ac:dyDescent="0.3">
      <c r="C88" s="1"/>
      <c r="D88">
        <v>3</v>
      </c>
      <c r="E88" s="47">
        <v>10</v>
      </c>
    </row>
    <row r="89" spans="3:5" x14ac:dyDescent="0.3">
      <c r="C89" s="1"/>
      <c r="D89">
        <v>3</v>
      </c>
      <c r="E89" s="47">
        <v>11</v>
      </c>
    </row>
    <row r="90" spans="3:5" x14ac:dyDescent="0.3">
      <c r="C90" s="1"/>
      <c r="D90">
        <v>3</v>
      </c>
      <c r="E90" s="47">
        <v>10</v>
      </c>
    </row>
    <row r="91" spans="3:5" x14ac:dyDescent="0.3">
      <c r="C91" s="1"/>
      <c r="D91">
        <v>3</v>
      </c>
      <c r="E91" s="47">
        <v>9</v>
      </c>
    </row>
    <row r="92" spans="3:5" x14ac:dyDescent="0.3">
      <c r="C92" s="1" t="s">
        <v>10</v>
      </c>
      <c r="D92">
        <v>4</v>
      </c>
      <c r="E92" s="47">
        <v>12</v>
      </c>
    </row>
    <row r="93" spans="3:5" x14ac:dyDescent="0.3">
      <c r="C93" s="1"/>
      <c r="D93">
        <v>4</v>
      </c>
      <c r="E93" s="47">
        <v>13</v>
      </c>
    </row>
    <row r="94" spans="3:5" x14ac:dyDescent="0.3">
      <c r="C94" s="1"/>
      <c r="D94">
        <v>4</v>
      </c>
      <c r="E94" s="47">
        <v>10</v>
      </c>
    </row>
    <row r="95" spans="3:5" x14ac:dyDescent="0.3">
      <c r="C95" s="1"/>
      <c r="D95">
        <v>4</v>
      </c>
      <c r="E95" s="47">
        <v>11</v>
      </c>
    </row>
    <row r="96" spans="3:5" x14ac:dyDescent="0.3">
      <c r="C96" s="1"/>
      <c r="D96">
        <v>4</v>
      </c>
      <c r="E96" s="47">
        <v>13</v>
      </c>
    </row>
    <row r="97" spans="3:5" x14ac:dyDescent="0.3">
      <c r="C97" s="1"/>
      <c r="D97">
        <v>4</v>
      </c>
      <c r="E97" s="47">
        <v>14</v>
      </c>
    </row>
    <row r="98" spans="3:5" x14ac:dyDescent="0.3">
      <c r="C98" s="1"/>
      <c r="D98">
        <v>4</v>
      </c>
      <c r="E98" s="47">
        <v>12</v>
      </c>
    </row>
    <row r="99" spans="3:5" x14ac:dyDescent="0.3">
      <c r="C99" s="1"/>
      <c r="D99">
        <v>4</v>
      </c>
      <c r="E99" s="47">
        <v>16</v>
      </c>
    </row>
    <row r="100" spans="3:5" x14ac:dyDescent="0.3">
      <c r="C100" s="1"/>
      <c r="D100">
        <v>4</v>
      </c>
      <c r="E100" s="47">
        <v>13</v>
      </c>
    </row>
    <row r="101" spans="3:5" x14ac:dyDescent="0.3">
      <c r="C101" s="1"/>
      <c r="D101">
        <v>4</v>
      </c>
      <c r="E101" s="47">
        <v>10</v>
      </c>
    </row>
    <row r="102" spans="3:5" x14ac:dyDescent="0.3">
      <c r="C102" s="1"/>
      <c r="D102">
        <v>4</v>
      </c>
      <c r="E102" s="47">
        <v>11</v>
      </c>
    </row>
    <row r="103" spans="3:5" x14ac:dyDescent="0.3">
      <c r="C103" s="1"/>
      <c r="D103">
        <v>4</v>
      </c>
      <c r="E103" s="47">
        <v>13</v>
      </c>
    </row>
    <row r="104" spans="3:5" x14ac:dyDescent="0.3">
      <c r="C104" s="1"/>
      <c r="D104">
        <v>4</v>
      </c>
      <c r="E104" s="47">
        <v>14</v>
      </c>
    </row>
    <row r="105" spans="3:5" x14ac:dyDescent="0.3">
      <c r="C105" s="1"/>
      <c r="D105">
        <v>4</v>
      </c>
      <c r="E105" s="47">
        <v>12</v>
      </c>
    </row>
    <row r="106" spans="3:5" x14ac:dyDescent="0.3">
      <c r="C106" s="1"/>
      <c r="D106">
        <v>4</v>
      </c>
      <c r="E106" s="47">
        <v>16</v>
      </c>
    </row>
    <row r="107" spans="3:5" x14ac:dyDescent="0.3">
      <c r="C107" s="1"/>
      <c r="D107">
        <v>4</v>
      </c>
      <c r="E107" s="47">
        <v>13</v>
      </c>
    </row>
    <row r="108" spans="3:5" x14ac:dyDescent="0.3">
      <c r="C108" s="1"/>
      <c r="D108">
        <v>4</v>
      </c>
      <c r="E108" s="47">
        <v>13</v>
      </c>
    </row>
    <row r="109" spans="3:5" x14ac:dyDescent="0.3">
      <c r="C109" s="1"/>
      <c r="D109">
        <v>4</v>
      </c>
      <c r="E109" s="47">
        <v>14</v>
      </c>
    </row>
    <row r="110" spans="3:5" x14ac:dyDescent="0.3">
      <c r="C110" s="1"/>
      <c r="D110">
        <v>4</v>
      </c>
      <c r="E110" s="47">
        <v>12</v>
      </c>
    </row>
    <row r="111" spans="3:5" x14ac:dyDescent="0.3">
      <c r="C111" s="1"/>
      <c r="D111">
        <v>4</v>
      </c>
      <c r="E111" s="47">
        <v>16</v>
      </c>
    </row>
    <row r="112" spans="3:5" x14ac:dyDescent="0.3">
      <c r="C112" s="1"/>
      <c r="D112">
        <v>4</v>
      </c>
      <c r="E112" s="47">
        <v>16</v>
      </c>
    </row>
    <row r="113" spans="3:5" x14ac:dyDescent="0.3">
      <c r="C113" s="1" t="s">
        <v>11</v>
      </c>
      <c r="D113">
        <v>5</v>
      </c>
      <c r="E113" s="47">
        <v>4</v>
      </c>
    </row>
    <row r="114" spans="3:5" x14ac:dyDescent="0.3">
      <c r="C114" s="1"/>
      <c r="D114">
        <v>5</v>
      </c>
      <c r="E114" s="47">
        <v>6</v>
      </c>
    </row>
    <row r="115" spans="3:5" x14ac:dyDescent="0.3">
      <c r="C115" s="1"/>
      <c r="D115">
        <v>5</v>
      </c>
      <c r="E115" s="47">
        <v>5</v>
      </c>
    </row>
    <row r="116" spans="3:5" x14ac:dyDescent="0.3">
      <c r="C116" s="1"/>
      <c r="D116">
        <v>5</v>
      </c>
      <c r="E116" s="47">
        <v>6</v>
      </c>
    </row>
    <row r="117" spans="3:5" x14ac:dyDescent="0.3">
      <c r="C117" s="1"/>
      <c r="D117">
        <v>5</v>
      </c>
      <c r="E117" s="47">
        <v>8</v>
      </c>
    </row>
    <row r="118" spans="3:5" x14ac:dyDescent="0.3">
      <c r="C118" s="1"/>
      <c r="D118">
        <v>5</v>
      </c>
      <c r="E118" s="47">
        <v>6</v>
      </c>
    </row>
    <row r="119" spans="3:5" x14ac:dyDescent="0.3">
      <c r="C119" s="1"/>
      <c r="D119">
        <v>5</v>
      </c>
      <c r="E119" s="47">
        <v>4</v>
      </c>
    </row>
    <row r="120" spans="3:5" x14ac:dyDescent="0.3">
      <c r="C120" s="1"/>
      <c r="D120">
        <v>5</v>
      </c>
      <c r="E120" s="47">
        <v>6</v>
      </c>
    </row>
    <row r="121" spans="3:5" x14ac:dyDescent="0.3">
      <c r="C121" s="1"/>
      <c r="D121">
        <v>5</v>
      </c>
      <c r="E121" s="47">
        <v>5</v>
      </c>
    </row>
    <row r="122" spans="3:5" x14ac:dyDescent="0.3">
      <c r="C122" s="1"/>
      <c r="D122">
        <v>5</v>
      </c>
      <c r="E122" s="47">
        <v>6</v>
      </c>
    </row>
    <row r="123" spans="3:5" x14ac:dyDescent="0.3">
      <c r="C123" s="1"/>
      <c r="D123">
        <v>5</v>
      </c>
      <c r="E123" s="47">
        <v>6</v>
      </c>
    </row>
    <row r="124" spans="3:5" x14ac:dyDescent="0.3">
      <c r="C124" s="1"/>
      <c r="D124">
        <v>5</v>
      </c>
      <c r="E124" s="47">
        <v>4</v>
      </c>
    </row>
    <row r="125" spans="3:5" x14ac:dyDescent="0.3">
      <c r="C125" s="1"/>
      <c r="D125">
        <v>5</v>
      </c>
      <c r="E125" s="47">
        <v>6</v>
      </c>
    </row>
    <row r="126" spans="3:5" x14ac:dyDescent="0.3">
      <c r="C126" s="1"/>
      <c r="D126">
        <v>5</v>
      </c>
      <c r="E126" s="47">
        <v>4</v>
      </c>
    </row>
    <row r="127" spans="3:5" x14ac:dyDescent="0.3">
      <c r="C127" s="1"/>
      <c r="D127">
        <v>5</v>
      </c>
      <c r="E127" s="47">
        <v>8</v>
      </c>
    </row>
    <row r="128" spans="3:5" x14ac:dyDescent="0.3">
      <c r="C128" s="1"/>
      <c r="D128">
        <v>5</v>
      </c>
      <c r="E128" s="47">
        <v>6</v>
      </c>
    </row>
    <row r="129" spans="3:5" x14ac:dyDescent="0.3">
      <c r="C129" s="1"/>
      <c r="D129">
        <v>5</v>
      </c>
      <c r="E129" s="47">
        <v>7</v>
      </c>
    </row>
    <row r="130" spans="3:5" x14ac:dyDescent="0.3">
      <c r="C130" s="1"/>
      <c r="D130">
        <v>5</v>
      </c>
      <c r="E130" s="47">
        <v>6</v>
      </c>
    </row>
    <row r="131" spans="3:5" x14ac:dyDescent="0.3">
      <c r="C131" s="1"/>
      <c r="D131">
        <v>5</v>
      </c>
      <c r="E131" s="47">
        <v>4</v>
      </c>
    </row>
    <row r="132" spans="3:5" x14ac:dyDescent="0.3">
      <c r="C132" s="1"/>
      <c r="D132">
        <v>5</v>
      </c>
      <c r="E132" s="47">
        <v>7</v>
      </c>
    </row>
    <row r="133" spans="3:5" x14ac:dyDescent="0.3">
      <c r="C133" s="1"/>
      <c r="D133">
        <v>5</v>
      </c>
      <c r="E133" s="47">
        <v>6</v>
      </c>
    </row>
    <row r="134" spans="3:5" x14ac:dyDescent="0.3">
      <c r="C134" s="1" t="s">
        <v>12</v>
      </c>
      <c r="D134">
        <v>6</v>
      </c>
      <c r="E134" s="47">
        <v>9</v>
      </c>
    </row>
    <row r="135" spans="3:5" x14ac:dyDescent="0.3">
      <c r="C135" s="1"/>
      <c r="D135">
        <v>6</v>
      </c>
      <c r="E135" s="47">
        <v>6</v>
      </c>
    </row>
    <row r="136" spans="3:5" x14ac:dyDescent="0.3">
      <c r="C136" s="1"/>
      <c r="D136">
        <v>6</v>
      </c>
      <c r="E136" s="47">
        <v>9</v>
      </c>
    </row>
    <row r="137" spans="3:5" x14ac:dyDescent="0.3">
      <c r="C137" s="1"/>
      <c r="D137">
        <v>6</v>
      </c>
      <c r="E137" s="47">
        <v>7</v>
      </c>
    </row>
    <row r="138" spans="3:5" x14ac:dyDescent="0.3">
      <c r="C138" s="1"/>
      <c r="D138">
        <v>6</v>
      </c>
      <c r="E138" s="47">
        <v>8</v>
      </c>
    </row>
    <row r="139" spans="3:5" x14ac:dyDescent="0.3">
      <c r="C139" s="1"/>
      <c r="D139">
        <v>6</v>
      </c>
      <c r="E139" s="47">
        <v>7</v>
      </c>
    </row>
    <row r="140" spans="3:5" x14ac:dyDescent="0.3">
      <c r="C140" s="1"/>
      <c r="D140">
        <v>6</v>
      </c>
      <c r="E140" s="47">
        <v>7</v>
      </c>
    </row>
    <row r="141" spans="3:5" x14ac:dyDescent="0.3">
      <c r="C141" s="1"/>
      <c r="D141">
        <v>6</v>
      </c>
      <c r="E141" s="47">
        <v>8</v>
      </c>
    </row>
    <row r="142" spans="3:5" x14ac:dyDescent="0.3">
      <c r="C142" s="1"/>
      <c r="D142">
        <v>6</v>
      </c>
      <c r="E142" s="47">
        <v>9</v>
      </c>
    </row>
    <row r="143" spans="3:5" x14ac:dyDescent="0.3">
      <c r="C143" s="1"/>
      <c r="D143">
        <v>6</v>
      </c>
      <c r="E143" s="47">
        <v>6</v>
      </c>
    </row>
    <row r="144" spans="3:5" x14ac:dyDescent="0.3">
      <c r="C144" s="1"/>
      <c r="D144">
        <v>6</v>
      </c>
      <c r="E144" s="47">
        <v>7</v>
      </c>
    </row>
    <row r="145" spans="3:5" x14ac:dyDescent="0.3">
      <c r="C145" s="1"/>
      <c r="D145">
        <v>6</v>
      </c>
      <c r="E145" s="47">
        <v>7</v>
      </c>
    </row>
    <row r="146" spans="3:5" x14ac:dyDescent="0.3">
      <c r="C146" s="1"/>
      <c r="D146">
        <v>6</v>
      </c>
      <c r="E146" s="47">
        <v>8</v>
      </c>
    </row>
    <row r="147" spans="3:5" x14ac:dyDescent="0.3">
      <c r="C147" s="1"/>
      <c r="D147">
        <v>6</v>
      </c>
      <c r="E147" s="47">
        <v>10</v>
      </c>
    </row>
    <row r="148" spans="3:5" x14ac:dyDescent="0.3">
      <c r="C148" s="1"/>
      <c r="D148">
        <v>6</v>
      </c>
      <c r="E148" s="47">
        <v>10</v>
      </c>
    </row>
    <row r="149" spans="3:5" x14ac:dyDescent="0.3">
      <c r="C149" s="1"/>
      <c r="D149">
        <v>6</v>
      </c>
      <c r="E149" s="47">
        <v>9</v>
      </c>
    </row>
    <row r="150" spans="3:5" x14ac:dyDescent="0.3">
      <c r="C150" s="1"/>
      <c r="D150">
        <v>6</v>
      </c>
      <c r="E150" s="47">
        <v>10</v>
      </c>
    </row>
    <row r="151" spans="3:5" x14ac:dyDescent="0.3">
      <c r="C151" s="1"/>
      <c r="D151">
        <v>6</v>
      </c>
      <c r="E151" s="47">
        <v>9</v>
      </c>
    </row>
    <row r="152" spans="3:5" x14ac:dyDescent="0.3">
      <c r="C152" s="1"/>
      <c r="D152">
        <v>6</v>
      </c>
      <c r="E152" s="47">
        <v>6</v>
      </c>
    </row>
    <row r="153" spans="3:5" x14ac:dyDescent="0.3">
      <c r="C153" s="1"/>
      <c r="D153">
        <v>6</v>
      </c>
      <c r="E153" s="47">
        <v>7</v>
      </c>
    </row>
    <row r="154" spans="3:5" x14ac:dyDescent="0.3">
      <c r="C154" s="1"/>
      <c r="D154">
        <v>6</v>
      </c>
      <c r="E154" s="47">
        <v>8</v>
      </c>
    </row>
  </sheetData>
  <mergeCells count="12">
    <mergeCell ref="C29:C49"/>
    <mergeCell ref="C50:C70"/>
    <mergeCell ref="C71:C91"/>
    <mergeCell ref="C92:C112"/>
    <mergeCell ref="C113:C133"/>
    <mergeCell ref="C134:C154"/>
    <mergeCell ref="C1:E1"/>
    <mergeCell ref="H1:J1"/>
    <mergeCell ref="M1:O1"/>
    <mergeCell ref="R1:T1"/>
    <mergeCell ref="X1:Z1"/>
    <mergeCell ref="AC1:AE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85A2-80B5-4884-96DD-8314EEC49456}">
  <dimension ref="A1:R46"/>
  <sheetViews>
    <sheetView tabSelected="1" topLeftCell="A23" workbookViewId="0">
      <selection activeCell="D28" sqref="D28"/>
    </sheetView>
  </sheetViews>
  <sheetFormatPr defaultRowHeight="14.4" x14ac:dyDescent="0.3"/>
  <cols>
    <col min="1" max="1" width="8" bestFit="1" customWidth="1"/>
    <col min="3" max="3" width="14.33203125" bestFit="1" customWidth="1"/>
    <col min="9" max="9" width="29.5546875" bestFit="1" customWidth="1"/>
    <col min="10" max="10" width="14.33203125" bestFit="1" customWidth="1"/>
    <col min="11" max="11" width="11.6640625" bestFit="1" customWidth="1"/>
    <col min="15" max="15" width="9.109375" bestFit="1" customWidth="1"/>
  </cols>
  <sheetData>
    <row r="1" spans="1:18" x14ac:dyDescent="0.3">
      <c r="E1" s="55" t="s">
        <v>0</v>
      </c>
      <c r="F1" s="56" t="s">
        <v>82</v>
      </c>
      <c r="G1" s="55" t="s">
        <v>83</v>
      </c>
      <c r="H1" s="56" t="s">
        <v>82</v>
      </c>
      <c r="I1" s="55" t="s">
        <v>84</v>
      </c>
      <c r="J1" s="56" t="s">
        <v>82</v>
      </c>
      <c r="K1" s="55" t="s">
        <v>85</v>
      </c>
      <c r="L1" s="56" t="s">
        <v>82</v>
      </c>
      <c r="M1" s="55" t="s">
        <v>2</v>
      </c>
      <c r="N1" s="56" t="s">
        <v>82</v>
      </c>
      <c r="O1" s="55" t="s">
        <v>86</v>
      </c>
      <c r="P1" s="56" t="s">
        <v>82</v>
      </c>
      <c r="Q1" s="55" t="s">
        <v>3</v>
      </c>
      <c r="R1" s="56" t="s">
        <v>82</v>
      </c>
    </row>
    <row r="2" spans="1:18" x14ac:dyDescent="0.3">
      <c r="A2" s="5" t="s">
        <v>6</v>
      </c>
      <c r="C2" s="1" t="s">
        <v>87</v>
      </c>
      <c r="E2" s="57">
        <v>5.9</v>
      </c>
      <c r="F2" s="58">
        <v>0.51</v>
      </c>
      <c r="G2" s="57">
        <v>5.6</v>
      </c>
      <c r="H2" s="58">
        <v>0.33</v>
      </c>
      <c r="I2" s="57">
        <v>4.8</v>
      </c>
      <c r="J2" s="58">
        <v>0.03</v>
      </c>
      <c r="K2" s="57">
        <v>5</v>
      </c>
      <c r="L2" s="58">
        <v>0.08</v>
      </c>
      <c r="M2" s="57">
        <v>5</v>
      </c>
      <c r="N2" s="58">
        <v>0.18</v>
      </c>
      <c r="O2" s="57">
        <v>4.8</v>
      </c>
      <c r="P2" s="58">
        <v>0.03</v>
      </c>
      <c r="Q2" s="57">
        <v>4.9000000000000004</v>
      </c>
      <c r="R2" s="58">
        <v>0.1</v>
      </c>
    </row>
    <row r="3" spans="1:18" x14ac:dyDescent="0.3">
      <c r="A3" s="6" t="s">
        <v>7</v>
      </c>
      <c r="C3" s="1"/>
      <c r="E3" s="59">
        <v>5.5</v>
      </c>
      <c r="F3" s="60">
        <v>0.33</v>
      </c>
      <c r="G3" s="59">
        <v>5</v>
      </c>
      <c r="H3" s="60">
        <v>0.11</v>
      </c>
      <c r="I3" s="61" t="s">
        <v>88</v>
      </c>
      <c r="J3" s="62"/>
      <c r="K3" s="59">
        <v>5</v>
      </c>
      <c r="L3" s="60">
        <v>0.19</v>
      </c>
      <c r="M3" s="59">
        <v>4.8</v>
      </c>
      <c r="N3" s="60">
        <v>0.03</v>
      </c>
      <c r="O3" s="61" t="s">
        <v>89</v>
      </c>
      <c r="P3" s="62"/>
      <c r="Q3" s="59">
        <v>5</v>
      </c>
      <c r="R3" s="60">
        <v>0.11</v>
      </c>
    </row>
    <row r="4" spans="1:18" x14ac:dyDescent="0.3">
      <c r="C4" s="1"/>
      <c r="E4" s="63">
        <v>5.3</v>
      </c>
      <c r="F4" s="64">
        <v>0.17</v>
      </c>
      <c r="G4" s="63">
        <v>5.0999999999999996</v>
      </c>
      <c r="H4" s="64">
        <v>0.19</v>
      </c>
      <c r="I4" s="63">
        <v>4.8</v>
      </c>
      <c r="J4" s="64">
        <v>0.04</v>
      </c>
      <c r="K4" s="63">
        <v>5</v>
      </c>
      <c r="L4" s="64">
        <v>0.1</v>
      </c>
      <c r="M4" s="63">
        <v>4.9000000000000004</v>
      </c>
      <c r="N4" s="64">
        <v>0.16</v>
      </c>
      <c r="O4" s="63">
        <v>4.8</v>
      </c>
      <c r="P4" s="64">
        <v>0.01</v>
      </c>
      <c r="Q4" s="63">
        <v>5</v>
      </c>
      <c r="R4" s="64">
        <v>7.0000000000000007E-2</v>
      </c>
    </row>
    <row r="5" spans="1:18" x14ac:dyDescent="0.3">
      <c r="B5" s="65"/>
      <c r="C5" s="1"/>
      <c r="E5" s="5">
        <f t="shared" ref="E5:R5" si="0">AVERAGE(E2:E4)</f>
        <v>5.5666666666666664</v>
      </c>
      <c r="F5" s="6">
        <f t="shared" si="0"/>
        <v>0.33666666666666667</v>
      </c>
      <c r="G5" s="5">
        <f t="shared" si="0"/>
        <v>5.2333333333333334</v>
      </c>
      <c r="H5" s="6">
        <f t="shared" si="0"/>
        <v>0.21</v>
      </c>
      <c r="I5" s="5">
        <f t="shared" si="0"/>
        <v>4.8</v>
      </c>
      <c r="J5" s="6">
        <f t="shared" si="0"/>
        <v>3.5000000000000003E-2</v>
      </c>
      <c r="K5" s="5">
        <f t="shared" si="0"/>
        <v>5</v>
      </c>
      <c r="L5" s="6">
        <f t="shared" si="0"/>
        <v>0.12333333333333334</v>
      </c>
      <c r="M5" s="5">
        <f t="shared" si="0"/>
        <v>4.9000000000000004</v>
      </c>
      <c r="N5" s="6">
        <f t="shared" si="0"/>
        <v>0.12333333333333334</v>
      </c>
      <c r="O5" s="5">
        <f t="shared" si="0"/>
        <v>4.8</v>
      </c>
      <c r="P5" s="6">
        <f t="shared" si="0"/>
        <v>0.02</v>
      </c>
      <c r="Q5" s="5">
        <f t="shared" si="0"/>
        <v>4.9666666666666668</v>
      </c>
      <c r="R5" s="6">
        <f t="shared" si="0"/>
        <v>9.3333333333333338E-2</v>
      </c>
    </row>
    <row r="6" spans="1:18" x14ac:dyDescent="0.3">
      <c r="B6" s="65"/>
    </row>
    <row r="7" spans="1:18" x14ac:dyDescent="0.3">
      <c r="B7" s="65"/>
    </row>
    <row r="8" spans="1:18" x14ac:dyDescent="0.3">
      <c r="B8" s="65"/>
      <c r="C8" s="1" t="s">
        <v>90</v>
      </c>
      <c r="E8" s="66">
        <v>42.5</v>
      </c>
      <c r="F8" s="66">
        <v>1.6</v>
      </c>
      <c r="G8" s="67">
        <v>61.1</v>
      </c>
      <c r="H8" s="67">
        <v>5.3</v>
      </c>
      <c r="I8" s="67">
        <v>9.1999999999999993</v>
      </c>
      <c r="J8" s="67">
        <v>0.4</v>
      </c>
      <c r="K8" s="67">
        <v>36.9</v>
      </c>
      <c r="L8" s="67">
        <v>1.4</v>
      </c>
      <c r="M8" s="67">
        <v>30.4</v>
      </c>
      <c r="N8" s="67">
        <v>2.6</v>
      </c>
      <c r="O8" s="67">
        <v>15.4</v>
      </c>
      <c r="P8" s="67">
        <v>2.1</v>
      </c>
      <c r="Q8" s="67">
        <v>19.7</v>
      </c>
      <c r="R8" s="67">
        <v>2.2000000000000002</v>
      </c>
    </row>
    <row r="9" spans="1:18" x14ac:dyDescent="0.3">
      <c r="B9" s="65"/>
      <c r="C9" s="1"/>
      <c r="E9" s="67">
        <v>43.6</v>
      </c>
      <c r="F9" s="67">
        <v>4.5</v>
      </c>
      <c r="G9" s="67">
        <v>27.9</v>
      </c>
      <c r="H9" s="67">
        <v>1.4</v>
      </c>
      <c r="I9" s="67">
        <v>5.6</v>
      </c>
      <c r="J9" s="67">
        <v>0.2</v>
      </c>
      <c r="K9" s="67">
        <v>34.299999999999997</v>
      </c>
      <c r="L9" s="67">
        <v>1.2</v>
      </c>
      <c r="M9" s="67">
        <v>26.5</v>
      </c>
      <c r="N9" s="67">
        <v>2.5</v>
      </c>
      <c r="O9" s="67">
        <v>8</v>
      </c>
      <c r="P9" s="67">
        <v>0.2</v>
      </c>
      <c r="Q9" s="67">
        <v>26.9</v>
      </c>
      <c r="R9" s="67">
        <v>0.9</v>
      </c>
    </row>
    <row r="10" spans="1:18" x14ac:dyDescent="0.3">
      <c r="B10" s="65"/>
      <c r="C10" s="1"/>
      <c r="E10" s="67">
        <v>40</v>
      </c>
      <c r="F10" s="67">
        <v>1.4</v>
      </c>
      <c r="G10" s="67">
        <v>34.9</v>
      </c>
      <c r="H10" s="67">
        <v>0.7</v>
      </c>
      <c r="I10" s="67">
        <v>10.4</v>
      </c>
      <c r="J10" s="67">
        <v>0.6</v>
      </c>
      <c r="K10" s="67">
        <v>33.1</v>
      </c>
      <c r="L10" s="67">
        <v>2.2999999999999998</v>
      </c>
      <c r="M10" s="67">
        <v>27.1</v>
      </c>
      <c r="N10" s="67">
        <v>0.8</v>
      </c>
      <c r="O10" s="67">
        <v>9.6</v>
      </c>
      <c r="P10" s="67">
        <v>0.3</v>
      </c>
      <c r="Q10" s="67">
        <v>19.600000000000001</v>
      </c>
      <c r="R10" s="67">
        <v>1</v>
      </c>
    </row>
    <row r="11" spans="1:18" x14ac:dyDescent="0.3">
      <c r="B11" s="65"/>
      <c r="C11" s="1"/>
      <c r="E11" s="5">
        <f t="shared" ref="E11:R11" si="1">AVERAGE(E8:E10)</f>
        <v>42.033333333333331</v>
      </c>
      <c r="F11" s="6">
        <f t="shared" si="1"/>
        <v>2.5</v>
      </c>
      <c r="G11" s="5">
        <f t="shared" si="1"/>
        <v>41.300000000000004</v>
      </c>
      <c r="H11" s="6">
        <f t="shared" si="1"/>
        <v>2.4666666666666663</v>
      </c>
      <c r="I11" s="5">
        <f t="shared" si="1"/>
        <v>8.4</v>
      </c>
      <c r="J11" s="6">
        <f t="shared" si="1"/>
        <v>0.40000000000000008</v>
      </c>
      <c r="K11" s="5">
        <f t="shared" si="1"/>
        <v>34.766666666666659</v>
      </c>
      <c r="L11" s="6">
        <f t="shared" si="1"/>
        <v>1.6333333333333331</v>
      </c>
      <c r="M11" s="5">
        <f t="shared" si="1"/>
        <v>28</v>
      </c>
      <c r="N11" s="6">
        <f t="shared" si="1"/>
        <v>1.9666666666666666</v>
      </c>
      <c r="O11" s="5">
        <f t="shared" si="1"/>
        <v>11</v>
      </c>
      <c r="P11" s="6">
        <f t="shared" si="1"/>
        <v>0.8666666666666667</v>
      </c>
      <c r="Q11" s="5">
        <f t="shared" si="1"/>
        <v>22.066666666666663</v>
      </c>
      <c r="R11" s="6">
        <f t="shared" si="1"/>
        <v>1.3666666666666665</v>
      </c>
    </row>
    <row r="12" spans="1:18" x14ac:dyDescent="0.3">
      <c r="B12" s="65"/>
    </row>
    <row r="13" spans="1:18" x14ac:dyDescent="0.3">
      <c r="B13" s="65"/>
    </row>
    <row r="14" spans="1:18" x14ac:dyDescent="0.3">
      <c r="C14" s="1" t="s">
        <v>91</v>
      </c>
      <c r="E14" s="66">
        <v>0.67</v>
      </c>
      <c r="F14" s="66">
        <v>0.114</v>
      </c>
      <c r="G14" s="67">
        <v>0.53</v>
      </c>
      <c r="H14" s="67">
        <v>7.4999999999999997E-2</v>
      </c>
      <c r="I14" s="67">
        <v>0.17</v>
      </c>
      <c r="J14" s="67">
        <v>2.3E-2</v>
      </c>
      <c r="K14" s="67">
        <v>0.39</v>
      </c>
      <c r="L14" s="67">
        <v>6.0000000000000001E-3</v>
      </c>
      <c r="M14" s="67">
        <v>0.34</v>
      </c>
      <c r="N14" s="67">
        <v>0</v>
      </c>
      <c r="O14" s="67">
        <v>0.2</v>
      </c>
      <c r="P14" s="67">
        <v>2.3E-2</v>
      </c>
      <c r="Q14" s="67">
        <v>0.26</v>
      </c>
      <c r="R14" s="67">
        <v>0</v>
      </c>
    </row>
    <row r="15" spans="1:18" x14ac:dyDescent="0.3">
      <c r="C15" s="1"/>
      <c r="E15" s="67">
        <v>0.54</v>
      </c>
      <c r="F15" s="67">
        <v>2.5999999999999999E-2</v>
      </c>
      <c r="G15" s="67">
        <v>0.31</v>
      </c>
      <c r="H15" s="67">
        <v>0.01</v>
      </c>
      <c r="I15" s="67">
        <v>0.14000000000000001</v>
      </c>
      <c r="J15" s="67">
        <v>6.0000000000000001E-3</v>
      </c>
      <c r="K15" s="67">
        <v>0.36</v>
      </c>
      <c r="L15" s="67">
        <v>1.7000000000000001E-2</v>
      </c>
      <c r="M15" s="67">
        <v>0.28999999999999998</v>
      </c>
      <c r="N15" s="67">
        <v>4.2000000000000003E-2</v>
      </c>
      <c r="O15" s="67">
        <v>0.16</v>
      </c>
      <c r="P15" s="67">
        <v>1.2E-2</v>
      </c>
      <c r="Q15" s="67">
        <v>0.31</v>
      </c>
      <c r="R15" s="67">
        <v>1.4999999999999999E-2</v>
      </c>
    </row>
    <row r="16" spans="1:18" x14ac:dyDescent="0.3">
      <c r="C16" s="1"/>
      <c r="E16" s="67">
        <v>0.45</v>
      </c>
      <c r="F16" s="67">
        <v>6.9000000000000006E-2</v>
      </c>
      <c r="G16" s="67">
        <v>0.37</v>
      </c>
      <c r="H16" s="67">
        <v>2.1000000000000001E-2</v>
      </c>
      <c r="I16" s="67">
        <v>0.18</v>
      </c>
      <c r="J16" s="67">
        <v>2.1000000000000001E-2</v>
      </c>
      <c r="K16" s="67">
        <v>0.31</v>
      </c>
      <c r="L16" s="67">
        <v>3.2000000000000001E-2</v>
      </c>
      <c r="M16" s="67">
        <v>0.28999999999999998</v>
      </c>
      <c r="N16" s="67">
        <v>6.0000000000000001E-3</v>
      </c>
      <c r="O16" s="67">
        <v>0.17</v>
      </c>
      <c r="P16" s="67">
        <v>6.0000000000000001E-3</v>
      </c>
      <c r="Q16" s="67"/>
      <c r="R16" s="67">
        <v>0</v>
      </c>
    </row>
    <row r="17" spans="3:18" x14ac:dyDescent="0.3">
      <c r="C17" s="1"/>
      <c r="E17" s="5">
        <f t="shared" ref="E17:R17" si="2">AVERAGE(E14:E16)</f>
        <v>0.55333333333333334</v>
      </c>
      <c r="F17" s="6">
        <f t="shared" si="2"/>
        <v>6.9666666666666668E-2</v>
      </c>
      <c r="G17" s="5">
        <f t="shared" si="2"/>
        <v>0.40333333333333332</v>
      </c>
      <c r="H17" s="6">
        <f t="shared" si="2"/>
        <v>3.5333333333333335E-2</v>
      </c>
      <c r="I17" s="5">
        <f t="shared" si="2"/>
        <v>0.16333333333333336</v>
      </c>
      <c r="J17" s="6">
        <f t="shared" si="2"/>
        <v>1.6666666666666666E-2</v>
      </c>
      <c r="K17" s="5">
        <f t="shared" si="2"/>
        <v>0.35333333333333333</v>
      </c>
      <c r="L17" s="6">
        <f t="shared" si="2"/>
        <v>1.8333333333333333E-2</v>
      </c>
      <c r="M17" s="5">
        <f t="shared" si="2"/>
        <v>0.30666666666666664</v>
      </c>
      <c r="N17" s="6">
        <f t="shared" si="2"/>
        <v>1.6E-2</v>
      </c>
      <c r="O17" s="5">
        <f t="shared" si="2"/>
        <v>0.17666666666666667</v>
      </c>
      <c r="P17" s="6">
        <f t="shared" si="2"/>
        <v>1.3666666666666667E-2</v>
      </c>
      <c r="Q17" s="5">
        <f t="shared" si="2"/>
        <v>0.28500000000000003</v>
      </c>
      <c r="R17" s="6">
        <f t="shared" si="2"/>
        <v>5.0000000000000001E-3</v>
      </c>
    </row>
    <row r="20" spans="3:18" x14ac:dyDescent="0.3">
      <c r="C20" s="1" t="s">
        <v>92</v>
      </c>
      <c r="E20" s="67">
        <v>0.37</v>
      </c>
      <c r="F20" s="67">
        <v>0.03</v>
      </c>
      <c r="G20" s="67">
        <v>0.36</v>
      </c>
      <c r="H20" s="67">
        <v>0.04</v>
      </c>
      <c r="I20" s="68" t="s">
        <v>88</v>
      </c>
      <c r="J20" s="68"/>
      <c r="K20" s="67">
        <v>0.28000000000000003</v>
      </c>
      <c r="L20" s="67">
        <v>0.02</v>
      </c>
      <c r="M20" s="67">
        <v>0.28000000000000003</v>
      </c>
      <c r="N20" s="67">
        <v>0.02</v>
      </c>
      <c r="O20" s="67">
        <v>0.26</v>
      </c>
      <c r="P20" s="67">
        <v>0.01</v>
      </c>
      <c r="Q20" s="67">
        <v>0.26</v>
      </c>
      <c r="R20" s="67">
        <v>0</v>
      </c>
    </row>
    <row r="21" spans="3:18" x14ac:dyDescent="0.3">
      <c r="C21" s="1"/>
      <c r="E21" s="67">
        <v>0.35</v>
      </c>
      <c r="F21" s="67">
        <v>0.03</v>
      </c>
      <c r="G21" s="67">
        <v>0.28000000000000003</v>
      </c>
      <c r="H21" s="67">
        <v>0.02</v>
      </c>
      <c r="I21" s="68" t="s">
        <v>88</v>
      </c>
      <c r="J21" s="68"/>
      <c r="K21" s="67">
        <v>0.27</v>
      </c>
      <c r="L21" s="67">
        <v>0.01</v>
      </c>
      <c r="M21" s="67">
        <v>0.26</v>
      </c>
      <c r="N21" s="67">
        <v>0.01</v>
      </c>
      <c r="O21" s="68" t="s">
        <v>89</v>
      </c>
      <c r="P21" s="68"/>
      <c r="Q21" s="67">
        <v>0.27</v>
      </c>
      <c r="R21" s="67">
        <v>0.01</v>
      </c>
    </row>
    <row r="22" spans="3:18" x14ac:dyDescent="0.3">
      <c r="C22" s="1"/>
      <c r="E22" s="67">
        <v>0.28999999999999998</v>
      </c>
      <c r="F22" s="67">
        <v>0.02</v>
      </c>
      <c r="G22" s="67">
        <v>0.3</v>
      </c>
      <c r="H22" s="67">
        <v>0.02</v>
      </c>
      <c r="I22" s="67">
        <v>0.25</v>
      </c>
      <c r="J22" s="68">
        <v>1.2E-2</v>
      </c>
      <c r="K22" s="67">
        <v>0.28000000000000003</v>
      </c>
      <c r="L22" s="67">
        <v>0.02</v>
      </c>
      <c r="M22" s="67">
        <v>0.26</v>
      </c>
      <c r="N22" s="67">
        <v>0.01</v>
      </c>
      <c r="O22" s="67">
        <v>0.25</v>
      </c>
      <c r="P22" s="67">
        <v>0</v>
      </c>
      <c r="Q22" s="67">
        <v>0.26</v>
      </c>
      <c r="R22" s="67">
        <v>0</v>
      </c>
    </row>
    <row r="23" spans="3:18" x14ac:dyDescent="0.3">
      <c r="C23" s="1"/>
      <c r="E23" s="5">
        <f t="shared" ref="E23:R23" si="3">AVERAGE(E20:E22)</f>
        <v>0.33666666666666667</v>
      </c>
      <c r="F23" s="6">
        <f t="shared" si="3"/>
        <v>2.6666666666666668E-2</v>
      </c>
      <c r="G23" s="5">
        <f t="shared" si="3"/>
        <v>0.3133333333333333</v>
      </c>
      <c r="H23" s="6">
        <f t="shared" si="3"/>
        <v>2.6666666666666668E-2</v>
      </c>
      <c r="I23" s="5">
        <f t="shared" si="3"/>
        <v>0.25</v>
      </c>
      <c r="J23" s="6">
        <f t="shared" si="3"/>
        <v>1.2E-2</v>
      </c>
      <c r="K23" s="5">
        <f t="shared" si="3"/>
        <v>0.27666666666666667</v>
      </c>
      <c r="L23" s="6">
        <f t="shared" si="3"/>
        <v>1.6666666666666666E-2</v>
      </c>
      <c r="M23" s="5">
        <f t="shared" si="3"/>
        <v>0.26666666666666666</v>
      </c>
      <c r="N23" s="6">
        <f t="shared" si="3"/>
        <v>1.3333333333333334E-2</v>
      </c>
      <c r="O23" s="5">
        <f t="shared" si="3"/>
        <v>0.255</v>
      </c>
      <c r="P23" s="6">
        <f t="shared" si="3"/>
        <v>5.0000000000000001E-3</v>
      </c>
      <c r="Q23" s="5">
        <f t="shared" si="3"/>
        <v>0.26333333333333336</v>
      </c>
      <c r="R23" s="6">
        <f t="shared" si="3"/>
        <v>3.3333333333333335E-3</v>
      </c>
    </row>
    <row r="27" spans="3:18" x14ac:dyDescent="0.3">
      <c r="K27" t="s">
        <v>87</v>
      </c>
      <c r="M27" t="s">
        <v>90</v>
      </c>
      <c r="O27" t="s">
        <v>91</v>
      </c>
      <c r="Q27" t="s">
        <v>92</v>
      </c>
    </row>
    <row r="29" spans="3:18" ht="15.6" customHeight="1" x14ac:dyDescent="0.3">
      <c r="I29" s="69" t="s">
        <v>0</v>
      </c>
      <c r="J29">
        <v>1</v>
      </c>
      <c r="K29" s="57">
        <v>5.9</v>
      </c>
      <c r="L29">
        <v>1</v>
      </c>
      <c r="M29" s="66">
        <v>42.5</v>
      </c>
      <c r="N29">
        <v>1</v>
      </c>
      <c r="O29" s="66">
        <v>0.67</v>
      </c>
      <c r="P29">
        <v>1</v>
      </c>
      <c r="Q29" s="67">
        <v>0.37</v>
      </c>
    </row>
    <row r="30" spans="3:18" x14ac:dyDescent="0.3">
      <c r="I30" s="69"/>
      <c r="J30">
        <v>1</v>
      </c>
      <c r="K30" s="59">
        <v>5.5</v>
      </c>
      <c r="L30">
        <v>1</v>
      </c>
      <c r="M30" s="67">
        <v>43.6</v>
      </c>
      <c r="N30">
        <v>1</v>
      </c>
      <c r="O30" s="67">
        <v>0.54</v>
      </c>
      <c r="P30">
        <v>1</v>
      </c>
      <c r="Q30" s="67">
        <v>0.35</v>
      </c>
    </row>
    <row r="31" spans="3:18" x14ac:dyDescent="0.3">
      <c r="I31" s="69"/>
      <c r="J31">
        <v>1</v>
      </c>
      <c r="K31" s="63">
        <v>5.3</v>
      </c>
      <c r="L31">
        <v>1</v>
      </c>
      <c r="M31" s="67">
        <v>40</v>
      </c>
      <c r="N31">
        <v>1</v>
      </c>
      <c r="O31" s="67">
        <v>0.45</v>
      </c>
      <c r="P31">
        <v>1</v>
      </c>
      <c r="Q31" s="67">
        <v>0.28999999999999998</v>
      </c>
    </row>
    <row r="32" spans="3:18" x14ac:dyDescent="0.3">
      <c r="I32" s="70" t="s">
        <v>8</v>
      </c>
      <c r="J32">
        <v>2</v>
      </c>
      <c r="K32" s="57">
        <v>5</v>
      </c>
      <c r="L32">
        <v>2</v>
      </c>
      <c r="M32" s="67">
        <v>36.9</v>
      </c>
      <c r="N32">
        <v>2</v>
      </c>
      <c r="O32" s="67">
        <v>0.39</v>
      </c>
      <c r="P32">
        <v>2</v>
      </c>
      <c r="Q32" s="67">
        <v>0.28000000000000003</v>
      </c>
    </row>
    <row r="33" spans="9:17" x14ac:dyDescent="0.3">
      <c r="I33" s="70"/>
      <c r="J33">
        <v>2</v>
      </c>
      <c r="K33" s="59">
        <v>5</v>
      </c>
      <c r="L33">
        <v>2</v>
      </c>
      <c r="M33" s="67">
        <v>34.299999999999997</v>
      </c>
      <c r="N33">
        <v>2</v>
      </c>
      <c r="O33" s="67">
        <v>0.36</v>
      </c>
      <c r="P33">
        <v>2</v>
      </c>
      <c r="Q33" s="67">
        <v>0.27</v>
      </c>
    </row>
    <row r="34" spans="9:17" x14ac:dyDescent="0.3">
      <c r="I34" s="70"/>
      <c r="J34">
        <v>2</v>
      </c>
      <c r="K34" s="63">
        <v>5</v>
      </c>
      <c r="L34">
        <v>2</v>
      </c>
      <c r="M34" s="67">
        <v>33.1</v>
      </c>
      <c r="N34">
        <v>2</v>
      </c>
      <c r="O34" s="67">
        <v>0.31</v>
      </c>
      <c r="P34">
        <v>2</v>
      </c>
      <c r="Q34" s="67">
        <v>0.28000000000000003</v>
      </c>
    </row>
    <row r="35" spans="9:17" ht="15.6" customHeight="1" x14ac:dyDescent="0.3">
      <c r="I35" s="70" t="s">
        <v>9</v>
      </c>
      <c r="J35">
        <v>3</v>
      </c>
      <c r="K35" s="57">
        <v>5</v>
      </c>
      <c r="L35">
        <v>3</v>
      </c>
      <c r="M35" s="67">
        <v>30.4</v>
      </c>
      <c r="N35">
        <v>3</v>
      </c>
      <c r="O35" s="67">
        <v>0.34</v>
      </c>
      <c r="P35">
        <v>3</v>
      </c>
      <c r="Q35" s="67">
        <v>0.28000000000000003</v>
      </c>
    </row>
    <row r="36" spans="9:17" x14ac:dyDescent="0.3">
      <c r="I36" s="70"/>
      <c r="J36">
        <v>3</v>
      </c>
      <c r="K36" s="59">
        <v>4.8</v>
      </c>
      <c r="L36">
        <v>3</v>
      </c>
      <c r="M36" s="67">
        <v>26.5</v>
      </c>
      <c r="N36">
        <v>3</v>
      </c>
      <c r="O36" s="67">
        <v>0.28999999999999998</v>
      </c>
      <c r="P36">
        <v>3</v>
      </c>
      <c r="Q36" s="67">
        <v>0.26</v>
      </c>
    </row>
    <row r="37" spans="9:17" x14ac:dyDescent="0.3">
      <c r="I37" s="70"/>
      <c r="J37">
        <v>3</v>
      </c>
      <c r="K37" s="63">
        <v>4.9000000000000004</v>
      </c>
      <c r="L37">
        <v>3</v>
      </c>
      <c r="M37" s="67">
        <v>27.1</v>
      </c>
      <c r="N37">
        <v>3</v>
      </c>
      <c r="O37" s="67">
        <v>0.28999999999999998</v>
      </c>
      <c r="P37">
        <v>3</v>
      </c>
      <c r="Q37" s="67">
        <v>0.26</v>
      </c>
    </row>
    <row r="38" spans="9:17" ht="15.6" customHeight="1" x14ac:dyDescent="0.3">
      <c r="I38" s="70" t="s">
        <v>10</v>
      </c>
      <c r="J38">
        <v>4</v>
      </c>
      <c r="K38" s="57">
        <v>4.9000000000000004</v>
      </c>
      <c r="L38">
        <v>4</v>
      </c>
      <c r="M38" s="67">
        <v>19.7</v>
      </c>
      <c r="N38">
        <v>4</v>
      </c>
      <c r="O38" s="67">
        <v>0.26</v>
      </c>
      <c r="P38">
        <v>4</v>
      </c>
      <c r="Q38" s="67">
        <v>0.26</v>
      </c>
    </row>
    <row r="39" spans="9:17" x14ac:dyDescent="0.3">
      <c r="I39" s="70"/>
      <c r="J39">
        <v>4</v>
      </c>
      <c r="K39" s="59">
        <v>5</v>
      </c>
      <c r="L39">
        <v>4</v>
      </c>
      <c r="M39" s="67">
        <v>26.9</v>
      </c>
      <c r="N39">
        <v>4</v>
      </c>
      <c r="O39" s="67">
        <v>0.31</v>
      </c>
      <c r="P39">
        <v>4</v>
      </c>
      <c r="Q39" s="67">
        <v>0.27</v>
      </c>
    </row>
    <row r="40" spans="9:17" x14ac:dyDescent="0.3">
      <c r="I40" s="70"/>
      <c r="J40">
        <v>4</v>
      </c>
      <c r="K40" s="63">
        <v>5</v>
      </c>
      <c r="L40">
        <v>4</v>
      </c>
      <c r="M40" s="67">
        <v>19.600000000000001</v>
      </c>
      <c r="N40">
        <v>4</v>
      </c>
      <c r="O40" s="67">
        <v>0.28000000000000003</v>
      </c>
      <c r="P40">
        <v>4</v>
      </c>
      <c r="Q40" s="67">
        <v>0.26</v>
      </c>
    </row>
    <row r="41" spans="9:17" ht="15.6" customHeight="1" x14ac:dyDescent="0.3">
      <c r="I41" s="70" t="s">
        <v>11</v>
      </c>
      <c r="J41">
        <v>5</v>
      </c>
      <c r="K41" s="57">
        <v>4.8</v>
      </c>
      <c r="L41">
        <v>5</v>
      </c>
      <c r="M41" s="67">
        <v>9.1999999999999993</v>
      </c>
      <c r="N41">
        <v>5</v>
      </c>
      <c r="O41" s="67">
        <v>0.17</v>
      </c>
      <c r="P41">
        <v>5</v>
      </c>
      <c r="Q41" s="68">
        <v>0.25</v>
      </c>
    </row>
    <row r="42" spans="9:17" x14ac:dyDescent="0.3">
      <c r="I42" s="70"/>
      <c r="J42">
        <v>5</v>
      </c>
      <c r="K42" s="61">
        <v>4.8</v>
      </c>
      <c r="L42">
        <v>5</v>
      </c>
      <c r="M42" s="67">
        <v>5.6</v>
      </c>
      <c r="N42">
        <v>5</v>
      </c>
      <c r="O42" s="67">
        <v>0.14000000000000001</v>
      </c>
      <c r="P42">
        <v>5</v>
      </c>
      <c r="Q42" s="68">
        <v>0.25</v>
      </c>
    </row>
    <row r="43" spans="9:17" x14ac:dyDescent="0.3">
      <c r="I43" s="70"/>
      <c r="J43">
        <v>5</v>
      </c>
      <c r="K43" s="63">
        <v>4.8</v>
      </c>
      <c r="L43">
        <v>5</v>
      </c>
      <c r="M43" s="67">
        <v>10.4</v>
      </c>
      <c r="N43">
        <v>5</v>
      </c>
      <c r="O43" s="67">
        <v>0.18</v>
      </c>
      <c r="P43">
        <v>5</v>
      </c>
      <c r="Q43" s="67">
        <v>0.25</v>
      </c>
    </row>
    <row r="44" spans="9:17" ht="15.6" customHeight="1" x14ac:dyDescent="0.3">
      <c r="I44" s="70" t="s">
        <v>12</v>
      </c>
      <c r="J44">
        <v>6</v>
      </c>
      <c r="K44" s="57">
        <v>4.8</v>
      </c>
      <c r="L44">
        <v>6</v>
      </c>
      <c r="M44" s="67">
        <v>15.4</v>
      </c>
      <c r="N44">
        <v>6</v>
      </c>
      <c r="O44" s="67">
        <v>0.2</v>
      </c>
      <c r="P44">
        <v>6</v>
      </c>
      <c r="Q44" s="67">
        <v>0.26</v>
      </c>
    </row>
    <row r="45" spans="9:17" x14ac:dyDescent="0.3">
      <c r="I45" s="70"/>
      <c r="J45">
        <v>6</v>
      </c>
      <c r="K45" s="61">
        <v>4.8</v>
      </c>
      <c r="L45">
        <v>6</v>
      </c>
      <c r="M45" s="67">
        <v>8</v>
      </c>
      <c r="N45">
        <v>6</v>
      </c>
      <c r="O45" s="67">
        <v>0.16</v>
      </c>
      <c r="P45">
        <v>6</v>
      </c>
      <c r="Q45" s="68">
        <v>0.25</v>
      </c>
    </row>
    <row r="46" spans="9:17" x14ac:dyDescent="0.3">
      <c r="I46" s="70"/>
      <c r="J46">
        <v>6</v>
      </c>
      <c r="K46" s="63">
        <v>4.8</v>
      </c>
      <c r="L46">
        <v>6</v>
      </c>
      <c r="M46" s="67">
        <v>9.6</v>
      </c>
      <c r="N46">
        <v>6</v>
      </c>
      <c r="O46" s="67">
        <v>0.17</v>
      </c>
      <c r="P46">
        <v>6</v>
      </c>
      <c r="Q46" s="67">
        <v>0.25</v>
      </c>
    </row>
  </sheetData>
  <mergeCells count="10">
    <mergeCell ref="I35:I37"/>
    <mergeCell ref="I38:I40"/>
    <mergeCell ref="I41:I43"/>
    <mergeCell ref="I44:I46"/>
    <mergeCell ref="C2:C5"/>
    <mergeCell ref="C8:C11"/>
    <mergeCell ref="C14:C17"/>
    <mergeCell ref="C20:C23"/>
    <mergeCell ref="I29:I31"/>
    <mergeCell ref="I32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13C2-88CD-4C9B-BD53-925128D1FF6C}">
  <dimension ref="B3:M41"/>
  <sheetViews>
    <sheetView topLeftCell="A17" workbookViewId="0">
      <selection activeCell="G28" sqref="G28"/>
    </sheetView>
  </sheetViews>
  <sheetFormatPr defaultRowHeight="14.4" x14ac:dyDescent="0.3"/>
  <cols>
    <col min="2" max="2" width="29.6640625" bestFit="1" customWidth="1"/>
    <col min="3" max="3" width="12" bestFit="1" customWidth="1"/>
    <col min="4" max="4" width="19.33203125" bestFit="1" customWidth="1"/>
    <col min="5" max="6" width="12" bestFit="1" customWidth="1"/>
    <col min="7" max="7" width="28.5546875" bestFit="1" customWidth="1"/>
    <col min="8" max="8" width="29.6640625" bestFit="1" customWidth="1"/>
    <col min="11" max="11" width="29.6640625" bestFit="1" customWidth="1"/>
  </cols>
  <sheetData>
    <row r="3" spans="2:13" x14ac:dyDescent="0.3">
      <c r="C3" t="s">
        <v>0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</row>
    <row r="4" spans="2:13" x14ac:dyDescent="0.3">
      <c r="C4">
        <v>1.6E-2</v>
      </c>
      <c r="D4">
        <v>1.2999999999999999E-2</v>
      </c>
      <c r="E4">
        <v>1.2999999999999999E-2</v>
      </c>
      <c r="F4">
        <v>8.0000000000000002E-3</v>
      </c>
      <c r="G4">
        <v>7.0000000000000001E-3</v>
      </c>
      <c r="H4">
        <v>1E-3</v>
      </c>
    </row>
    <row r="5" spans="2:13" x14ac:dyDescent="0.3">
      <c r="C5">
        <v>1.4999999999999999E-2</v>
      </c>
      <c r="D5">
        <v>0.01</v>
      </c>
      <c r="E5">
        <v>1.0999999999999999E-2</v>
      </c>
      <c r="F5">
        <v>0.01</v>
      </c>
      <c r="G5">
        <v>2E-3</v>
      </c>
      <c r="H5">
        <v>7.0000000000000001E-3</v>
      </c>
    </row>
    <row r="6" spans="2:13" x14ac:dyDescent="0.3">
      <c r="C6">
        <v>1.6E-2</v>
      </c>
      <c r="D6">
        <v>8.9999999999999993E-3</v>
      </c>
      <c r="E6">
        <v>0.01</v>
      </c>
      <c r="F6">
        <v>7.0000000000000001E-3</v>
      </c>
      <c r="G6">
        <v>0.01</v>
      </c>
      <c r="H6">
        <v>1E-3</v>
      </c>
      <c r="K6" s="1" t="s">
        <v>0</v>
      </c>
      <c r="L6">
        <v>1</v>
      </c>
      <c r="M6">
        <v>1.6E-2</v>
      </c>
    </row>
    <row r="7" spans="2:13" x14ac:dyDescent="0.3">
      <c r="C7">
        <v>1.7000000000000001E-2</v>
      </c>
      <c r="D7">
        <v>0.01</v>
      </c>
      <c r="E7">
        <v>1.4999999999999999E-2</v>
      </c>
      <c r="F7">
        <v>1.2999999999999999E-2</v>
      </c>
      <c r="G7">
        <v>7.0000000000000001E-3</v>
      </c>
      <c r="H7">
        <v>2E-3</v>
      </c>
      <c r="K7" s="1"/>
      <c r="L7">
        <v>1</v>
      </c>
      <c r="M7">
        <v>1.4999999999999999E-2</v>
      </c>
    </row>
    <row r="8" spans="2:13" x14ac:dyDescent="0.3">
      <c r="C8">
        <v>1.4999999999999999E-2</v>
      </c>
      <c r="D8">
        <v>8.8999999999999999E-3</v>
      </c>
      <c r="E8">
        <v>8.8999999999999999E-3</v>
      </c>
      <c r="F8">
        <v>0.01</v>
      </c>
      <c r="G8">
        <v>8.9999999999999993E-3</v>
      </c>
      <c r="H8">
        <v>3.0000000000000001E-3</v>
      </c>
      <c r="K8" s="1"/>
      <c r="L8">
        <v>1</v>
      </c>
      <c r="M8">
        <v>1.6E-2</v>
      </c>
    </row>
    <row r="9" spans="2:13" x14ac:dyDescent="0.3">
      <c r="C9">
        <v>1.4E-2</v>
      </c>
      <c r="D9">
        <v>1.2E-2</v>
      </c>
      <c r="E9">
        <v>1.12E-2</v>
      </c>
      <c r="F9">
        <v>8.9999999999999993E-3</v>
      </c>
      <c r="G9">
        <v>8.0000000000000002E-3</v>
      </c>
      <c r="H9">
        <v>2E-3</v>
      </c>
      <c r="K9" s="1"/>
      <c r="L9">
        <v>1</v>
      </c>
      <c r="M9">
        <v>1.7000000000000001E-2</v>
      </c>
    </row>
    <row r="10" spans="2:13" x14ac:dyDescent="0.3">
      <c r="B10" t="s">
        <v>18</v>
      </c>
      <c r="C10" s="5">
        <f>AVERAGE(C4:C9)</f>
        <v>1.55E-2</v>
      </c>
      <c r="D10" s="5">
        <f>AVERAGE(D4:D9)</f>
        <v>1.0483333333333332E-2</v>
      </c>
      <c r="E10" s="5">
        <f>AVERAGE(E4:E9)</f>
        <v>1.1516666666666666E-2</v>
      </c>
      <c r="F10" s="5">
        <f>AVERAGE(F4:F9)</f>
        <v>9.4999999999999998E-3</v>
      </c>
      <c r="G10" s="5">
        <f t="shared" ref="G10:H10" si="0">AVERAGE(G4:G9)</f>
        <v>7.1666666666666675E-3</v>
      </c>
      <c r="H10" s="5">
        <f t="shared" si="0"/>
        <v>2.6666666666666666E-3</v>
      </c>
      <c r="K10" s="1"/>
      <c r="L10">
        <v>1</v>
      </c>
      <c r="M10">
        <v>1.4999999999999999E-2</v>
      </c>
    </row>
    <row r="11" spans="2:13" x14ac:dyDescent="0.3">
      <c r="B11" t="s">
        <v>7</v>
      </c>
      <c r="C11" s="6">
        <f>((STDEV(C4:C9))/(SQRT(COUNT(C4:C9))))</f>
        <v>4.2817441928883783E-4</v>
      </c>
      <c r="D11" s="6">
        <f t="shared" ref="D11:H11" si="1">((STDEV(D4:D9))/(SQRT(COUNT(D4:D9))))</f>
        <v>6.7843774790158739E-4</v>
      </c>
      <c r="E11" s="6">
        <f t="shared" si="1"/>
        <v>8.9159657045350077E-4</v>
      </c>
      <c r="F11" s="6">
        <f t="shared" si="1"/>
        <v>8.4656167328001953E-4</v>
      </c>
      <c r="G11" s="6">
        <f t="shared" si="1"/>
        <v>1.1377365443917332E-3</v>
      </c>
      <c r="H11" s="6">
        <f t="shared" si="1"/>
        <v>9.1893658347268171E-4</v>
      </c>
      <c r="K11" s="1"/>
      <c r="L11">
        <v>1</v>
      </c>
      <c r="M11">
        <v>1.4E-2</v>
      </c>
    </row>
    <row r="12" spans="2:13" x14ac:dyDescent="0.3">
      <c r="K12" s="1" t="s">
        <v>13</v>
      </c>
      <c r="L12">
        <v>2</v>
      </c>
      <c r="M12">
        <v>1.2999999999999999E-2</v>
      </c>
    </row>
    <row r="13" spans="2:13" x14ac:dyDescent="0.3">
      <c r="K13" s="1"/>
      <c r="L13">
        <v>2</v>
      </c>
      <c r="M13">
        <v>0.01</v>
      </c>
    </row>
    <row r="14" spans="2:13" x14ac:dyDescent="0.3">
      <c r="K14" s="1"/>
      <c r="L14">
        <v>2</v>
      </c>
      <c r="M14">
        <v>8.9999999999999993E-3</v>
      </c>
    </row>
    <row r="15" spans="2:13" x14ac:dyDescent="0.3">
      <c r="C15" s="7" t="s">
        <v>19</v>
      </c>
      <c r="D15" s="8" t="s">
        <v>7</v>
      </c>
      <c r="K15" s="1"/>
      <c r="L15">
        <v>2</v>
      </c>
      <c r="M15">
        <v>0.01</v>
      </c>
    </row>
    <row r="16" spans="2:13" x14ac:dyDescent="0.3">
      <c r="B16" t="s">
        <v>0</v>
      </c>
      <c r="C16" s="9">
        <v>1.55E-2</v>
      </c>
      <c r="D16" s="10">
        <v>4.2817441928883783E-4</v>
      </c>
      <c r="K16" s="1"/>
      <c r="L16">
        <v>2</v>
      </c>
      <c r="M16">
        <v>8.8999999999999999E-3</v>
      </c>
    </row>
    <row r="17" spans="2:13" x14ac:dyDescent="0.3">
      <c r="B17" t="s">
        <v>13</v>
      </c>
      <c r="C17" s="9">
        <v>1.0483333333333332E-2</v>
      </c>
      <c r="D17" s="10">
        <v>6.7843774790158739E-4</v>
      </c>
      <c r="K17" s="1"/>
      <c r="L17">
        <v>2</v>
      </c>
      <c r="M17">
        <v>1.2E-2</v>
      </c>
    </row>
    <row r="18" spans="2:13" x14ac:dyDescent="0.3">
      <c r="B18" t="s">
        <v>14</v>
      </c>
      <c r="C18" s="9">
        <v>1.1516666666666666E-2</v>
      </c>
      <c r="D18" s="10">
        <v>8.9159657045350077E-4</v>
      </c>
      <c r="K18" s="1" t="s">
        <v>14</v>
      </c>
      <c r="L18">
        <v>3</v>
      </c>
      <c r="M18">
        <v>1.2999999999999999E-2</v>
      </c>
    </row>
    <row r="19" spans="2:13" x14ac:dyDescent="0.3">
      <c r="B19" t="s">
        <v>15</v>
      </c>
      <c r="C19" s="9">
        <v>9.4999999999999998E-3</v>
      </c>
      <c r="D19" s="10">
        <v>8.4656167328001953E-4</v>
      </c>
      <c r="K19" s="1"/>
      <c r="L19">
        <v>3</v>
      </c>
      <c r="M19">
        <v>1.0999999999999999E-2</v>
      </c>
    </row>
    <row r="20" spans="2:13" x14ac:dyDescent="0.3">
      <c r="B20" t="s">
        <v>16</v>
      </c>
      <c r="C20" s="9">
        <v>7.1666666666666675E-3</v>
      </c>
      <c r="D20" s="10">
        <v>1.1377365443917332E-3</v>
      </c>
      <c r="K20" s="1"/>
      <c r="L20">
        <v>3</v>
      </c>
      <c r="M20">
        <v>0.01</v>
      </c>
    </row>
    <row r="21" spans="2:13" x14ac:dyDescent="0.3">
      <c r="B21" t="s">
        <v>17</v>
      </c>
      <c r="C21" s="9">
        <v>2.6666666666666666E-3</v>
      </c>
      <c r="D21" s="10">
        <v>9.1893658347268171E-4</v>
      </c>
      <c r="K21" s="1"/>
      <c r="L21">
        <v>3</v>
      </c>
      <c r="M21">
        <v>1.4999999999999999E-2</v>
      </c>
    </row>
    <row r="22" spans="2:13" x14ac:dyDescent="0.3">
      <c r="K22" s="1"/>
      <c r="L22">
        <v>3</v>
      </c>
      <c r="M22">
        <v>8.8999999999999999E-3</v>
      </c>
    </row>
    <row r="23" spans="2:13" x14ac:dyDescent="0.3">
      <c r="K23" s="1"/>
      <c r="L23">
        <v>3</v>
      </c>
      <c r="M23">
        <v>1.12E-2</v>
      </c>
    </row>
    <row r="24" spans="2:13" x14ac:dyDescent="0.3">
      <c r="K24" s="1" t="s">
        <v>15</v>
      </c>
      <c r="L24">
        <v>4</v>
      </c>
      <c r="M24">
        <v>8.0000000000000002E-3</v>
      </c>
    </row>
    <row r="25" spans="2:13" x14ac:dyDescent="0.3">
      <c r="K25" s="1"/>
      <c r="L25">
        <v>4</v>
      </c>
      <c r="M25">
        <v>0.01</v>
      </c>
    </row>
    <row r="26" spans="2:13" x14ac:dyDescent="0.3">
      <c r="K26" s="1"/>
      <c r="L26">
        <v>4</v>
      </c>
      <c r="M26">
        <v>7.0000000000000001E-3</v>
      </c>
    </row>
    <row r="27" spans="2:13" x14ac:dyDescent="0.3">
      <c r="K27" s="1"/>
      <c r="L27">
        <v>4</v>
      </c>
      <c r="M27">
        <v>1.2999999999999999E-2</v>
      </c>
    </row>
    <row r="28" spans="2:13" x14ac:dyDescent="0.3">
      <c r="K28" s="1"/>
      <c r="L28">
        <v>4</v>
      </c>
      <c r="M28">
        <v>0.01</v>
      </c>
    </row>
    <row r="29" spans="2:13" x14ac:dyDescent="0.3">
      <c r="K29" s="1"/>
      <c r="L29">
        <v>4</v>
      </c>
      <c r="M29">
        <v>8.9999999999999993E-3</v>
      </c>
    </row>
    <row r="30" spans="2:13" x14ac:dyDescent="0.3">
      <c r="K30" s="1" t="s">
        <v>16</v>
      </c>
      <c r="L30">
        <v>5</v>
      </c>
      <c r="M30">
        <v>7.0000000000000001E-3</v>
      </c>
    </row>
    <row r="31" spans="2:13" x14ac:dyDescent="0.3">
      <c r="K31" s="1"/>
      <c r="L31">
        <v>5</v>
      </c>
      <c r="M31">
        <v>2E-3</v>
      </c>
    </row>
    <row r="32" spans="2:13" x14ac:dyDescent="0.3">
      <c r="K32" s="1"/>
      <c r="L32">
        <v>5</v>
      </c>
      <c r="M32">
        <v>0.01</v>
      </c>
    </row>
    <row r="33" spans="11:13" x14ac:dyDescent="0.3">
      <c r="K33" s="1"/>
      <c r="L33">
        <v>5</v>
      </c>
      <c r="M33">
        <v>7.0000000000000001E-3</v>
      </c>
    </row>
    <row r="34" spans="11:13" x14ac:dyDescent="0.3">
      <c r="K34" s="1"/>
      <c r="L34">
        <v>5</v>
      </c>
      <c r="M34">
        <v>8.9999999999999993E-3</v>
      </c>
    </row>
    <row r="35" spans="11:13" x14ac:dyDescent="0.3">
      <c r="K35" s="1"/>
      <c r="L35">
        <v>5</v>
      </c>
      <c r="M35">
        <v>8.0000000000000002E-3</v>
      </c>
    </row>
    <row r="36" spans="11:13" x14ac:dyDescent="0.3">
      <c r="K36" s="1" t="s">
        <v>17</v>
      </c>
      <c r="L36">
        <v>6</v>
      </c>
      <c r="M36">
        <v>1E-3</v>
      </c>
    </row>
    <row r="37" spans="11:13" x14ac:dyDescent="0.3">
      <c r="K37" s="1"/>
      <c r="L37">
        <v>6</v>
      </c>
      <c r="M37">
        <v>7.0000000000000001E-3</v>
      </c>
    </row>
    <row r="38" spans="11:13" x14ac:dyDescent="0.3">
      <c r="K38" s="1"/>
      <c r="L38">
        <v>6</v>
      </c>
      <c r="M38">
        <v>1E-3</v>
      </c>
    </row>
    <row r="39" spans="11:13" x14ac:dyDescent="0.3">
      <c r="K39" s="1"/>
      <c r="L39">
        <v>6</v>
      </c>
      <c r="M39">
        <v>2E-3</v>
      </c>
    </row>
    <row r="40" spans="11:13" x14ac:dyDescent="0.3">
      <c r="K40" s="1"/>
      <c r="L40">
        <v>6</v>
      </c>
      <c r="M40">
        <v>3.0000000000000001E-3</v>
      </c>
    </row>
    <row r="41" spans="11:13" x14ac:dyDescent="0.3">
      <c r="K41" s="1"/>
      <c r="L41">
        <v>6</v>
      </c>
      <c r="M41">
        <v>2E-3</v>
      </c>
    </row>
  </sheetData>
  <mergeCells count="6">
    <mergeCell ref="K6:K11"/>
    <mergeCell ref="K12:K17"/>
    <mergeCell ref="K18:K23"/>
    <mergeCell ref="K24:K29"/>
    <mergeCell ref="K30:K35"/>
    <mergeCell ref="K36:K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A3BD-8D38-43A7-B0B4-9E722696A975}">
  <dimension ref="B1:R144"/>
  <sheetViews>
    <sheetView topLeftCell="A132" workbookViewId="0">
      <selection activeCell="F151" sqref="F151"/>
    </sheetView>
  </sheetViews>
  <sheetFormatPr defaultColWidth="8.88671875" defaultRowHeight="14.4" x14ac:dyDescent="0.3"/>
  <cols>
    <col min="1" max="1" width="8.88671875" style="13"/>
    <col min="2" max="2" width="29.109375" style="13" customWidth="1"/>
    <col min="3" max="4" width="19.44140625" style="13" customWidth="1"/>
    <col min="5" max="13" width="8.88671875" style="13"/>
    <col min="14" max="14" width="19" style="13" bestFit="1" customWidth="1"/>
    <col min="15" max="15" width="8.5546875" style="13" customWidth="1"/>
    <col min="16" max="16" width="12" style="13" bestFit="1" customWidth="1"/>
    <col min="17" max="16384" width="8.88671875" style="13"/>
  </cols>
  <sheetData>
    <row r="1" spans="2:18" x14ac:dyDescent="0.3">
      <c r="B1" s="11"/>
      <c r="C1" s="12"/>
      <c r="D1" s="12"/>
      <c r="G1" s="13">
        <f t="shared" ref="G1:G64" si="0">F1-E1</f>
        <v>0</v>
      </c>
      <c r="R1" s="13" t="s">
        <v>20</v>
      </c>
    </row>
    <row r="2" spans="2:18" x14ac:dyDescent="0.3">
      <c r="B2" s="11"/>
      <c r="C2" s="12"/>
      <c r="D2" s="12"/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7</v>
      </c>
      <c r="P2" s="13" t="s">
        <v>25</v>
      </c>
    </row>
    <row r="3" spans="2:18" x14ac:dyDescent="0.3">
      <c r="B3" s="14" t="s">
        <v>27</v>
      </c>
      <c r="C3" s="15" t="s">
        <v>28</v>
      </c>
      <c r="D3" s="16">
        <v>1</v>
      </c>
      <c r="E3" s="13">
        <v>25.754671096801758</v>
      </c>
      <c r="F3" s="13">
        <v>32.649898529052699</v>
      </c>
      <c r="G3" s="13">
        <f t="shared" si="0"/>
        <v>6.895227432250941</v>
      </c>
      <c r="H3" s="13">
        <f>G3-6.89274743225094</f>
        <v>2.480000000001148E-3</v>
      </c>
      <c r="I3" s="13">
        <f>2^-H3</f>
        <v>0.99828247163507888</v>
      </c>
      <c r="J3" s="13">
        <f>AVERAGE(I3:I7)</f>
        <v>0.91151583442268735</v>
      </c>
      <c r="K3" s="13">
        <f>((STDEV(I3:I8))/(SQRT(COUNT(I3:I8))))</f>
        <v>4.9292771504111176E-2</v>
      </c>
      <c r="N3" s="15" t="s">
        <v>28</v>
      </c>
      <c r="O3" s="16">
        <v>1</v>
      </c>
      <c r="P3" s="13">
        <v>0.99828247163507888</v>
      </c>
    </row>
    <row r="4" spans="2:18" x14ac:dyDescent="0.3">
      <c r="B4" s="17"/>
      <c r="C4" s="18"/>
      <c r="D4" s="19">
        <v>1</v>
      </c>
      <c r="E4" s="13">
        <v>25.755911096801757</v>
      </c>
      <c r="F4" s="13">
        <v>32.648658529052696</v>
      </c>
      <c r="G4" s="13">
        <f t="shared" si="0"/>
        <v>6.892747432250939</v>
      </c>
      <c r="H4" s="13">
        <f t="shared" ref="H4:H67" si="1">G4-6.89274743225094</f>
        <v>0</v>
      </c>
      <c r="I4" s="13">
        <f t="shared" ref="I4:I67" si="2">2^-H4</f>
        <v>1</v>
      </c>
      <c r="N4" s="18"/>
      <c r="O4" s="19">
        <v>1</v>
      </c>
      <c r="P4" s="13">
        <v>1</v>
      </c>
    </row>
    <row r="5" spans="2:18" x14ac:dyDescent="0.3">
      <c r="B5" s="17"/>
      <c r="C5" s="18"/>
      <c r="D5" s="19">
        <v>1</v>
      </c>
      <c r="E5" s="13">
        <v>25.757011096801758</v>
      </c>
      <c r="F5" s="13">
        <v>32.647558529052702</v>
      </c>
      <c r="G5" s="13">
        <f t="shared" si="0"/>
        <v>6.8905474322509441</v>
      </c>
      <c r="H5" s="13">
        <f t="shared" si="1"/>
        <v>-2.1999999999957609E-3</v>
      </c>
      <c r="I5" s="13">
        <f t="shared" si="2"/>
        <v>1.0015260870847558</v>
      </c>
      <c r="N5" s="18"/>
      <c r="O5" s="19">
        <v>1</v>
      </c>
      <c r="P5" s="13">
        <v>1.0015260870847558</v>
      </c>
    </row>
    <row r="6" spans="2:18" x14ac:dyDescent="0.3">
      <c r="B6" s="17"/>
      <c r="C6" s="18"/>
      <c r="D6" s="19">
        <v>1</v>
      </c>
      <c r="E6" s="20">
        <v>24.897371292114258</v>
      </c>
      <c r="F6" s="20">
        <v>32.151876449584897</v>
      </c>
      <c r="G6" s="13">
        <f t="shared" si="0"/>
        <v>7.2545051574706392</v>
      </c>
      <c r="H6" s="13">
        <f t="shared" si="1"/>
        <v>0.36175772521969929</v>
      </c>
      <c r="I6" s="13">
        <f t="shared" si="2"/>
        <v>0.77821585299029994</v>
      </c>
      <c r="N6" s="18"/>
      <c r="O6" s="19">
        <v>1</v>
      </c>
      <c r="P6" s="13">
        <v>0.77821585299029994</v>
      </c>
    </row>
    <row r="7" spans="2:18" x14ac:dyDescent="0.3">
      <c r="B7" s="17"/>
      <c r="C7" s="18"/>
      <c r="D7" s="19">
        <v>1</v>
      </c>
      <c r="E7" s="13">
        <v>24.898611292114257</v>
      </c>
      <c r="F7" s="13">
        <v>32.150636449584894</v>
      </c>
      <c r="G7" s="13">
        <f t="shared" si="0"/>
        <v>7.2520251574706371</v>
      </c>
      <c r="H7" s="13">
        <f t="shared" si="1"/>
        <v>0.35927772521969725</v>
      </c>
      <c r="I7" s="13">
        <f t="shared" si="2"/>
        <v>0.77955476040330252</v>
      </c>
      <c r="N7" s="18"/>
      <c r="O7" s="19">
        <v>1</v>
      </c>
      <c r="P7" s="13">
        <v>0.77955476040330252</v>
      </c>
    </row>
    <row r="8" spans="2:18" x14ac:dyDescent="0.3">
      <c r="B8" s="17"/>
      <c r="C8" s="21"/>
      <c r="D8" s="22">
        <v>1</v>
      </c>
      <c r="E8" s="13">
        <v>24.899711292114258</v>
      </c>
      <c r="F8" s="13">
        <v>32.1495364495849</v>
      </c>
      <c r="G8" s="13">
        <f t="shared" si="0"/>
        <v>7.2498251574706423</v>
      </c>
      <c r="H8" s="13">
        <f t="shared" si="1"/>
        <v>0.35707772521970238</v>
      </c>
      <c r="I8" s="13">
        <f t="shared" si="2"/>
        <v>0.78074442885501338</v>
      </c>
      <c r="N8" s="21"/>
      <c r="O8" s="22">
        <v>1</v>
      </c>
      <c r="P8" s="13">
        <v>0.78074442885501338</v>
      </c>
    </row>
    <row r="9" spans="2:18" x14ac:dyDescent="0.3">
      <c r="B9" s="17"/>
      <c r="C9" s="23" t="s">
        <v>29</v>
      </c>
      <c r="D9" s="24">
        <v>2</v>
      </c>
      <c r="E9" s="25">
        <v>24.257410049438477</v>
      </c>
      <c r="F9" s="13">
        <v>29.15745735168457</v>
      </c>
      <c r="G9" s="13">
        <f t="shared" si="0"/>
        <v>4.9000473022460938</v>
      </c>
      <c r="H9" s="13">
        <f t="shared" si="1"/>
        <v>-1.9927001300048461</v>
      </c>
      <c r="I9" s="13">
        <f t="shared" si="2"/>
        <v>3.9798115813815751</v>
      </c>
      <c r="J9" s="13">
        <f>AVERAGE(I9:I13)</f>
        <v>3.7374469442540326</v>
      </c>
      <c r="K9" s="13">
        <f>((STDEV(I9:I14))/(SQRT(COUNT(I9:I14))))</f>
        <v>0.24452803461126757</v>
      </c>
      <c r="N9" s="23" t="s">
        <v>29</v>
      </c>
      <c r="O9" s="24">
        <v>2</v>
      </c>
      <c r="P9" s="13">
        <v>3.9798115813815751</v>
      </c>
    </row>
    <row r="10" spans="2:18" x14ac:dyDescent="0.3">
      <c r="B10" s="17"/>
      <c r="C10" s="26"/>
      <c r="D10" s="27">
        <v>2</v>
      </c>
      <c r="E10" s="13">
        <v>24.259750049438477</v>
      </c>
      <c r="F10" s="13">
        <v>29.156217351684571</v>
      </c>
      <c r="G10" s="13">
        <f t="shared" si="0"/>
        <v>4.8964673022460943</v>
      </c>
      <c r="H10" s="13">
        <f t="shared" si="1"/>
        <v>-1.9962801300048456</v>
      </c>
      <c r="I10" s="13">
        <f t="shared" si="2"/>
        <v>3.9896996154552165</v>
      </c>
      <c r="N10" s="26"/>
      <c r="O10" s="27">
        <v>2</v>
      </c>
      <c r="P10" s="13">
        <v>3.9896996154552165</v>
      </c>
    </row>
    <row r="11" spans="2:18" x14ac:dyDescent="0.3">
      <c r="B11" s="17"/>
      <c r="C11" s="26"/>
      <c r="D11" s="27">
        <v>2</v>
      </c>
      <c r="E11" s="13">
        <v>24.258650049438476</v>
      </c>
      <c r="F11" s="13">
        <v>29.15511735168457</v>
      </c>
      <c r="G11" s="13">
        <f t="shared" si="0"/>
        <v>4.8964673022460943</v>
      </c>
      <c r="H11" s="13">
        <f t="shared" si="1"/>
        <v>-1.9962801300048456</v>
      </c>
      <c r="I11" s="13">
        <f t="shared" si="2"/>
        <v>3.9896996154552165</v>
      </c>
      <c r="N11" s="26"/>
      <c r="O11" s="27">
        <v>2</v>
      </c>
      <c r="P11" s="13">
        <v>3.9896996154552165</v>
      </c>
    </row>
    <row r="12" spans="2:18" x14ac:dyDescent="0.3">
      <c r="B12" s="17"/>
      <c r="C12" s="26"/>
      <c r="D12" s="27">
        <v>2</v>
      </c>
      <c r="E12" s="13">
        <v>23.902244567871094</v>
      </c>
      <c r="F12" s="13">
        <v>29.174240112304688</v>
      </c>
      <c r="G12" s="13">
        <f t="shared" si="0"/>
        <v>5.2719955444335938</v>
      </c>
      <c r="H12" s="13">
        <f t="shared" si="1"/>
        <v>-1.6207518878173461</v>
      </c>
      <c r="I12" s="13">
        <f t="shared" si="2"/>
        <v>3.0753527232489835</v>
      </c>
      <c r="N12" s="26"/>
      <c r="O12" s="27">
        <v>2</v>
      </c>
      <c r="P12" s="13">
        <v>3.0753527232489835</v>
      </c>
    </row>
    <row r="13" spans="2:18" x14ac:dyDescent="0.3">
      <c r="B13" s="17"/>
      <c r="C13" s="26"/>
      <c r="D13" s="27">
        <v>2</v>
      </c>
      <c r="E13" s="13">
        <v>24.026344567871092</v>
      </c>
      <c r="F13" s="13">
        <v>29.050140112304689</v>
      </c>
      <c r="G13" s="13">
        <f t="shared" si="0"/>
        <v>5.0237955444335967</v>
      </c>
      <c r="H13" s="13">
        <f t="shared" si="1"/>
        <v>-1.8689518878173432</v>
      </c>
      <c r="I13" s="13">
        <f t="shared" si="2"/>
        <v>3.6526711857291727</v>
      </c>
      <c r="N13" s="26"/>
      <c r="O13" s="27">
        <v>2</v>
      </c>
      <c r="P13" s="13">
        <v>3.6526711857291727</v>
      </c>
    </row>
    <row r="14" spans="2:18" x14ac:dyDescent="0.3">
      <c r="B14" s="17"/>
      <c r="C14" s="28"/>
      <c r="D14" s="29">
        <v>2</v>
      </c>
      <c r="E14" s="13">
        <v>24.118944567871093</v>
      </c>
      <c r="F14" s="13">
        <v>29.657540112304702</v>
      </c>
      <c r="G14" s="13">
        <f t="shared" si="0"/>
        <v>5.5385955444336084</v>
      </c>
      <c r="H14" s="13">
        <f t="shared" si="1"/>
        <v>-1.3541518878173315</v>
      </c>
      <c r="I14" s="13">
        <f t="shared" si="2"/>
        <v>2.5564678587402536</v>
      </c>
      <c r="N14" s="28"/>
      <c r="O14" s="29">
        <v>2</v>
      </c>
      <c r="P14" s="13">
        <v>2.5564678587402536</v>
      </c>
    </row>
    <row r="15" spans="2:18" x14ac:dyDescent="0.3">
      <c r="B15" s="17"/>
      <c r="C15" s="23" t="s">
        <v>30</v>
      </c>
      <c r="D15" s="24">
        <v>3</v>
      </c>
      <c r="E15" s="13">
        <v>25.432271957397461</v>
      </c>
      <c r="F15" s="13">
        <v>29.471517562866211</v>
      </c>
      <c r="G15" s="13">
        <f t="shared" si="0"/>
        <v>4.03924560546875</v>
      </c>
      <c r="H15" s="13">
        <f t="shared" si="1"/>
        <v>-2.8535018267821899</v>
      </c>
      <c r="I15" s="13">
        <f t="shared" si="2"/>
        <v>7.2275256652476214</v>
      </c>
      <c r="J15" s="13">
        <f>AVERAGE(I15:I19)</f>
        <v>13.072368393296028</v>
      </c>
      <c r="K15" s="13">
        <f>((STDEV(I15:I20))/(SQRT(COUNT(I15:I20))))</f>
        <v>2.8486045961822182</v>
      </c>
      <c r="N15" s="23" t="s">
        <v>30</v>
      </c>
      <c r="O15" s="24">
        <v>3</v>
      </c>
      <c r="P15" s="13">
        <v>7.2275256652476214</v>
      </c>
    </row>
    <row r="16" spans="2:18" x14ac:dyDescent="0.3">
      <c r="B16" s="17"/>
      <c r="C16" s="26"/>
      <c r="D16" s="27">
        <v>3</v>
      </c>
      <c r="E16" s="13">
        <v>25.493701957397462</v>
      </c>
      <c r="F16" s="13">
        <v>29.41008756286621</v>
      </c>
      <c r="G16" s="13">
        <f t="shared" si="0"/>
        <v>3.9163856054687471</v>
      </c>
      <c r="H16" s="13">
        <f t="shared" si="1"/>
        <v>-2.9763618267821927</v>
      </c>
      <c r="I16" s="13">
        <f t="shared" si="2"/>
        <v>7.8699901320572625</v>
      </c>
      <c r="N16" s="26"/>
      <c r="O16" s="27">
        <v>3</v>
      </c>
      <c r="P16" s="13">
        <v>7.8699901320572625</v>
      </c>
    </row>
    <row r="17" spans="2:16" x14ac:dyDescent="0.3">
      <c r="B17" s="17"/>
      <c r="C17" s="26"/>
      <c r="D17" s="27">
        <v>3</v>
      </c>
      <c r="E17" s="13">
        <v>25.59801783371746</v>
      </c>
      <c r="F17" s="13">
        <v>29.305771686546212</v>
      </c>
      <c r="G17" s="13">
        <f t="shared" si="0"/>
        <v>3.7077538528287519</v>
      </c>
      <c r="H17" s="13">
        <f t="shared" si="1"/>
        <v>-3.184993579422188</v>
      </c>
      <c r="I17" s="13">
        <f t="shared" si="2"/>
        <v>9.0944953116069325</v>
      </c>
      <c r="N17" s="26"/>
      <c r="O17" s="27">
        <v>3</v>
      </c>
      <c r="P17" s="13">
        <v>9.0944953116069325</v>
      </c>
    </row>
    <row r="18" spans="2:16" x14ac:dyDescent="0.3">
      <c r="B18" s="17"/>
      <c r="C18" s="26"/>
      <c r="D18" s="27">
        <v>3</v>
      </c>
      <c r="E18" s="13">
        <v>24.666301727294922</v>
      </c>
      <c r="F18" s="13">
        <v>27.207986831665039</v>
      </c>
      <c r="G18" s="13">
        <f t="shared" si="0"/>
        <v>2.5416851043701172</v>
      </c>
      <c r="H18" s="13">
        <f t="shared" si="1"/>
        <v>-4.3510623278808227</v>
      </c>
      <c r="I18" s="13">
        <f t="shared" si="2"/>
        <v>20.407991921937121</v>
      </c>
      <c r="N18" s="26"/>
      <c r="O18" s="27">
        <v>3</v>
      </c>
      <c r="P18" s="13">
        <v>20.407991921937121</v>
      </c>
    </row>
    <row r="19" spans="2:16" x14ac:dyDescent="0.3">
      <c r="B19" s="17"/>
      <c r="C19" s="26"/>
      <c r="D19" s="27">
        <v>3</v>
      </c>
      <c r="E19" s="13">
        <v>24.678701727294914</v>
      </c>
      <c r="F19" s="13">
        <v>27.195586831665047</v>
      </c>
      <c r="G19" s="13">
        <f t="shared" si="0"/>
        <v>2.5168851043701324</v>
      </c>
      <c r="H19" s="13">
        <f t="shared" si="1"/>
        <v>-4.3758623278808075</v>
      </c>
      <c r="I19" s="13">
        <f t="shared" si="2"/>
        <v>20.761838935631204</v>
      </c>
      <c r="N19" s="26"/>
      <c r="O19" s="27">
        <v>3</v>
      </c>
      <c r="P19" s="13">
        <v>20.761838935631204</v>
      </c>
    </row>
    <row r="20" spans="2:16" x14ac:dyDescent="0.3">
      <c r="B20" s="17"/>
      <c r="C20" s="28"/>
      <c r="D20" s="29">
        <v>3</v>
      </c>
      <c r="E20" s="13">
        <v>24.689701727294924</v>
      </c>
      <c r="F20" s="13">
        <v>27.184586831665037</v>
      </c>
      <c r="G20" s="13">
        <f t="shared" si="0"/>
        <v>2.4948851043701126</v>
      </c>
      <c r="H20" s="13">
        <f t="shared" si="1"/>
        <v>-4.3978623278808273</v>
      </c>
      <c r="I20" s="13">
        <f t="shared" si="2"/>
        <v>21.080867446951249</v>
      </c>
      <c r="N20" s="28"/>
      <c r="O20" s="29">
        <v>3</v>
      </c>
      <c r="P20" s="13">
        <v>21.080867446951249</v>
      </c>
    </row>
    <row r="21" spans="2:16" x14ac:dyDescent="0.3">
      <c r="B21" s="17"/>
      <c r="C21" s="23" t="s">
        <v>31</v>
      </c>
      <c r="D21" s="24">
        <v>4</v>
      </c>
      <c r="E21" s="13">
        <v>24.947632789611799</v>
      </c>
      <c r="F21" s="13">
        <v>29.6828899383544</v>
      </c>
      <c r="G21" s="13">
        <f t="shared" si="0"/>
        <v>4.7352571487426012</v>
      </c>
      <c r="H21" s="13">
        <f t="shared" si="1"/>
        <v>-2.1574902835083387</v>
      </c>
      <c r="I21" s="13">
        <f t="shared" si="2"/>
        <v>4.4613807668511969</v>
      </c>
      <c r="J21" s="13">
        <f>AVERAGE(I21:I25)</f>
        <v>4.5892949679121262</v>
      </c>
      <c r="K21" s="13">
        <f>((STDEV(I21:I26))/(SQRT(COUNT(I21:I26))))</f>
        <v>0.48482695507606688</v>
      </c>
      <c r="N21" s="23" t="s">
        <v>31</v>
      </c>
      <c r="O21" s="24">
        <v>4</v>
      </c>
      <c r="P21" s="13">
        <v>4.4613807668511969</v>
      </c>
    </row>
    <row r="22" spans="2:16" x14ac:dyDescent="0.3">
      <c r="B22" s="17"/>
      <c r="C22" s="26"/>
      <c r="D22" s="27">
        <v>4</v>
      </c>
      <c r="E22" s="13">
        <v>25.112911934811798</v>
      </c>
      <c r="F22" s="13">
        <v>29.5176107931544</v>
      </c>
      <c r="G22" s="13">
        <f t="shared" si="0"/>
        <v>4.4046988583426021</v>
      </c>
      <c r="H22" s="13">
        <f t="shared" si="1"/>
        <v>-2.4880485739083378</v>
      </c>
      <c r="I22" s="13">
        <f t="shared" si="2"/>
        <v>5.6101858879957547</v>
      </c>
      <c r="N22" s="26"/>
      <c r="O22" s="27">
        <v>4</v>
      </c>
      <c r="P22" s="13">
        <v>5.6101858879957547</v>
      </c>
    </row>
    <row r="23" spans="2:16" x14ac:dyDescent="0.3">
      <c r="B23" s="17"/>
      <c r="C23" s="26"/>
      <c r="D23" s="27">
        <v>4</v>
      </c>
      <c r="E23" s="13">
        <v>25.1662675550118</v>
      </c>
      <c r="F23" s="13">
        <v>29.464255172954399</v>
      </c>
      <c r="G23" s="13">
        <f t="shared" si="0"/>
        <v>4.2979876179425993</v>
      </c>
      <c r="H23" s="13">
        <f t="shared" si="1"/>
        <v>-2.5947598143083406</v>
      </c>
      <c r="I23" s="13">
        <f t="shared" si="2"/>
        <v>6.0408845476948807</v>
      </c>
      <c r="N23" s="26"/>
      <c r="O23" s="27">
        <v>4</v>
      </c>
      <c r="P23" s="13">
        <v>6.0408845476948807</v>
      </c>
    </row>
    <row r="24" spans="2:16" x14ac:dyDescent="0.3">
      <c r="B24" s="17"/>
      <c r="C24" s="26"/>
      <c r="D24" s="27">
        <v>4</v>
      </c>
      <c r="E24" s="13">
        <v>24.595970153808594</v>
      </c>
      <c r="F24" s="13">
        <v>29.966436386108398</v>
      </c>
      <c r="G24" s="13">
        <f t="shared" si="0"/>
        <v>5.3704662322998047</v>
      </c>
      <c r="H24" s="13">
        <f t="shared" si="1"/>
        <v>-1.5222811999511352</v>
      </c>
      <c r="I24" s="13">
        <f t="shared" si="2"/>
        <v>2.872448844174158</v>
      </c>
      <c r="N24" s="26"/>
      <c r="O24" s="27">
        <v>4</v>
      </c>
      <c r="P24" s="13">
        <v>2.872448844174158</v>
      </c>
    </row>
    <row r="25" spans="2:16" x14ac:dyDescent="0.3">
      <c r="B25" s="17"/>
      <c r="C25" s="26"/>
      <c r="D25" s="27">
        <v>4</v>
      </c>
      <c r="E25" s="13">
        <v>24.827866573808592</v>
      </c>
      <c r="F25" s="13">
        <v>29.7345399661084</v>
      </c>
      <c r="G25" s="13">
        <f t="shared" si="0"/>
        <v>4.9066733922998083</v>
      </c>
      <c r="H25" s="13">
        <f t="shared" si="1"/>
        <v>-1.9860740399511316</v>
      </c>
      <c r="I25" s="13">
        <f t="shared" si="2"/>
        <v>3.9615747928446408</v>
      </c>
      <c r="N25" s="26"/>
      <c r="O25" s="27">
        <v>4</v>
      </c>
      <c r="P25" s="13">
        <v>3.9615747928446408</v>
      </c>
    </row>
    <row r="26" spans="2:16" x14ac:dyDescent="0.3">
      <c r="B26" s="17"/>
      <c r="C26" s="28"/>
      <c r="D26" s="29">
        <v>4</v>
      </c>
      <c r="E26" s="13">
        <v>24.794216479508595</v>
      </c>
      <c r="F26" s="13">
        <v>29.768190060408397</v>
      </c>
      <c r="G26" s="13">
        <f t="shared" si="0"/>
        <v>4.973973580899802</v>
      </c>
      <c r="H26" s="13">
        <f t="shared" si="1"/>
        <v>-1.9187738513511379</v>
      </c>
      <c r="I26" s="13">
        <f t="shared" si="2"/>
        <v>3.7810157300793534</v>
      </c>
      <c r="N26" s="28"/>
      <c r="O26" s="29">
        <v>4</v>
      </c>
      <c r="P26" s="13">
        <v>3.7810157300793534</v>
      </c>
    </row>
    <row r="27" spans="2:16" x14ac:dyDescent="0.3">
      <c r="B27" s="17"/>
      <c r="C27" s="23" t="s">
        <v>32</v>
      </c>
      <c r="D27" s="24">
        <v>5</v>
      </c>
      <c r="E27" s="13">
        <v>24.54229736328125</v>
      </c>
      <c r="F27" s="13">
        <v>28.8911018371582</v>
      </c>
      <c r="G27" s="13">
        <f t="shared" si="0"/>
        <v>4.3488044738769496</v>
      </c>
      <c r="H27" s="13">
        <f t="shared" si="1"/>
        <v>-2.5439429583739903</v>
      </c>
      <c r="I27" s="13">
        <f t="shared" si="2"/>
        <v>5.8318069313127374</v>
      </c>
      <c r="J27" s="13">
        <f>AVERAGE(I27:I31)</f>
        <v>6.1904155520472566</v>
      </c>
      <c r="K27" s="13">
        <f>((STDEV(I27:I32))/(SQRT(COUNT(I27:I32))))</f>
        <v>0.6702324009591597</v>
      </c>
      <c r="N27" s="23" t="s">
        <v>32</v>
      </c>
      <c r="O27" s="24">
        <v>5</v>
      </c>
      <c r="P27" s="13">
        <v>5.8318069313127374</v>
      </c>
    </row>
    <row r="28" spans="2:16" x14ac:dyDescent="0.3">
      <c r="B28" s="17"/>
      <c r="C28" s="26"/>
      <c r="D28" s="27">
        <v>5</v>
      </c>
      <c r="E28" s="13">
        <v>24.774193783281248</v>
      </c>
      <c r="F28" s="13">
        <v>28.659205417158198</v>
      </c>
      <c r="G28" s="13">
        <f t="shared" si="0"/>
        <v>3.8850116338769496</v>
      </c>
      <c r="H28" s="13">
        <f t="shared" si="1"/>
        <v>-3.0077357983739903</v>
      </c>
      <c r="I28" s="13">
        <f t="shared" si="2"/>
        <v>8.0430115866754495</v>
      </c>
      <c r="N28" s="26"/>
      <c r="O28" s="27">
        <v>5</v>
      </c>
      <c r="P28" s="13">
        <v>8.0430115866754495</v>
      </c>
    </row>
    <row r="29" spans="2:16" x14ac:dyDescent="0.3">
      <c r="B29" s="17"/>
      <c r="C29" s="26"/>
      <c r="D29" s="27">
        <v>5</v>
      </c>
      <c r="E29" s="13">
        <v>24.740543688981251</v>
      </c>
      <c r="F29" s="13">
        <v>28.692855511458198</v>
      </c>
      <c r="G29" s="13">
        <f t="shared" si="0"/>
        <v>3.9523118224769469</v>
      </c>
      <c r="H29" s="13">
        <f t="shared" si="1"/>
        <v>-2.940435609773993</v>
      </c>
      <c r="I29" s="13">
        <f t="shared" si="2"/>
        <v>7.6764304390662828</v>
      </c>
      <c r="N29" s="26"/>
      <c r="O29" s="27">
        <v>5</v>
      </c>
      <c r="P29" s="13">
        <v>7.6764304390662828</v>
      </c>
    </row>
    <row r="30" spans="2:16" x14ac:dyDescent="0.3">
      <c r="B30" s="17"/>
      <c r="C30" s="26"/>
      <c r="D30" s="27">
        <v>5</v>
      </c>
      <c r="E30" s="13">
        <v>23.549652099609375</v>
      </c>
      <c r="F30" s="13">
        <v>28.338933944702148</v>
      </c>
      <c r="G30" s="13">
        <f t="shared" si="0"/>
        <v>4.7892818450927734</v>
      </c>
      <c r="H30" s="13">
        <f t="shared" si="1"/>
        <v>-2.1034655871581664</v>
      </c>
      <c r="I30" s="13">
        <f t="shared" si="2"/>
        <v>4.2974045229387938</v>
      </c>
      <c r="N30" s="26"/>
      <c r="O30" s="27">
        <v>5</v>
      </c>
      <c r="P30" s="13">
        <v>4.2974045229387938</v>
      </c>
    </row>
    <row r="31" spans="2:16" x14ac:dyDescent="0.3">
      <c r="B31" s="17"/>
      <c r="C31" s="26"/>
      <c r="D31" s="27">
        <v>5</v>
      </c>
      <c r="E31" s="13">
        <v>23.673652099609299</v>
      </c>
      <c r="F31" s="13">
        <v>28.214933944702224</v>
      </c>
      <c r="G31" s="13">
        <f t="shared" si="0"/>
        <v>4.5412818450929251</v>
      </c>
      <c r="H31" s="13">
        <f t="shared" si="1"/>
        <v>-2.3514655871580148</v>
      </c>
      <c r="I31" s="13">
        <f t="shared" si="2"/>
        <v>5.1034242802430194</v>
      </c>
      <c r="N31" s="26"/>
      <c r="O31" s="27">
        <v>5</v>
      </c>
      <c r="P31" s="13">
        <v>5.1034242802430194</v>
      </c>
    </row>
    <row r="32" spans="2:16" x14ac:dyDescent="0.3">
      <c r="B32" s="17"/>
      <c r="C32" s="28"/>
      <c r="D32" s="29">
        <v>5</v>
      </c>
      <c r="E32" s="13">
        <v>23.551992099609375</v>
      </c>
      <c r="F32" s="13">
        <v>28.336593944702148</v>
      </c>
      <c r="G32" s="13">
        <f t="shared" si="0"/>
        <v>4.784601845092773</v>
      </c>
      <c r="H32" s="13">
        <f t="shared" si="1"/>
        <v>-2.1081455871581669</v>
      </c>
      <c r="I32" s="13">
        <f t="shared" si="2"/>
        <v>4.3113676326799633</v>
      </c>
      <c r="N32" s="28"/>
      <c r="O32" s="29">
        <v>5</v>
      </c>
      <c r="P32" s="13">
        <v>4.3113676326799633</v>
      </c>
    </row>
    <row r="33" spans="2:16" x14ac:dyDescent="0.3">
      <c r="B33" s="17"/>
      <c r="C33" s="23" t="s">
        <v>33</v>
      </c>
      <c r="D33" s="24">
        <v>6</v>
      </c>
      <c r="E33" s="13">
        <v>24.467588424682617</v>
      </c>
      <c r="F33" s="13">
        <v>28.933528900146484</v>
      </c>
      <c r="G33" s="13">
        <f t="shared" si="0"/>
        <v>4.4659404754638672</v>
      </c>
      <c r="H33" s="13">
        <f t="shared" si="1"/>
        <v>-2.4268069567870727</v>
      </c>
      <c r="I33" s="13">
        <f t="shared" si="2"/>
        <v>5.3770204435685809</v>
      </c>
      <c r="J33" s="13">
        <f>AVERAGE(I33:I37)</f>
        <v>12.165121436827411</v>
      </c>
      <c r="K33" s="13">
        <f>((STDEV(I33:I38))/(SQRT(COUNT(I33:I38))))</f>
        <v>3.8967767420719706</v>
      </c>
      <c r="N33" s="23" t="s">
        <v>33</v>
      </c>
      <c r="O33" s="24">
        <v>6</v>
      </c>
      <c r="P33" s="13">
        <v>5.3770204435685809</v>
      </c>
    </row>
    <row r="34" spans="2:16" x14ac:dyDescent="0.3">
      <c r="B34" s="17"/>
      <c r="C34" s="26"/>
      <c r="D34" s="27">
        <v>6</v>
      </c>
      <c r="E34" s="13">
        <v>24.47998842468261</v>
      </c>
      <c r="F34" s="13">
        <v>28.921128900146492</v>
      </c>
      <c r="G34" s="13">
        <f t="shared" si="0"/>
        <v>4.4411404754638824</v>
      </c>
      <c r="H34" s="13">
        <f t="shared" si="1"/>
        <v>-2.4516069567870575</v>
      </c>
      <c r="I34" s="13">
        <f t="shared" si="2"/>
        <v>5.4702507150135409</v>
      </c>
      <c r="N34" s="26"/>
      <c r="O34" s="27">
        <v>6</v>
      </c>
      <c r="P34" s="13">
        <v>5.4702507150135409</v>
      </c>
    </row>
    <row r="35" spans="2:16" x14ac:dyDescent="0.3">
      <c r="B35" s="17"/>
      <c r="C35" s="26"/>
      <c r="D35" s="27">
        <v>6</v>
      </c>
      <c r="E35" s="13">
        <v>24.691780824682617</v>
      </c>
      <c r="F35" s="13">
        <v>28.709336500146485</v>
      </c>
      <c r="G35" s="13">
        <f t="shared" si="0"/>
        <v>4.0175556754638677</v>
      </c>
      <c r="H35" s="13">
        <f t="shared" si="1"/>
        <v>-2.8751917567870722</v>
      </c>
      <c r="I35" s="13">
        <f t="shared" si="2"/>
        <v>7.3370074841421991</v>
      </c>
      <c r="N35" s="26"/>
      <c r="O35" s="27">
        <v>6</v>
      </c>
      <c r="P35" s="13">
        <v>7.3370074841421991</v>
      </c>
    </row>
    <row r="36" spans="2:16" x14ac:dyDescent="0.3">
      <c r="B36" s="17"/>
      <c r="C36" s="26"/>
      <c r="D36" s="27">
        <v>6</v>
      </c>
      <c r="E36" s="13">
        <v>24.157857894897461</v>
      </c>
      <c r="F36" s="13">
        <v>26.76585578918457</v>
      </c>
      <c r="G36" s="13">
        <f t="shared" si="0"/>
        <v>2.6079978942871094</v>
      </c>
      <c r="H36" s="13">
        <f t="shared" si="1"/>
        <v>-4.2847495379638305</v>
      </c>
      <c r="I36" s="13">
        <f t="shared" si="2"/>
        <v>19.491180118696281</v>
      </c>
      <c r="N36" s="26"/>
      <c r="O36" s="27">
        <v>6</v>
      </c>
      <c r="P36" s="13">
        <v>19.491180118696281</v>
      </c>
    </row>
    <row r="37" spans="2:16" x14ac:dyDescent="0.3">
      <c r="B37" s="17"/>
      <c r="C37" s="26"/>
      <c r="D37" s="27">
        <v>6</v>
      </c>
      <c r="E37" s="13">
        <v>24.281957894897459</v>
      </c>
      <c r="F37" s="13">
        <v>26.641755789184572</v>
      </c>
      <c r="G37" s="13">
        <f t="shared" si="0"/>
        <v>2.3597978942871123</v>
      </c>
      <c r="H37" s="13">
        <f t="shared" si="1"/>
        <v>-4.5329495379638276</v>
      </c>
      <c r="I37" s="13">
        <f t="shared" si="2"/>
        <v>23.150148422716459</v>
      </c>
      <c r="N37" s="26"/>
      <c r="O37" s="27">
        <v>6</v>
      </c>
      <c r="P37" s="13">
        <v>23.150148422716459</v>
      </c>
    </row>
    <row r="38" spans="2:16" x14ac:dyDescent="0.3">
      <c r="B38" s="17"/>
      <c r="C38" s="28"/>
      <c r="D38" s="29">
        <v>6</v>
      </c>
      <c r="E38" s="13">
        <v>24.37455789489746</v>
      </c>
      <c r="F38" s="13">
        <v>26.549155789184571</v>
      </c>
      <c r="G38" s="13">
        <f t="shared" si="0"/>
        <v>2.1745978942871105</v>
      </c>
      <c r="H38" s="13">
        <f t="shared" si="1"/>
        <v>-4.7181495379638294</v>
      </c>
      <c r="I38" s="13">
        <f t="shared" si="2"/>
        <v>26.321130290417393</v>
      </c>
      <c r="N38" s="28"/>
      <c r="O38" s="29">
        <v>6</v>
      </c>
      <c r="P38" s="13">
        <v>26.321130290417393</v>
      </c>
    </row>
    <row r="39" spans="2:16" x14ac:dyDescent="0.3">
      <c r="B39" s="17"/>
      <c r="C39" s="23" t="s">
        <v>34</v>
      </c>
      <c r="D39" s="24">
        <v>7</v>
      </c>
      <c r="E39" s="13">
        <v>24.787929534912109</v>
      </c>
      <c r="F39" s="13">
        <v>27.085868835449201</v>
      </c>
      <c r="G39" s="13">
        <f t="shared" si="0"/>
        <v>2.2979393005370916</v>
      </c>
      <c r="H39" s="13">
        <f t="shared" si="1"/>
        <v>-4.5948081317138483</v>
      </c>
      <c r="I39" s="13">
        <f t="shared" si="2"/>
        <v>24.164347467162358</v>
      </c>
      <c r="J39" s="13">
        <f>AVERAGE(I39:I43)</f>
        <v>28.511412978516393</v>
      </c>
      <c r="K39" s="13">
        <f>((STDEV(I39:I44))/(SQRT(COUNT(I39:I44))))</f>
        <v>2.2542319368691976</v>
      </c>
      <c r="N39" s="23" t="s">
        <v>34</v>
      </c>
      <c r="O39" s="24">
        <v>7</v>
      </c>
      <c r="P39" s="13">
        <v>24.164347467162358</v>
      </c>
    </row>
    <row r="40" spans="2:16" x14ac:dyDescent="0.3">
      <c r="B40" s="17"/>
      <c r="C40" s="26"/>
      <c r="D40" s="27">
        <v>7</v>
      </c>
      <c r="E40" s="13">
        <v>25.041119176912108</v>
      </c>
      <c r="F40" s="13">
        <v>26.832679193449202</v>
      </c>
      <c r="G40" s="13">
        <f t="shared" si="0"/>
        <v>1.791560016537094</v>
      </c>
      <c r="H40" s="13">
        <f t="shared" si="1"/>
        <v>-5.1011874157138459</v>
      </c>
      <c r="I40" s="13">
        <f t="shared" si="2"/>
        <v>34.324990493894774</v>
      </c>
      <c r="N40" s="26"/>
      <c r="O40" s="27">
        <v>7</v>
      </c>
      <c r="P40" s="13">
        <v>34.324990493894774</v>
      </c>
    </row>
    <row r="41" spans="2:16" x14ac:dyDescent="0.3">
      <c r="B41" s="17"/>
      <c r="C41" s="26"/>
      <c r="D41" s="27">
        <v>7</v>
      </c>
      <c r="E41" s="13">
        <v>24.967754167482109</v>
      </c>
      <c r="F41" s="13">
        <v>26.906044202879201</v>
      </c>
      <c r="G41" s="13">
        <f t="shared" si="0"/>
        <v>1.9382900353970918</v>
      </c>
      <c r="H41" s="13">
        <f t="shared" si="1"/>
        <v>-4.9544573968538481</v>
      </c>
      <c r="I41" s="13">
        <f t="shared" si="2"/>
        <v>31.005610619467777</v>
      </c>
      <c r="N41" s="26"/>
      <c r="O41" s="27">
        <v>7</v>
      </c>
      <c r="P41" s="13">
        <v>31.005610619467777</v>
      </c>
    </row>
    <row r="42" spans="2:16" x14ac:dyDescent="0.3">
      <c r="B42" s="17"/>
      <c r="C42" s="26"/>
      <c r="D42" s="27">
        <v>7</v>
      </c>
      <c r="E42" s="13">
        <v>25.628604888916016</v>
      </c>
      <c r="F42" s="13">
        <v>27.921064376831001</v>
      </c>
      <c r="G42" s="13">
        <f t="shared" si="0"/>
        <v>2.2924594879149858</v>
      </c>
      <c r="H42" s="13">
        <f t="shared" si="1"/>
        <v>-4.6002879443359541</v>
      </c>
      <c r="I42" s="13">
        <f t="shared" si="2"/>
        <v>24.256305843901693</v>
      </c>
      <c r="N42" s="26"/>
      <c r="O42" s="27">
        <v>7</v>
      </c>
      <c r="P42" s="13">
        <v>24.256305843901693</v>
      </c>
    </row>
    <row r="43" spans="2:16" x14ac:dyDescent="0.3">
      <c r="B43" s="17"/>
      <c r="C43" s="26"/>
      <c r="D43" s="27">
        <v>7</v>
      </c>
      <c r="E43" s="13">
        <v>25.75260488891594</v>
      </c>
      <c r="F43" s="13">
        <v>27.797064376831077</v>
      </c>
      <c r="G43" s="13">
        <f t="shared" si="0"/>
        <v>2.0444594879151374</v>
      </c>
      <c r="H43" s="13">
        <f t="shared" si="1"/>
        <v>-4.8482879443358025</v>
      </c>
      <c r="I43" s="13">
        <f t="shared" si="2"/>
        <v>28.805810468155364</v>
      </c>
      <c r="N43" s="26"/>
      <c r="O43" s="27">
        <v>7</v>
      </c>
      <c r="P43" s="13">
        <v>28.805810468155364</v>
      </c>
    </row>
    <row r="44" spans="2:16" x14ac:dyDescent="0.3">
      <c r="B44" s="30"/>
      <c r="C44" s="28"/>
      <c r="D44" s="29">
        <v>7</v>
      </c>
      <c r="E44" s="13">
        <v>25.952797288916017</v>
      </c>
      <c r="F44" s="13">
        <v>27.596871976831</v>
      </c>
      <c r="G44" s="13">
        <f t="shared" si="0"/>
        <v>1.6440746879149835</v>
      </c>
      <c r="H44" s="13">
        <f t="shared" si="1"/>
        <v>-5.2486727443359564</v>
      </c>
      <c r="I44" s="13">
        <f t="shared" si="2"/>
        <v>38.019634148911983</v>
      </c>
      <c r="N44" s="28"/>
      <c r="O44" s="29">
        <v>7</v>
      </c>
      <c r="P44" s="13">
        <v>38.019634148911983</v>
      </c>
    </row>
    <row r="45" spans="2:16" x14ac:dyDescent="0.3">
      <c r="G45" s="13">
        <f t="shared" si="0"/>
        <v>0</v>
      </c>
      <c r="H45" s="13">
        <f t="shared" si="1"/>
        <v>-6.8927474322509399</v>
      </c>
      <c r="I45" s="13">
        <f t="shared" si="2"/>
        <v>118.82935222076914</v>
      </c>
      <c r="P45" s="13">
        <v>118.82935222076914</v>
      </c>
    </row>
    <row r="46" spans="2:16" x14ac:dyDescent="0.3">
      <c r="B46" s="14" t="s">
        <v>35</v>
      </c>
      <c r="C46" s="23" t="s">
        <v>29</v>
      </c>
      <c r="D46" s="24">
        <v>8</v>
      </c>
      <c r="E46" s="13">
        <v>23.368602752685501</v>
      </c>
      <c r="F46" s="13">
        <v>27.840621948242099</v>
      </c>
      <c r="G46" s="13">
        <f t="shared" si="0"/>
        <v>4.472019195556598</v>
      </c>
      <c r="H46" s="13">
        <f t="shared" si="1"/>
        <v>-2.4207282366943419</v>
      </c>
      <c r="I46" s="13">
        <f t="shared" si="2"/>
        <v>5.354412311719309</v>
      </c>
      <c r="J46" s="13">
        <f>AVERAGE(I46:I50)</f>
        <v>7.2628029903724656</v>
      </c>
      <c r="K46" s="13">
        <f>((STDEV(I46:I51))/(SQRT(COUNT(I46:I51))))</f>
        <v>0.52983049026903994</v>
      </c>
      <c r="N46" s="23" t="s">
        <v>29</v>
      </c>
      <c r="O46" s="24">
        <v>8</v>
      </c>
      <c r="P46" s="13">
        <v>5.354412311719309</v>
      </c>
    </row>
    <row r="47" spans="2:16" x14ac:dyDescent="0.3">
      <c r="B47" s="17"/>
      <c r="C47" s="26"/>
      <c r="D47" s="27">
        <v>8</v>
      </c>
      <c r="E47" s="13">
        <v>23.692795152685502</v>
      </c>
      <c r="F47" s="13">
        <v>27.516429548242098</v>
      </c>
      <c r="G47" s="13">
        <f t="shared" si="0"/>
        <v>3.8236343955565957</v>
      </c>
      <c r="H47" s="13">
        <f t="shared" si="1"/>
        <v>-3.0691130366943442</v>
      </c>
      <c r="I47" s="13">
        <f t="shared" si="2"/>
        <v>8.3925721618149343</v>
      </c>
      <c r="N47" s="26"/>
      <c r="O47" s="27">
        <v>8</v>
      </c>
      <c r="P47" s="13">
        <v>8.3925721618149343</v>
      </c>
    </row>
    <row r="48" spans="2:16" x14ac:dyDescent="0.3">
      <c r="B48" s="17"/>
      <c r="C48" s="26"/>
      <c r="D48" s="27">
        <v>8</v>
      </c>
      <c r="E48" s="13">
        <v>23.5927951526855</v>
      </c>
      <c r="F48" s="13">
        <v>27.616429548242099</v>
      </c>
      <c r="G48" s="13">
        <f t="shared" si="0"/>
        <v>4.0236343955565985</v>
      </c>
      <c r="H48" s="13">
        <f t="shared" si="1"/>
        <v>-2.8691130366943414</v>
      </c>
      <c r="I48" s="13">
        <f t="shared" si="2"/>
        <v>7.3061584229713468</v>
      </c>
      <c r="N48" s="26"/>
      <c r="O48" s="27">
        <v>8</v>
      </c>
      <c r="P48" s="13">
        <v>7.3061584229713468</v>
      </c>
    </row>
    <row r="49" spans="2:16" x14ac:dyDescent="0.3">
      <c r="B49" s="17"/>
      <c r="C49" s="26"/>
      <c r="D49" s="27">
        <v>8</v>
      </c>
      <c r="E49" s="13">
        <v>23.1547368602752</v>
      </c>
      <c r="F49" s="13">
        <v>27.245188406219398</v>
      </c>
      <c r="G49" s="13">
        <f t="shared" si="0"/>
        <v>4.0904515459441981</v>
      </c>
      <c r="H49" s="13">
        <f t="shared" si="1"/>
        <v>-2.8022958863067418</v>
      </c>
      <c r="I49" s="13">
        <f t="shared" si="2"/>
        <v>6.9754963934039349</v>
      </c>
      <c r="N49" s="26"/>
      <c r="O49" s="27">
        <v>8</v>
      </c>
      <c r="P49" s="13">
        <v>6.9754963934039349</v>
      </c>
    </row>
    <row r="50" spans="2:16" x14ac:dyDescent="0.3">
      <c r="B50" s="17"/>
      <c r="C50" s="26"/>
      <c r="D50" s="27">
        <v>8</v>
      </c>
      <c r="E50" s="13">
        <v>23.278872472746201</v>
      </c>
      <c r="F50" s="13">
        <v>27.121052793748397</v>
      </c>
      <c r="G50" s="13">
        <f t="shared" si="0"/>
        <v>3.8421803210021963</v>
      </c>
      <c r="H50" s="13">
        <f t="shared" si="1"/>
        <v>-3.0505671112487436</v>
      </c>
      <c r="I50" s="13">
        <f t="shared" si="2"/>
        <v>8.2853756619527985</v>
      </c>
      <c r="N50" s="26"/>
      <c r="O50" s="27">
        <v>8</v>
      </c>
      <c r="P50" s="13">
        <v>8.2853756619527985</v>
      </c>
    </row>
    <row r="51" spans="2:16" x14ac:dyDescent="0.3">
      <c r="B51" s="17"/>
      <c r="C51" s="28"/>
      <c r="D51" s="29">
        <v>8</v>
      </c>
      <c r="E51" s="13">
        <v>23.3345614928452</v>
      </c>
      <c r="F51" s="13">
        <v>27.065363773649398</v>
      </c>
      <c r="G51" s="13">
        <f t="shared" si="0"/>
        <v>3.7308022808041983</v>
      </c>
      <c r="H51" s="13">
        <f t="shared" si="1"/>
        <v>-3.1619451514467416</v>
      </c>
      <c r="I51" s="13">
        <f t="shared" si="2"/>
        <v>8.9503565260883988</v>
      </c>
      <c r="N51" s="28"/>
      <c r="O51" s="29">
        <v>8</v>
      </c>
      <c r="P51" s="13">
        <v>8.9503565260883988</v>
      </c>
    </row>
    <row r="52" spans="2:16" x14ac:dyDescent="0.3">
      <c r="B52" s="17"/>
      <c r="C52" s="23" t="s">
        <v>30</v>
      </c>
      <c r="D52" s="24">
        <v>9</v>
      </c>
      <c r="E52" s="13">
        <v>24.142436981201172</v>
      </c>
      <c r="F52" s="13">
        <v>27.244520187377901</v>
      </c>
      <c r="G52" s="13">
        <f t="shared" si="0"/>
        <v>3.1020832061767294</v>
      </c>
      <c r="H52" s="13">
        <f t="shared" si="1"/>
        <v>-3.7906642260742105</v>
      </c>
      <c r="I52" s="13">
        <f t="shared" si="2"/>
        <v>13.838965783239251</v>
      </c>
      <c r="J52" s="13">
        <f>AVERAGE(I52:I56)</f>
        <v>13.956400043843109</v>
      </c>
      <c r="K52" s="13">
        <f>((STDEV(I52:I57))/(SQRT(COUNT(I52:I57))))</f>
        <v>2.2577596885740827</v>
      </c>
      <c r="N52" s="23" t="s">
        <v>30</v>
      </c>
      <c r="O52" s="24">
        <v>9</v>
      </c>
      <c r="P52" s="13">
        <v>13.838965783239251</v>
      </c>
    </row>
    <row r="53" spans="2:16" x14ac:dyDescent="0.3">
      <c r="B53" s="17"/>
      <c r="C53" s="26"/>
      <c r="D53" s="27">
        <v>9</v>
      </c>
      <c r="E53" s="13">
        <v>24.334871781201173</v>
      </c>
      <c r="F53" s="13">
        <v>27.0520853873779</v>
      </c>
      <c r="G53" s="13">
        <f t="shared" si="0"/>
        <v>2.7172136061767276</v>
      </c>
      <c r="H53" s="13">
        <f t="shared" si="1"/>
        <v>-4.1755338260742123</v>
      </c>
      <c r="I53" s="13">
        <f t="shared" si="2"/>
        <v>18.070115544862361</v>
      </c>
      <c r="N53" s="26"/>
      <c r="O53" s="27">
        <v>9</v>
      </c>
      <c r="P53" s="13">
        <v>18.070115544862361</v>
      </c>
    </row>
    <row r="54" spans="2:16" x14ac:dyDescent="0.3">
      <c r="B54" s="17"/>
      <c r="C54" s="26"/>
      <c r="D54" s="27">
        <v>9</v>
      </c>
      <c r="E54" s="13">
        <v>24.46485622120117</v>
      </c>
      <c r="F54" s="13">
        <v>26.922100947377903</v>
      </c>
      <c r="G54" s="13">
        <f t="shared" si="0"/>
        <v>2.4572447261767323</v>
      </c>
      <c r="H54" s="13">
        <f t="shared" si="1"/>
        <v>-4.4355027060742076</v>
      </c>
      <c r="I54" s="13">
        <f t="shared" si="2"/>
        <v>21.638111799852627</v>
      </c>
      <c r="N54" s="26"/>
      <c r="O54" s="27">
        <v>9</v>
      </c>
      <c r="P54" s="13">
        <v>21.638111799852627</v>
      </c>
    </row>
    <row r="55" spans="2:16" x14ac:dyDescent="0.3">
      <c r="B55" s="17"/>
      <c r="C55" s="26"/>
      <c r="D55" s="27">
        <v>9</v>
      </c>
      <c r="E55" s="13">
        <v>23.640262603759766</v>
      </c>
      <c r="F55" s="13">
        <v>27.773443222045799</v>
      </c>
      <c r="G55" s="13">
        <f t="shared" si="0"/>
        <v>4.1331806182860333</v>
      </c>
      <c r="H55" s="13">
        <f t="shared" si="1"/>
        <v>-2.7595668139649066</v>
      </c>
      <c r="I55" s="13">
        <f t="shared" si="2"/>
        <v>6.7719288428773714</v>
      </c>
      <c r="N55" s="26"/>
      <c r="O55" s="27">
        <v>9</v>
      </c>
      <c r="P55" s="13">
        <v>6.7719288428773714</v>
      </c>
    </row>
    <row r="56" spans="2:16" x14ac:dyDescent="0.3">
      <c r="B56" s="17"/>
      <c r="C56" s="26"/>
      <c r="D56" s="27">
        <v>9</v>
      </c>
      <c r="E56" s="13">
        <v>23.881618728469764</v>
      </c>
      <c r="F56" s="13">
        <v>27.532087097335801</v>
      </c>
      <c r="G56" s="13">
        <f t="shared" si="0"/>
        <v>3.6504683688660364</v>
      </c>
      <c r="H56" s="13">
        <f t="shared" si="1"/>
        <v>-3.2422790633849035</v>
      </c>
      <c r="I56" s="13">
        <f t="shared" si="2"/>
        <v>9.462878248383932</v>
      </c>
      <c r="N56" s="26"/>
      <c r="O56" s="27">
        <v>9</v>
      </c>
      <c r="P56" s="13">
        <v>9.462878248383932</v>
      </c>
    </row>
    <row r="57" spans="2:16" x14ac:dyDescent="0.3">
      <c r="B57" s="17"/>
      <c r="C57" s="28"/>
      <c r="D57" s="29">
        <v>9</v>
      </c>
      <c r="E57" s="13">
        <v>24.020087236329765</v>
      </c>
      <c r="F57" s="13">
        <v>27.3936185894758</v>
      </c>
      <c r="G57" s="13">
        <f t="shared" si="0"/>
        <v>3.3735313531460349</v>
      </c>
      <c r="H57" s="13">
        <f t="shared" si="1"/>
        <v>-3.519216079104905</v>
      </c>
      <c r="I57" s="13">
        <f t="shared" si="2"/>
        <v>11.465410301890639</v>
      </c>
      <c r="N57" s="28"/>
      <c r="O57" s="29">
        <v>9</v>
      </c>
      <c r="P57" s="13">
        <v>11.465410301890639</v>
      </c>
    </row>
    <row r="58" spans="2:16" x14ac:dyDescent="0.3">
      <c r="B58" s="17"/>
      <c r="C58" s="23" t="s">
        <v>31</v>
      </c>
      <c r="D58" s="24">
        <v>10</v>
      </c>
      <c r="E58" s="13">
        <v>23.560628890991211</v>
      </c>
      <c r="F58" s="13">
        <v>27.879280090331999</v>
      </c>
      <c r="G58" s="13">
        <f t="shared" si="0"/>
        <v>4.3186511993407883</v>
      </c>
      <c r="H58" s="13">
        <f t="shared" si="1"/>
        <v>-2.5740962329101515</v>
      </c>
      <c r="I58" s="13">
        <f t="shared" si="2"/>
        <v>5.9549782257275172</v>
      </c>
      <c r="J58" s="13">
        <f>AVERAGE(I58:I62)</f>
        <v>11.741463165854507</v>
      </c>
      <c r="K58" s="13">
        <f>((STDEV(I58:I63))/(SQRT(COUNT(I58:I63))))</f>
        <v>3.3985323072563287</v>
      </c>
      <c r="N58" s="23" t="s">
        <v>31</v>
      </c>
      <c r="O58" s="24">
        <v>10</v>
      </c>
      <c r="P58" s="13">
        <v>5.9549782257275172</v>
      </c>
    </row>
    <row r="59" spans="2:16" x14ac:dyDescent="0.3">
      <c r="B59" s="17"/>
      <c r="C59" s="26"/>
      <c r="D59" s="27">
        <v>10</v>
      </c>
      <c r="E59" s="13">
        <v>23.684764503462212</v>
      </c>
      <c r="F59" s="13">
        <v>27.755144477860998</v>
      </c>
      <c r="G59" s="13">
        <f t="shared" si="0"/>
        <v>4.0703799743987865</v>
      </c>
      <c r="H59" s="13">
        <f t="shared" si="1"/>
        <v>-2.8223674578521534</v>
      </c>
      <c r="I59" s="13">
        <f t="shared" si="2"/>
        <v>7.0732215854282492</v>
      </c>
      <c r="N59" s="26"/>
      <c r="O59" s="27">
        <v>10</v>
      </c>
      <c r="P59" s="13">
        <v>7.0732215854282492</v>
      </c>
    </row>
    <row r="60" spans="2:16" x14ac:dyDescent="0.3">
      <c r="B60" s="17"/>
      <c r="C60" s="26"/>
      <c r="D60" s="27">
        <v>10</v>
      </c>
      <c r="E60" s="13">
        <v>23.740453523561211</v>
      </c>
      <c r="F60" s="13">
        <v>27.699455457761999</v>
      </c>
      <c r="G60" s="13">
        <f t="shared" si="0"/>
        <v>3.9590019342007885</v>
      </c>
      <c r="H60" s="13">
        <f t="shared" si="1"/>
        <v>-2.9337454980501514</v>
      </c>
      <c r="I60" s="13">
        <f t="shared" si="2"/>
        <v>7.6409154588273553</v>
      </c>
      <c r="N60" s="26"/>
      <c r="O60" s="27">
        <v>10</v>
      </c>
      <c r="P60" s="13">
        <v>7.6409154588273553</v>
      </c>
    </row>
    <row r="61" spans="2:16" x14ac:dyDescent="0.3">
      <c r="B61" s="17"/>
      <c r="C61" s="26"/>
      <c r="D61" s="27">
        <v>10</v>
      </c>
      <c r="E61" s="13">
        <v>23.56477165222168</v>
      </c>
      <c r="F61" s="13">
        <v>26.450984954833899</v>
      </c>
      <c r="G61" s="13">
        <f t="shared" si="0"/>
        <v>2.8862133026122194</v>
      </c>
      <c r="H61" s="13">
        <f t="shared" si="1"/>
        <v>-4.0065341296387205</v>
      </c>
      <c r="I61" s="13">
        <f t="shared" si="2"/>
        <v>16.072630167567034</v>
      </c>
      <c r="N61" s="26"/>
      <c r="O61" s="27">
        <v>10</v>
      </c>
      <c r="P61" s="13">
        <v>16.072630167567034</v>
      </c>
    </row>
    <row r="62" spans="2:16" x14ac:dyDescent="0.3">
      <c r="B62" s="17"/>
      <c r="C62" s="26"/>
      <c r="D62" s="27">
        <v>10</v>
      </c>
      <c r="E62" s="13">
        <v>23.790090616421679</v>
      </c>
      <c r="F62" s="13">
        <v>26.2256659906339</v>
      </c>
      <c r="G62" s="13">
        <f t="shared" si="0"/>
        <v>2.4355753742122204</v>
      </c>
      <c r="H62" s="13">
        <f t="shared" si="1"/>
        <v>-4.4571720580387195</v>
      </c>
      <c r="I62" s="13">
        <f t="shared" si="2"/>
        <v>21.96557039172238</v>
      </c>
      <c r="N62" s="26"/>
      <c r="O62" s="27">
        <v>10</v>
      </c>
      <c r="P62" s="13">
        <v>21.96557039172238</v>
      </c>
    </row>
    <row r="63" spans="2:16" x14ac:dyDescent="0.3">
      <c r="B63" s="17"/>
      <c r="C63" s="28"/>
      <c r="D63" s="29">
        <v>10</v>
      </c>
      <c r="E63" s="13">
        <v>23.889404222221678</v>
      </c>
      <c r="F63" s="13">
        <v>26.126352384833901</v>
      </c>
      <c r="G63" s="13">
        <f t="shared" si="0"/>
        <v>2.2369481626122223</v>
      </c>
      <c r="H63" s="13">
        <f t="shared" si="1"/>
        <v>-4.6557992696387176</v>
      </c>
      <c r="I63" s="13">
        <f t="shared" si="2"/>
        <v>25.207816802739604</v>
      </c>
      <c r="N63" s="28"/>
      <c r="O63" s="29">
        <v>10</v>
      </c>
      <c r="P63" s="13">
        <v>25.207816802739604</v>
      </c>
    </row>
    <row r="64" spans="2:16" x14ac:dyDescent="0.3">
      <c r="B64" s="17"/>
      <c r="C64" s="23" t="s">
        <v>32</v>
      </c>
      <c r="D64" s="24">
        <v>11</v>
      </c>
      <c r="E64" s="13">
        <v>25.928852081298828</v>
      </c>
      <c r="F64" s="13">
        <v>28.830162048339844</v>
      </c>
      <c r="G64" s="13">
        <f t="shared" si="0"/>
        <v>2.9013099670410156</v>
      </c>
      <c r="H64" s="13">
        <f t="shared" si="1"/>
        <v>-3.9914374652099243</v>
      </c>
      <c r="I64" s="13">
        <f t="shared" si="2"/>
        <v>15.905319696742659</v>
      </c>
      <c r="J64" s="13">
        <f>AVERAGE(I64:I68)</f>
        <v>23.343499635699466</v>
      </c>
      <c r="K64" s="13">
        <f>((STDEV(I64:I69))/(SQRT(COUNT(I64:I69))))</f>
        <v>3.4027325868246971</v>
      </c>
      <c r="N64" s="23" t="s">
        <v>32</v>
      </c>
      <c r="O64" s="24">
        <v>11</v>
      </c>
      <c r="P64" s="13">
        <v>15.905319696742659</v>
      </c>
    </row>
    <row r="65" spans="2:16" x14ac:dyDescent="0.3">
      <c r="B65" s="17"/>
      <c r="C65" s="26"/>
      <c r="D65" s="27">
        <v>11</v>
      </c>
      <c r="E65" s="13">
        <v>26.05417104549883</v>
      </c>
      <c r="F65" s="13">
        <v>28.704843084139842</v>
      </c>
      <c r="G65" s="13">
        <f t="shared" ref="G65:G118" si="3">F65-E65</f>
        <v>2.6506720386410123</v>
      </c>
      <c r="H65" s="13">
        <f t="shared" si="1"/>
        <v>-4.2420753936099276</v>
      </c>
      <c r="I65" s="13">
        <f t="shared" si="2"/>
        <v>18.923084877065012</v>
      </c>
      <c r="N65" s="26"/>
      <c r="O65" s="27">
        <v>11</v>
      </c>
      <c r="P65" s="13">
        <v>18.923084877065012</v>
      </c>
    </row>
    <row r="66" spans="2:16" x14ac:dyDescent="0.3">
      <c r="B66" s="17"/>
      <c r="C66" s="26"/>
      <c r="D66" s="27">
        <v>11</v>
      </c>
      <c r="E66" s="13">
        <v>26.126834544555827</v>
      </c>
      <c r="F66" s="13">
        <v>28.632179585082845</v>
      </c>
      <c r="G66" s="13">
        <f t="shared" si="3"/>
        <v>2.5053450405270183</v>
      </c>
      <c r="H66" s="13">
        <f t="shared" si="1"/>
        <v>-4.3874023917239215</v>
      </c>
      <c r="I66" s="13">
        <f t="shared" si="2"/>
        <v>20.928578092304726</v>
      </c>
      <c r="N66" s="26"/>
      <c r="O66" s="27">
        <v>11</v>
      </c>
      <c r="P66" s="13">
        <v>20.928578092304726</v>
      </c>
    </row>
    <row r="67" spans="2:16" x14ac:dyDescent="0.3">
      <c r="B67" s="17"/>
      <c r="C67" s="26"/>
      <c r="D67" s="27">
        <v>11</v>
      </c>
      <c r="E67" s="13">
        <v>25.828852081298798</v>
      </c>
      <c r="F67" s="13">
        <v>28.151876449584901</v>
      </c>
      <c r="G67" s="13">
        <f t="shared" si="3"/>
        <v>2.3230243682861023</v>
      </c>
      <c r="H67" s="13">
        <f t="shared" si="1"/>
        <v>-4.5697230639648376</v>
      </c>
      <c r="I67" s="13">
        <f t="shared" si="2"/>
        <v>23.747818122329463</v>
      </c>
      <c r="N67" s="26"/>
      <c r="O67" s="27">
        <v>11</v>
      </c>
      <c r="P67" s="13">
        <v>23.747818122329463</v>
      </c>
    </row>
    <row r="68" spans="2:16" x14ac:dyDescent="0.3">
      <c r="B68" s="17"/>
      <c r="C68" s="26"/>
      <c r="D68" s="27">
        <v>11</v>
      </c>
      <c r="E68" s="13">
        <v>26.152852081298722</v>
      </c>
      <c r="F68" s="13">
        <v>27.827876449584977</v>
      </c>
      <c r="G68" s="13">
        <f t="shared" si="3"/>
        <v>1.6750243682862553</v>
      </c>
      <c r="H68" s="13">
        <f t="shared" ref="H68:H117" si="4">G68-6.89274743225094</f>
        <v>-5.2177230639646845</v>
      </c>
      <c r="I68" s="13">
        <f t="shared" ref="I68:I118" si="5">2^-H68</f>
        <v>37.21269739005546</v>
      </c>
      <c r="N68" s="26"/>
      <c r="O68" s="27">
        <v>11</v>
      </c>
      <c r="P68" s="13">
        <v>37.21269739005546</v>
      </c>
    </row>
    <row r="69" spans="2:16" x14ac:dyDescent="0.3">
      <c r="B69" s="17"/>
      <c r="C69" s="28"/>
      <c r="D69" s="29">
        <v>11</v>
      </c>
      <c r="E69" s="13">
        <v>26.061271321298797</v>
      </c>
      <c r="F69" s="13">
        <v>27.919457209584902</v>
      </c>
      <c r="G69" s="13">
        <f t="shared" si="3"/>
        <v>1.8581858882861049</v>
      </c>
      <c r="H69" s="13">
        <f t="shared" si="4"/>
        <v>-5.034561543964835</v>
      </c>
      <c r="I69" s="13">
        <f t="shared" si="5"/>
        <v>32.775855763307838</v>
      </c>
      <c r="N69" s="28"/>
      <c r="O69" s="29">
        <v>11</v>
      </c>
      <c r="P69" s="13">
        <v>32.775855763307838</v>
      </c>
    </row>
    <row r="70" spans="2:16" x14ac:dyDescent="0.3">
      <c r="B70" s="17"/>
      <c r="C70" s="23" t="s">
        <v>33</v>
      </c>
      <c r="D70" s="24">
        <v>12</v>
      </c>
      <c r="E70" s="13">
        <v>23.919931411743164</v>
      </c>
      <c r="F70" s="13">
        <v>27.322067260742188</v>
      </c>
      <c r="G70" s="13">
        <f t="shared" si="3"/>
        <v>3.4021358489990234</v>
      </c>
      <c r="H70" s="13">
        <f t="shared" si="4"/>
        <v>-3.4906115832519164</v>
      </c>
      <c r="I70" s="13">
        <f t="shared" si="5"/>
        <v>11.240322962384182</v>
      </c>
      <c r="J70" s="13">
        <f>AVERAGE(I70:I74)</f>
        <v>28.192790276110962</v>
      </c>
      <c r="K70" s="13">
        <f>((STDEV(I70:I75))/(SQRT(COUNT(I70:I75))))</f>
        <v>8.0229783117093803</v>
      </c>
      <c r="N70" s="23" t="s">
        <v>33</v>
      </c>
      <c r="O70" s="24">
        <v>12</v>
      </c>
      <c r="P70" s="13">
        <v>11.240322962384182</v>
      </c>
    </row>
    <row r="71" spans="2:16" x14ac:dyDescent="0.3">
      <c r="B71" s="17"/>
      <c r="C71" s="26"/>
      <c r="D71" s="27">
        <v>12</v>
      </c>
      <c r="E71" s="13">
        <v>24.251827831743164</v>
      </c>
      <c r="F71" s="13">
        <v>26.990170840742188</v>
      </c>
      <c r="G71" s="13">
        <f t="shared" si="3"/>
        <v>2.7383430089990242</v>
      </c>
      <c r="H71" s="13">
        <f t="shared" si="4"/>
        <v>-4.1544044232519157</v>
      </c>
      <c r="I71" s="13">
        <f t="shared" si="5"/>
        <v>17.807393084312828</v>
      </c>
      <c r="N71" s="26"/>
      <c r="O71" s="27">
        <v>12</v>
      </c>
      <c r="P71" s="13">
        <v>17.807393084312828</v>
      </c>
    </row>
    <row r="72" spans="2:16" x14ac:dyDescent="0.3">
      <c r="B72" s="17"/>
      <c r="C72" s="26"/>
      <c r="D72" s="27">
        <v>12</v>
      </c>
      <c r="E72" s="13">
        <v>24.239756044313165</v>
      </c>
      <c r="F72" s="13">
        <v>27.002242628172187</v>
      </c>
      <c r="G72" s="13">
        <f t="shared" si="3"/>
        <v>2.7624865838590225</v>
      </c>
      <c r="H72" s="13">
        <f t="shared" si="4"/>
        <v>-4.1302608483919174</v>
      </c>
      <c r="I72" s="13">
        <f t="shared" si="5"/>
        <v>17.511865189980639</v>
      </c>
      <c r="N72" s="26"/>
      <c r="O72" s="27">
        <v>12</v>
      </c>
      <c r="P72" s="13">
        <v>17.511865189980639</v>
      </c>
    </row>
    <row r="73" spans="2:16" x14ac:dyDescent="0.3">
      <c r="B73" s="17"/>
      <c r="C73" s="26"/>
      <c r="D73" s="27">
        <v>12</v>
      </c>
      <c r="E73" s="13">
        <v>23.685535430908203</v>
      </c>
      <c r="F73" s="13">
        <v>25.2773723602294</v>
      </c>
      <c r="G73" s="13">
        <f t="shared" si="3"/>
        <v>1.5918369293211967</v>
      </c>
      <c r="H73" s="13">
        <f t="shared" si="4"/>
        <v>-5.3009105029297432</v>
      </c>
      <c r="I73" s="13">
        <f t="shared" si="5"/>
        <v>39.421492776221619</v>
      </c>
      <c r="N73" s="26"/>
      <c r="O73" s="27">
        <v>12</v>
      </c>
      <c r="P73" s="13">
        <v>39.421492776221619</v>
      </c>
    </row>
    <row r="74" spans="2:16" x14ac:dyDescent="0.3">
      <c r="B74" s="17"/>
      <c r="C74" s="26"/>
      <c r="D74" s="27">
        <v>12</v>
      </c>
      <c r="E74" s="13">
        <v>23.925535430907445</v>
      </c>
      <c r="F74" s="13">
        <v>25.037372360230158</v>
      </c>
      <c r="G74" s="13">
        <f t="shared" si="3"/>
        <v>1.1118369293227133</v>
      </c>
      <c r="H74" s="13">
        <f t="shared" si="4"/>
        <v>-5.7809105029282266</v>
      </c>
      <c r="I74" s="13">
        <f t="shared" si="5"/>
        <v>54.982877367655561</v>
      </c>
      <c r="N74" s="26"/>
      <c r="O74" s="27">
        <v>12</v>
      </c>
      <c r="P74" s="13">
        <v>54.982877367655561</v>
      </c>
    </row>
    <row r="75" spans="2:16" x14ac:dyDescent="0.3">
      <c r="B75" s="17"/>
      <c r="C75" s="28"/>
      <c r="D75" s="29">
        <v>12</v>
      </c>
      <c r="E75" s="13">
        <v>23.919535430908226</v>
      </c>
      <c r="F75" s="13">
        <v>25.043372360229377</v>
      </c>
      <c r="G75" s="13">
        <f t="shared" si="3"/>
        <v>1.1238369293211505</v>
      </c>
      <c r="H75" s="13">
        <f t="shared" si="4"/>
        <v>-5.7689105029297894</v>
      </c>
      <c r="I75" s="13">
        <f t="shared" si="5"/>
        <v>54.527439389694926</v>
      </c>
      <c r="N75" s="28"/>
      <c r="O75" s="29">
        <v>12</v>
      </c>
      <c r="P75" s="13">
        <v>54.527439389694926</v>
      </c>
    </row>
    <row r="76" spans="2:16" x14ac:dyDescent="0.3">
      <c r="B76" s="17"/>
      <c r="C76" s="23" t="s">
        <v>34</v>
      </c>
      <c r="D76" s="24">
        <v>13</v>
      </c>
      <c r="E76" s="13">
        <v>24.26005744934082</v>
      </c>
      <c r="F76" s="13">
        <v>25.1378122329711</v>
      </c>
      <c r="G76" s="13">
        <f t="shared" si="3"/>
        <v>0.87775478363028014</v>
      </c>
      <c r="H76" s="13">
        <f t="shared" si="4"/>
        <v>-6.0149926486206597</v>
      </c>
      <c r="I76" s="13">
        <f t="shared" si="5"/>
        <v>64.668563049968313</v>
      </c>
      <c r="J76" s="13">
        <f>AVERAGE(I76:I80)</f>
        <v>63.458969259266496</v>
      </c>
      <c r="K76" s="13">
        <f>((STDEV(I76:I81))/(SQRT(COUNT(I76:I81))))</f>
        <v>10.196288749684124</v>
      </c>
      <c r="N76" s="23" t="s">
        <v>34</v>
      </c>
      <c r="O76" s="24">
        <v>13</v>
      </c>
      <c r="P76" s="13">
        <v>64.668563049968313</v>
      </c>
    </row>
    <row r="77" spans="2:16" x14ac:dyDescent="0.3">
      <c r="B77" s="17"/>
      <c r="C77" s="26"/>
      <c r="D77" s="27">
        <v>13</v>
      </c>
      <c r="E77" s="13">
        <v>24.501413574050819</v>
      </c>
      <c r="F77" s="13">
        <v>24.896456108261102</v>
      </c>
      <c r="G77" s="13">
        <f t="shared" si="3"/>
        <v>0.39504253421028324</v>
      </c>
      <c r="H77" s="13">
        <f t="shared" si="4"/>
        <v>-6.4977048980406567</v>
      </c>
      <c r="I77" s="13">
        <f t="shared" si="5"/>
        <v>90.365795748641375</v>
      </c>
      <c r="N77" s="26"/>
      <c r="O77" s="27">
        <v>13</v>
      </c>
      <c r="P77" s="13">
        <v>90.365795748641375</v>
      </c>
    </row>
    <row r="78" spans="2:16" x14ac:dyDescent="0.3">
      <c r="B78" s="17"/>
      <c r="C78" s="26"/>
      <c r="D78" s="27">
        <v>13</v>
      </c>
      <c r="E78" s="13">
        <v>24.478039912597822</v>
      </c>
      <c r="F78" s="13">
        <v>24.919829769714099</v>
      </c>
      <c r="G78" s="13">
        <f t="shared" si="3"/>
        <v>0.44178985711627661</v>
      </c>
      <c r="H78" s="13">
        <f t="shared" si="4"/>
        <v>-6.4509575751346633</v>
      </c>
      <c r="I78" s="13">
        <f t="shared" si="5"/>
        <v>87.48462425446678</v>
      </c>
      <c r="N78" s="26"/>
      <c r="O78" s="27">
        <v>13</v>
      </c>
      <c r="P78" s="13">
        <v>87.48462425446678</v>
      </c>
    </row>
    <row r="79" spans="2:16" x14ac:dyDescent="0.3">
      <c r="B79" s="17"/>
      <c r="C79" s="26"/>
      <c r="D79" s="27">
        <v>13</v>
      </c>
      <c r="E79" s="13">
        <v>23.544879913330078</v>
      </c>
      <c r="F79" s="13">
        <v>25.3438816070556</v>
      </c>
      <c r="G79" s="13">
        <f t="shared" si="3"/>
        <v>1.799001693725522</v>
      </c>
      <c r="H79" s="13">
        <f t="shared" si="4"/>
        <v>-5.0937457385254179</v>
      </c>
      <c r="I79" s="13">
        <f t="shared" si="5"/>
        <v>34.148391952995794</v>
      </c>
      <c r="N79" s="26"/>
      <c r="O79" s="27">
        <v>13</v>
      </c>
      <c r="P79" s="13">
        <v>34.148391952995794</v>
      </c>
    </row>
    <row r="80" spans="2:16" x14ac:dyDescent="0.3">
      <c r="B80" s="17"/>
      <c r="C80" s="26"/>
      <c r="D80" s="27">
        <v>13</v>
      </c>
      <c r="E80" s="13">
        <v>23.67019887753008</v>
      </c>
      <c r="F80" s="13">
        <v>25.218562642855598</v>
      </c>
      <c r="G80" s="13">
        <f t="shared" si="3"/>
        <v>1.5483637653255187</v>
      </c>
      <c r="H80" s="13">
        <f t="shared" si="4"/>
        <v>-5.3443836669254212</v>
      </c>
      <c r="I80" s="13">
        <f t="shared" si="5"/>
        <v>40.627471290260246</v>
      </c>
      <c r="N80" s="26"/>
      <c r="O80" s="27">
        <v>13</v>
      </c>
      <c r="P80" s="13">
        <v>40.627471290260246</v>
      </c>
    </row>
    <row r="81" spans="2:16" x14ac:dyDescent="0.3">
      <c r="B81" s="17"/>
      <c r="C81" s="28"/>
      <c r="D81" s="29">
        <v>13</v>
      </c>
      <c r="E81" s="13">
        <v>23.669512483330077</v>
      </c>
      <c r="F81" s="13">
        <v>25.219249037055601</v>
      </c>
      <c r="G81" s="13">
        <f t="shared" si="3"/>
        <v>1.5497365537255234</v>
      </c>
      <c r="H81" s="13">
        <f t="shared" si="4"/>
        <v>-5.3430108785254165</v>
      </c>
      <c r="I81" s="13">
        <f t="shared" si="5"/>
        <v>40.588830834074024</v>
      </c>
      <c r="N81" s="28"/>
      <c r="O81" s="29">
        <v>13</v>
      </c>
      <c r="P81" s="13">
        <v>40.588830834074024</v>
      </c>
    </row>
    <row r="82" spans="2:16" x14ac:dyDescent="0.3">
      <c r="B82" s="31"/>
      <c r="G82" s="13">
        <f t="shared" si="3"/>
        <v>0</v>
      </c>
      <c r="H82" s="13">
        <f t="shared" si="4"/>
        <v>-6.8927474322509399</v>
      </c>
      <c r="I82" s="13">
        <f t="shared" si="5"/>
        <v>118.82935222076914</v>
      </c>
      <c r="P82" s="13">
        <v>118.82935222076914</v>
      </c>
    </row>
    <row r="83" spans="2:16" x14ac:dyDescent="0.3">
      <c r="B83" s="14" t="s">
        <v>35</v>
      </c>
      <c r="C83" s="23" t="s">
        <v>29</v>
      </c>
      <c r="D83" s="24">
        <v>14</v>
      </c>
      <c r="E83" s="13">
        <v>24.382762908935547</v>
      </c>
      <c r="F83" s="13">
        <v>31.490278244018501</v>
      </c>
      <c r="G83" s="13">
        <f t="shared" si="3"/>
        <v>7.1075153350829545</v>
      </c>
      <c r="H83" s="13">
        <f t="shared" si="4"/>
        <v>0.21476790283201463</v>
      </c>
      <c r="I83" s="13">
        <f t="shared" si="5"/>
        <v>0.86168477425194401</v>
      </c>
      <c r="J83" s="13">
        <f>AVERAGE(I83:I87)</f>
        <v>1.5361103141146799</v>
      </c>
      <c r="K83" s="13">
        <f>((STDEV(I83:I88))/(SQRT(COUNT(I83:I88))))</f>
        <v>0.28347169633400199</v>
      </c>
      <c r="N83" s="23" t="s">
        <v>29</v>
      </c>
      <c r="O83" s="24">
        <v>14</v>
      </c>
      <c r="P83" s="13">
        <v>0.86168477425194401</v>
      </c>
    </row>
    <row r="84" spans="2:16" x14ac:dyDescent="0.3">
      <c r="B84" s="17"/>
      <c r="C84" s="26"/>
      <c r="D84" s="27">
        <v>14</v>
      </c>
      <c r="E84" s="13">
        <v>24.621920592435472</v>
      </c>
      <c r="F84" s="13">
        <v>31.251120560518576</v>
      </c>
      <c r="G84" s="13">
        <f t="shared" si="3"/>
        <v>6.6291999680831033</v>
      </c>
      <c r="H84" s="13">
        <f t="shared" si="4"/>
        <v>-0.26354746416783659</v>
      </c>
      <c r="I84" s="13">
        <f t="shared" si="5"/>
        <v>1.2004268258156992</v>
      </c>
      <c r="N84" s="26"/>
      <c r="O84" s="27">
        <v>14</v>
      </c>
      <c r="P84" s="13">
        <v>1.2004268258156992</v>
      </c>
    </row>
    <row r="85" spans="2:16" x14ac:dyDescent="0.3">
      <c r="B85" s="17"/>
      <c r="C85" s="26"/>
      <c r="D85" s="27">
        <v>14</v>
      </c>
      <c r="E85" s="13">
        <v>24.59840569219195</v>
      </c>
      <c r="F85" s="13">
        <v>31.274635460762099</v>
      </c>
      <c r="G85" s="13">
        <f t="shared" si="3"/>
        <v>6.676229768570149</v>
      </c>
      <c r="H85" s="13">
        <f t="shared" si="4"/>
        <v>-0.21651766368079084</v>
      </c>
      <c r="I85" s="13">
        <f t="shared" si="5"/>
        <v>1.1619255759256266</v>
      </c>
      <c r="N85" s="26"/>
      <c r="O85" s="27">
        <v>14</v>
      </c>
      <c r="P85" s="13">
        <v>1.1619255759256266</v>
      </c>
    </row>
    <row r="86" spans="2:16" x14ac:dyDescent="0.3">
      <c r="B86" s="17"/>
      <c r="C86" s="26"/>
      <c r="D86" s="27">
        <v>14</v>
      </c>
      <c r="E86" s="13">
        <v>25.290559768676758</v>
      </c>
      <c r="F86" s="13">
        <v>31.156215667724599</v>
      </c>
      <c r="G86" s="13">
        <f t="shared" si="3"/>
        <v>5.8656558990478409</v>
      </c>
      <c r="H86" s="13">
        <f t="shared" si="4"/>
        <v>-1.027091533203099</v>
      </c>
      <c r="I86" s="13">
        <f t="shared" si="5"/>
        <v>2.0379116864393088</v>
      </c>
      <c r="N86" s="26"/>
      <c r="O86" s="27">
        <v>14</v>
      </c>
      <c r="P86" s="13">
        <v>2.0379116864393088</v>
      </c>
    </row>
    <row r="87" spans="2:16" x14ac:dyDescent="0.3">
      <c r="B87" s="17"/>
      <c r="C87" s="26"/>
      <c r="D87" s="27">
        <v>14</v>
      </c>
      <c r="E87" s="13">
        <v>25.414100904289228</v>
      </c>
      <c r="F87" s="13">
        <v>31.032674532112129</v>
      </c>
      <c r="G87" s="13">
        <f t="shared" si="3"/>
        <v>5.6185736278229008</v>
      </c>
      <c r="H87" s="13">
        <f t="shared" si="4"/>
        <v>-1.2741738044280391</v>
      </c>
      <c r="I87" s="13">
        <f t="shared" si="5"/>
        <v>2.4186027081408201</v>
      </c>
      <c r="N87" s="26"/>
      <c r="O87" s="27">
        <v>14</v>
      </c>
      <c r="P87" s="13">
        <v>2.4186027081408201</v>
      </c>
    </row>
    <row r="88" spans="2:16" x14ac:dyDescent="0.3">
      <c r="B88" s="17"/>
      <c r="C88" s="28"/>
      <c r="D88" s="29">
        <v>14</v>
      </c>
      <c r="E88" s="13">
        <v>25.418817751140015</v>
      </c>
      <c r="F88" s="13">
        <v>31.027957685261342</v>
      </c>
      <c r="G88" s="13">
        <f t="shared" si="3"/>
        <v>5.6091399341213268</v>
      </c>
      <c r="H88" s="13">
        <f t="shared" si="4"/>
        <v>-1.2836074981296131</v>
      </c>
      <c r="I88" s="13">
        <f t="shared" si="5"/>
        <v>2.4344696216063606</v>
      </c>
      <c r="N88" s="28"/>
      <c r="O88" s="29">
        <v>14</v>
      </c>
      <c r="P88" s="13">
        <v>2.4344696216063606</v>
      </c>
    </row>
    <row r="89" spans="2:16" x14ac:dyDescent="0.3">
      <c r="B89" s="17"/>
      <c r="C89" s="23" t="s">
        <v>30</v>
      </c>
      <c r="D89" s="24">
        <v>15</v>
      </c>
      <c r="E89" s="13">
        <v>25.673892974853516</v>
      </c>
      <c r="F89" s="13">
        <v>31.8026218414306</v>
      </c>
      <c r="G89" s="13">
        <f t="shared" si="3"/>
        <v>6.1287288665770845</v>
      </c>
      <c r="H89" s="13">
        <f t="shared" si="4"/>
        <v>-0.7640185656738554</v>
      </c>
      <c r="I89" s="13">
        <f t="shared" si="5"/>
        <v>1.6982143466395769</v>
      </c>
      <c r="J89" s="13">
        <f>AVERAGE(I89:I93)</f>
        <v>2.1721043139377554</v>
      </c>
      <c r="K89" s="13">
        <f>((STDEV(I89:I94))/(SQRT(COUNT(I89:I94))))</f>
        <v>0.20200986014206598</v>
      </c>
      <c r="N89" s="23" t="s">
        <v>30</v>
      </c>
      <c r="O89" s="24">
        <v>15</v>
      </c>
      <c r="P89" s="13">
        <v>1.6982143466395769</v>
      </c>
    </row>
    <row r="90" spans="2:16" x14ac:dyDescent="0.3">
      <c r="B90" s="17"/>
      <c r="C90" s="26"/>
      <c r="D90" s="27">
        <v>15</v>
      </c>
      <c r="E90" s="13">
        <v>25.776134330978227</v>
      </c>
      <c r="F90" s="13">
        <v>31.700380485305889</v>
      </c>
      <c r="G90" s="13">
        <f t="shared" si="3"/>
        <v>5.9242461543276619</v>
      </c>
      <c r="H90" s="13">
        <f t="shared" si="4"/>
        <v>-0.968501277923278</v>
      </c>
      <c r="I90" s="13">
        <f t="shared" si="5"/>
        <v>1.9568067396426212</v>
      </c>
      <c r="N90" s="26"/>
      <c r="O90" s="27">
        <v>15</v>
      </c>
      <c r="P90" s="13">
        <v>1.9568067396426212</v>
      </c>
    </row>
    <row r="91" spans="2:16" x14ac:dyDescent="0.3">
      <c r="B91" s="17"/>
      <c r="C91" s="26"/>
      <c r="D91" s="27">
        <v>15</v>
      </c>
      <c r="E91" s="13">
        <v>25.884110957316771</v>
      </c>
      <c r="F91" s="13">
        <v>31.592403858967344</v>
      </c>
      <c r="G91" s="13">
        <f t="shared" si="3"/>
        <v>5.708292901650573</v>
      </c>
      <c r="H91" s="13">
        <f t="shared" si="4"/>
        <v>-1.1844545306003669</v>
      </c>
      <c r="I91" s="13">
        <f t="shared" si="5"/>
        <v>2.2727744693929295</v>
      </c>
      <c r="N91" s="26"/>
      <c r="O91" s="27">
        <v>15</v>
      </c>
      <c r="P91" s="13">
        <v>2.2727744693929295</v>
      </c>
    </row>
    <row r="92" spans="2:16" x14ac:dyDescent="0.3">
      <c r="B92" s="17"/>
      <c r="C92" s="26"/>
      <c r="D92" s="27">
        <v>15</v>
      </c>
      <c r="E92" s="13">
        <v>25.290559768676758</v>
      </c>
      <c r="F92" s="13">
        <v>31.156215667724599</v>
      </c>
      <c r="G92" s="13">
        <f t="shared" si="3"/>
        <v>5.8656558990478409</v>
      </c>
      <c r="H92" s="13">
        <f t="shared" si="4"/>
        <v>-1.027091533203099</v>
      </c>
      <c r="I92" s="13">
        <f t="shared" si="5"/>
        <v>2.0379116864393088</v>
      </c>
      <c r="N92" s="26"/>
      <c r="O92" s="27">
        <v>15</v>
      </c>
      <c r="P92" s="13">
        <v>2.0379116864393088</v>
      </c>
    </row>
    <row r="93" spans="2:16" x14ac:dyDescent="0.3">
      <c r="B93" s="17"/>
      <c r="C93" s="26"/>
      <c r="D93" s="27">
        <v>15</v>
      </c>
      <c r="E93" s="13">
        <v>25.543749410676757</v>
      </c>
      <c r="F93" s="13">
        <v>30.9030260257246</v>
      </c>
      <c r="G93" s="13">
        <f t="shared" si="3"/>
        <v>5.3592766150478433</v>
      </c>
      <c r="H93" s="13">
        <f t="shared" si="4"/>
        <v>-1.5334708172030966</v>
      </c>
      <c r="I93" s="13">
        <f t="shared" si="5"/>
        <v>2.8948143275743417</v>
      </c>
      <c r="N93" s="26"/>
      <c r="O93" s="27">
        <v>15</v>
      </c>
      <c r="P93" s="13">
        <v>2.8948143275743417</v>
      </c>
    </row>
    <row r="94" spans="2:16" x14ac:dyDescent="0.3">
      <c r="B94" s="17"/>
      <c r="C94" s="28"/>
      <c r="D94" s="29">
        <v>15</v>
      </c>
      <c r="E94" s="13">
        <v>25.536885468676758</v>
      </c>
      <c r="F94" s="13">
        <v>30.909889967724599</v>
      </c>
      <c r="G94" s="13">
        <f t="shared" si="3"/>
        <v>5.3730044990478412</v>
      </c>
      <c r="H94" s="13">
        <f t="shared" si="4"/>
        <v>-1.5197429332030987</v>
      </c>
      <c r="I94" s="13">
        <f t="shared" si="5"/>
        <v>2.8673995225653188</v>
      </c>
      <c r="N94" s="28"/>
      <c r="O94" s="29">
        <v>15</v>
      </c>
      <c r="P94" s="13">
        <v>2.8673995225653188</v>
      </c>
    </row>
    <row r="95" spans="2:16" x14ac:dyDescent="0.3">
      <c r="B95" s="17"/>
      <c r="C95" s="23" t="s">
        <v>31</v>
      </c>
      <c r="D95" s="24">
        <v>16</v>
      </c>
      <c r="E95" s="13">
        <v>24.535900115966797</v>
      </c>
      <c r="F95" s="13">
        <v>29.760194778442383</v>
      </c>
      <c r="G95" s="13">
        <f t="shared" si="3"/>
        <v>5.2242946624755859</v>
      </c>
      <c r="H95" s="13">
        <f t="shared" si="4"/>
        <v>-1.6684527697753539</v>
      </c>
      <c r="I95" s="13">
        <f t="shared" si="5"/>
        <v>3.1787350456472074</v>
      </c>
      <c r="J95" s="13">
        <f>AVERAGE(I95:I99)</f>
        <v>3.0820091339600983</v>
      </c>
      <c r="K95" s="13">
        <f>((STDEV(I95:I100))/(SQRT(COUNT(I95:I100))))</f>
        <v>0.49068551207578498</v>
      </c>
      <c r="N95" s="23" t="s">
        <v>31</v>
      </c>
      <c r="O95" s="24">
        <v>16</v>
      </c>
      <c r="P95" s="13">
        <v>3.1787350456472074</v>
      </c>
    </row>
    <row r="96" spans="2:16" x14ac:dyDescent="0.3">
      <c r="B96" s="17"/>
      <c r="C96" s="26"/>
      <c r="D96" s="27">
        <v>16</v>
      </c>
      <c r="E96" s="13">
        <v>24.771311472091508</v>
      </c>
      <c r="F96" s="13">
        <v>29.524783422317672</v>
      </c>
      <c r="G96" s="13">
        <f t="shared" si="3"/>
        <v>4.7534719502261638</v>
      </c>
      <c r="H96" s="13">
        <f t="shared" si="4"/>
        <v>-2.1392754820247761</v>
      </c>
      <c r="I96" s="13">
        <f t="shared" si="5"/>
        <v>4.4054075228373852</v>
      </c>
      <c r="N96" s="26"/>
      <c r="O96" s="27">
        <v>16</v>
      </c>
      <c r="P96" s="13">
        <v>4.4054075228373852</v>
      </c>
    </row>
    <row r="97" spans="2:16" x14ac:dyDescent="0.3">
      <c r="B97" s="17"/>
      <c r="C97" s="26"/>
      <c r="D97" s="27">
        <v>16</v>
      </c>
      <c r="E97" s="13">
        <v>24.738479940599365</v>
      </c>
      <c r="F97" s="13">
        <v>29.557614953809814</v>
      </c>
      <c r="G97" s="13">
        <f t="shared" si="3"/>
        <v>4.8191350132104489</v>
      </c>
      <c r="H97" s="13">
        <f t="shared" si="4"/>
        <v>-2.073612419040491</v>
      </c>
      <c r="I97" s="13">
        <f t="shared" si="5"/>
        <v>4.2093936105947671</v>
      </c>
      <c r="N97" s="26"/>
      <c r="O97" s="27">
        <v>16</v>
      </c>
      <c r="P97" s="13">
        <v>4.2093936105947671</v>
      </c>
    </row>
    <row r="98" spans="2:16" x14ac:dyDescent="0.3">
      <c r="B98" s="17"/>
      <c r="C98" s="26"/>
      <c r="D98" s="27">
        <v>16</v>
      </c>
      <c r="E98" s="13">
        <v>24.026004791259766</v>
      </c>
      <c r="F98" s="13">
        <v>30.305675506591797</v>
      </c>
      <c r="G98" s="13">
        <f t="shared" si="3"/>
        <v>6.2796707153320313</v>
      </c>
      <c r="H98" s="13">
        <f t="shared" si="4"/>
        <v>-0.61307671691890864</v>
      </c>
      <c r="I98" s="13">
        <f t="shared" si="5"/>
        <v>1.5295176095261918</v>
      </c>
      <c r="N98" s="26"/>
      <c r="O98" s="27">
        <v>16</v>
      </c>
      <c r="P98" s="13">
        <v>1.5295176095261918</v>
      </c>
    </row>
    <row r="99" spans="2:16" x14ac:dyDescent="0.3">
      <c r="B99" s="17"/>
      <c r="C99" s="26"/>
      <c r="D99" s="27">
        <v>16</v>
      </c>
      <c r="E99" s="13">
        <v>24.250178926872238</v>
      </c>
      <c r="F99" s="13">
        <v>30.081501370979325</v>
      </c>
      <c r="G99" s="13">
        <f t="shared" si="3"/>
        <v>5.8313224441070872</v>
      </c>
      <c r="H99" s="13">
        <f t="shared" si="4"/>
        <v>-1.0614249881438527</v>
      </c>
      <c r="I99" s="13">
        <f t="shared" si="5"/>
        <v>2.0869918811949408</v>
      </c>
      <c r="N99" s="26"/>
      <c r="O99" s="27">
        <v>16</v>
      </c>
      <c r="P99" s="13">
        <v>2.0869918811949408</v>
      </c>
    </row>
    <row r="100" spans="2:16" x14ac:dyDescent="0.3">
      <c r="B100" s="17"/>
      <c r="C100" s="28"/>
      <c r="D100" s="29">
        <v>16</v>
      </c>
      <c r="E100" s="13">
        <v>24.257284615892335</v>
      </c>
      <c r="F100" s="13">
        <v>30.074395681959228</v>
      </c>
      <c r="G100" s="13">
        <f t="shared" si="3"/>
        <v>5.817111066066893</v>
      </c>
      <c r="H100" s="13">
        <f t="shared" si="4"/>
        <v>-1.0756363661840469</v>
      </c>
      <c r="I100" s="13">
        <f t="shared" si="5"/>
        <v>2.1076515423575368</v>
      </c>
      <c r="N100" s="28"/>
      <c r="O100" s="29">
        <v>16</v>
      </c>
      <c r="P100" s="13">
        <v>2.1076515423575368</v>
      </c>
    </row>
    <row r="101" spans="2:16" x14ac:dyDescent="0.3">
      <c r="B101" s="17"/>
      <c r="C101" s="23" t="s">
        <v>32</v>
      </c>
      <c r="D101" s="24">
        <v>17</v>
      </c>
      <c r="E101" s="13">
        <v>24.515609741210938</v>
      </c>
      <c r="F101" s="13">
        <v>30.540500640869102</v>
      </c>
      <c r="G101" s="13">
        <f t="shared" si="3"/>
        <v>6.024890899658164</v>
      </c>
      <c r="H101" s="13">
        <f t="shared" si="4"/>
        <v>-0.86785653259277584</v>
      </c>
      <c r="I101" s="13">
        <f t="shared" si="5"/>
        <v>1.8249494877335843</v>
      </c>
      <c r="J101" s="13">
        <f>AVERAGE(I101:I105)</f>
        <v>7.1835325115454651</v>
      </c>
      <c r="K101" s="13">
        <f>((STDEV(I101:I106))/(SQRT(COUNT(I101:I106))))</f>
        <v>2.9232975422200358</v>
      </c>
      <c r="N101" s="23" t="s">
        <v>32</v>
      </c>
      <c r="O101" s="24">
        <v>17</v>
      </c>
      <c r="P101" s="13">
        <v>1.8249494877335843</v>
      </c>
    </row>
    <row r="102" spans="2:16" x14ac:dyDescent="0.3">
      <c r="B102" s="17"/>
      <c r="C102" s="26"/>
      <c r="D102" s="27">
        <v>17</v>
      </c>
      <c r="E102" s="13">
        <v>24.843023302458036</v>
      </c>
      <c r="F102" s="13">
        <v>30.213087079622003</v>
      </c>
      <c r="G102" s="13">
        <f t="shared" si="3"/>
        <v>5.370063777163967</v>
      </c>
      <c r="H102" s="13">
        <f t="shared" si="4"/>
        <v>-1.5226836550869729</v>
      </c>
      <c r="I102" s="13">
        <f t="shared" si="5"/>
        <v>2.8732502561258735</v>
      </c>
      <c r="N102" s="26"/>
      <c r="O102" s="27">
        <v>17</v>
      </c>
      <c r="P102" s="13">
        <v>2.8732502561258735</v>
      </c>
    </row>
    <row r="103" spans="2:16" x14ac:dyDescent="0.3">
      <c r="B103" s="17"/>
      <c r="C103" s="26"/>
      <c r="D103" s="27">
        <v>17</v>
      </c>
      <c r="E103" s="13">
        <v>24.747407987536636</v>
      </c>
      <c r="F103" s="13">
        <v>30.308702394543403</v>
      </c>
      <c r="G103" s="13">
        <f t="shared" si="3"/>
        <v>5.5612944070067662</v>
      </c>
      <c r="H103" s="13">
        <f t="shared" si="4"/>
        <v>-1.3314530252441736</v>
      </c>
      <c r="I103" s="13">
        <f t="shared" si="5"/>
        <v>2.5165600526146688</v>
      </c>
      <c r="N103" s="26"/>
      <c r="O103" s="27">
        <v>17</v>
      </c>
      <c r="P103" s="13">
        <v>2.5165600526146688</v>
      </c>
    </row>
    <row r="104" spans="2:16" x14ac:dyDescent="0.3">
      <c r="B104" s="17"/>
      <c r="C104" s="26"/>
      <c r="D104" s="27">
        <v>17</v>
      </c>
      <c r="E104" s="13">
        <v>28.3404541015625</v>
      </c>
      <c r="F104" s="13">
        <v>31.652437210083008</v>
      </c>
      <c r="G104" s="13">
        <f t="shared" si="3"/>
        <v>3.3119831085205078</v>
      </c>
      <c r="H104" s="13">
        <f t="shared" si="4"/>
        <v>-3.5807643237304321</v>
      </c>
      <c r="I104" s="13">
        <f t="shared" si="5"/>
        <v>11.965131303231164</v>
      </c>
      <c r="N104" s="26"/>
      <c r="O104" s="27">
        <v>17</v>
      </c>
      <c r="P104" s="13">
        <v>11.965131303231164</v>
      </c>
    </row>
    <row r="105" spans="2:16" x14ac:dyDescent="0.3">
      <c r="B105" s="17"/>
      <c r="C105" s="26"/>
      <c r="D105" s="27">
        <v>17</v>
      </c>
      <c r="E105" s="13">
        <v>28.582589714033499</v>
      </c>
      <c r="F105" s="13">
        <v>31.410301597612008</v>
      </c>
      <c r="G105" s="13">
        <f t="shared" si="3"/>
        <v>2.8277118835785089</v>
      </c>
      <c r="H105" s="13">
        <f t="shared" si="4"/>
        <v>-4.065035548672431</v>
      </c>
      <c r="I105" s="13">
        <f t="shared" si="5"/>
        <v>16.737771458022035</v>
      </c>
      <c r="N105" s="26"/>
      <c r="O105" s="27">
        <v>17</v>
      </c>
      <c r="P105" s="13">
        <v>16.737771458022035</v>
      </c>
    </row>
    <row r="106" spans="2:16" x14ac:dyDescent="0.3">
      <c r="B106" s="17"/>
      <c r="C106" s="28"/>
      <c r="D106" s="29">
        <v>17</v>
      </c>
      <c r="E106" s="13">
        <v>28.574564319544962</v>
      </c>
      <c r="F106" s="13">
        <v>31.418326992100546</v>
      </c>
      <c r="G106" s="13">
        <f t="shared" si="3"/>
        <v>2.8437626725555845</v>
      </c>
      <c r="H106" s="13">
        <f t="shared" si="4"/>
        <v>-4.0489847596953554</v>
      </c>
      <c r="I106" s="13">
        <f t="shared" si="5"/>
        <v>16.552586445593406</v>
      </c>
      <c r="N106" s="28"/>
      <c r="O106" s="29">
        <v>17</v>
      </c>
      <c r="P106" s="13">
        <v>16.552586445593406</v>
      </c>
    </row>
    <row r="107" spans="2:16" x14ac:dyDescent="0.3">
      <c r="B107" s="17"/>
      <c r="C107" s="23" t="s">
        <v>33</v>
      </c>
      <c r="D107" s="24">
        <v>18</v>
      </c>
      <c r="E107" s="13">
        <v>23.685535430908203</v>
      </c>
      <c r="F107" s="13">
        <v>26.2773723602294</v>
      </c>
      <c r="G107" s="13">
        <f t="shared" si="3"/>
        <v>2.5918369293211967</v>
      </c>
      <c r="H107" s="13">
        <f t="shared" si="4"/>
        <v>-4.3009105029297432</v>
      </c>
      <c r="I107" s="13">
        <f t="shared" si="5"/>
        <v>19.710746388110806</v>
      </c>
      <c r="J107" s="13">
        <f>AVERAGE(I107:I111)</f>
        <v>22.863313728852393</v>
      </c>
      <c r="K107" s="13">
        <f>((STDEV(I107:I112))/(SQRT(COUNT(I107:I112))))</f>
        <v>1.616770716786496</v>
      </c>
      <c r="N107" s="23" t="s">
        <v>33</v>
      </c>
      <c r="O107" s="24">
        <v>18</v>
      </c>
      <c r="P107" s="13">
        <v>19.710746388110806</v>
      </c>
    </row>
    <row r="108" spans="2:16" x14ac:dyDescent="0.3">
      <c r="B108" s="17"/>
      <c r="C108" s="26"/>
      <c r="D108" s="27">
        <v>18</v>
      </c>
      <c r="E108" s="13">
        <v>23.910946787032913</v>
      </c>
      <c r="F108" s="13">
        <v>26.05196100410469</v>
      </c>
      <c r="G108" s="13">
        <f t="shared" si="3"/>
        <v>2.1410142170717776</v>
      </c>
      <c r="H108" s="13">
        <f t="shared" si="4"/>
        <v>-4.7517332151791623</v>
      </c>
      <c r="I108" s="13">
        <f t="shared" si="5"/>
        <v>26.941032088267015</v>
      </c>
      <c r="N108" s="26"/>
      <c r="O108" s="27">
        <v>18</v>
      </c>
      <c r="P108" s="13">
        <v>26.941032088267015</v>
      </c>
    </row>
    <row r="109" spans="2:16" x14ac:dyDescent="0.3">
      <c r="B109" s="17"/>
      <c r="C109" s="26"/>
      <c r="D109" s="27">
        <v>18</v>
      </c>
      <c r="E109" s="13">
        <v>23.913793413371462</v>
      </c>
      <c r="F109" s="13">
        <v>26.049114377766141</v>
      </c>
      <c r="G109" s="13">
        <f t="shared" si="3"/>
        <v>2.1353209643946798</v>
      </c>
      <c r="H109" s="13">
        <f t="shared" si="4"/>
        <v>-4.7574264678562601</v>
      </c>
      <c r="I109" s="13">
        <f t="shared" si="5"/>
        <v>27.047558512900089</v>
      </c>
      <c r="N109" s="26"/>
      <c r="O109" s="27">
        <v>18</v>
      </c>
      <c r="P109" s="13">
        <v>27.047558512900089</v>
      </c>
    </row>
    <row r="110" spans="2:16" x14ac:dyDescent="0.3">
      <c r="B110" s="17"/>
      <c r="C110" s="26"/>
      <c r="D110" s="27">
        <v>18</v>
      </c>
      <c r="E110" s="13">
        <v>23.544879913330078</v>
      </c>
      <c r="F110" s="13">
        <v>26.3438816070556</v>
      </c>
      <c r="G110" s="13">
        <f t="shared" si="3"/>
        <v>2.799001693725522</v>
      </c>
      <c r="H110" s="13">
        <f t="shared" si="4"/>
        <v>-4.0937457385254179</v>
      </c>
      <c r="I110" s="13">
        <f t="shared" si="5"/>
        <v>17.074195976497894</v>
      </c>
      <c r="N110" s="26"/>
      <c r="O110" s="27">
        <v>18</v>
      </c>
      <c r="P110" s="13">
        <v>17.074195976497894</v>
      </c>
    </row>
    <row r="111" spans="2:16" x14ac:dyDescent="0.3">
      <c r="B111" s="17"/>
      <c r="C111" s="26"/>
      <c r="D111" s="27">
        <v>18</v>
      </c>
      <c r="E111" s="13">
        <v>23.77662126945479</v>
      </c>
      <c r="F111" s="13">
        <v>26.112140250930889</v>
      </c>
      <c r="G111" s="13">
        <f t="shared" si="3"/>
        <v>2.335518981476099</v>
      </c>
      <c r="H111" s="13">
        <f t="shared" si="4"/>
        <v>-4.5572284507748408</v>
      </c>
      <c r="I111" s="13">
        <f t="shared" si="5"/>
        <v>23.543035678486167</v>
      </c>
      <c r="N111" s="26"/>
      <c r="O111" s="27">
        <v>18</v>
      </c>
      <c r="P111" s="13">
        <v>23.543035678486167</v>
      </c>
    </row>
    <row r="112" spans="2:16" x14ac:dyDescent="0.3">
      <c r="B112" s="17"/>
      <c r="C112" s="28"/>
      <c r="D112" s="29">
        <v>18</v>
      </c>
      <c r="E112" s="13">
        <v>23.776159737962647</v>
      </c>
      <c r="F112" s="13">
        <v>26.112601782423031</v>
      </c>
      <c r="G112" s="13">
        <f t="shared" si="3"/>
        <v>2.3364420444603837</v>
      </c>
      <c r="H112" s="13">
        <f t="shared" si="4"/>
        <v>-4.5563053877905562</v>
      </c>
      <c r="I112" s="13">
        <f t="shared" si="5"/>
        <v>23.527977226446183</v>
      </c>
      <c r="N112" s="28"/>
      <c r="O112" s="29">
        <v>18</v>
      </c>
      <c r="P112" s="13">
        <v>23.527977226446183</v>
      </c>
    </row>
    <row r="113" spans="2:16" x14ac:dyDescent="0.3">
      <c r="B113" s="17"/>
      <c r="C113" s="23" t="s">
        <v>34</v>
      </c>
      <c r="D113" s="24">
        <v>19</v>
      </c>
      <c r="E113" s="13">
        <v>24.26005744934082</v>
      </c>
      <c r="F113" s="13">
        <v>26.1378122329711</v>
      </c>
      <c r="G113" s="13">
        <f t="shared" si="3"/>
        <v>1.8777547836302801</v>
      </c>
      <c r="H113" s="13">
        <f t="shared" si="4"/>
        <v>-5.0149926486206597</v>
      </c>
      <c r="I113" s="13">
        <f t="shared" si="5"/>
        <v>32.334281524984156</v>
      </c>
      <c r="J113" s="13">
        <f>AVERAGE(I113:I117)</f>
        <v>33.948645917357247</v>
      </c>
      <c r="K113" s="13">
        <f>((STDEV(I113:I118))/(SQRT(COUNT(I113:I118))))</f>
        <v>4.1122863946904831</v>
      </c>
      <c r="N113" s="23" t="s">
        <v>34</v>
      </c>
      <c r="O113" s="24">
        <v>19</v>
      </c>
      <c r="P113" s="13">
        <v>32.334281524984156</v>
      </c>
    </row>
    <row r="114" spans="2:16" x14ac:dyDescent="0.3">
      <c r="B114" s="17"/>
      <c r="C114" s="26"/>
      <c r="D114" s="27">
        <v>19</v>
      </c>
      <c r="E114" s="13">
        <v>24.501669921082172</v>
      </c>
      <c r="F114" s="13">
        <v>25.896199761229749</v>
      </c>
      <c r="G114" s="13">
        <f t="shared" si="3"/>
        <v>1.3945298401475767</v>
      </c>
      <c r="H114" s="13">
        <f t="shared" si="4"/>
        <v>-5.4982175921033631</v>
      </c>
      <c r="I114" s="13">
        <f t="shared" si="5"/>
        <v>45.198957484570244</v>
      </c>
      <c r="N114" s="26"/>
      <c r="O114" s="27">
        <v>19</v>
      </c>
      <c r="P114" s="13">
        <v>45.198957484570244</v>
      </c>
    </row>
    <row r="115" spans="2:16" x14ac:dyDescent="0.3">
      <c r="B115" s="17"/>
      <c r="C115" s="26"/>
      <c r="D115" s="27">
        <v>19</v>
      </c>
      <c r="E115" s="13">
        <v>24.491182022854819</v>
      </c>
      <c r="F115" s="13">
        <v>25.906687659457102</v>
      </c>
      <c r="G115" s="13">
        <f t="shared" si="3"/>
        <v>1.4155056366022833</v>
      </c>
      <c r="H115" s="13">
        <f t="shared" si="4"/>
        <v>-5.4772417956486565</v>
      </c>
      <c r="I115" s="13">
        <f t="shared" si="5"/>
        <v>44.546549913503796</v>
      </c>
      <c r="N115" s="26"/>
      <c r="O115" s="27">
        <v>19</v>
      </c>
      <c r="P115" s="13">
        <v>44.546549913503796</v>
      </c>
    </row>
    <row r="116" spans="2:16" x14ac:dyDescent="0.3">
      <c r="B116" s="17"/>
      <c r="C116" s="26"/>
      <c r="D116" s="27">
        <v>19</v>
      </c>
      <c r="E116" s="13">
        <v>24.303958892822266</v>
      </c>
      <c r="F116" s="13">
        <v>26.850265502929599</v>
      </c>
      <c r="G116" s="13">
        <f t="shared" si="3"/>
        <v>2.5463066101073331</v>
      </c>
      <c r="H116" s="13">
        <f t="shared" si="4"/>
        <v>-4.3464408221436068</v>
      </c>
      <c r="I116" s="13">
        <f t="shared" si="5"/>
        <v>20.342721892131149</v>
      </c>
      <c r="N116" s="26"/>
      <c r="O116" s="27">
        <v>19</v>
      </c>
      <c r="P116" s="13">
        <v>20.342721892131149</v>
      </c>
    </row>
    <row r="117" spans="2:16" x14ac:dyDescent="0.3">
      <c r="B117" s="17"/>
      <c r="C117" s="26"/>
      <c r="D117" s="27">
        <v>19</v>
      </c>
      <c r="E117" s="13">
        <v>24.516700248946975</v>
      </c>
      <c r="F117" s="13">
        <v>26.637524146804889</v>
      </c>
      <c r="G117" s="13">
        <f t="shared" si="3"/>
        <v>2.1208238978579139</v>
      </c>
      <c r="H117" s="13">
        <f t="shared" si="4"/>
        <v>-4.771923534393026</v>
      </c>
      <c r="I117" s="13">
        <f t="shared" si="5"/>
        <v>27.320718771596926</v>
      </c>
      <c r="N117" s="26"/>
      <c r="O117" s="27">
        <v>19</v>
      </c>
      <c r="P117" s="13">
        <v>27.320718771596926</v>
      </c>
    </row>
    <row r="118" spans="2:16" x14ac:dyDescent="0.3">
      <c r="B118" s="17"/>
      <c r="C118" s="28"/>
      <c r="D118" s="29">
        <v>19</v>
      </c>
      <c r="E118" s="13">
        <v>24.516276875285524</v>
      </c>
      <c r="F118" s="13">
        <v>26.637947520466341</v>
      </c>
      <c r="G118" s="13">
        <f t="shared" si="3"/>
        <v>2.1216706451808172</v>
      </c>
      <c r="H118" s="13">
        <f>G118-6.89274743225094</f>
        <v>-4.7710767870701227</v>
      </c>
      <c r="I118" s="13">
        <f t="shared" si="5"/>
        <v>27.304688385883246</v>
      </c>
      <c r="N118" s="28"/>
      <c r="O118" s="29">
        <v>19</v>
      </c>
      <c r="P118" s="13">
        <v>27.304688385883246</v>
      </c>
    </row>
    <row r="125" spans="2:16" x14ac:dyDescent="0.3">
      <c r="E125" s="13" t="s">
        <v>26</v>
      </c>
      <c r="F125" s="13" t="s">
        <v>7</v>
      </c>
    </row>
    <row r="126" spans="2:16" x14ac:dyDescent="0.3">
      <c r="C126" s="32" t="s">
        <v>36</v>
      </c>
      <c r="D126" s="33" t="s">
        <v>37</v>
      </c>
      <c r="E126" s="13">
        <v>0.91151583442268735</v>
      </c>
      <c r="F126" s="13">
        <v>4.9292771504111176E-2</v>
      </c>
    </row>
    <row r="127" spans="2:16" x14ac:dyDescent="0.3">
      <c r="C127" s="34"/>
      <c r="D127" s="35" t="s">
        <v>38</v>
      </c>
      <c r="E127" s="13">
        <v>3.7374469442540326</v>
      </c>
      <c r="F127" s="13">
        <v>0.24452803461126757</v>
      </c>
    </row>
    <row r="128" spans="2:16" x14ac:dyDescent="0.3">
      <c r="C128" s="34"/>
      <c r="D128" s="35" t="s">
        <v>39</v>
      </c>
      <c r="E128" s="13">
        <v>13.072368393296028</v>
      </c>
      <c r="F128" s="13">
        <v>2.8486045961822182</v>
      </c>
    </row>
    <row r="129" spans="3:6" x14ac:dyDescent="0.3">
      <c r="C129" s="34"/>
      <c r="D129" s="35" t="s">
        <v>40</v>
      </c>
      <c r="E129" s="13">
        <v>4.5892949679121262</v>
      </c>
      <c r="F129" s="13">
        <v>0.48482695507606688</v>
      </c>
    </row>
    <row r="130" spans="3:6" x14ac:dyDescent="0.3">
      <c r="C130" s="34"/>
      <c r="D130" s="35" t="s">
        <v>41</v>
      </c>
      <c r="E130" s="13">
        <v>6.1904155520472566</v>
      </c>
      <c r="F130" s="13">
        <v>0.6702324009591597</v>
      </c>
    </row>
    <row r="131" spans="3:6" x14ac:dyDescent="0.3">
      <c r="C131" s="34"/>
      <c r="D131" s="35" t="s">
        <v>42</v>
      </c>
      <c r="E131" s="13">
        <v>12.165121436827411</v>
      </c>
      <c r="F131" s="13">
        <v>3.8967767420719706</v>
      </c>
    </row>
    <row r="132" spans="3:6" x14ac:dyDescent="0.3">
      <c r="C132" s="34"/>
      <c r="D132" s="35" t="s">
        <v>43</v>
      </c>
      <c r="E132" s="13">
        <v>28.511412978516393</v>
      </c>
      <c r="F132" s="13">
        <v>2.2542319368691976</v>
      </c>
    </row>
    <row r="133" spans="3:6" x14ac:dyDescent="0.3">
      <c r="C133" s="36" t="s">
        <v>44</v>
      </c>
      <c r="D133" s="35" t="s">
        <v>38</v>
      </c>
      <c r="E133" s="13">
        <v>7.2628029903724656</v>
      </c>
      <c r="F133" s="13">
        <v>0.52983049026903994</v>
      </c>
    </row>
    <row r="134" spans="3:6" x14ac:dyDescent="0.3">
      <c r="C134" s="36"/>
      <c r="D134" s="35" t="s">
        <v>39</v>
      </c>
      <c r="E134" s="13">
        <v>13.956400043843109</v>
      </c>
      <c r="F134" s="13">
        <v>2.2577596885740827</v>
      </c>
    </row>
    <row r="135" spans="3:6" x14ac:dyDescent="0.3">
      <c r="C135" s="36"/>
      <c r="D135" s="35" t="s">
        <v>40</v>
      </c>
      <c r="E135" s="13">
        <v>11.741463165854507</v>
      </c>
      <c r="F135" s="13">
        <v>3.3985323072563287</v>
      </c>
    </row>
    <row r="136" spans="3:6" x14ac:dyDescent="0.3">
      <c r="C136" s="36"/>
      <c r="D136" s="35" t="s">
        <v>41</v>
      </c>
      <c r="E136" s="13">
        <v>23.343499635699466</v>
      </c>
      <c r="F136" s="13">
        <v>3.4027325868246971</v>
      </c>
    </row>
    <row r="137" spans="3:6" x14ac:dyDescent="0.3">
      <c r="C137" s="36"/>
      <c r="D137" s="35" t="s">
        <v>42</v>
      </c>
      <c r="E137" s="13">
        <v>28.192790276110962</v>
      </c>
      <c r="F137" s="13">
        <v>8.0229783117093803</v>
      </c>
    </row>
    <row r="138" spans="3:6" x14ac:dyDescent="0.3">
      <c r="C138" s="36"/>
      <c r="D138" s="35" t="s">
        <v>43</v>
      </c>
      <c r="E138" s="13">
        <v>63.458969259266496</v>
      </c>
      <c r="F138" s="13">
        <v>10.196288749684124</v>
      </c>
    </row>
    <row r="139" spans="3:6" x14ac:dyDescent="0.3">
      <c r="C139" s="37" t="s">
        <v>45</v>
      </c>
      <c r="D139" s="35" t="s">
        <v>38</v>
      </c>
      <c r="E139" s="13">
        <v>1.5361103141146799</v>
      </c>
      <c r="F139" s="13">
        <v>0.28347169633400199</v>
      </c>
    </row>
    <row r="140" spans="3:6" x14ac:dyDescent="0.3">
      <c r="C140" s="37"/>
      <c r="D140" s="35" t="s">
        <v>39</v>
      </c>
      <c r="E140" s="13">
        <v>2.1721043139377554</v>
      </c>
      <c r="F140" s="13">
        <v>0.20200986014206598</v>
      </c>
    </row>
    <row r="141" spans="3:6" x14ac:dyDescent="0.3">
      <c r="C141" s="37"/>
      <c r="D141" s="35" t="s">
        <v>40</v>
      </c>
      <c r="E141" s="13">
        <v>3.0820091339600983</v>
      </c>
      <c r="F141" s="13">
        <v>0.49068551207578498</v>
      </c>
    </row>
    <row r="142" spans="3:6" x14ac:dyDescent="0.3">
      <c r="C142" s="37"/>
      <c r="D142" s="35" t="s">
        <v>41</v>
      </c>
      <c r="E142" s="13">
        <v>7.1835325115454651</v>
      </c>
      <c r="F142" s="13">
        <v>2.9232975422200358</v>
      </c>
    </row>
    <row r="143" spans="3:6" x14ac:dyDescent="0.3">
      <c r="C143" s="37"/>
      <c r="D143" s="35" t="s">
        <v>42</v>
      </c>
      <c r="E143" s="13">
        <v>22.863313728852393</v>
      </c>
      <c r="F143" s="13">
        <v>1.616770716786496</v>
      </c>
    </row>
    <row r="144" spans="3:6" x14ac:dyDescent="0.3">
      <c r="C144" s="37"/>
      <c r="D144" s="35" t="s">
        <v>43</v>
      </c>
      <c r="E144" s="13">
        <v>33.948645917357247</v>
      </c>
      <c r="F144" s="13">
        <v>4.1122863946904831</v>
      </c>
    </row>
  </sheetData>
  <mergeCells count="44">
    <mergeCell ref="C133:C138"/>
    <mergeCell ref="C139:C144"/>
    <mergeCell ref="N101:N106"/>
    <mergeCell ref="C107:C112"/>
    <mergeCell ref="N107:N112"/>
    <mergeCell ref="C113:C118"/>
    <mergeCell ref="N113:N118"/>
    <mergeCell ref="C126:C132"/>
    <mergeCell ref="C76:C81"/>
    <mergeCell ref="N76:N81"/>
    <mergeCell ref="B83:B118"/>
    <mergeCell ref="C83:C88"/>
    <mergeCell ref="N83:N88"/>
    <mergeCell ref="C89:C94"/>
    <mergeCell ref="N89:N94"/>
    <mergeCell ref="C95:C100"/>
    <mergeCell ref="N95:N100"/>
    <mergeCell ref="C101:C106"/>
    <mergeCell ref="C58:C63"/>
    <mergeCell ref="N58:N63"/>
    <mergeCell ref="C64:C69"/>
    <mergeCell ref="N64:N69"/>
    <mergeCell ref="C70:C75"/>
    <mergeCell ref="N70:N75"/>
    <mergeCell ref="N27:N32"/>
    <mergeCell ref="C33:C38"/>
    <mergeCell ref="N33:N38"/>
    <mergeCell ref="C39:C44"/>
    <mergeCell ref="N39:N44"/>
    <mergeCell ref="B46:B81"/>
    <mergeCell ref="C46:C51"/>
    <mergeCell ref="N46:N51"/>
    <mergeCell ref="C52:C57"/>
    <mergeCell ref="N52:N57"/>
    <mergeCell ref="B3:B44"/>
    <mergeCell ref="C3:C8"/>
    <mergeCell ref="N3:N8"/>
    <mergeCell ref="C9:C14"/>
    <mergeCell ref="N9:N14"/>
    <mergeCell ref="C15:C20"/>
    <mergeCell ref="N15:N20"/>
    <mergeCell ref="C21:C26"/>
    <mergeCell ref="N21:N26"/>
    <mergeCell ref="C27:C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63B3-7FF4-4EA9-8BD7-9604DD11045F}">
  <dimension ref="B2:Q140"/>
  <sheetViews>
    <sheetView topLeftCell="D1" workbookViewId="0">
      <selection activeCell="W152" sqref="W152"/>
    </sheetView>
  </sheetViews>
  <sheetFormatPr defaultRowHeight="14.4" x14ac:dyDescent="0.3"/>
  <cols>
    <col min="2" max="2" width="29.109375" bestFit="1" customWidth="1"/>
    <col min="3" max="3" width="29.109375" customWidth="1"/>
    <col min="4" max="4" width="19.88671875" bestFit="1" customWidth="1"/>
    <col min="6" max="6" width="20.5546875" bestFit="1" customWidth="1"/>
  </cols>
  <sheetData>
    <row r="2" spans="2:17" x14ac:dyDescent="0.3">
      <c r="E2" t="s">
        <v>21</v>
      </c>
      <c r="F2" t="s">
        <v>46</v>
      </c>
      <c r="G2" t="s">
        <v>23</v>
      </c>
      <c r="H2" t="s">
        <v>24</v>
      </c>
      <c r="I2" t="s">
        <v>25</v>
      </c>
      <c r="J2" t="s">
        <v>26</v>
      </c>
      <c r="K2" t="s">
        <v>7</v>
      </c>
    </row>
    <row r="3" spans="2:17" x14ac:dyDescent="0.3">
      <c r="B3" s="14" t="s">
        <v>27</v>
      </c>
      <c r="C3" s="16">
        <v>1</v>
      </c>
      <c r="D3" s="15" t="s">
        <v>28</v>
      </c>
      <c r="E3">
        <v>25.754671096801758</v>
      </c>
      <c r="F3">
        <v>36.926469802856403</v>
      </c>
      <c r="G3">
        <f>F3-E3</f>
        <v>11.171798706054645</v>
      </c>
      <c r="H3">
        <f>G3-11.1671187060547</f>
        <v>4.6799999999453945E-3</v>
      </c>
      <c r="I3">
        <f>2^-H3</f>
        <v>0.99676132704732356</v>
      </c>
      <c r="J3">
        <f>AVERAGE(I3:I8)</f>
        <v>0.81519364728096766</v>
      </c>
      <c r="K3">
        <f>((STDEV(I3:I8))/(SQRT(COUNT(I3:I8))))</f>
        <v>8.1939467526768478E-2</v>
      </c>
      <c r="O3">
        <v>1</v>
      </c>
      <c r="P3" t="s">
        <v>28</v>
      </c>
      <c r="Q3">
        <v>0.99676132704732356</v>
      </c>
    </row>
    <row r="4" spans="2:17" x14ac:dyDescent="0.3">
      <c r="B4" s="17"/>
      <c r="C4" s="19">
        <v>1</v>
      </c>
      <c r="D4" s="18"/>
      <c r="E4">
        <v>25.755911096801761</v>
      </c>
      <c r="F4">
        <v>36.9252298028564</v>
      </c>
      <c r="G4">
        <f t="shared" ref="G4:G67" si="0">F4-E4</f>
        <v>11.169318706054639</v>
      </c>
      <c r="H4">
        <f t="shared" ref="H4:H67" si="1">G4-11.1671187060547</f>
        <v>2.1999999999398057E-3</v>
      </c>
      <c r="I4">
        <f t="shared" ref="I4:I67" si="2">2^-H4</f>
        <v>0.998476238308321</v>
      </c>
      <c r="O4">
        <v>1</v>
      </c>
      <c r="Q4">
        <v>0.998476238308321</v>
      </c>
    </row>
    <row r="5" spans="2:17" x14ac:dyDescent="0.3">
      <c r="B5" s="17"/>
      <c r="C5" s="19">
        <v>1</v>
      </c>
      <c r="D5" s="18"/>
      <c r="E5">
        <v>25.757011096801754</v>
      </c>
      <c r="F5">
        <v>36.924129802856406</v>
      </c>
      <c r="G5">
        <f t="shared" si="0"/>
        <v>11.167118706054652</v>
      </c>
      <c r="H5">
        <f t="shared" si="1"/>
        <v>-4.7961634663806763E-14</v>
      </c>
      <c r="I5">
        <f>2^-H5</f>
        <v>1.0000000000000333</v>
      </c>
      <c r="O5">
        <v>1</v>
      </c>
      <c r="Q5">
        <v>1.0000000000000333</v>
      </c>
    </row>
    <row r="6" spans="2:17" x14ac:dyDescent="0.3">
      <c r="B6" s="17"/>
      <c r="C6" s="19">
        <v>1</v>
      </c>
      <c r="D6" s="18"/>
      <c r="E6">
        <v>24.897371292114258</v>
      </c>
      <c r="F6">
        <v>36.728939056396399</v>
      </c>
      <c r="G6">
        <f t="shared" si="0"/>
        <v>11.831567764282141</v>
      </c>
      <c r="H6">
        <f t="shared" si="1"/>
        <v>0.66444905822744182</v>
      </c>
      <c r="I6">
        <f t="shared" si="2"/>
        <v>0.63092960016866773</v>
      </c>
      <c r="O6">
        <v>1</v>
      </c>
      <c r="Q6">
        <v>0.63092960016866773</v>
      </c>
    </row>
    <row r="7" spans="2:17" x14ac:dyDescent="0.3">
      <c r="B7" s="17"/>
      <c r="C7" s="19">
        <v>1</v>
      </c>
      <c r="D7" s="18"/>
      <c r="E7">
        <v>24.898611292114257</v>
      </c>
      <c r="F7">
        <v>36.727699056396403</v>
      </c>
      <c r="G7">
        <f t="shared" si="0"/>
        <v>11.829087764282146</v>
      </c>
      <c r="H7">
        <f t="shared" si="1"/>
        <v>0.66196905822744689</v>
      </c>
      <c r="I7">
        <f t="shared" si="2"/>
        <v>0.63201510403690686</v>
      </c>
      <c r="O7">
        <v>1</v>
      </c>
      <c r="Q7">
        <v>0.63201510403690686</v>
      </c>
    </row>
    <row r="8" spans="2:17" x14ac:dyDescent="0.3">
      <c r="B8" s="17"/>
      <c r="C8" s="22">
        <v>1</v>
      </c>
      <c r="D8" s="21"/>
      <c r="E8">
        <v>24.899711292114258</v>
      </c>
      <c r="F8">
        <v>36.726599056396395</v>
      </c>
      <c r="G8">
        <f t="shared" si="0"/>
        <v>11.826887764282137</v>
      </c>
      <c r="H8">
        <f t="shared" si="1"/>
        <v>0.65976905822743781</v>
      </c>
      <c r="I8">
        <f t="shared" si="2"/>
        <v>0.63297961412455395</v>
      </c>
      <c r="O8">
        <v>1</v>
      </c>
      <c r="Q8">
        <v>0.63297961412455395</v>
      </c>
    </row>
    <row r="9" spans="2:17" x14ac:dyDescent="0.3">
      <c r="B9" s="17"/>
      <c r="C9" s="24">
        <v>2</v>
      </c>
      <c r="D9" s="23" t="s">
        <v>29</v>
      </c>
      <c r="E9">
        <v>24.257410049438477</v>
      </c>
      <c r="F9">
        <v>29.919275283813477</v>
      </c>
      <c r="G9">
        <f t="shared" si="0"/>
        <v>5.661865234375</v>
      </c>
      <c r="H9">
        <f t="shared" si="1"/>
        <v>-5.5052534716796995</v>
      </c>
      <c r="I9">
        <f t="shared" si="2"/>
        <v>45.41992666879797</v>
      </c>
      <c r="J9">
        <f>AVERAGE(I9:I14)</f>
        <v>54.138455822596967</v>
      </c>
      <c r="K9">
        <f>((STDEV(I9:I14))/(SQRT(COUNT(I9:I14))))</f>
        <v>4.5552948959797295</v>
      </c>
      <c r="O9">
        <v>2</v>
      </c>
      <c r="P9" t="s">
        <v>29</v>
      </c>
      <c r="Q9">
        <v>45.41992666879797</v>
      </c>
    </row>
    <row r="10" spans="2:17" x14ac:dyDescent="0.3">
      <c r="B10" s="17"/>
      <c r="C10" s="27">
        <v>2</v>
      </c>
      <c r="D10" s="26"/>
      <c r="E10">
        <v>24.259750049438477</v>
      </c>
      <c r="F10">
        <v>29.916935283813476</v>
      </c>
      <c r="G10">
        <f t="shared" si="0"/>
        <v>5.6571852343749995</v>
      </c>
      <c r="H10">
        <f t="shared" si="1"/>
        <v>-5.5099334716796999</v>
      </c>
      <c r="I10">
        <f t="shared" si="2"/>
        <v>45.567504914487195</v>
      </c>
      <c r="O10">
        <v>2</v>
      </c>
      <c r="Q10">
        <v>45.567504914487195</v>
      </c>
    </row>
    <row r="11" spans="2:17" x14ac:dyDescent="0.3">
      <c r="B11" s="17"/>
      <c r="C11" s="27">
        <v>2</v>
      </c>
      <c r="D11" s="26"/>
      <c r="E11">
        <v>24.258650049438476</v>
      </c>
      <c r="F11">
        <v>29.918035283813477</v>
      </c>
      <c r="G11">
        <f t="shared" si="0"/>
        <v>5.6593852343750015</v>
      </c>
      <c r="H11">
        <f t="shared" si="1"/>
        <v>-5.507733471679698</v>
      </c>
      <c r="I11">
        <f t="shared" si="2"/>
        <v>45.498070896111145</v>
      </c>
      <c r="O11">
        <v>2</v>
      </c>
      <c r="Q11">
        <v>45.498070896111145</v>
      </c>
    </row>
    <row r="12" spans="2:17" x14ac:dyDescent="0.3">
      <c r="B12" s="17"/>
      <c r="C12" s="27">
        <v>2</v>
      </c>
      <c r="D12" s="26"/>
      <c r="E12">
        <v>23.902244567871094</v>
      </c>
      <c r="F12">
        <v>29.335117340087798</v>
      </c>
      <c r="G12">
        <f t="shared" si="0"/>
        <v>5.4328727722167045</v>
      </c>
      <c r="H12">
        <f t="shared" si="1"/>
        <v>-5.734245933837995</v>
      </c>
      <c r="I12">
        <f t="shared" si="2"/>
        <v>53.232888044978225</v>
      </c>
      <c r="O12">
        <v>2</v>
      </c>
      <c r="Q12">
        <v>53.232888044978225</v>
      </c>
    </row>
    <row r="13" spans="2:17" x14ac:dyDescent="0.3">
      <c r="B13" s="17"/>
      <c r="C13" s="27">
        <v>2</v>
      </c>
      <c r="D13" s="26"/>
      <c r="E13">
        <v>24.026344567871092</v>
      </c>
      <c r="F13">
        <v>29.2110173400878</v>
      </c>
      <c r="G13">
        <f t="shared" si="0"/>
        <v>5.1846727722167074</v>
      </c>
      <c r="H13">
        <f t="shared" si="1"/>
        <v>-5.9824459338379921</v>
      </c>
      <c r="I13">
        <f t="shared" si="2"/>
        <v>63.225995127355219</v>
      </c>
      <c r="O13">
        <v>2</v>
      </c>
      <c r="Q13">
        <v>63.225995127355219</v>
      </c>
    </row>
    <row r="14" spans="2:17" x14ac:dyDescent="0.3">
      <c r="B14" s="17"/>
      <c r="C14" s="29">
        <v>2</v>
      </c>
      <c r="D14" s="28"/>
      <c r="E14">
        <v>24.118944567871093</v>
      </c>
      <c r="F14">
        <v>29.118417340087799</v>
      </c>
      <c r="G14">
        <f t="shared" si="0"/>
        <v>4.9994727722167056</v>
      </c>
      <c r="H14">
        <f t="shared" si="1"/>
        <v>-6.1676459338379939</v>
      </c>
      <c r="I14">
        <f t="shared" si="2"/>
        <v>71.886349283852084</v>
      </c>
      <c r="O14">
        <v>2</v>
      </c>
      <c r="Q14">
        <v>71.886349283852084</v>
      </c>
    </row>
    <row r="15" spans="2:17" x14ac:dyDescent="0.3">
      <c r="B15" s="17"/>
      <c r="C15" s="24">
        <v>3</v>
      </c>
      <c r="D15" s="23" t="s">
        <v>30</v>
      </c>
      <c r="E15">
        <v>25.432271957397461</v>
      </c>
      <c r="F15">
        <v>29.17225456237793</v>
      </c>
      <c r="G15">
        <f t="shared" si="0"/>
        <v>3.7399826049804688</v>
      </c>
      <c r="H15">
        <f t="shared" si="1"/>
        <v>-7.4271361010742307</v>
      </c>
      <c r="I15">
        <f>2^-H15</f>
        <v>172.10391443786449</v>
      </c>
      <c r="J15">
        <f>AVERAGE(I15:I20)</f>
        <v>133.80043203732302</v>
      </c>
      <c r="K15">
        <f>((STDEV(I15:I20))/(SQRT(COUNT(I15:I20))))</f>
        <v>26.684570739730589</v>
      </c>
      <c r="O15">
        <v>3</v>
      </c>
      <c r="P15" t="s">
        <v>30</v>
      </c>
      <c r="Q15">
        <v>172.10391443786449</v>
      </c>
    </row>
    <row r="16" spans="2:17" x14ac:dyDescent="0.3">
      <c r="B16" s="17"/>
      <c r="C16" s="27">
        <v>3</v>
      </c>
      <c r="D16" s="26"/>
      <c r="E16">
        <v>25.493701957397462</v>
      </c>
      <c r="F16">
        <v>29.110824562377928</v>
      </c>
      <c r="G16">
        <f t="shared" si="0"/>
        <v>3.6171226049804659</v>
      </c>
      <c r="H16">
        <f t="shared" si="1"/>
        <v>-7.5499961010742336</v>
      </c>
      <c r="I16">
        <f t="shared" si="2"/>
        <v>187.40246261969031</v>
      </c>
      <c r="O16">
        <v>3</v>
      </c>
      <c r="Q16">
        <v>187.40246261969031</v>
      </c>
    </row>
    <row r="17" spans="2:17" x14ac:dyDescent="0.3">
      <c r="B17" s="17"/>
      <c r="C17" s="27">
        <v>3</v>
      </c>
      <c r="D17" s="26"/>
      <c r="E17">
        <v>25.59801783371746</v>
      </c>
      <c r="F17">
        <v>29.006508686057931</v>
      </c>
      <c r="G17">
        <f t="shared" si="0"/>
        <v>3.4084908523404707</v>
      </c>
      <c r="H17">
        <f t="shared" si="1"/>
        <v>-7.7586278537142288</v>
      </c>
      <c r="I17">
        <f t="shared" si="2"/>
        <v>216.56073121820353</v>
      </c>
      <c r="O17">
        <v>3</v>
      </c>
      <c r="Q17">
        <v>216.56073121820353</v>
      </c>
    </row>
    <row r="18" spans="2:17" x14ac:dyDescent="0.3">
      <c r="B18" s="17"/>
      <c r="C18" s="27">
        <v>3</v>
      </c>
      <c r="D18" s="26"/>
      <c r="E18">
        <v>24.666301727294922</v>
      </c>
      <c r="F18">
        <v>29.617509841918899</v>
      </c>
      <c r="G18">
        <f t="shared" si="0"/>
        <v>4.9512081146239773</v>
      </c>
      <c r="H18">
        <f t="shared" si="1"/>
        <v>-6.2159105914307222</v>
      </c>
      <c r="I18">
        <f t="shared" si="2"/>
        <v>74.331952104302914</v>
      </c>
      <c r="O18">
        <v>3</v>
      </c>
      <c r="Q18">
        <v>74.331952104302914</v>
      </c>
    </row>
    <row r="19" spans="2:17" x14ac:dyDescent="0.3">
      <c r="B19" s="17"/>
      <c r="C19" s="27">
        <v>3</v>
      </c>
      <c r="D19" s="26"/>
      <c r="E19">
        <v>24.678701727294914</v>
      </c>
      <c r="F19">
        <v>29.605109841918907</v>
      </c>
      <c r="G19">
        <f t="shared" si="0"/>
        <v>4.9264081146239924</v>
      </c>
      <c r="H19">
        <f t="shared" si="1"/>
        <v>-6.2407105914307071</v>
      </c>
      <c r="I19">
        <f t="shared" si="2"/>
        <v>75.620767749407435</v>
      </c>
      <c r="O19">
        <v>3</v>
      </c>
      <c r="Q19">
        <v>75.620767749407435</v>
      </c>
    </row>
    <row r="20" spans="2:17" x14ac:dyDescent="0.3">
      <c r="B20" s="17"/>
      <c r="C20" s="29">
        <v>3</v>
      </c>
      <c r="D20" s="28"/>
      <c r="E20">
        <v>24.689701727294924</v>
      </c>
      <c r="F20">
        <v>29.594109841918897</v>
      </c>
      <c r="G20">
        <f t="shared" si="0"/>
        <v>4.9044081146239726</v>
      </c>
      <c r="H20">
        <f t="shared" si="1"/>
        <v>-6.2627105914307268</v>
      </c>
      <c r="I20">
        <f t="shared" si="2"/>
        <v>76.782764094469584</v>
      </c>
      <c r="O20">
        <v>3</v>
      </c>
      <c r="Q20">
        <v>76.782764094469584</v>
      </c>
    </row>
    <row r="21" spans="2:17" x14ac:dyDescent="0.3">
      <c r="B21" s="17"/>
      <c r="C21" s="24">
        <v>4</v>
      </c>
      <c r="D21" s="23" t="s">
        <v>31</v>
      </c>
      <c r="E21">
        <v>24.947632789611799</v>
      </c>
      <c r="F21">
        <v>29.846666336059499</v>
      </c>
      <c r="G21">
        <f t="shared" si="0"/>
        <v>4.8990335464477006</v>
      </c>
      <c r="H21">
        <f t="shared" si="1"/>
        <v>-6.2680851596069989</v>
      </c>
      <c r="I21">
        <f t="shared" si="2"/>
        <v>77.069341524542011</v>
      </c>
      <c r="J21">
        <f>AVERAGE(I21:I26)</f>
        <v>179.72841429523081</v>
      </c>
      <c r="K21">
        <f>((STDEV(I21:I26))/(SQRT(COUNT(I21:I26))))</f>
        <v>40.673149640681743</v>
      </c>
      <c r="O21">
        <v>4</v>
      </c>
      <c r="P21" t="s">
        <v>31</v>
      </c>
      <c r="Q21">
        <v>77.069341524542011</v>
      </c>
    </row>
    <row r="22" spans="2:17" x14ac:dyDescent="0.3">
      <c r="B22" s="17"/>
      <c r="C22" s="27">
        <v>4</v>
      </c>
      <c r="D22" s="26"/>
      <c r="E22">
        <v>25.112911934811798</v>
      </c>
      <c r="F22">
        <v>29.6813871908595</v>
      </c>
      <c r="G22">
        <f t="shared" si="0"/>
        <v>4.5684752560477015</v>
      </c>
      <c r="H22">
        <f t="shared" si="1"/>
        <v>-6.5986434500069979</v>
      </c>
      <c r="I22">
        <f t="shared" si="2"/>
        <v>96.914689602536683</v>
      </c>
      <c r="O22">
        <v>4</v>
      </c>
      <c r="Q22">
        <v>96.914689602536683</v>
      </c>
    </row>
    <row r="23" spans="2:17" x14ac:dyDescent="0.3">
      <c r="B23" s="17"/>
      <c r="C23" s="27">
        <v>4</v>
      </c>
      <c r="D23" s="26"/>
      <c r="E23">
        <v>25.1662675550118</v>
      </c>
      <c r="F23">
        <v>29.628031570659498</v>
      </c>
      <c r="G23">
        <f t="shared" si="0"/>
        <v>4.4617640156476988</v>
      </c>
      <c r="H23">
        <f t="shared" si="1"/>
        <v>-6.7053546904070007</v>
      </c>
      <c r="I23">
        <f t="shared" si="2"/>
        <v>104.35491132607774</v>
      </c>
      <c r="O23">
        <v>4</v>
      </c>
      <c r="Q23">
        <v>104.35491132607774</v>
      </c>
    </row>
    <row r="24" spans="2:17" x14ac:dyDescent="0.3">
      <c r="B24" s="17"/>
      <c r="C24" s="27">
        <v>4</v>
      </c>
      <c r="D24" s="26"/>
      <c r="E24">
        <v>24.595970153808594</v>
      </c>
      <c r="F24">
        <v>28.004932403564453</v>
      </c>
      <c r="G24">
        <f t="shared" si="0"/>
        <v>3.4089622497558594</v>
      </c>
      <c r="H24">
        <f t="shared" si="1"/>
        <v>-7.7581564562988401</v>
      </c>
      <c r="I24">
        <f t="shared" si="2"/>
        <v>216.48998203720592</v>
      </c>
      <c r="O24">
        <v>4</v>
      </c>
      <c r="Q24">
        <v>216.48998203720592</v>
      </c>
    </row>
    <row r="25" spans="2:17" x14ac:dyDescent="0.3">
      <c r="B25" s="17"/>
      <c r="C25" s="27">
        <v>4</v>
      </c>
      <c r="D25" s="26"/>
      <c r="E25">
        <v>24.827866573808592</v>
      </c>
      <c r="F25">
        <v>27.773035983564455</v>
      </c>
      <c r="G25">
        <f t="shared" si="0"/>
        <v>2.9451694097558629</v>
      </c>
      <c r="H25">
        <f t="shared" si="1"/>
        <v>-8.2219492962988365</v>
      </c>
      <c r="I25">
        <f t="shared" si="2"/>
        <v>298.57494502693555</v>
      </c>
      <c r="O25">
        <v>4</v>
      </c>
      <c r="Q25">
        <v>298.57494502693555</v>
      </c>
    </row>
    <row r="26" spans="2:17" x14ac:dyDescent="0.3">
      <c r="B26" s="17"/>
      <c r="C26" s="29">
        <v>4</v>
      </c>
      <c r="D26" s="28"/>
      <c r="E26">
        <v>24.794216479508595</v>
      </c>
      <c r="F26">
        <v>27.806686077864452</v>
      </c>
      <c r="G26">
        <f t="shared" si="0"/>
        <v>3.0124695983558567</v>
      </c>
      <c r="H26">
        <f t="shared" si="1"/>
        <v>-8.1546491076988428</v>
      </c>
      <c r="I26">
        <f t="shared" si="2"/>
        <v>284.96661625408689</v>
      </c>
      <c r="O26">
        <v>4</v>
      </c>
      <c r="Q26">
        <v>284.96661625408689</v>
      </c>
    </row>
    <row r="27" spans="2:17" x14ac:dyDescent="0.3">
      <c r="B27" s="17"/>
      <c r="C27" s="24">
        <v>5</v>
      </c>
      <c r="D27" s="23" t="s">
        <v>32</v>
      </c>
      <c r="E27">
        <v>24.54229736328125</v>
      </c>
      <c r="F27">
        <v>28.439756393432599</v>
      </c>
      <c r="G27">
        <f t="shared" si="0"/>
        <v>3.8974590301513494</v>
      </c>
      <c r="H27">
        <f t="shared" si="1"/>
        <v>-7.26965967590335</v>
      </c>
      <c r="I27">
        <f t="shared" si="2"/>
        <v>154.30699744974234</v>
      </c>
      <c r="J27">
        <f>AVERAGE(I27:I32)</f>
        <v>143.89319938308896</v>
      </c>
      <c r="K27">
        <f>((STDEV(I27:I32))/(SQRT(COUNT(I27:I32))))</f>
        <v>22.330605228993452</v>
      </c>
      <c r="O27">
        <v>5</v>
      </c>
      <c r="P27" t="s">
        <v>32</v>
      </c>
      <c r="Q27">
        <v>154.30699744974234</v>
      </c>
    </row>
    <row r="28" spans="2:17" x14ac:dyDescent="0.3">
      <c r="B28" s="17"/>
      <c r="C28" s="27">
        <v>5</v>
      </c>
      <c r="D28" s="26"/>
      <c r="E28">
        <v>24.774193783281248</v>
      </c>
      <c r="F28">
        <v>28.207859973432598</v>
      </c>
      <c r="G28">
        <f t="shared" si="0"/>
        <v>3.4336661901513494</v>
      </c>
      <c r="H28">
        <f t="shared" si="1"/>
        <v>-7.73345251590335</v>
      </c>
      <c r="I28">
        <f t="shared" si="2"/>
        <v>212.81448151679581</v>
      </c>
      <c r="O28">
        <v>5</v>
      </c>
      <c r="Q28">
        <v>212.81448151679581</v>
      </c>
    </row>
    <row r="29" spans="2:17" x14ac:dyDescent="0.3">
      <c r="B29" s="17"/>
      <c r="C29" s="27">
        <v>5</v>
      </c>
      <c r="D29" s="26"/>
      <c r="E29">
        <v>24.740543688981251</v>
      </c>
      <c r="F29">
        <v>28.241510067732598</v>
      </c>
      <c r="G29">
        <f t="shared" si="0"/>
        <v>3.5009663787513468</v>
      </c>
      <c r="H29">
        <f t="shared" si="1"/>
        <v>-7.6661523273033527</v>
      </c>
      <c r="I29">
        <f t="shared" si="2"/>
        <v>203.11490866133457</v>
      </c>
      <c r="O29">
        <v>5</v>
      </c>
      <c r="Q29">
        <v>203.11490866133457</v>
      </c>
    </row>
    <row r="30" spans="2:17" x14ac:dyDescent="0.3">
      <c r="B30" s="17"/>
      <c r="C30" s="27">
        <v>5</v>
      </c>
      <c r="D30" s="26"/>
      <c r="E30">
        <v>23.549652099609375</v>
      </c>
      <c r="F30">
        <v>28.1953315734863</v>
      </c>
      <c r="G30">
        <f t="shared" si="0"/>
        <v>4.6456794738769247</v>
      </c>
      <c r="H30">
        <f t="shared" si="1"/>
        <v>-6.5214392321777748</v>
      </c>
      <c r="I30">
        <f t="shared" si="2"/>
        <v>91.864734409973096</v>
      </c>
      <c r="O30">
        <v>5</v>
      </c>
      <c r="Q30">
        <v>91.864734409973096</v>
      </c>
    </row>
    <row r="31" spans="2:17" x14ac:dyDescent="0.3">
      <c r="B31" s="17"/>
      <c r="C31" s="27">
        <v>5</v>
      </c>
      <c r="D31" s="26"/>
      <c r="E31">
        <v>23.673652099609299</v>
      </c>
      <c r="F31">
        <v>28.071331573486376</v>
      </c>
      <c r="G31">
        <f t="shared" si="0"/>
        <v>4.3976794738770764</v>
      </c>
      <c r="H31">
        <f t="shared" si="1"/>
        <v>-6.7694392321776231</v>
      </c>
      <c r="I31">
        <f t="shared" si="2"/>
        <v>109.09485331981863</v>
      </c>
      <c r="O31">
        <v>5</v>
      </c>
      <c r="Q31">
        <v>109.09485331981863</v>
      </c>
    </row>
    <row r="32" spans="2:17" x14ac:dyDescent="0.3">
      <c r="B32" s="17"/>
      <c r="C32" s="29">
        <v>5</v>
      </c>
      <c r="D32" s="28"/>
      <c r="E32">
        <v>23.551992099609375</v>
      </c>
      <c r="F32">
        <v>28.192991573486299</v>
      </c>
      <c r="G32">
        <f t="shared" si="0"/>
        <v>4.6409994738769242</v>
      </c>
      <c r="H32">
        <f t="shared" si="1"/>
        <v>-6.5261192321777752</v>
      </c>
      <c r="I32">
        <f t="shared" si="2"/>
        <v>92.163220940869323</v>
      </c>
      <c r="O32">
        <v>5</v>
      </c>
      <c r="Q32">
        <v>92.163220940869323</v>
      </c>
    </row>
    <row r="33" spans="2:17" x14ac:dyDescent="0.3">
      <c r="B33" s="17"/>
      <c r="C33" s="24">
        <v>6</v>
      </c>
      <c r="D33" s="23" t="s">
        <v>33</v>
      </c>
      <c r="E33">
        <v>24.467588424682617</v>
      </c>
      <c r="F33">
        <v>27.150768280029201</v>
      </c>
      <c r="G33">
        <f t="shared" si="0"/>
        <v>2.6831798553465838</v>
      </c>
      <c r="H33">
        <f t="shared" si="1"/>
        <v>-8.4839388507081157</v>
      </c>
      <c r="I33">
        <f t="shared" si="2"/>
        <v>358.03054157050121</v>
      </c>
      <c r="J33">
        <f>AVERAGE(I33:I38)</f>
        <v>356.69923601792601</v>
      </c>
      <c r="K33">
        <f>((STDEV(I33:I38))/(SQRT(COUNT(I33:I38))))</f>
        <v>30.70437099529282</v>
      </c>
      <c r="O33">
        <v>6</v>
      </c>
      <c r="P33" t="s">
        <v>33</v>
      </c>
      <c r="Q33">
        <v>358.03054157050121</v>
      </c>
    </row>
    <row r="34" spans="2:17" x14ac:dyDescent="0.3">
      <c r="B34" s="17"/>
      <c r="C34" s="27">
        <v>6</v>
      </c>
      <c r="D34" s="26"/>
      <c r="E34">
        <v>24.47998842468261</v>
      </c>
      <c r="F34">
        <v>27.138368280029209</v>
      </c>
      <c r="G34">
        <f t="shared" si="0"/>
        <v>2.6583798553465989</v>
      </c>
      <c r="H34">
        <f t="shared" si="1"/>
        <v>-8.5087388507081005</v>
      </c>
      <c r="I34">
        <f t="shared" si="2"/>
        <v>364.23830754917202</v>
      </c>
      <c r="O34">
        <v>6</v>
      </c>
      <c r="Q34">
        <v>364.23830754917202</v>
      </c>
    </row>
    <row r="35" spans="2:17" x14ac:dyDescent="0.3">
      <c r="B35" s="17"/>
      <c r="C35" s="27">
        <v>6</v>
      </c>
      <c r="D35" s="26"/>
      <c r="E35">
        <v>24.691780824682617</v>
      </c>
      <c r="F35">
        <v>26.926575880029201</v>
      </c>
      <c r="G35">
        <f t="shared" si="0"/>
        <v>2.2347950553465843</v>
      </c>
      <c r="H35">
        <f t="shared" si="1"/>
        <v>-8.9323236507081152</v>
      </c>
      <c r="I35">
        <f t="shared" si="2"/>
        <v>488.53687476606808</v>
      </c>
      <c r="O35">
        <v>6</v>
      </c>
      <c r="Q35">
        <v>488.53687476606808</v>
      </c>
    </row>
    <row r="36" spans="2:17" x14ac:dyDescent="0.3">
      <c r="B36" s="17"/>
      <c r="C36" s="27">
        <v>6</v>
      </c>
      <c r="D36" s="26"/>
      <c r="E36">
        <v>24.157857894897461</v>
      </c>
      <c r="F36">
        <v>27.287826538085898</v>
      </c>
      <c r="G36">
        <f t="shared" si="0"/>
        <v>3.1299686431884375</v>
      </c>
      <c r="H36">
        <f t="shared" si="1"/>
        <v>-8.037150062866262</v>
      </c>
      <c r="I36">
        <f t="shared" si="2"/>
        <v>262.67772638051622</v>
      </c>
      <c r="O36">
        <v>6</v>
      </c>
      <c r="Q36">
        <v>262.67772638051622</v>
      </c>
    </row>
    <row r="37" spans="2:17" x14ac:dyDescent="0.3">
      <c r="B37" s="17"/>
      <c r="C37" s="27">
        <v>6</v>
      </c>
      <c r="D37" s="26"/>
      <c r="E37">
        <v>24.281957894897459</v>
      </c>
      <c r="F37">
        <v>27.1637265380859</v>
      </c>
      <c r="G37">
        <f t="shared" si="0"/>
        <v>2.8817686431884404</v>
      </c>
      <c r="H37">
        <f t="shared" si="1"/>
        <v>-8.2853500628662591</v>
      </c>
      <c r="I37">
        <f t="shared" si="2"/>
        <v>311.98872084803241</v>
      </c>
      <c r="O37">
        <v>6</v>
      </c>
      <c r="Q37">
        <v>311.98872084803241</v>
      </c>
    </row>
    <row r="38" spans="2:17" x14ac:dyDescent="0.3">
      <c r="B38" s="17"/>
      <c r="C38" s="29">
        <v>6</v>
      </c>
      <c r="D38" s="28"/>
      <c r="E38">
        <v>24.37455789489746</v>
      </c>
      <c r="F38">
        <v>27.071126538085899</v>
      </c>
      <c r="G38">
        <f t="shared" si="0"/>
        <v>2.6965686431884386</v>
      </c>
      <c r="H38">
        <f t="shared" si="1"/>
        <v>-8.4705500628662609</v>
      </c>
      <c r="I38">
        <f t="shared" si="2"/>
        <v>354.72324499326589</v>
      </c>
      <c r="O38">
        <v>6</v>
      </c>
      <c r="Q38">
        <v>354.72324499326589</v>
      </c>
    </row>
    <row r="39" spans="2:17" x14ac:dyDescent="0.3">
      <c r="B39" s="17"/>
      <c r="C39" s="24">
        <v>7</v>
      </c>
      <c r="D39" s="23" t="s">
        <v>34</v>
      </c>
      <c r="E39">
        <v>24.787929534912109</v>
      </c>
      <c r="F39">
        <v>28.306713104248047</v>
      </c>
      <c r="G39">
        <f t="shared" si="0"/>
        <v>3.5187835693359375</v>
      </c>
      <c r="H39">
        <f t="shared" si="1"/>
        <v>-7.648335136718762</v>
      </c>
      <c r="I39">
        <f t="shared" si="2"/>
        <v>200.62187872257758</v>
      </c>
      <c r="J39">
        <f>AVERAGE(I39:I44)</f>
        <v>293.78439787923361</v>
      </c>
      <c r="K39">
        <f>((STDEV(I39:I44))/(SQRT(COUNT(I39:I44))))</f>
        <v>30.974723833332853</v>
      </c>
      <c r="O39">
        <v>7</v>
      </c>
      <c r="P39" t="s">
        <v>34</v>
      </c>
      <c r="Q39">
        <v>200.62187872257758</v>
      </c>
    </row>
    <row r="40" spans="2:17" x14ac:dyDescent="0.3">
      <c r="B40" s="17"/>
      <c r="C40" s="27">
        <v>7</v>
      </c>
      <c r="D40" s="26"/>
      <c r="E40">
        <v>25.041119176912108</v>
      </c>
      <c r="F40">
        <v>28.053523462248048</v>
      </c>
      <c r="G40">
        <f t="shared" si="0"/>
        <v>3.0124042853359398</v>
      </c>
      <c r="H40">
        <f t="shared" si="1"/>
        <v>-8.1547144207187596</v>
      </c>
      <c r="I40">
        <f t="shared" si="2"/>
        <v>284.9795174224277</v>
      </c>
      <c r="O40">
        <v>7</v>
      </c>
      <c r="Q40">
        <v>284.9795174224277</v>
      </c>
    </row>
    <row r="41" spans="2:17" x14ac:dyDescent="0.3">
      <c r="B41" s="17"/>
      <c r="C41" s="27">
        <v>7</v>
      </c>
      <c r="D41" s="26"/>
      <c r="E41">
        <v>24.967754167482109</v>
      </c>
      <c r="F41">
        <v>28.126888471678047</v>
      </c>
      <c r="G41">
        <f t="shared" si="0"/>
        <v>3.1591343041959377</v>
      </c>
      <c r="H41">
        <f t="shared" si="1"/>
        <v>-8.0079844018587618</v>
      </c>
      <c r="I41">
        <f t="shared" si="2"/>
        <v>257.42072538360162</v>
      </c>
      <c r="O41">
        <v>7</v>
      </c>
      <c r="Q41">
        <v>257.42072538360162</v>
      </c>
    </row>
    <row r="42" spans="2:17" x14ac:dyDescent="0.3">
      <c r="B42" s="17"/>
      <c r="C42" s="27">
        <v>7</v>
      </c>
      <c r="D42" s="26"/>
      <c r="E42">
        <v>25.628604888916016</v>
      </c>
      <c r="F42">
        <v>28.71061897277832</v>
      </c>
      <c r="G42">
        <f t="shared" si="0"/>
        <v>3.0820140838623047</v>
      </c>
      <c r="H42">
        <f t="shared" si="1"/>
        <v>-8.0851046221923948</v>
      </c>
      <c r="I42">
        <f t="shared" si="2"/>
        <v>271.55575391326778</v>
      </c>
      <c r="O42">
        <v>7</v>
      </c>
      <c r="Q42">
        <v>271.55575391326778</v>
      </c>
    </row>
    <row r="43" spans="2:17" x14ac:dyDescent="0.3">
      <c r="B43" s="17"/>
      <c r="C43" s="27">
        <v>7</v>
      </c>
      <c r="D43" s="26"/>
      <c r="E43">
        <v>25.75260488891594</v>
      </c>
      <c r="F43">
        <v>28.586618972778396</v>
      </c>
      <c r="G43">
        <f t="shared" si="0"/>
        <v>2.8340140838624563</v>
      </c>
      <c r="H43">
        <f t="shared" si="1"/>
        <v>-8.3331046221922431</v>
      </c>
      <c r="I43">
        <f t="shared" si="2"/>
        <v>322.48866043751957</v>
      </c>
      <c r="O43">
        <v>7</v>
      </c>
      <c r="Q43">
        <v>322.48866043751957</v>
      </c>
    </row>
    <row r="44" spans="2:17" x14ac:dyDescent="0.3">
      <c r="B44" s="30"/>
      <c r="C44" s="29">
        <v>7</v>
      </c>
      <c r="D44" s="28"/>
      <c r="E44">
        <v>25.952797288916017</v>
      </c>
      <c r="F44">
        <v>28.386426572778319</v>
      </c>
      <c r="G44">
        <f t="shared" si="0"/>
        <v>2.4336292838623024</v>
      </c>
      <c r="H44">
        <f t="shared" si="1"/>
        <v>-8.7334894221923971</v>
      </c>
      <c r="I44">
        <f t="shared" si="2"/>
        <v>425.63985139600726</v>
      </c>
      <c r="O44">
        <v>7</v>
      </c>
      <c r="Q44">
        <v>425.63985139600726</v>
      </c>
    </row>
    <row r="45" spans="2:17" x14ac:dyDescent="0.3">
      <c r="B45" s="13"/>
      <c r="C45" s="13"/>
      <c r="D45" s="13"/>
      <c r="G45">
        <f t="shared" si="0"/>
        <v>0</v>
      </c>
      <c r="H45">
        <f t="shared" si="1"/>
        <v>-11.167118706054699</v>
      </c>
      <c r="I45">
        <f t="shared" si="2"/>
        <v>2299.5226711123473</v>
      </c>
      <c r="Q45">
        <v>2299.5226711123473</v>
      </c>
    </row>
    <row r="46" spans="2:17" x14ac:dyDescent="0.3">
      <c r="B46" s="38" t="s">
        <v>35</v>
      </c>
      <c r="C46" s="24">
        <v>8</v>
      </c>
      <c r="D46" s="23" t="s">
        <v>29</v>
      </c>
      <c r="E46">
        <v>26.368602752685501</v>
      </c>
      <c r="F46">
        <v>30.156148910522461</v>
      </c>
      <c r="G46">
        <f t="shared" si="0"/>
        <v>3.7875461578369602</v>
      </c>
      <c r="H46">
        <f t="shared" si="1"/>
        <v>-7.3795725482177392</v>
      </c>
      <c r="I46">
        <f t="shared" si="2"/>
        <v>166.52241176124812</v>
      </c>
      <c r="J46">
        <f>AVERAGE(I46:I51)</f>
        <v>192.1838934855837</v>
      </c>
      <c r="K46">
        <f>((STDEV(I46:I51))/(SQRT(COUNT(I46:I51))))</f>
        <v>17.811196376088233</v>
      </c>
      <c r="O46">
        <v>8</v>
      </c>
      <c r="P46" t="s">
        <v>29</v>
      </c>
      <c r="Q46">
        <v>166.52241176124812</v>
      </c>
    </row>
    <row r="47" spans="2:17" x14ac:dyDescent="0.3">
      <c r="B47" s="39"/>
      <c r="C47" s="27">
        <v>8</v>
      </c>
      <c r="D47" s="26"/>
      <c r="E47">
        <v>26.692795152685502</v>
      </c>
      <c r="F47">
        <v>29.83195651052246</v>
      </c>
      <c r="G47">
        <f t="shared" si="0"/>
        <v>3.1391613578369579</v>
      </c>
      <c r="H47">
        <f t="shared" si="1"/>
        <v>-8.0279573482177415</v>
      </c>
      <c r="I47">
        <f t="shared" si="2"/>
        <v>261.0092902645705</v>
      </c>
      <c r="O47">
        <v>8</v>
      </c>
      <c r="Q47">
        <v>261.0092902645705</v>
      </c>
    </row>
    <row r="48" spans="2:17" x14ac:dyDescent="0.3">
      <c r="B48" s="39"/>
      <c r="C48" s="27">
        <v>8</v>
      </c>
      <c r="D48" s="26"/>
      <c r="E48">
        <v>26.5927951526855</v>
      </c>
      <c r="F48">
        <v>29.931956510522461</v>
      </c>
      <c r="G48">
        <f t="shared" si="0"/>
        <v>3.3391613578369608</v>
      </c>
      <c r="H48">
        <f t="shared" si="1"/>
        <v>-7.8279573482177387</v>
      </c>
      <c r="I48">
        <f t="shared" si="2"/>
        <v>227.22178466534302</v>
      </c>
      <c r="O48">
        <v>8</v>
      </c>
      <c r="Q48">
        <v>227.22178466534302</v>
      </c>
    </row>
    <row r="49" spans="2:17" x14ac:dyDescent="0.3">
      <c r="B49" s="39"/>
      <c r="C49" s="27">
        <v>8</v>
      </c>
      <c r="D49" s="26"/>
      <c r="E49">
        <v>26.1547368602752</v>
      </c>
      <c r="F49">
        <v>30.156148910522461</v>
      </c>
      <c r="G49">
        <f t="shared" si="0"/>
        <v>4.0014120502472608</v>
      </c>
      <c r="H49">
        <f t="shared" si="1"/>
        <v>-7.1657066558074387</v>
      </c>
      <c r="I49">
        <f t="shared" si="2"/>
        <v>143.57956840551833</v>
      </c>
      <c r="O49">
        <v>8</v>
      </c>
      <c r="Q49">
        <v>143.57956840551833</v>
      </c>
    </row>
    <row r="50" spans="2:17" x14ac:dyDescent="0.3">
      <c r="B50" s="39"/>
      <c r="C50" s="27">
        <v>8</v>
      </c>
      <c r="D50" s="26"/>
      <c r="E50">
        <v>26.278872472746201</v>
      </c>
      <c r="F50">
        <v>30.03201329805146</v>
      </c>
      <c r="G50">
        <f t="shared" si="0"/>
        <v>3.7531408253052589</v>
      </c>
      <c r="H50">
        <f t="shared" si="1"/>
        <v>-7.4139778807494405</v>
      </c>
      <c r="I50">
        <f t="shared" si="2"/>
        <v>170.54136286926766</v>
      </c>
      <c r="O50">
        <v>8</v>
      </c>
      <c r="Q50">
        <v>170.54136286926766</v>
      </c>
    </row>
    <row r="51" spans="2:17" x14ac:dyDescent="0.3">
      <c r="B51" s="39"/>
      <c r="C51" s="29">
        <v>8</v>
      </c>
      <c r="D51" s="28"/>
      <c r="E51">
        <v>26.3345614928452</v>
      </c>
      <c r="F51">
        <v>29.976324277952461</v>
      </c>
      <c r="G51">
        <f t="shared" si="0"/>
        <v>3.6417627851072609</v>
      </c>
      <c r="H51">
        <f t="shared" si="1"/>
        <v>-7.5253559209474385</v>
      </c>
      <c r="I51">
        <f t="shared" si="2"/>
        <v>184.22894294755451</v>
      </c>
      <c r="O51">
        <v>8</v>
      </c>
      <c r="Q51">
        <v>184.22894294755451</v>
      </c>
    </row>
    <row r="52" spans="2:17" x14ac:dyDescent="0.3">
      <c r="B52" s="39"/>
      <c r="C52" s="24">
        <v>9</v>
      </c>
      <c r="D52" s="23" t="s">
        <v>30</v>
      </c>
      <c r="E52">
        <v>24.142436981201172</v>
      </c>
      <c r="F52">
        <v>27.2068881988525</v>
      </c>
      <c r="G52">
        <f t="shared" si="0"/>
        <v>3.0644512176513281</v>
      </c>
      <c r="H52">
        <f t="shared" si="1"/>
        <v>-8.1026674884033714</v>
      </c>
      <c r="I52">
        <f t="shared" si="2"/>
        <v>274.88178282403578</v>
      </c>
      <c r="J52">
        <f>AVERAGE(I52:I57)</f>
        <v>286.36246307210007</v>
      </c>
      <c r="K52">
        <f>((STDEV(I52:I57))/(SQRT(COUNT(I52:I57))))</f>
        <v>39.203187838685793</v>
      </c>
      <c r="O52">
        <v>9</v>
      </c>
      <c r="P52" t="s">
        <v>30</v>
      </c>
      <c r="Q52">
        <v>274.88178282403578</v>
      </c>
    </row>
    <row r="53" spans="2:17" x14ac:dyDescent="0.3">
      <c r="B53" s="39"/>
      <c r="C53" s="27">
        <v>9</v>
      </c>
      <c r="D53" s="26"/>
      <c r="E53">
        <v>24.334871781201173</v>
      </c>
      <c r="F53">
        <v>27.014453398852499</v>
      </c>
      <c r="G53">
        <f t="shared" si="0"/>
        <v>2.6795816176513263</v>
      </c>
      <c r="H53">
        <f t="shared" si="1"/>
        <v>-8.4875370884033732</v>
      </c>
      <c r="I53">
        <f t="shared" si="2"/>
        <v>358.92462302522136</v>
      </c>
      <c r="O53">
        <v>9</v>
      </c>
      <c r="Q53">
        <v>358.92462302522136</v>
      </c>
    </row>
    <row r="54" spans="2:17" x14ac:dyDescent="0.3">
      <c r="B54" s="39"/>
      <c r="C54" s="27">
        <v>9</v>
      </c>
      <c r="D54" s="26"/>
      <c r="E54">
        <v>24.46485622120117</v>
      </c>
      <c r="F54">
        <v>26.884468958852501</v>
      </c>
      <c r="G54">
        <f t="shared" si="0"/>
        <v>2.419612737651331</v>
      </c>
      <c r="H54">
        <f t="shared" si="1"/>
        <v>-8.7475059684033685</v>
      </c>
      <c r="I54">
        <f t="shared" si="2"/>
        <v>429.7953215328406</v>
      </c>
      <c r="O54">
        <v>9</v>
      </c>
      <c r="Q54">
        <v>429.7953215328406</v>
      </c>
    </row>
    <row r="55" spans="2:17" x14ac:dyDescent="0.3">
      <c r="B55" s="39"/>
      <c r="C55" s="27">
        <v>9</v>
      </c>
      <c r="D55" s="26"/>
      <c r="E55">
        <v>23.640262603759766</v>
      </c>
      <c r="F55">
        <v>27.4852294921875</v>
      </c>
      <c r="G55">
        <f t="shared" si="0"/>
        <v>3.8449668884277344</v>
      </c>
      <c r="H55">
        <f t="shared" si="1"/>
        <v>-7.3221518176269651</v>
      </c>
      <c r="I55">
        <f t="shared" si="2"/>
        <v>160.02481356969415</v>
      </c>
      <c r="O55">
        <v>9</v>
      </c>
      <c r="Q55">
        <v>160.02481356969415</v>
      </c>
    </row>
    <row r="56" spans="2:17" x14ac:dyDescent="0.3">
      <c r="B56" s="39"/>
      <c r="C56" s="27">
        <v>9</v>
      </c>
      <c r="D56" s="26"/>
      <c r="E56">
        <v>23.881618728469764</v>
      </c>
      <c r="F56">
        <v>27.243873367477502</v>
      </c>
      <c r="G56">
        <f t="shared" si="0"/>
        <v>3.3622546390077375</v>
      </c>
      <c r="H56">
        <f t="shared" si="1"/>
        <v>-7.804864067046962</v>
      </c>
      <c r="I56">
        <f t="shared" si="2"/>
        <v>223.61359114443002</v>
      </c>
      <c r="O56">
        <v>9</v>
      </c>
      <c r="Q56">
        <v>223.61359114443002</v>
      </c>
    </row>
    <row r="57" spans="2:17" x14ac:dyDescent="0.3">
      <c r="B57" s="39"/>
      <c r="C57" s="29">
        <v>9</v>
      </c>
      <c r="D57" s="28"/>
      <c r="E57">
        <v>24.020087236329765</v>
      </c>
      <c r="F57">
        <v>27.105404859617501</v>
      </c>
      <c r="G57">
        <f t="shared" si="0"/>
        <v>3.085317623287736</v>
      </c>
      <c r="H57">
        <f t="shared" si="1"/>
        <v>-8.0818010827669635</v>
      </c>
      <c r="I57">
        <f t="shared" si="2"/>
        <v>270.93464633637848</v>
      </c>
      <c r="O57">
        <v>9</v>
      </c>
      <c r="Q57">
        <v>270.93464633637848</v>
      </c>
    </row>
    <row r="58" spans="2:17" x14ac:dyDescent="0.3">
      <c r="B58" s="39"/>
      <c r="C58" s="24">
        <v>10</v>
      </c>
      <c r="D58" s="23" t="s">
        <v>31</v>
      </c>
      <c r="E58">
        <v>25.5606288909912</v>
      </c>
      <c r="F58">
        <v>28.282939910888672</v>
      </c>
      <c r="G58">
        <f t="shared" si="0"/>
        <v>2.7223110198974716</v>
      </c>
      <c r="H58">
        <f t="shared" si="1"/>
        <v>-8.4448076861572279</v>
      </c>
      <c r="I58">
        <f t="shared" si="2"/>
        <v>348.4499617214837</v>
      </c>
      <c r="J58">
        <f>AVERAGE(I58:I63)</f>
        <v>465.44932719107783</v>
      </c>
      <c r="K58">
        <f>((STDEV(I58:I63))/(SQRT(COUNT(I58:I63))))</f>
        <v>42.900047708439558</v>
      </c>
      <c r="O58">
        <v>10</v>
      </c>
      <c r="P58" t="s">
        <v>31</v>
      </c>
      <c r="Q58">
        <v>348.4499617214837</v>
      </c>
    </row>
    <row r="59" spans="2:17" x14ac:dyDescent="0.3">
      <c r="B59" s="39"/>
      <c r="C59" s="27">
        <v>10</v>
      </c>
      <c r="D59" s="26"/>
      <c r="E59">
        <v>25.684764503462201</v>
      </c>
      <c r="F59">
        <v>28.158804298417671</v>
      </c>
      <c r="G59">
        <f t="shared" si="0"/>
        <v>2.4740397949554698</v>
      </c>
      <c r="H59">
        <f t="shared" si="1"/>
        <v>-8.6930789110992297</v>
      </c>
      <c r="I59">
        <f t="shared" si="2"/>
        <v>413.88292236600728</v>
      </c>
      <c r="O59">
        <v>10</v>
      </c>
      <c r="Q59">
        <v>413.88292236600728</v>
      </c>
    </row>
    <row r="60" spans="2:17" x14ac:dyDescent="0.3">
      <c r="B60" s="39"/>
      <c r="C60" s="27">
        <v>10</v>
      </c>
      <c r="D60" s="26"/>
      <c r="E60">
        <v>25.7404535235612</v>
      </c>
      <c r="F60">
        <v>28.103115278318672</v>
      </c>
      <c r="G60">
        <f t="shared" si="0"/>
        <v>2.3626617547574718</v>
      </c>
      <c r="H60">
        <f t="shared" si="1"/>
        <v>-8.8044569512972277</v>
      </c>
      <c r="I60">
        <f t="shared" si="2"/>
        <v>447.10099654818004</v>
      </c>
      <c r="O60">
        <v>10</v>
      </c>
      <c r="Q60">
        <v>447.10099654818004</v>
      </c>
    </row>
    <row r="61" spans="2:17" x14ac:dyDescent="0.3">
      <c r="B61" s="39"/>
      <c r="C61" s="27">
        <v>10</v>
      </c>
      <c r="D61" s="26"/>
      <c r="E61">
        <v>25.564771652221602</v>
      </c>
      <c r="F61">
        <v>28.079574584960938</v>
      </c>
      <c r="G61">
        <f t="shared" si="0"/>
        <v>2.514802932739336</v>
      </c>
      <c r="H61">
        <f t="shared" si="1"/>
        <v>-8.6523157733153635</v>
      </c>
      <c r="I61">
        <f t="shared" si="2"/>
        <v>402.3523847338052</v>
      </c>
      <c r="O61">
        <v>10</v>
      </c>
      <c r="Q61">
        <v>402.3523847338052</v>
      </c>
    </row>
    <row r="62" spans="2:17" x14ac:dyDescent="0.3">
      <c r="B62" s="39"/>
      <c r="C62" s="27">
        <v>10</v>
      </c>
      <c r="D62" s="26"/>
      <c r="E62">
        <v>25.790090616421601</v>
      </c>
      <c r="F62">
        <v>27.854255620760938</v>
      </c>
      <c r="G62">
        <f t="shared" si="0"/>
        <v>2.0641650043393369</v>
      </c>
      <c r="H62">
        <f t="shared" si="1"/>
        <v>-9.1029537017153626</v>
      </c>
      <c r="I62">
        <f t="shared" si="2"/>
        <v>549.87264293443195</v>
      </c>
      <c r="O62">
        <v>10</v>
      </c>
      <c r="Q62">
        <v>549.87264293443195</v>
      </c>
    </row>
    <row r="63" spans="2:17" x14ac:dyDescent="0.3">
      <c r="B63" s="39"/>
      <c r="C63" s="29">
        <v>10</v>
      </c>
      <c r="D63" s="28"/>
      <c r="E63">
        <v>25.8894042222216</v>
      </c>
      <c r="F63">
        <v>27.754942014960939</v>
      </c>
      <c r="G63">
        <f t="shared" si="0"/>
        <v>1.8655377927393388</v>
      </c>
      <c r="H63">
        <f t="shared" si="1"/>
        <v>-9.3015809133153606</v>
      </c>
      <c r="I63">
        <f t="shared" si="2"/>
        <v>631.03705484255886</v>
      </c>
      <c r="O63">
        <v>10</v>
      </c>
      <c r="Q63">
        <v>631.03705484255886</v>
      </c>
    </row>
    <row r="64" spans="2:17" x14ac:dyDescent="0.3">
      <c r="B64" s="39"/>
      <c r="C64" s="24">
        <v>11</v>
      </c>
      <c r="D64" s="23" t="s">
        <v>32</v>
      </c>
      <c r="E64">
        <v>25.928852081298828</v>
      </c>
      <c r="F64">
        <v>28.413253784179599</v>
      </c>
      <c r="G64">
        <f t="shared" si="0"/>
        <v>2.4844017028807706</v>
      </c>
      <c r="H64">
        <f t="shared" si="1"/>
        <v>-8.6827170031739289</v>
      </c>
      <c r="I64">
        <f t="shared" si="2"/>
        <v>410.92092950284865</v>
      </c>
      <c r="J64">
        <f>AVERAGE(I64:I69)</f>
        <v>514.89215555096814</v>
      </c>
      <c r="K64">
        <f>((STDEV(I64:I69))/(SQRT(COUNT(I64:I69))))</f>
        <v>38.689200776184727</v>
      </c>
      <c r="O64">
        <v>11</v>
      </c>
      <c r="P64" t="s">
        <v>32</v>
      </c>
      <c r="Q64">
        <v>410.92092950284865</v>
      </c>
    </row>
    <row r="65" spans="2:17" x14ac:dyDescent="0.3">
      <c r="B65" s="39"/>
      <c r="C65" s="27">
        <v>11</v>
      </c>
      <c r="D65" s="26"/>
      <c r="E65">
        <v>26.05417104549883</v>
      </c>
      <c r="F65">
        <v>28.287934819979597</v>
      </c>
      <c r="G65">
        <f t="shared" si="0"/>
        <v>2.2337637744807672</v>
      </c>
      <c r="H65">
        <f t="shared" si="1"/>
        <v>-8.9333549315739322</v>
      </c>
      <c r="I65">
        <f t="shared" si="2"/>
        <v>488.88622014540971</v>
      </c>
      <c r="O65">
        <v>11</v>
      </c>
      <c r="Q65">
        <v>488.88622014540971</v>
      </c>
    </row>
    <row r="66" spans="2:17" x14ac:dyDescent="0.3">
      <c r="B66" s="39"/>
      <c r="C66" s="27">
        <v>11</v>
      </c>
      <c r="D66" s="26"/>
      <c r="E66">
        <v>26.126834544555827</v>
      </c>
      <c r="F66">
        <v>28.2152713209226</v>
      </c>
      <c r="G66">
        <f t="shared" si="0"/>
        <v>2.0884367763667733</v>
      </c>
      <c r="H66">
        <f t="shared" si="1"/>
        <v>-9.0786819296879262</v>
      </c>
      <c r="I66">
        <f t="shared" si="2"/>
        <v>540.69901937425732</v>
      </c>
      <c r="O66">
        <v>11</v>
      </c>
      <c r="Q66">
        <v>540.69901937425732</v>
      </c>
    </row>
    <row r="67" spans="2:17" x14ac:dyDescent="0.3">
      <c r="B67" s="39"/>
      <c r="C67" s="27">
        <v>11</v>
      </c>
      <c r="D67" s="26"/>
      <c r="E67">
        <v>25.828852081298798</v>
      </c>
      <c r="F67">
        <v>28.289543151855401</v>
      </c>
      <c r="G67">
        <f t="shared" si="0"/>
        <v>2.460691070556603</v>
      </c>
      <c r="H67">
        <f t="shared" si="1"/>
        <v>-8.7064276354980965</v>
      </c>
      <c r="I67">
        <f t="shared" si="2"/>
        <v>417.73019946148639</v>
      </c>
      <c r="O67">
        <v>11</v>
      </c>
      <c r="Q67">
        <v>417.73019946148639</v>
      </c>
    </row>
    <row r="68" spans="2:17" x14ac:dyDescent="0.3">
      <c r="B68" s="39"/>
      <c r="C68" s="27">
        <v>11</v>
      </c>
      <c r="D68" s="26"/>
      <c r="E68">
        <v>26.152852081298722</v>
      </c>
      <c r="F68">
        <v>27.965543151855478</v>
      </c>
      <c r="G68">
        <f t="shared" ref="G68:G118" si="3">F68-E68</f>
        <v>1.812691070556756</v>
      </c>
      <c r="H68">
        <f t="shared" ref="H68:H118" si="4">G68-11.1671187060547</f>
        <v>-9.3544276354979434</v>
      </c>
      <c r="I68">
        <f t="shared" ref="I68:I118" si="5">2^-H68</f>
        <v>654.58087236365395</v>
      </c>
      <c r="O68">
        <v>11</v>
      </c>
      <c r="Q68">
        <v>654.58087236365395</v>
      </c>
    </row>
    <row r="69" spans="2:17" x14ac:dyDescent="0.3">
      <c r="B69" s="39"/>
      <c r="C69" s="29">
        <v>11</v>
      </c>
      <c r="D69" s="28"/>
      <c r="E69">
        <v>26.061271321298797</v>
      </c>
      <c r="F69">
        <v>28.057123911855403</v>
      </c>
      <c r="G69">
        <f t="shared" si="3"/>
        <v>1.9958525905566056</v>
      </c>
      <c r="H69">
        <f t="shared" si="4"/>
        <v>-9.1712661154980939</v>
      </c>
      <c r="I69">
        <f t="shared" si="5"/>
        <v>576.53569245815299</v>
      </c>
      <c r="O69">
        <v>11</v>
      </c>
      <c r="Q69">
        <v>576.53569245815299</v>
      </c>
    </row>
    <row r="70" spans="2:17" x14ac:dyDescent="0.3">
      <c r="B70" s="39"/>
      <c r="C70" s="24">
        <v>12</v>
      </c>
      <c r="D70" s="23" t="s">
        <v>33</v>
      </c>
      <c r="E70">
        <v>23.919931411743164</v>
      </c>
      <c r="F70">
        <v>25.999809265136701</v>
      </c>
      <c r="G70">
        <f t="shared" si="3"/>
        <v>2.0798778533935369</v>
      </c>
      <c r="H70">
        <f t="shared" si="4"/>
        <v>-9.0872408526611625</v>
      </c>
      <c r="I70">
        <f t="shared" si="5"/>
        <v>543.91630074360023</v>
      </c>
      <c r="J70">
        <f>AVERAGE(I70:I75)</f>
        <v>688.75250306773353</v>
      </c>
      <c r="K70">
        <f>((STDEV(I70:I75))/(SQRT(COUNT(I70:I75))))</f>
        <v>61.280646441540554</v>
      </c>
      <c r="O70">
        <v>12</v>
      </c>
      <c r="P70" t="s">
        <v>33</v>
      </c>
      <c r="Q70">
        <v>543.91630074360023</v>
      </c>
    </row>
    <row r="71" spans="2:17" x14ac:dyDescent="0.3">
      <c r="B71" s="39"/>
      <c r="C71" s="27">
        <v>12</v>
      </c>
      <c r="D71" s="26"/>
      <c r="E71">
        <v>24.251827831743164</v>
      </c>
      <c r="F71">
        <v>25.667912845136701</v>
      </c>
      <c r="G71">
        <f t="shared" si="3"/>
        <v>1.4160850133935377</v>
      </c>
      <c r="H71">
        <f t="shared" si="4"/>
        <v>-9.7510336926611618</v>
      </c>
      <c r="I71">
        <f t="shared" si="5"/>
        <v>861.69511362973867</v>
      </c>
      <c r="O71">
        <v>12</v>
      </c>
      <c r="Q71">
        <v>861.69511362973867</v>
      </c>
    </row>
    <row r="72" spans="2:17" x14ac:dyDescent="0.3">
      <c r="B72" s="39"/>
      <c r="C72" s="27">
        <v>12</v>
      </c>
      <c r="D72" s="26"/>
      <c r="E72">
        <v>24.239756044313165</v>
      </c>
      <c r="F72">
        <v>25.6799846325667</v>
      </c>
      <c r="G72">
        <f t="shared" si="3"/>
        <v>1.4402285882535359</v>
      </c>
      <c r="H72">
        <f t="shared" si="4"/>
        <v>-9.7268901178011635</v>
      </c>
      <c r="I72">
        <f t="shared" si="5"/>
        <v>847.39459578967046</v>
      </c>
      <c r="O72">
        <v>12</v>
      </c>
      <c r="Q72">
        <v>847.39459578967046</v>
      </c>
    </row>
    <row r="73" spans="2:17" x14ac:dyDescent="0.3">
      <c r="B73" s="39"/>
      <c r="C73" s="27">
        <v>12</v>
      </c>
      <c r="D73" s="26"/>
      <c r="E73">
        <v>23.685535430908203</v>
      </c>
      <c r="F73">
        <v>25.8941116333007</v>
      </c>
      <c r="G73">
        <f t="shared" si="3"/>
        <v>2.2085762023924964</v>
      </c>
      <c r="H73">
        <f t="shared" si="4"/>
        <v>-8.9585425036622031</v>
      </c>
      <c r="I73">
        <f t="shared" si="5"/>
        <v>497.49647857873072</v>
      </c>
      <c r="O73">
        <v>12</v>
      </c>
      <c r="Q73">
        <v>497.49647857873072</v>
      </c>
    </row>
    <row r="74" spans="2:17" x14ac:dyDescent="0.3">
      <c r="B74" s="39"/>
      <c r="C74" s="27">
        <v>12</v>
      </c>
      <c r="D74" s="26"/>
      <c r="E74">
        <v>23.925535430907445</v>
      </c>
      <c r="F74">
        <v>25.654111633301458</v>
      </c>
      <c r="G74">
        <f t="shared" si="3"/>
        <v>1.728576202394013</v>
      </c>
      <c r="H74">
        <f t="shared" si="4"/>
        <v>-9.4385425036606865</v>
      </c>
      <c r="I74">
        <f t="shared" si="5"/>
        <v>693.88006252858543</v>
      </c>
      <c r="O74">
        <v>12</v>
      </c>
      <c r="Q74">
        <v>693.88006252858543</v>
      </c>
    </row>
    <row r="75" spans="2:17" x14ac:dyDescent="0.3">
      <c r="B75" s="39"/>
      <c r="C75" s="29">
        <v>12</v>
      </c>
      <c r="D75" s="28"/>
      <c r="E75">
        <v>23.919535430908226</v>
      </c>
      <c r="F75">
        <v>25.660111633300676</v>
      </c>
      <c r="G75">
        <f t="shared" si="3"/>
        <v>1.7405762023924503</v>
      </c>
      <c r="H75">
        <f t="shared" si="4"/>
        <v>-9.4265425036622492</v>
      </c>
      <c r="I75">
        <f t="shared" si="5"/>
        <v>688.13246713607623</v>
      </c>
      <c r="O75">
        <v>12</v>
      </c>
      <c r="Q75">
        <v>688.13246713607623</v>
      </c>
    </row>
    <row r="76" spans="2:17" x14ac:dyDescent="0.3">
      <c r="B76" s="39"/>
      <c r="C76" s="24">
        <v>13</v>
      </c>
      <c r="D76" s="23" t="s">
        <v>34</v>
      </c>
      <c r="E76">
        <v>25.260057449340799</v>
      </c>
      <c r="F76">
        <v>27.0199375152587</v>
      </c>
      <c r="G76">
        <f t="shared" si="3"/>
        <v>1.7598800659179012</v>
      </c>
      <c r="H76">
        <f t="shared" si="4"/>
        <v>-9.4072386401367982</v>
      </c>
      <c r="I76">
        <f t="shared" si="5"/>
        <v>678.98629296620311</v>
      </c>
      <c r="J76">
        <f>AVERAGE(I76:I81)</f>
        <v>663.46377385242056</v>
      </c>
      <c r="K76">
        <f>((STDEV(I76:I81))/(SQRT(COUNT(I76:I81))))</f>
        <v>92.021901081611603</v>
      </c>
      <c r="O76">
        <v>13</v>
      </c>
      <c r="P76" t="s">
        <v>34</v>
      </c>
      <c r="Q76">
        <v>678.98629296620311</v>
      </c>
    </row>
    <row r="77" spans="2:17" x14ac:dyDescent="0.3">
      <c r="B77" s="39"/>
      <c r="C77" s="27">
        <v>13</v>
      </c>
      <c r="D77" s="26"/>
      <c r="E77">
        <v>25.501413574050797</v>
      </c>
      <c r="F77">
        <v>26.778581390548702</v>
      </c>
      <c r="G77">
        <f t="shared" si="3"/>
        <v>1.2771678164979043</v>
      </c>
      <c r="H77">
        <f t="shared" si="4"/>
        <v>-9.8899508895567951</v>
      </c>
      <c r="I77">
        <f t="shared" si="5"/>
        <v>948.79387715637824</v>
      </c>
      <c r="O77">
        <v>13</v>
      </c>
      <c r="Q77">
        <v>948.79387715637824</v>
      </c>
    </row>
    <row r="78" spans="2:17" x14ac:dyDescent="0.3">
      <c r="B78" s="39"/>
      <c r="C78" s="27">
        <v>13</v>
      </c>
      <c r="D78" s="26"/>
      <c r="E78">
        <v>25.478039912597801</v>
      </c>
      <c r="F78">
        <v>26.801955052001702</v>
      </c>
      <c r="G78">
        <f t="shared" si="3"/>
        <v>1.3239151394039013</v>
      </c>
      <c r="H78">
        <f t="shared" si="4"/>
        <v>-9.8432035666507982</v>
      </c>
      <c r="I78">
        <f t="shared" si="5"/>
        <v>918.54307429381686</v>
      </c>
      <c r="O78">
        <v>13</v>
      </c>
      <c r="Q78">
        <v>918.54307429381686</v>
      </c>
    </row>
    <row r="79" spans="2:17" x14ac:dyDescent="0.3">
      <c r="B79" s="39"/>
      <c r="C79" s="27">
        <v>13</v>
      </c>
      <c r="D79" s="26"/>
      <c r="E79">
        <v>25.54487991333</v>
      </c>
      <c r="F79">
        <v>27.982019424438398</v>
      </c>
      <c r="G79">
        <f t="shared" si="3"/>
        <v>2.4371395111083984</v>
      </c>
      <c r="H79">
        <f t="shared" si="4"/>
        <v>-8.729979194946301</v>
      </c>
      <c r="I79">
        <f t="shared" si="5"/>
        <v>424.60548419230804</v>
      </c>
      <c r="O79">
        <v>13</v>
      </c>
      <c r="Q79">
        <v>424.60548419230804</v>
      </c>
    </row>
    <row r="80" spans="2:17" x14ac:dyDescent="0.3">
      <c r="B80" s="39"/>
      <c r="C80" s="27">
        <v>13</v>
      </c>
      <c r="D80" s="26"/>
      <c r="E80">
        <v>25.670198877530002</v>
      </c>
      <c r="F80">
        <v>27.856700460238397</v>
      </c>
      <c r="G80">
        <f t="shared" si="3"/>
        <v>2.1865015827083951</v>
      </c>
      <c r="H80">
        <f t="shared" si="4"/>
        <v>-8.9806171233463044</v>
      </c>
      <c r="I80">
        <f t="shared" si="5"/>
        <v>505.167187446338</v>
      </c>
      <c r="O80">
        <v>13</v>
      </c>
      <c r="Q80">
        <v>505.167187446338</v>
      </c>
    </row>
    <row r="81" spans="2:17" x14ac:dyDescent="0.3">
      <c r="B81" s="39"/>
      <c r="C81" s="29">
        <v>13</v>
      </c>
      <c r="D81" s="28"/>
      <c r="E81">
        <v>25.669512483329999</v>
      </c>
      <c r="F81">
        <v>27.857386854438399</v>
      </c>
      <c r="G81">
        <f t="shared" si="3"/>
        <v>2.1878743711083999</v>
      </c>
      <c r="H81">
        <f t="shared" si="4"/>
        <v>-8.9792443349462996</v>
      </c>
      <c r="I81">
        <f t="shared" si="5"/>
        <v>504.68672705947841</v>
      </c>
      <c r="O81">
        <v>13</v>
      </c>
      <c r="Q81">
        <v>504.68672705947841</v>
      </c>
    </row>
    <row r="82" spans="2:17" x14ac:dyDescent="0.3">
      <c r="B82" s="31"/>
      <c r="C82" s="13"/>
      <c r="D82" s="13"/>
      <c r="G82">
        <f t="shared" si="3"/>
        <v>0</v>
      </c>
      <c r="H82">
        <f t="shared" si="4"/>
        <v>-11.167118706054699</v>
      </c>
      <c r="I82">
        <f t="shared" si="5"/>
        <v>2299.5226711123473</v>
      </c>
      <c r="Q82">
        <v>2299.5226711123473</v>
      </c>
    </row>
    <row r="83" spans="2:17" x14ac:dyDescent="0.3">
      <c r="B83" s="40" t="s">
        <v>47</v>
      </c>
      <c r="C83" s="24">
        <v>14</v>
      </c>
      <c r="D83" s="23" t="s">
        <v>29</v>
      </c>
      <c r="E83">
        <v>24.382762908935547</v>
      </c>
      <c r="F83">
        <v>28.9244384765625</v>
      </c>
      <c r="G83">
        <f t="shared" si="3"/>
        <v>4.5416755676269531</v>
      </c>
      <c r="H83">
        <f t="shared" si="4"/>
        <v>-6.6254431384277463</v>
      </c>
      <c r="I83">
        <f t="shared" si="5"/>
        <v>98.731814648215902</v>
      </c>
      <c r="J83">
        <f>AVERAGE(I83:I88)</f>
        <v>118.53267935317528</v>
      </c>
      <c r="K83">
        <f>((STDEV(I83:I88))/(SQRT(COUNT(I83:I88))))</f>
        <v>6.5276662154850067</v>
      </c>
      <c r="O83">
        <v>14</v>
      </c>
      <c r="P83" t="s">
        <v>29</v>
      </c>
      <c r="Q83">
        <v>98.731814648215902</v>
      </c>
    </row>
    <row r="84" spans="2:17" x14ac:dyDescent="0.3">
      <c r="B84" s="41"/>
      <c r="C84" s="27">
        <v>14</v>
      </c>
      <c r="D84" s="26"/>
      <c r="E84">
        <v>24.621920592435472</v>
      </c>
      <c r="F84">
        <v>28.685280793062574</v>
      </c>
      <c r="G84">
        <f t="shared" si="3"/>
        <v>4.0633602006271019</v>
      </c>
      <c r="H84">
        <f t="shared" si="4"/>
        <v>-7.1037585054275976</v>
      </c>
      <c r="I84">
        <f t="shared" si="5"/>
        <v>137.54486838655478</v>
      </c>
      <c r="O84">
        <v>14</v>
      </c>
      <c r="Q84">
        <v>137.54486838655478</v>
      </c>
    </row>
    <row r="85" spans="2:17" x14ac:dyDescent="0.3">
      <c r="B85" s="41"/>
      <c r="C85" s="27">
        <v>14</v>
      </c>
      <c r="D85" s="26"/>
      <c r="E85">
        <v>24.59840569219195</v>
      </c>
      <c r="F85">
        <v>28.708795693306097</v>
      </c>
      <c r="G85">
        <f t="shared" si="3"/>
        <v>4.1103900011141477</v>
      </c>
      <c r="H85">
        <f t="shared" si="4"/>
        <v>-7.0567287049405518</v>
      </c>
      <c r="I85">
        <f t="shared" si="5"/>
        <v>133.13339637096604</v>
      </c>
      <c r="O85">
        <v>14</v>
      </c>
      <c r="Q85">
        <v>133.13339637096604</v>
      </c>
    </row>
    <row r="86" spans="2:17" x14ac:dyDescent="0.3">
      <c r="B86" s="41"/>
      <c r="C86" s="27">
        <v>14</v>
      </c>
      <c r="D86" s="26"/>
      <c r="E86">
        <v>25.290559768676758</v>
      </c>
      <c r="F86">
        <v>29.798347473144531</v>
      </c>
      <c r="G86">
        <f t="shared" si="3"/>
        <v>4.5077877044677734</v>
      </c>
      <c r="H86">
        <f t="shared" si="4"/>
        <v>-6.659331001586926</v>
      </c>
      <c r="I86">
        <f t="shared" si="5"/>
        <v>101.07840554081491</v>
      </c>
      <c r="O86">
        <v>14</v>
      </c>
      <c r="Q86">
        <v>101.07840554081491</v>
      </c>
    </row>
    <row r="87" spans="2:17" x14ac:dyDescent="0.3">
      <c r="B87" s="41"/>
      <c r="C87" s="27">
        <v>14</v>
      </c>
      <c r="D87" s="26"/>
      <c r="E87">
        <v>25.414100904289228</v>
      </c>
      <c r="F87">
        <v>29.674806337532061</v>
      </c>
      <c r="G87">
        <f t="shared" si="3"/>
        <v>4.2607054332428334</v>
      </c>
      <c r="H87">
        <f t="shared" si="4"/>
        <v>-6.9064132728118661</v>
      </c>
      <c r="I87">
        <f t="shared" si="5"/>
        <v>119.96030397308964</v>
      </c>
      <c r="O87">
        <v>14</v>
      </c>
      <c r="Q87">
        <v>119.96030397308964</v>
      </c>
    </row>
    <row r="88" spans="2:17" x14ac:dyDescent="0.3">
      <c r="B88" s="41"/>
      <c r="C88" s="29">
        <v>14</v>
      </c>
      <c r="D88" s="28"/>
      <c r="E88">
        <v>25.418817751140015</v>
      </c>
      <c r="F88">
        <v>29.670089490681274</v>
      </c>
      <c r="G88">
        <f t="shared" si="3"/>
        <v>4.2512717395412594</v>
      </c>
      <c r="H88">
        <f t="shared" si="4"/>
        <v>-6.9158469665134401</v>
      </c>
      <c r="I88">
        <f t="shared" si="5"/>
        <v>120.74728719941044</v>
      </c>
      <c r="O88">
        <v>14</v>
      </c>
      <c r="Q88">
        <v>120.74728719941044</v>
      </c>
    </row>
    <row r="89" spans="2:17" x14ac:dyDescent="0.3">
      <c r="B89" s="41"/>
      <c r="C89" s="24">
        <v>15</v>
      </c>
      <c r="D89" s="23" t="s">
        <v>30</v>
      </c>
      <c r="E89">
        <v>25.673892974853516</v>
      </c>
      <c r="F89">
        <v>29.1020202636718</v>
      </c>
      <c r="G89">
        <f t="shared" si="3"/>
        <v>3.4281272888182848</v>
      </c>
      <c r="H89">
        <f t="shared" si="4"/>
        <v>-7.7389914172364147</v>
      </c>
      <c r="I89">
        <f t="shared" si="5"/>
        <v>213.63310504337235</v>
      </c>
      <c r="J89">
        <f>AVERAGE(I89:I94)</f>
        <v>188.76455176063212</v>
      </c>
      <c r="K89">
        <f>((STDEV(I89:I94))/(SQRT(COUNT(I89:I94))))</f>
        <v>29.010125484267778</v>
      </c>
      <c r="O89">
        <v>15</v>
      </c>
      <c r="P89" t="s">
        <v>30</v>
      </c>
      <c r="Q89">
        <v>213.63310504337235</v>
      </c>
    </row>
    <row r="90" spans="2:17" x14ac:dyDescent="0.3">
      <c r="B90" s="41"/>
      <c r="C90" s="27">
        <v>15</v>
      </c>
      <c r="D90" s="26"/>
      <c r="E90">
        <v>25.776134330978227</v>
      </c>
      <c r="F90">
        <v>28.999778907547089</v>
      </c>
      <c r="G90">
        <f t="shared" si="3"/>
        <v>3.2236445765688622</v>
      </c>
      <c r="H90">
        <f t="shared" si="4"/>
        <v>-7.9434741294858373</v>
      </c>
      <c r="I90">
        <f t="shared" si="5"/>
        <v>246.16368398186322</v>
      </c>
      <c r="O90">
        <v>15</v>
      </c>
      <c r="Q90">
        <v>246.16368398186322</v>
      </c>
    </row>
    <row r="91" spans="2:17" x14ac:dyDescent="0.3">
      <c r="B91" s="41"/>
      <c r="C91" s="27">
        <v>15</v>
      </c>
      <c r="D91" s="26"/>
      <c r="E91">
        <v>25.884110957316771</v>
      </c>
      <c r="F91">
        <v>28.891802281208545</v>
      </c>
      <c r="G91">
        <f t="shared" si="3"/>
        <v>3.0076913238917733</v>
      </c>
      <c r="H91">
        <f t="shared" si="4"/>
        <v>-8.1594273821629262</v>
      </c>
      <c r="I91">
        <f t="shared" si="5"/>
        <v>285.91200393548644</v>
      </c>
      <c r="O91">
        <v>15</v>
      </c>
      <c r="Q91">
        <v>285.91200393548644</v>
      </c>
    </row>
    <row r="92" spans="2:17" x14ac:dyDescent="0.3">
      <c r="B92" s="41"/>
      <c r="C92" s="27">
        <v>15</v>
      </c>
      <c r="D92" s="26"/>
      <c r="E92">
        <v>25.290559768676758</v>
      </c>
      <c r="F92">
        <v>29.798347473144499</v>
      </c>
      <c r="G92">
        <f t="shared" si="3"/>
        <v>4.5077877044677415</v>
      </c>
      <c r="H92">
        <f t="shared" si="4"/>
        <v>-6.659331001586958</v>
      </c>
      <c r="I92">
        <f t="shared" si="5"/>
        <v>101.07840554081716</v>
      </c>
      <c r="O92">
        <v>15</v>
      </c>
      <c r="Q92">
        <v>101.07840554081716</v>
      </c>
    </row>
    <row r="93" spans="2:17" x14ac:dyDescent="0.3">
      <c r="B93" s="41"/>
      <c r="C93" s="27">
        <v>15</v>
      </c>
      <c r="D93" s="26"/>
      <c r="E93">
        <v>25.543749410676757</v>
      </c>
      <c r="F93">
        <v>29.5451578311445</v>
      </c>
      <c r="G93">
        <f t="shared" si="3"/>
        <v>4.0014084204677438</v>
      </c>
      <c r="H93">
        <f t="shared" si="4"/>
        <v>-7.1657102855869557</v>
      </c>
      <c r="I93">
        <f t="shared" si="5"/>
        <v>143.57992964806598</v>
      </c>
      <c r="O93">
        <v>15</v>
      </c>
      <c r="Q93">
        <v>143.57992964806598</v>
      </c>
    </row>
    <row r="94" spans="2:17" x14ac:dyDescent="0.3">
      <c r="B94" s="41"/>
      <c r="C94" s="29">
        <v>15</v>
      </c>
      <c r="D94" s="28"/>
      <c r="E94">
        <v>25.536885468676758</v>
      </c>
      <c r="F94">
        <v>29.552021773144499</v>
      </c>
      <c r="G94">
        <f t="shared" si="3"/>
        <v>4.0151363044677417</v>
      </c>
      <c r="H94">
        <f t="shared" si="4"/>
        <v>-7.1519824015869577</v>
      </c>
      <c r="I94">
        <f t="shared" si="5"/>
        <v>142.22018241418755</v>
      </c>
      <c r="O94">
        <v>15</v>
      </c>
      <c r="Q94">
        <v>142.22018241418755</v>
      </c>
    </row>
    <row r="95" spans="2:17" x14ac:dyDescent="0.3">
      <c r="B95" s="41"/>
      <c r="C95" s="24">
        <v>16</v>
      </c>
      <c r="D95" s="23" t="s">
        <v>31</v>
      </c>
      <c r="E95">
        <v>24.535900115966797</v>
      </c>
      <c r="F95">
        <v>28.667858123779201</v>
      </c>
      <c r="G95">
        <f t="shared" si="3"/>
        <v>4.1319580078124041</v>
      </c>
      <c r="H95">
        <f t="shared" si="4"/>
        <v>-7.0351606982422954</v>
      </c>
      <c r="I95">
        <f t="shared" si="5"/>
        <v>131.1578818875503</v>
      </c>
      <c r="J95">
        <f>AVERAGE(I95:I100)</f>
        <v>133.35289285703146</v>
      </c>
      <c r="K95">
        <f>((STDEV(I95:I100))/(SQRT(COUNT(I95:I100))))</f>
        <v>15.403878288959568</v>
      </c>
      <c r="O95">
        <v>16</v>
      </c>
      <c r="P95" t="s">
        <v>31</v>
      </c>
      <c r="Q95">
        <v>131.1578818875503</v>
      </c>
    </row>
    <row r="96" spans="2:17" x14ac:dyDescent="0.3">
      <c r="B96" s="41"/>
      <c r="C96" s="27">
        <v>16</v>
      </c>
      <c r="D96" s="26"/>
      <c r="E96">
        <v>24.771311472091508</v>
      </c>
      <c r="F96">
        <v>28.43244676765449</v>
      </c>
      <c r="G96">
        <f t="shared" si="3"/>
        <v>3.6611352955629819</v>
      </c>
      <c r="H96">
        <f t="shared" si="4"/>
        <v>-7.5059834104917176</v>
      </c>
      <c r="I96">
        <f t="shared" si="5"/>
        <v>181.77165169460912</v>
      </c>
      <c r="O96">
        <v>16</v>
      </c>
      <c r="Q96">
        <v>181.77165169460912</v>
      </c>
    </row>
    <row r="97" spans="2:17" x14ac:dyDescent="0.3">
      <c r="B97" s="41"/>
      <c r="C97" s="27">
        <v>16</v>
      </c>
      <c r="D97" s="26"/>
      <c r="E97">
        <v>24.738479940599365</v>
      </c>
      <c r="F97">
        <v>28.465278299146632</v>
      </c>
      <c r="G97">
        <f t="shared" si="3"/>
        <v>3.726798358547267</v>
      </c>
      <c r="H97">
        <f t="shared" si="4"/>
        <v>-7.4403203475074324</v>
      </c>
      <c r="I97">
        <f t="shared" si="5"/>
        <v>173.68391579304719</v>
      </c>
      <c r="O97">
        <v>16</v>
      </c>
      <c r="Q97">
        <v>173.68391579304719</v>
      </c>
    </row>
    <row r="98" spans="2:17" x14ac:dyDescent="0.3">
      <c r="B98" s="41"/>
      <c r="C98" s="27">
        <v>16</v>
      </c>
      <c r="D98" s="26"/>
      <c r="E98">
        <v>24.026004791259766</v>
      </c>
      <c r="F98">
        <v>28.804771423339801</v>
      </c>
      <c r="G98">
        <f t="shared" si="3"/>
        <v>4.7787666320800355</v>
      </c>
      <c r="H98">
        <f t="shared" si="4"/>
        <v>-6.388352073974664</v>
      </c>
      <c r="I98">
        <f t="shared" si="5"/>
        <v>83.769437095478722</v>
      </c>
      <c r="O98">
        <v>16</v>
      </c>
      <c r="Q98">
        <v>83.769437095478722</v>
      </c>
    </row>
    <row r="99" spans="2:17" x14ac:dyDescent="0.3">
      <c r="B99" s="41"/>
      <c r="C99" s="27">
        <v>16</v>
      </c>
      <c r="D99" s="26"/>
      <c r="E99">
        <v>24.250178926872238</v>
      </c>
      <c r="F99">
        <v>28.580597287727329</v>
      </c>
      <c r="G99">
        <f t="shared" si="3"/>
        <v>4.3304183608550915</v>
      </c>
      <c r="H99">
        <f t="shared" si="4"/>
        <v>-6.836700345199608</v>
      </c>
      <c r="I99">
        <f t="shared" si="5"/>
        <v>114.30148565905786</v>
      </c>
      <c r="O99">
        <v>16</v>
      </c>
      <c r="Q99">
        <v>114.30148565905786</v>
      </c>
    </row>
    <row r="100" spans="2:17" x14ac:dyDescent="0.3">
      <c r="B100" s="41"/>
      <c r="C100" s="29">
        <v>16</v>
      </c>
      <c r="D100" s="28"/>
      <c r="E100">
        <v>24.257284615892335</v>
      </c>
      <c r="F100">
        <v>28.573491598707232</v>
      </c>
      <c r="G100">
        <f t="shared" si="3"/>
        <v>4.3162069828148972</v>
      </c>
      <c r="H100">
        <f t="shared" si="4"/>
        <v>-6.8509117232398022</v>
      </c>
      <c r="I100">
        <f t="shared" si="5"/>
        <v>115.4329850124456</v>
      </c>
      <c r="O100">
        <v>16</v>
      </c>
      <c r="Q100">
        <v>115.4329850124456</v>
      </c>
    </row>
    <row r="101" spans="2:17" x14ac:dyDescent="0.3">
      <c r="B101" s="41"/>
      <c r="C101" s="24">
        <v>17</v>
      </c>
      <c r="D101" s="23" t="s">
        <v>32</v>
      </c>
      <c r="E101">
        <v>24.515609741210938</v>
      </c>
      <c r="F101">
        <v>31.057102203369102</v>
      </c>
      <c r="G101">
        <f t="shared" si="3"/>
        <v>6.541492462158164</v>
      </c>
      <c r="H101">
        <f t="shared" si="4"/>
        <v>-4.6256262438965354</v>
      </c>
      <c r="I101">
        <f t="shared" si="5"/>
        <v>24.686086597633604</v>
      </c>
      <c r="J101">
        <f>AVERAGE(I101:I106)</f>
        <v>203.97073094593938</v>
      </c>
      <c r="K101">
        <f>((STDEV(I101:I106))/(SQRT(COUNT(I101:I106))))</f>
        <v>78.635560285291575</v>
      </c>
      <c r="O101">
        <v>17</v>
      </c>
      <c r="P101" t="s">
        <v>32</v>
      </c>
      <c r="Q101">
        <v>24.686086597633604</v>
      </c>
    </row>
    <row r="102" spans="2:17" x14ac:dyDescent="0.3">
      <c r="B102" s="41"/>
      <c r="C102" s="27">
        <v>17</v>
      </c>
      <c r="D102" s="26"/>
      <c r="E102">
        <v>24.843023302458036</v>
      </c>
      <c r="F102">
        <v>30.729688642122003</v>
      </c>
      <c r="G102">
        <f t="shared" si="3"/>
        <v>5.886665339663967</v>
      </c>
      <c r="H102">
        <f t="shared" si="4"/>
        <v>-5.2804533663907325</v>
      </c>
      <c r="I102">
        <f t="shared" si="5"/>
        <v>38.866448148920412</v>
      </c>
      <c r="O102">
        <v>17</v>
      </c>
      <c r="Q102">
        <v>38.866448148920412</v>
      </c>
    </row>
    <row r="103" spans="2:17" x14ac:dyDescent="0.3">
      <c r="B103" s="41"/>
      <c r="C103" s="27">
        <v>17</v>
      </c>
      <c r="D103" s="26"/>
      <c r="E103">
        <v>24.747407987536636</v>
      </c>
      <c r="F103">
        <v>30.825303957043403</v>
      </c>
      <c r="G103">
        <f t="shared" si="3"/>
        <v>6.0778959695067662</v>
      </c>
      <c r="H103">
        <f t="shared" si="4"/>
        <v>-5.0892227365479332</v>
      </c>
      <c r="I103">
        <f t="shared" si="5"/>
        <v>34.041500767313437</v>
      </c>
      <c r="O103">
        <v>17</v>
      </c>
      <c r="Q103">
        <v>34.041500767313437</v>
      </c>
    </row>
    <row r="104" spans="2:17" x14ac:dyDescent="0.3">
      <c r="B104" s="41"/>
      <c r="C104" s="27">
        <v>17</v>
      </c>
      <c r="D104" s="26"/>
      <c r="E104">
        <v>28.3404541015625</v>
      </c>
      <c r="F104">
        <v>31.289543151855401</v>
      </c>
      <c r="G104">
        <f t="shared" si="3"/>
        <v>2.9490890502929012</v>
      </c>
      <c r="H104">
        <f t="shared" si="4"/>
        <v>-8.2180296557617982</v>
      </c>
      <c r="I104">
        <f t="shared" si="5"/>
        <v>297.76485137035934</v>
      </c>
      <c r="O104">
        <v>17</v>
      </c>
      <c r="Q104">
        <v>297.76485137035934</v>
      </c>
    </row>
    <row r="105" spans="2:17" x14ac:dyDescent="0.3">
      <c r="B105" s="41"/>
      <c r="C105" s="27">
        <v>17</v>
      </c>
      <c r="D105" s="26"/>
      <c r="E105">
        <v>28.582589714033499</v>
      </c>
      <c r="F105">
        <v>31.047407539384402</v>
      </c>
      <c r="G105">
        <f t="shared" si="3"/>
        <v>2.4648178253509023</v>
      </c>
      <c r="H105">
        <f t="shared" si="4"/>
        <v>-8.7023008807037971</v>
      </c>
      <c r="I105">
        <f t="shared" si="5"/>
        <v>416.53701110016834</v>
      </c>
      <c r="O105">
        <v>17</v>
      </c>
      <c r="Q105">
        <v>416.53701110016834</v>
      </c>
    </row>
    <row r="106" spans="2:17" x14ac:dyDescent="0.3">
      <c r="B106" s="41"/>
      <c r="C106" s="29">
        <v>17</v>
      </c>
      <c r="D106" s="28"/>
      <c r="E106">
        <v>28.574564319544962</v>
      </c>
      <c r="F106">
        <v>31.05543293387294</v>
      </c>
      <c r="G106">
        <f t="shared" si="3"/>
        <v>2.4808686143279779</v>
      </c>
      <c r="H106">
        <f t="shared" si="4"/>
        <v>-8.6862500917267216</v>
      </c>
      <c r="I106">
        <f t="shared" si="5"/>
        <v>411.92848769124112</v>
      </c>
      <c r="O106">
        <v>17</v>
      </c>
      <c r="Q106">
        <v>411.92848769124112</v>
      </c>
    </row>
    <row r="107" spans="2:17" x14ac:dyDescent="0.3">
      <c r="B107" s="41"/>
      <c r="C107" s="24">
        <v>18</v>
      </c>
      <c r="D107" s="23" t="s">
        <v>33</v>
      </c>
      <c r="E107">
        <v>26.6855354309082</v>
      </c>
      <c r="F107">
        <v>28.894111633300781</v>
      </c>
      <c r="G107">
        <f t="shared" si="3"/>
        <v>2.2085762023925817</v>
      </c>
      <c r="H107">
        <f t="shared" si="4"/>
        <v>-8.9585425036621178</v>
      </c>
      <c r="I107">
        <f t="shared" si="5"/>
        <v>497.49647857870116</v>
      </c>
      <c r="J107">
        <f>AVERAGE(I107:I112)</f>
        <v>442.95844951411817</v>
      </c>
      <c r="K107">
        <f>((STDEV(I107:I112))/(SQRT(COUNT(I107:I112))))</f>
        <v>84.658799622653305</v>
      </c>
      <c r="O107">
        <v>18</v>
      </c>
      <c r="P107" t="s">
        <v>33</v>
      </c>
      <c r="Q107">
        <v>497.49647857870116</v>
      </c>
    </row>
    <row r="108" spans="2:17" x14ac:dyDescent="0.3">
      <c r="B108" s="41"/>
      <c r="C108" s="27">
        <v>18</v>
      </c>
      <c r="D108" s="26"/>
      <c r="E108">
        <v>26.910946787032909</v>
      </c>
      <c r="F108">
        <v>28.668700277176072</v>
      </c>
      <c r="G108">
        <f t="shared" si="3"/>
        <v>1.7577534901431626</v>
      </c>
      <c r="H108">
        <f t="shared" si="4"/>
        <v>-9.4093652159115369</v>
      </c>
      <c r="I108">
        <f t="shared" si="5"/>
        <v>679.98787713453294</v>
      </c>
      <c r="O108">
        <v>18</v>
      </c>
      <c r="Q108">
        <v>679.98787713453294</v>
      </c>
    </row>
    <row r="109" spans="2:17" x14ac:dyDescent="0.3">
      <c r="B109" s="41"/>
      <c r="C109" s="27">
        <v>18</v>
      </c>
      <c r="D109" s="26"/>
      <c r="E109">
        <v>26.913793413371458</v>
      </c>
      <c r="F109">
        <v>28.665853650837523</v>
      </c>
      <c r="G109">
        <f t="shared" si="3"/>
        <v>1.7520602374660648</v>
      </c>
      <c r="H109">
        <f t="shared" si="4"/>
        <v>-9.4150584685886347</v>
      </c>
      <c r="I109">
        <f t="shared" si="5"/>
        <v>682.67658917450456</v>
      </c>
      <c r="O109">
        <v>18</v>
      </c>
      <c r="Q109">
        <v>682.67658917450456</v>
      </c>
    </row>
    <row r="110" spans="2:17" x14ac:dyDescent="0.3">
      <c r="B110" s="41"/>
      <c r="C110" s="27">
        <v>18</v>
      </c>
      <c r="D110" s="26"/>
      <c r="E110">
        <v>26.54487991333</v>
      </c>
      <c r="F110">
        <v>29.982019424438477</v>
      </c>
      <c r="G110">
        <f t="shared" si="3"/>
        <v>3.4371395111084766</v>
      </c>
      <c r="H110">
        <f t="shared" si="4"/>
        <v>-7.7299791949462229</v>
      </c>
      <c r="I110">
        <f t="shared" si="5"/>
        <v>212.30274209614251</v>
      </c>
      <c r="O110">
        <v>18</v>
      </c>
      <c r="Q110">
        <v>212.30274209614251</v>
      </c>
    </row>
    <row r="111" spans="2:17" x14ac:dyDescent="0.3">
      <c r="B111" s="41"/>
      <c r="C111" s="27">
        <v>18</v>
      </c>
      <c r="D111" s="26"/>
      <c r="E111">
        <v>26.776621269454711</v>
      </c>
      <c r="F111">
        <v>29.750278068313765</v>
      </c>
      <c r="G111">
        <f t="shared" si="3"/>
        <v>2.9736567988590537</v>
      </c>
      <c r="H111">
        <f t="shared" si="4"/>
        <v>-8.1934619071956458</v>
      </c>
      <c r="I111">
        <f t="shared" si="5"/>
        <v>292.73712441217521</v>
      </c>
      <c r="O111">
        <v>18</v>
      </c>
      <c r="Q111">
        <v>292.73712441217521</v>
      </c>
    </row>
    <row r="112" spans="2:17" x14ac:dyDescent="0.3">
      <c r="B112" s="41"/>
      <c r="C112" s="29">
        <v>18</v>
      </c>
      <c r="D112" s="28"/>
      <c r="E112">
        <v>26.776159737962569</v>
      </c>
      <c r="F112">
        <v>29.750739599805907</v>
      </c>
      <c r="G112">
        <f t="shared" si="3"/>
        <v>2.9745798618433383</v>
      </c>
      <c r="H112">
        <f t="shared" si="4"/>
        <v>-8.1925388442113611</v>
      </c>
      <c r="I112">
        <f t="shared" si="5"/>
        <v>292.54988568865286</v>
      </c>
      <c r="O112">
        <v>18</v>
      </c>
      <c r="Q112">
        <v>292.54988568865286</v>
      </c>
    </row>
    <row r="113" spans="2:17" x14ac:dyDescent="0.3">
      <c r="B113" s="41"/>
      <c r="C113" s="24">
        <v>19</v>
      </c>
      <c r="D113" s="23" t="s">
        <v>34</v>
      </c>
      <c r="E113">
        <v>26.260057449340799</v>
      </c>
      <c r="F113">
        <v>29.019937515258789</v>
      </c>
      <c r="G113">
        <f t="shared" si="3"/>
        <v>2.7598800659179901</v>
      </c>
      <c r="H113">
        <f t="shared" si="4"/>
        <v>-8.4072386401367094</v>
      </c>
      <c r="I113">
        <f t="shared" si="5"/>
        <v>339.49314648308075</v>
      </c>
      <c r="J113">
        <f>AVERAGE(I113:I118)</f>
        <v>372.90916621268462</v>
      </c>
      <c r="K113">
        <f>((STDEV(I113:I118))/(SQRT(COUNT(I113:I118))))</f>
        <v>33.942839108416727</v>
      </c>
      <c r="O113">
        <v>19</v>
      </c>
      <c r="P113" t="s">
        <v>34</v>
      </c>
      <c r="Q113">
        <v>339.49314648308075</v>
      </c>
    </row>
    <row r="114" spans="2:17" x14ac:dyDescent="0.3">
      <c r="B114" s="41"/>
      <c r="C114" s="27">
        <v>19</v>
      </c>
      <c r="D114" s="26"/>
      <c r="E114">
        <v>26.501669921082151</v>
      </c>
      <c r="F114">
        <v>28.778325043517437</v>
      </c>
      <c r="G114">
        <f t="shared" si="3"/>
        <v>2.2766551224352867</v>
      </c>
      <c r="H114">
        <f t="shared" si="4"/>
        <v>-8.8904635836194128</v>
      </c>
      <c r="I114">
        <f t="shared" si="5"/>
        <v>474.56555613691677</v>
      </c>
      <c r="O114">
        <v>19</v>
      </c>
      <c r="Q114">
        <v>474.56555613691677</v>
      </c>
    </row>
    <row r="115" spans="2:17" x14ac:dyDescent="0.3">
      <c r="B115" s="41"/>
      <c r="C115" s="27">
        <v>19</v>
      </c>
      <c r="D115" s="26"/>
      <c r="E115">
        <v>26.491182022854797</v>
      </c>
      <c r="F115">
        <v>28.788812941744791</v>
      </c>
      <c r="G115">
        <f t="shared" si="3"/>
        <v>2.2976309188899933</v>
      </c>
      <c r="H115">
        <f t="shared" si="4"/>
        <v>-8.8694877871647062</v>
      </c>
      <c r="I115">
        <f t="shared" si="5"/>
        <v>467.71561580595295</v>
      </c>
      <c r="O115">
        <v>19</v>
      </c>
      <c r="Q115">
        <v>467.71561580595295</v>
      </c>
    </row>
    <row r="116" spans="2:17" x14ac:dyDescent="0.3">
      <c r="B116" s="41"/>
      <c r="C116" s="27">
        <v>19</v>
      </c>
      <c r="D116" s="26"/>
      <c r="E116">
        <v>26.303958892822202</v>
      </c>
      <c r="F116">
        <v>29.452457427978516</v>
      </c>
      <c r="G116">
        <f t="shared" si="3"/>
        <v>3.1484985351563139</v>
      </c>
      <c r="H116">
        <f t="shared" si="4"/>
        <v>-8.0186201708983855</v>
      </c>
      <c r="I116">
        <f t="shared" si="5"/>
        <v>259.32548289508975</v>
      </c>
      <c r="O116">
        <v>19</v>
      </c>
      <c r="Q116">
        <v>259.32548289508975</v>
      </c>
    </row>
    <row r="117" spans="2:17" x14ac:dyDescent="0.3">
      <c r="B117" s="41"/>
      <c r="C117" s="27">
        <v>19</v>
      </c>
      <c r="D117" s="26"/>
      <c r="E117">
        <v>26.516700248946911</v>
      </c>
      <c r="F117">
        <v>29.239716071853806</v>
      </c>
      <c r="G117">
        <f t="shared" si="3"/>
        <v>2.7230158229068948</v>
      </c>
      <c r="H117">
        <f t="shared" si="4"/>
        <v>-8.4441028831478047</v>
      </c>
      <c r="I117">
        <f t="shared" si="5"/>
        <v>348.2797742629453</v>
      </c>
      <c r="O117">
        <v>19</v>
      </c>
      <c r="Q117">
        <v>348.2797742629453</v>
      </c>
    </row>
    <row r="118" spans="2:17" x14ac:dyDescent="0.3">
      <c r="B118" s="41"/>
      <c r="C118" s="29">
        <v>19</v>
      </c>
      <c r="D118" s="28"/>
      <c r="E118">
        <v>26.51627687528546</v>
      </c>
      <c r="F118">
        <v>29.240139445515258</v>
      </c>
      <c r="G118">
        <f t="shared" si="3"/>
        <v>2.7238625702297981</v>
      </c>
      <c r="H118">
        <f t="shared" si="4"/>
        <v>-8.4432561358249014</v>
      </c>
      <c r="I118">
        <f t="shared" si="5"/>
        <v>348.07542169212246</v>
      </c>
      <c r="O118">
        <v>19</v>
      </c>
      <c r="Q118">
        <v>348.07542169212246</v>
      </c>
    </row>
    <row r="121" spans="2:17" x14ac:dyDescent="0.3">
      <c r="G121" t="s">
        <v>26</v>
      </c>
      <c r="H121" t="s">
        <v>7</v>
      </c>
    </row>
    <row r="122" spans="2:17" x14ac:dyDescent="0.3">
      <c r="E122" s="32" t="s">
        <v>36</v>
      </c>
      <c r="F122" s="33" t="s">
        <v>37</v>
      </c>
      <c r="G122">
        <v>0.81519364728096766</v>
      </c>
      <c r="H122">
        <v>8.1939467526768478E-2</v>
      </c>
    </row>
    <row r="123" spans="2:17" x14ac:dyDescent="0.3">
      <c r="E123" s="34"/>
      <c r="F123" s="35" t="s">
        <v>38</v>
      </c>
      <c r="G123">
        <v>54.138455822596967</v>
      </c>
      <c r="H123">
        <v>4.5552948959797295</v>
      </c>
    </row>
    <row r="124" spans="2:17" x14ac:dyDescent="0.3">
      <c r="E124" s="34"/>
      <c r="F124" s="35" t="s">
        <v>39</v>
      </c>
      <c r="G124">
        <v>133.80043203732302</v>
      </c>
      <c r="H124">
        <v>26.684570739730589</v>
      </c>
    </row>
    <row r="125" spans="2:17" x14ac:dyDescent="0.3">
      <c r="E125" s="34"/>
      <c r="F125" s="35" t="s">
        <v>40</v>
      </c>
      <c r="G125">
        <v>179.72841429523081</v>
      </c>
      <c r="H125">
        <v>40.673149640681743</v>
      </c>
    </row>
    <row r="126" spans="2:17" x14ac:dyDescent="0.3">
      <c r="E126" s="34"/>
      <c r="F126" s="35" t="s">
        <v>41</v>
      </c>
      <c r="G126">
        <v>143.89319938308896</v>
      </c>
      <c r="H126">
        <v>22.330605228993452</v>
      </c>
    </row>
    <row r="127" spans="2:17" x14ac:dyDescent="0.3">
      <c r="E127" s="34"/>
      <c r="F127" s="35" t="s">
        <v>42</v>
      </c>
      <c r="G127">
        <v>356.69923601792601</v>
      </c>
      <c r="H127">
        <v>30.70437099529282</v>
      </c>
    </row>
    <row r="128" spans="2:17" x14ac:dyDescent="0.3">
      <c r="E128" s="34"/>
      <c r="F128" s="35" t="s">
        <v>43</v>
      </c>
      <c r="G128">
        <v>293.78439787923361</v>
      </c>
      <c r="H128">
        <v>30.974723833332853</v>
      </c>
    </row>
    <row r="129" spans="5:8" x14ac:dyDescent="0.3">
      <c r="E129" s="36" t="s">
        <v>44</v>
      </c>
      <c r="F129" s="35" t="s">
        <v>38</v>
      </c>
      <c r="G129">
        <v>192.1838934855837</v>
      </c>
      <c r="H129">
        <v>17.811196376088233</v>
      </c>
    </row>
    <row r="130" spans="5:8" x14ac:dyDescent="0.3">
      <c r="E130" s="36"/>
      <c r="F130" s="35" t="s">
        <v>39</v>
      </c>
      <c r="G130">
        <v>286.36246307210007</v>
      </c>
      <c r="H130">
        <v>39.203187838685793</v>
      </c>
    </row>
    <row r="131" spans="5:8" x14ac:dyDescent="0.3">
      <c r="E131" s="36"/>
      <c r="F131" s="35" t="s">
        <v>40</v>
      </c>
      <c r="G131">
        <v>465.44932719107783</v>
      </c>
      <c r="H131">
        <v>42.900047708439558</v>
      </c>
    </row>
    <row r="132" spans="5:8" x14ac:dyDescent="0.3">
      <c r="E132" s="36"/>
      <c r="F132" s="35" t="s">
        <v>41</v>
      </c>
      <c r="G132">
        <v>514.89215555096814</v>
      </c>
      <c r="H132">
        <v>38.689200776184727</v>
      </c>
    </row>
    <row r="133" spans="5:8" x14ac:dyDescent="0.3">
      <c r="E133" s="36"/>
      <c r="F133" s="35" t="s">
        <v>42</v>
      </c>
      <c r="G133">
        <v>688.75250306773353</v>
      </c>
      <c r="H133">
        <v>61.280646441540554</v>
      </c>
    </row>
    <row r="134" spans="5:8" x14ac:dyDescent="0.3">
      <c r="E134" s="36"/>
      <c r="F134" s="35" t="s">
        <v>43</v>
      </c>
      <c r="G134">
        <v>663.46377385242056</v>
      </c>
      <c r="H134">
        <v>92.021901081611603</v>
      </c>
    </row>
    <row r="135" spans="5:8" x14ac:dyDescent="0.3">
      <c r="E135" s="37" t="s">
        <v>45</v>
      </c>
      <c r="F135" s="35" t="s">
        <v>38</v>
      </c>
      <c r="G135">
        <v>118.53267935317528</v>
      </c>
      <c r="H135">
        <v>6.5276662154850067</v>
      </c>
    </row>
    <row r="136" spans="5:8" x14ac:dyDescent="0.3">
      <c r="E136" s="37"/>
      <c r="F136" s="35" t="s">
        <v>39</v>
      </c>
      <c r="G136">
        <v>188.76455176063212</v>
      </c>
      <c r="H136">
        <v>29.010125484267778</v>
      </c>
    </row>
    <row r="137" spans="5:8" x14ac:dyDescent="0.3">
      <c r="E137" s="37"/>
      <c r="F137" s="35" t="s">
        <v>40</v>
      </c>
      <c r="G137">
        <v>133.35289285703146</v>
      </c>
      <c r="H137">
        <v>15.403878288959568</v>
      </c>
    </row>
    <row r="138" spans="5:8" x14ac:dyDescent="0.3">
      <c r="E138" s="37"/>
      <c r="F138" s="35" t="s">
        <v>41</v>
      </c>
      <c r="G138">
        <v>203.97073094593938</v>
      </c>
      <c r="H138">
        <v>78.635560285291575</v>
      </c>
    </row>
    <row r="139" spans="5:8" x14ac:dyDescent="0.3">
      <c r="E139" s="37"/>
      <c r="F139" s="35" t="s">
        <v>42</v>
      </c>
      <c r="G139">
        <v>442.95844951411817</v>
      </c>
      <c r="H139">
        <v>84.658799622653305</v>
      </c>
    </row>
    <row r="140" spans="5:8" x14ac:dyDescent="0.3">
      <c r="E140" s="37"/>
      <c r="F140" s="35" t="s">
        <v>43</v>
      </c>
      <c r="G140">
        <v>372.90916621268462</v>
      </c>
      <c r="H140">
        <v>33.942839108416727</v>
      </c>
    </row>
  </sheetData>
  <mergeCells count="25">
    <mergeCell ref="E122:E128"/>
    <mergeCell ref="E129:E134"/>
    <mergeCell ref="E135:E140"/>
    <mergeCell ref="B83:B118"/>
    <mergeCell ref="D83:D88"/>
    <mergeCell ref="D89:D94"/>
    <mergeCell ref="D95:D100"/>
    <mergeCell ref="D101:D106"/>
    <mergeCell ref="D107:D112"/>
    <mergeCell ref="D113:D118"/>
    <mergeCell ref="B46:B81"/>
    <mergeCell ref="D46:D51"/>
    <mergeCell ref="D52:D57"/>
    <mergeCell ref="D58:D63"/>
    <mergeCell ref="D64:D69"/>
    <mergeCell ref="D70:D75"/>
    <mergeCell ref="D76:D81"/>
    <mergeCell ref="B3:B44"/>
    <mergeCell ref="D3:D8"/>
    <mergeCell ref="D9:D14"/>
    <mergeCell ref="D15:D20"/>
    <mergeCell ref="D21:D26"/>
    <mergeCell ref="D27:D32"/>
    <mergeCell ref="D33:D38"/>
    <mergeCell ref="D39:D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659F-6A50-4EF1-88BC-10959967481C}">
  <dimension ref="B1:P140"/>
  <sheetViews>
    <sheetView topLeftCell="A2" workbookViewId="0">
      <selection activeCell="A2" sqref="A1:XFD1048576"/>
    </sheetView>
  </sheetViews>
  <sheetFormatPr defaultRowHeight="14.4" x14ac:dyDescent="0.3"/>
  <cols>
    <col min="2" max="2" width="29.109375" bestFit="1" customWidth="1"/>
    <col min="3" max="3" width="19.88671875" bestFit="1" customWidth="1"/>
    <col min="4" max="4" width="19.88671875" customWidth="1"/>
    <col min="6" max="6" width="12" bestFit="1" customWidth="1"/>
    <col min="14" max="14" width="19.5546875" bestFit="1" customWidth="1"/>
  </cols>
  <sheetData>
    <row r="1" spans="2:16" x14ac:dyDescent="0.3">
      <c r="E1" t="s">
        <v>21</v>
      </c>
      <c r="F1" t="s">
        <v>48</v>
      </c>
      <c r="G1" t="s">
        <v>23</v>
      </c>
      <c r="H1" t="s">
        <v>24</v>
      </c>
      <c r="I1" t="s">
        <v>25</v>
      </c>
      <c r="J1" t="s">
        <v>26</v>
      </c>
      <c r="K1" t="s">
        <v>7</v>
      </c>
    </row>
    <row r="2" spans="2:16" x14ac:dyDescent="0.3">
      <c r="B2" s="14" t="s">
        <v>27</v>
      </c>
      <c r="C2" s="15" t="s">
        <v>28</v>
      </c>
      <c r="D2" s="16">
        <v>1</v>
      </c>
      <c r="E2">
        <v>25.253725051879883</v>
      </c>
      <c r="F2">
        <v>24.947608947753899</v>
      </c>
      <c r="G2">
        <f>F2-E2</f>
        <v>-0.30611610412598367</v>
      </c>
      <c r="H2">
        <f>G2--0.554341051171562</f>
        <v>0.24822494704557829</v>
      </c>
      <c r="I2">
        <f>2^-H2</f>
        <v>0.84193166820039766</v>
      </c>
      <c r="J2">
        <f>AVERAGE(I2:I7)</f>
        <v>0.96969073945043671</v>
      </c>
      <c r="K2">
        <f>((STDEV(I2:I7))/(SQRT(COUNT(I2:I7))))</f>
        <v>4.1224481522134676E-2</v>
      </c>
      <c r="N2" s="15" t="s">
        <v>28</v>
      </c>
      <c r="O2" s="16">
        <v>1</v>
      </c>
      <c r="P2">
        <v>0.84193166820039766</v>
      </c>
    </row>
    <row r="3" spans="2:16" x14ac:dyDescent="0.3">
      <c r="B3" s="17"/>
      <c r="C3" s="18"/>
      <c r="D3" s="19">
        <v>1</v>
      </c>
      <c r="E3">
        <v>25.377837525402672</v>
      </c>
      <c r="F3">
        <v>24.82349647423111</v>
      </c>
      <c r="G3">
        <f t="shared" ref="G3:G66" si="0">F3-E3</f>
        <v>-0.55434105117156207</v>
      </c>
      <c r="H3">
        <f t="shared" ref="H3:H66" si="1">G3--0.554341051171562</f>
        <v>0</v>
      </c>
      <c r="I3">
        <f t="shared" ref="I3:I66" si="2">2^-H3</f>
        <v>1</v>
      </c>
      <c r="N3" s="18"/>
      <c r="O3" s="19">
        <v>1</v>
      </c>
      <c r="P3">
        <v>1</v>
      </c>
    </row>
    <row r="4" spans="2:16" x14ac:dyDescent="0.3">
      <c r="B4" s="17"/>
      <c r="C4" s="18"/>
      <c r="D4" s="19">
        <v>1</v>
      </c>
      <c r="E4">
        <v>25.477037489394011</v>
      </c>
      <c r="F4">
        <v>24.724296510239771</v>
      </c>
      <c r="G4">
        <f t="shared" si="0"/>
        <v>-0.75274097915423965</v>
      </c>
      <c r="H4">
        <f t="shared" si="1"/>
        <v>-0.19839992798267769</v>
      </c>
      <c r="I4">
        <f t="shared" si="2"/>
        <v>1.1474250566427213</v>
      </c>
      <c r="N4" s="18"/>
      <c r="O4" s="19">
        <v>1</v>
      </c>
      <c r="P4">
        <v>1.1474250566427213</v>
      </c>
    </row>
    <row r="5" spans="2:16" x14ac:dyDescent="0.3">
      <c r="B5" s="17"/>
      <c r="C5" s="18"/>
      <c r="D5" s="19">
        <v>1</v>
      </c>
      <c r="E5">
        <v>25.367811203002901</v>
      </c>
      <c r="F5">
        <v>24.900636672973601</v>
      </c>
      <c r="G5">
        <f t="shared" si="0"/>
        <v>-0.46717453002930043</v>
      </c>
      <c r="H5">
        <f t="shared" si="1"/>
        <v>8.7166521142261533E-2</v>
      </c>
      <c r="I5">
        <f t="shared" si="2"/>
        <v>0.94136980192201014</v>
      </c>
      <c r="N5" s="18"/>
      <c r="O5" s="19">
        <v>1</v>
      </c>
      <c r="P5">
        <v>0.94136980192201014</v>
      </c>
    </row>
    <row r="6" spans="2:16" x14ac:dyDescent="0.3">
      <c r="B6" s="17"/>
      <c r="C6" s="18"/>
      <c r="D6" s="19">
        <v>1</v>
      </c>
      <c r="E6">
        <v>25.369051203002901</v>
      </c>
      <c r="F6">
        <v>24.899396672973602</v>
      </c>
      <c r="G6">
        <f t="shared" si="0"/>
        <v>-0.46965453002929891</v>
      </c>
      <c r="H6">
        <f t="shared" si="1"/>
        <v>8.4686521142263049E-2</v>
      </c>
      <c r="I6">
        <f t="shared" si="2"/>
        <v>0.9429894129866333</v>
      </c>
      <c r="N6" s="18"/>
      <c r="O6" s="19">
        <v>1</v>
      </c>
      <c r="P6">
        <v>0.9429894129866333</v>
      </c>
    </row>
    <row r="7" spans="2:16" x14ac:dyDescent="0.3">
      <c r="B7" s="17"/>
      <c r="C7" s="21"/>
      <c r="D7" s="22">
        <v>1</v>
      </c>
      <c r="E7">
        <v>25.370151203002901</v>
      </c>
      <c r="F7">
        <v>24.898296672973601</v>
      </c>
      <c r="G7">
        <f t="shared" si="0"/>
        <v>-0.47185453002930089</v>
      </c>
      <c r="H7">
        <f t="shared" si="1"/>
        <v>8.2486521142261071E-2</v>
      </c>
      <c r="I7">
        <f t="shared" si="2"/>
        <v>0.94442849695085751</v>
      </c>
      <c r="N7" s="21"/>
      <c r="O7" s="22">
        <v>1</v>
      </c>
      <c r="P7">
        <v>0.94442849695085751</v>
      </c>
    </row>
    <row r="8" spans="2:16" x14ac:dyDescent="0.3">
      <c r="B8" s="17"/>
      <c r="C8" s="23" t="s">
        <v>29</v>
      </c>
      <c r="D8" s="24">
        <v>2</v>
      </c>
      <c r="E8">
        <v>24.264801025390625</v>
      </c>
      <c r="F8">
        <v>22.286138534545799</v>
      </c>
      <c r="G8">
        <f t="shared" si="0"/>
        <v>-1.978662490844826</v>
      </c>
      <c r="H8">
        <f t="shared" si="1"/>
        <v>-1.424321439673264</v>
      </c>
      <c r="I8">
        <f t="shared" si="2"/>
        <v>2.6838823655718973</v>
      </c>
      <c r="J8">
        <f>AVERAGE(I8:I13)</f>
        <v>2.331285543546366</v>
      </c>
      <c r="K8">
        <f>((STDEV(I8:I13))/(SQRT(COUNT(I8:I13))))</f>
        <v>0.17675273184472726</v>
      </c>
      <c r="N8" s="23" t="s">
        <v>29</v>
      </c>
      <c r="O8" s="24">
        <v>2</v>
      </c>
      <c r="P8">
        <v>2.6838823655718973</v>
      </c>
    </row>
    <row r="9" spans="2:16" x14ac:dyDescent="0.3">
      <c r="B9" s="17"/>
      <c r="C9" s="26"/>
      <c r="D9" s="27">
        <v>2</v>
      </c>
      <c r="E9">
        <v>24.267141025390625</v>
      </c>
      <c r="F9">
        <v>22.283798534545799</v>
      </c>
      <c r="G9">
        <f t="shared" si="0"/>
        <v>-1.9833424908448265</v>
      </c>
      <c r="H9">
        <f t="shared" si="1"/>
        <v>-1.4290014396732644</v>
      </c>
      <c r="I9">
        <f t="shared" si="2"/>
        <v>2.6926028255152961</v>
      </c>
      <c r="N9" s="26"/>
      <c r="O9" s="27">
        <v>2</v>
      </c>
      <c r="P9">
        <v>2.6926028255152961</v>
      </c>
    </row>
    <row r="10" spans="2:16" x14ac:dyDescent="0.3">
      <c r="B10" s="17"/>
      <c r="C10" s="26"/>
      <c r="D10" s="27">
        <v>2</v>
      </c>
      <c r="E10">
        <v>24.266041025390624</v>
      </c>
      <c r="F10">
        <v>22.2848985345458</v>
      </c>
      <c r="G10">
        <f t="shared" si="0"/>
        <v>-1.9811424908448245</v>
      </c>
      <c r="H10">
        <f t="shared" si="1"/>
        <v>-1.4268014396732625</v>
      </c>
      <c r="I10">
        <f t="shared" si="2"/>
        <v>2.6884999404787533</v>
      </c>
      <c r="N10" s="26"/>
      <c r="O10" s="27">
        <v>2</v>
      </c>
      <c r="P10">
        <v>2.6884999404787533</v>
      </c>
    </row>
    <row r="11" spans="2:16" x14ac:dyDescent="0.3">
      <c r="B11" s="17"/>
      <c r="C11" s="26"/>
      <c r="D11" s="27">
        <v>2</v>
      </c>
      <c r="E11">
        <v>24.243326187133789</v>
      </c>
      <c r="F11">
        <v>22.945713043212798</v>
      </c>
      <c r="G11">
        <f t="shared" si="0"/>
        <v>-1.2976131439209908</v>
      </c>
      <c r="H11">
        <f t="shared" si="1"/>
        <v>-0.74327209274942885</v>
      </c>
      <c r="I11">
        <f t="shared" si="2"/>
        <v>1.6739681665324848</v>
      </c>
      <c r="N11" s="26"/>
      <c r="O11" s="27">
        <v>2</v>
      </c>
      <c r="P11">
        <v>1.6739681665324848</v>
      </c>
    </row>
    <row r="12" spans="2:16" x14ac:dyDescent="0.3">
      <c r="B12" s="17"/>
      <c r="C12" s="26"/>
      <c r="D12" s="27">
        <v>2</v>
      </c>
      <c r="E12">
        <v>24.367426187133788</v>
      </c>
      <c r="F12">
        <v>22.8216130432128</v>
      </c>
      <c r="G12">
        <f t="shared" si="0"/>
        <v>-1.5458131439209879</v>
      </c>
      <c r="H12">
        <f t="shared" si="1"/>
        <v>-0.99147209274942594</v>
      </c>
      <c r="I12">
        <f t="shared" si="2"/>
        <v>1.9882126825639141</v>
      </c>
      <c r="N12" s="26"/>
      <c r="O12" s="27">
        <v>2</v>
      </c>
      <c r="P12">
        <v>1.9882126825639141</v>
      </c>
    </row>
    <row r="13" spans="2:16" x14ac:dyDescent="0.3">
      <c r="B13" s="17"/>
      <c r="C13" s="28"/>
      <c r="D13" s="29">
        <v>2</v>
      </c>
      <c r="E13">
        <v>24.460026187133789</v>
      </c>
      <c r="F13">
        <v>22.729013043212799</v>
      </c>
      <c r="G13">
        <f t="shared" si="0"/>
        <v>-1.7310131439209897</v>
      </c>
      <c r="H13">
        <f t="shared" si="1"/>
        <v>-1.1766720927494276</v>
      </c>
      <c r="I13">
        <f t="shared" si="2"/>
        <v>2.2605472806158522</v>
      </c>
      <c r="N13" s="28"/>
      <c r="O13" s="29">
        <v>2</v>
      </c>
      <c r="P13">
        <v>2.2605472806158522</v>
      </c>
    </row>
    <row r="14" spans="2:16" x14ac:dyDescent="0.3">
      <c r="B14" s="17"/>
      <c r="C14" s="23" t="s">
        <v>30</v>
      </c>
      <c r="D14" s="24">
        <v>3</v>
      </c>
      <c r="E14">
        <v>25.091302871704102</v>
      </c>
      <c r="F14">
        <v>21.6389980316162</v>
      </c>
      <c r="G14">
        <f t="shared" si="0"/>
        <v>-3.4523048400879013</v>
      </c>
      <c r="H14">
        <f t="shared" si="1"/>
        <v>-2.8979637889163392</v>
      </c>
      <c r="I14">
        <f t="shared" si="2"/>
        <v>7.4537363462108823</v>
      </c>
      <c r="J14">
        <f>AVERAGE(I14:I19)</f>
        <v>9.6000594324350175</v>
      </c>
      <c r="K14">
        <f>((STDEV(I14:I19))/(SQRT(COUNT(I14:I19))))</f>
        <v>0.78439985606666796</v>
      </c>
      <c r="N14" s="23" t="s">
        <v>30</v>
      </c>
      <c r="O14" s="24">
        <v>3</v>
      </c>
      <c r="P14">
        <v>7.4537363462108823</v>
      </c>
    </row>
    <row r="15" spans="2:16" x14ac:dyDescent="0.3">
      <c r="B15" s="17"/>
      <c r="C15" s="26"/>
      <c r="D15" s="27">
        <v>3</v>
      </c>
      <c r="E15">
        <v>25.103702871704094</v>
      </c>
      <c r="F15">
        <v>21.626598031616208</v>
      </c>
      <c r="G15">
        <f t="shared" si="0"/>
        <v>-3.4771048400878861</v>
      </c>
      <c r="H15">
        <f t="shared" si="1"/>
        <v>-2.922763788916324</v>
      </c>
      <c r="I15">
        <f t="shared" si="2"/>
        <v>7.5829740662696885</v>
      </c>
      <c r="N15" s="26"/>
      <c r="O15" s="27">
        <v>3</v>
      </c>
      <c r="P15">
        <v>7.5829740662696885</v>
      </c>
    </row>
    <row r="16" spans="2:16" x14ac:dyDescent="0.3">
      <c r="B16" s="17"/>
      <c r="C16" s="26"/>
      <c r="D16" s="27">
        <v>3</v>
      </c>
      <c r="E16">
        <v>25.315495271704101</v>
      </c>
      <c r="F16">
        <v>21.414805631616201</v>
      </c>
      <c r="G16">
        <f t="shared" si="0"/>
        <v>-3.9006896400879008</v>
      </c>
      <c r="H16">
        <f t="shared" si="1"/>
        <v>-3.3463485889163387</v>
      </c>
      <c r="I16">
        <f t="shared" si="2"/>
        <v>10.170710699525811</v>
      </c>
      <c r="N16" s="26"/>
      <c r="O16" s="27">
        <v>3</v>
      </c>
      <c r="P16">
        <v>10.170710699525811</v>
      </c>
    </row>
    <row r="17" spans="2:16" x14ac:dyDescent="0.3">
      <c r="B17" s="17"/>
      <c r="C17" s="26"/>
      <c r="D17" s="27">
        <v>3</v>
      </c>
      <c r="E17">
        <v>24.377107620239258</v>
      </c>
      <c r="F17">
        <v>20.628149032592773</v>
      </c>
      <c r="G17">
        <f t="shared" si="0"/>
        <v>-3.7489585876464844</v>
      </c>
      <c r="H17">
        <f t="shared" si="1"/>
        <v>-3.1946175364749223</v>
      </c>
      <c r="I17">
        <f t="shared" si="2"/>
        <v>9.1553658433843506</v>
      </c>
      <c r="N17" s="26"/>
      <c r="O17" s="27">
        <v>3</v>
      </c>
      <c r="P17">
        <v>9.1553658433843506</v>
      </c>
    </row>
    <row r="18" spans="2:16" x14ac:dyDescent="0.3">
      <c r="B18" s="17"/>
      <c r="C18" s="26"/>
      <c r="D18" s="27">
        <v>3</v>
      </c>
      <c r="E18">
        <v>24.501207620239256</v>
      </c>
      <c r="F18">
        <v>20.504049032592775</v>
      </c>
      <c r="G18">
        <f t="shared" si="0"/>
        <v>-3.9971585876464815</v>
      </c>
      <c r="H18">
        <f t="shared" si="1"/>
        <v>-3.4428175364749194</v>
      </c>
      <c r="I18">
        <f t="shared" si="2"/>
        <v>10.874050562762593</v>
      </c>
      <c r="N18" s="26"/>
      <c r="O18" s="27">
        <v>3</v>
      </c>
      <c r="P18">
        <v>10.874050562762593</v>
      </c>
    </row>
    <row r="19" spans="2:16" x14ac:dyDescent="0.3">
      <c r="B19" s="17"/>
      <c r="C19" s="28"/>
      <c r="D19" s="29">
        <v>3</v>
      </c>
      <c r="E19">
        <v>24.593807620239257</v>
      </c>
      <c r="F19">
        <v>20.411449032592774</v>
      </c>
      <c r="G19">
        <f t="shared" si="0"/>
        <v>-4.1823585876464833</v>
      </c>
      <c r="H19">
        <f t="shared" si="1"/>
        <v>-3.6280175364749212</v>
      </c>
      <c r="I19">
        <f t="shared" si="2"/>
        <v>12.363519076456781</v>
      </c>
      <c r="N19" s="28"/>
      <c r="O19" s="29">
        <v>3</v>
      </c>
      <c r="P19">
        <v>12.363519076456781</v>
      </c>
    </row>
    <row r="20" spans="2:16" x14ac:dyDescent="0.3">
      <c r="B20" s="17"/>
      <c r="C20" s="23" t="s">
        <v>31</v>
      </c>
      <c r="D20" s="24">
        <v>4</v>
      </c>
      <c r="E20">
        <v>24.146962165832502</v>
      </c>
      <c r="F20">
        <v>20.768175125121999</v>
      </c>
      <c r="G20">
        <f t="shared" si="0"/>
        <v>-3.3787870407105025</v>
      </c>
      <c r="H20">
        <f t="shared" si="1"/>
        <v>-2.8244459895389404</v>
      </c>
      <c r="I20">
        <f t="shared" si="2"/>
        <v>7.0834195209566664</v>
      </c>
      <c r="J20">
        <f>AVERAGE(I20:I25)</f>
        <v>8.0588298994564749</v>
      </c>
      <c r="K20">
        <f>((STDEV(I20:I25))/(SQRT(COUNT(I20:I25))))</f>
        <v>0.25225733285644319</v>
      </c>
      <c r="N20" s="23" t="s">
        <v>31</v>
      </c>
      <c r="O20" s="24">
        <v>4</v>
      </c>
      <c r="P20">
        <v>7.0834195209566664</v>
      </c>
    </row>
    <row r="21" spans="2:16" x14ac:dyDescent="0.3">
      <c r="B21" s="17"/>
      <c r="C21" s="26"/>
      <c r="D21" s="27">
        <v>4</v>
      </c>
      <c r="E21">
        <v>24.208392165832503</v>
      </c>
      <c r="F21">
        <v>20.706745125121998</v>
      </c>
      <c r="G21">
        <f t="shared" si="0"/>
        <v>-3.5016470407105054</v>
      </c>
      <c r="H21">
        <f t="shared" si="1"/>
        <v>-2.9473059895389433</v>
      </c>
      <c r="I21">
        <f t="shared" si="2"/>
        <v>7.7130741989887905</v>
      </c>
      <c r="N21" s="26"/>
      <c r="O21" s="27">
        <v>4</v>
      </c>
      <c r="P21">
        <v>7.7130741989887905</v>
      </c>
    </row>
    <row r="22" spans="2:16" x14ac:dyDescent="0.3">
      <c r="B22" s="17"/>
      <c r="C22" s="26"/>
      <c r="D22" s="27">
        <v>4</v>
      </c>
      <c r="E22">
        <v>24.312708042152501</v>
      </c>
      <c r="F22">
        <v>20.602429248802</v>
      </c>
      <c r="G22">
        <f t="shared" si="0"/>
        <v>-3.7102787933505006</v>
      </c>
      <c r="H22">
        <f t="shared" si="1"/>
        <v>-3.1559377421789385</v>
      </c>
      <c r="I22">
        <f t="shared" si="2"/>
        <v>8.9131645610390695</v>
      </c>
      <c r="N22" s="26"/>
      <c r="O22" s="27">
        <v>4</v>
      </c>
      <c r="P22">
        <v>8.9131645610390695</v>
      </c>
    </row>
    <row r="23" spans="2:16" x14ac:dyDescent="0.3">
      <c r="B23" s="17"/>
      <c r="C23" s="26"/>
      <c r="D23" s="27">
        <v>4</v>
      </c>
      <c r="E23">
        <v>24.499469757080078</v>
      </c>
      <c r="F23">
        <v>20.930959701538086</v>
      </c>
      <c r="G23">
        <f t="shared" si="0"/>
        <v>-3.5685100555419922</v>
      </c>
      <c r="H23">
        <f t="shared" si="1"/>
        <v>-3.0141690043704301</v>
      </c>
      <c r="I23">
        <f t="shared" si="2"/>
        <v>8.0789567339440342</v>
      </c>
      <c r="N23" s="26"/>
      <c r="O23" s="27">
        <v>4</v>
      </c>
      <c r="P23">
        <v>8.0789567339440342</v>
      </c>
    </row>
    <row r="24" spans="2:16" x14ac:dyDescent="0.3">
      <c r="B24" s="17"/>
      <c r="C24" s="26"/>
      <c r="D24" s="27">
        <v>4</v>
      </c>
      <c r="E24">
        <v>24.511869757080071</v>
      </c>
      <c r="F24">
        <v>20.918559701538094</v>
      </c>
      <c r="G24">
        <f t="shared" si="0"/>
        <v>-3.593310055541977</v>
      </c>
      <c r="H24">
        <f t="shared" si="1"/>
        <v>-3.038969004370415</v>
      </c>
      <c r="I24">
        <f t="shared" si="2"/>
        <v>8.219034931005492</v>
      </c>
      <c r="N24" s="26"/>
      <c r="O24" s="27">
        <v>4</v>
      </c>
      <c r="P24">
        <v>8.219034931005492</v>
      </c>
    </row>
    <row r="25" spans="2:16" x14ac:dyDescent="0.3">
      <c r="B25" s="17"/>
      <c r="C25" s="28"/>
      <c r="D25" s="29">
        <v>4</v>
      </c>
      <c r="E25">
        <v>24.52286975708008</v>
      </c>
      <c r="F25">
        <v>20.907559701538084</v>
      </c>
      <c r="G25">
        <f t="shared" si="0"/>
        <v>-3.6153100555419968</v>
      </c>
      <c r="H25">
        <f t="shared" si="1"/>
        <v>-3.0609690043704347</v>
      </c>
      <c r="I25">
        <f t="shared" si="2"/>
        <v>8.3453294508048046</v>
      </c>
      <c r="N25" s="28"/>
      <c r="O25" s="29">
        <v>4</v>
      </c>
      <c r="P25">
        <v>8.3453294508048046</v>
      </c>
    </row>
    <row r="26" spans="2:16" x14ac:dyDescent="0.3">
      <c r="B26" s="17"/>
      <c r="C26" s="23" t="s">
        <v>32</v>
      </c>
      <c r="D26" s="24">
        <v>5</v>
      </c>
      <c r="E26">
        <v>25.08111572265625</v>
      </c>
      <c r="F26">
        <v>21.344535827636719</v>
      </c>
      <c r="G26">
        <f t="shared" si="0"/>
        <v>-3.7365798950195313</v>
      </c>
      <c r="H26">
        <f t="shared" si="1"/>
        <v>-3.1822388438479692</v>
      </c>
      <c r="I26">
        <f t="shared" si="2"/>
        <v>9.077146512468202</v>
      </c>
      <c r="J26">
        <f>AVERAGE(I26:I31)</f>
        <v>8.8003770358375508</v>
      </c>
      <c r="K26">
        <f>((STDEV(I26:I31))/(SQRT(COUNT(I26:I31))))</f>
        <v>1.0815277310972835</v>
      </c>
      <c r="N26" s="23" t="s">
        <v>32</v>
      </c>
      <c r="O26" s="24">
        <v>5</v>
      </c>
      <c r="P26">
        <v>9.077146512468202</v>
      </c>
    </row>
    <row r="27" spans="2:16" x14ac:dyDescent="0.3">
      <c r="B27" s="17"/>
      <c r="C27" s="26"/>
      <c r="D27" s="27">
        <v>5</v>
      </c>
      <c r="E27">
        <v>25.24639486785625</v>
      </c>
      <c r="F27">
        <v>21.179256682436719</v>
      </c>
      <c r="G27">
        <f t="shared" si="0"/>
        <v>-4.0671381854195303</v>
      </c>
      <c r="H27">
        <f t="shared" si="1"/>
        <v>-3.5127971342479682</v>
      </c>
      <c r="I27">
        <f t="shared" si="2"/>
        <v>11.414510872036828</v>
      </c>
      <c r="N27" s="26"/>
      <c r="O27" s="27">
        <v>5</v>
      </c>
      <c r="P27">
        <v>11.414510872036828</v>
      </c>
    </row>
    <row r="28" spans="2:16" x14ac:dyDescent="0.3">
      <c r="B28" s="17"/>
      <c r="C28" s="26"/>
      <c r="D28" s="27">
        <v>5</v>
      </c>
      <c r="E28">
        <v>25.299750488056251</v>
      </c>
      <c r="F28">
        <v>21.125901062236718</v>
      </c>
      <c r="G28">
        <f t="shared" si="0"/>
        <v>-4.1738494258195331</v>
      </c>
      <c r="H28">
        <f t="shared" si="1"/>
        <v>-3.619508374647971</v>
      </c>
      <c r="I28">
        <f t="shared" si="2"/>
        <v>12.290812412102852</v>
      </c>
      <c r="N28" s="26"/>
      <c r="O28" s="27">
        <v>5</v>
      </c>
      <c r="P28">
        <v>12.290812412102852</v>
      </c>
    </row>
    <row r="29" spans="2:16" x14ac:dyDescent="0.3">
      <c r="B29" s="17"/>
      <c r="C29" s="26"/>
      <c r="D29" s="27">
        <v>5</v>
      </c>
      <c r="E29">
        <v>24.719644546508789</v>
      </c>
      <c r="F29">
        <v>21.727705001831055</v>
      </c>
      <c r="G29">
        <f t="shared" si="0"/>
        <v>-2.9919395446777344</v>
      </c>
      <c r="H29">
        <f t="shared" si="1"/>
        <v>-2.4375984935061723</v>
      </c>
      <c r="I29">
        <f t="shared" si="2"/>
        <v>5.4173920231640293</v>
      </c>
      <c r="N29" s="26"/>
      <c r="O29" s="27">
        <v>5</v>
      </c>
      <c r="P29">
        <v>5.4173920231640293</v>
      </c>
    </row>
    <row r="30" spans="2:16" x14ac:dyDescent="0.3">
      <c r="B30" s="17"/>
      <c r="C30" s="26"/>
      <c r="D30" s="27">
        <v>5</v>
      </c>
      <c r="E30">
        <v>24.951540966508787</v>
      </c>
      <c r="F30">
        <v>21.495808581831056</v>
      </c>
      <c r="G30">
        <f t="shared" si="0"/>
        <v>-3.4557323846777308</v>
      </c>
      <c r="H30">
        <f t="shared" si="1"/>
        <v>-2.9013913335061687</v>
      </c>
      <c r="I30">
        <f t="shared" si="2"/>
        <v>7.4714659324401298</v>
      </c>
      <c r="N30" s="26"/>
      <c r="O30" s="27">
        <v>5</v>
      </c>
      <c r="P30">
        <v>7.4714659324401298</v>
      </c>
    </row>
    <row r="31" spans="2:16" x14ac:dyDescent="0.3">
      <c r="B31" s="17"/>
      <c r="C31" s="28"/>
      <c r="D31" s="29">
        <v>5</v>
      </c>
      <c r="E31">
        <v>24.91789087220879</v>
      </c>
      <c r="F31">
        <v>21.529458676131053</v>
      </c>
      <c r="G31">
        <f t="shared" si="0"/>
        <v>-3.388432196077737</v>
      </c>
      <c r="H31">
        <f t="shared" si="1"/>
        <v>-2.834091144906175</v>
      </c>
      <c r="I31">
        <f t="shared" si="2"/>
        <v>7.130934462813256</v>
      </c>
      <c r="N31" s="28"/>
      <c r="O31" s="29">
        <v>5</v>
      </c>
      <c r="P31">
        <v>7.130934462813256</v>
      </c>
    </row>
    <row r="32" spans="2:16" x14ac:dyDescent="0.3">
      <c r="B32" s="17"/>
      <c r="C32" s="23" t="s">
        <v>33</v>
      </c>
      <c r="D32" s="24">
        <v>6</v>
      </c>
      <c r="E32">
        <v>24.517084121704102</v>
      </c>
      <c r="F32">
        <v>21.160469436645499</v>
      </c>
      <c r="G32">
        <f t="shared" si="0"/>
        <v>-3.3566146850586023</v>
      </c>
      <c r="H32">
        <f t="shared" si="1"/>
        <v>-2.8022736338870402</v>
      </c>
      <c r="I32">
        <f t="shared" si="2"/>
        <v>6.9753888027684265</v>
      </c>
      <c r="J32">
        <f>AVERAGE(I32:I37)</f>
        <v>8.7862957913797448</v>
      </c>
      <c r="K32">
        <f>((STDEV(I32:I37))/(SQRT(COUNT(I32:I37))))</f>
        <v>0.44299250401422124</v>
      </c>
      <c r="N32" s="23" t="s">
        <v>33</v>
      </c>
      <c r="O32" s="24">
        <v>6</v>
      </c>
      <c r="P32">
        <v>6.9753888027684265</v>
      </c>
    </row>
    <row r="33" spans="2:16" x14ac:dyDescent="0.3">
      <c r="B33" s="17"/>
      <c r="C33" s="26"/>
      <c r="D33" s="27">
        <v>6</v>
      </c>
      <c r="E33">
        <v>24.7489805417041</v>
      </c>
      <c r="F33">
        <v>20.928573016645501</v>
      </c>
      <c r="G33">
        <f t="shared" si="0"/>
        <v>-3.8204075250585987</v>
      </c>
      <c r="H33">
        <f t="shared" si="1"/>
        <v>-3.2660664738870366</v>
      </c>
      <c r="I33">
        <f t="shared" si="2"/>
        <v>9.6201972429844691</v>
      </c>
      <c r="N33" s="26"/>
      <c r="O33" s="27">
        <v>6</v>
      </c>
      <c r="P33">
        <v>9.6201972429844691</v>
      </c>
    </row>
    <row r="34" spans="2:16" x14ac:dyDescent="0.3">
      <c r="B34" s="17"/>
      <c r="C34" s="26"/>
      <c r="D34" s="27">
        <v>6</v>
      </c>
      <c r="E34">
        <v>24.715330447404103</v>
      </c>
      <c r="F34">
        <v>20.962223110945498</v>
      </c>
      <c r="G34">
        <f t="shared" si="0"/>
        <v>-3.7531073364586049</v>
      </c>
      <c r="H34">
        <f t="shared" si="1"/>
        <v>-3.1987662852870429</v>
      </c>
      <c r="I34">
        <f t="shared" si="2"/>
        <v>9.1817317617955592</v>
      </c>
      <c r="N34" s="26"/>
      <c r="O34" s="27">
        <v>6</v>
      </c>
      <c r="P34">
        <v>9.1817317617955592</v>
      </c>
    </row>
    <row r="35" spans="2:16" x14ac:dyDescent="0.3">
      <c r="B35" s="17"/>
      <c r="C35" s="26"/>
      <c r="D35" s="27">
        <v>6</v>
      </c>
      <c r="E35">
        <v>24.779928207397461</v>
      </c>
      <c r="F35">
        <v>21.147806930541901</v>
      </c>
      <c r="G35">
        <f t="shared" si="0"/>
        <v>-3.6321212768555604</v>
      </c>
      <c r="H35">
        <f t="shared" si="1"/>
        <v>-3.0777802256839983</v>
      </c>
      <c r="I35">
        <f t="shared" si="2"/>
        <v>8.4431434488748192</v>
      </c>
      <c r="N35" s="26"/>
      <c r="O35" s="27">
        <v>6</v>
      </c>
      <c r="P35">
        <v>8.4431434488748192</v>
      </c>
    </row>
    <row r="36" spans="2:16" x14ac:dyDescent="0.3">
      <c r="B36" s="17"/>
      <c r="C36" s="26"/>
      <c r="D36" s="27">
        <v>6</v>
      </c>
      <c r="E36">
        <v>24.903928207397385</v>
      </c>
      <c r="F36">
        <v>21.023806930541976</v>
      </c>
      <c r="G36">
        <f t="shared" si="0"/>
        <v>-3.8801212768554088</v>
      </c>
      <c r="H36">
        <f t="shared" si="1"/>
        <v>-3.3257802256838467</v>
      </c>
      <c r="I36">
        <f t="shared" si="2"/>
        <v>10.026736614754626</v>
      </c>
      <c r="N36" s="26"/>
      <c r="O36" s="27">
        <v>6</v>
      </c>
      <c r="P36">
        <v>10.026736614754626</v>
      </c>
    </row>
    <row r="37" spans="2:16" x14ac:dyDescent="0.3">
      <c r="B37" s="17"/>
      <c r="C37" s="28"/>
      <c r="D37" s="29">
        <v>6</v>
      </c>
      <c r="E37">
        <v>24.782268207397461</v>
      </c>
      <c r="F37">
        <v>21.1454669305419</v>
      </c>
      <c r="G37">
        <f t="shared" si="0"/>
        <v>-3.6368012768555609</v>
      </c>
      <c r="H37">
        <f t="shared" si="1"/>
        <v>-3.0824602256839988</v>
      </c>
      <c r="I37">
        <f t="shared" si="2"/>
        <v>8.4705768771005729</v>
      </c>
      <c r="N37" s="28"/>
      <c r="O37" s="29">
        <v>6</v>
      </c>
      <c r="P37">
        <v>8.4705768771005729</v>
      </c>
    </row>
    <row r="38" spans="2:16" x14ac:dyDescent="0.3">
      <c r="B38" s="17"/>
      <c r="C38" s="23" t="s">
        <v>34</v>
      </c>
      <c r="D38" s="24">
        <v>7</v>
      </c>
      <c r="E38">
        <v>24.853889465332031</v>
      </c>
      <c r="F38">
        <v>22.0458660125732</v>
      </c>
      <c r="G38">
        <f t="shared" si="0"/>
        <v>-2.8080234527588317</v>
      </c>
      <c r="H38">
        <f t="shared" si="1"/>
        <v>-2.2536824015872696</v>
      </c>
      <c r="I38">
        <f t="shared" si="2"/>
        <v>4.7689855176262537</v>
      </c>
      <c r="J38">
        <f>AVERAGE(I38:I43)</f>
        <v>4.7953143280990664</v>
      </c>
      <c r="K38">
        <f>((STDEV(I38:I43))/(SQRT(COUNT(I38:I43))))</f>
        <v>0.39715033597320087</v>
      </c>
      <c r="N38" s="23" t="s">
        <v>34</v>
      </c>
      <c r="O38" s="24">
        <v>7</v>
      </c>
      <c r="P38">
        <v>4.7689855176262537</v>
      </c>
    </row>
    <row r="39" spans="2:16" x14ac:dyDescent="0.3">
      <c r="B39" s="17"/>
      <c r="C39" s="26"/>
      <c r="D39" s="27">
        <v>7</v>
      </c>
      <c r="E39">
        <v>24.866289465332024</v>
      </c>
      <c r="F39">
        <v>22.033466012573207</v>
      </c>
      <c r="G39">
        <f t="shared" si="0"/>
        <v>-2.8328234527588165</v>
      </c>
      <c r="H39">
        <f t="shared" si="1"/>
        <v>-2.2784824015872545</v>
      </c>
      <c r="I39">
        <f t="shared" si="2"/>
        <v>4.8516732847626383</v>
      </c>
      <c r="N39" s="26"/>
      <c r="O39" s="27">
        <v>7</v>
      </c>
      <c r="P39">
        <v>4.8516732847626383</v>
      </c>
    </row>
    <row r="40" spans="2:16" x14ac:dyDescent="0.3">
      <c r="B40" s="17"/>
      <c r="C40" s="26"/>
      <c r="D40" s="27">
        <v>7</v>
      </c>
      <c r="E40">
        <v>25.078081865332031</v>
      </c>
      <c r="F40">
        <v>21.8216736125732</v>
      </c>
      <c r="G40">
        <f t="shared" si="0"/>
        <v>-3.2564082527588312</v>
      </c>
      <c r="H40">
        <f t="shared" si="1"/>
        <v>-2.7020672015872691</v>
      </c>
      <c r="I40">
        <f t="shared" si="2"/>
        <v>6.5073366935848274</v>
      </c>
      <c r="N40" s="26"/>
      <c r="O40" s="27">
        <v>7</v>
      </c>
      <c r="P40">
        <v>6.5073366935848274</v>
      </c>
    </row>
    <row r="41" spans="2:16" x14ac:dyDescent="0.3">
      <c r="B41" s="17"/>
      <c r="C41" s="26"/>
      <c r="D41" s="27">
        <v>7</v>
      </c>
      <c r="E41">
        <v>25.713577270507813</v>
      </c>
      <c r="F41">
        <v>23.321857452392578</v>
      </c>
      <c r="G41">
        <f t="shared" si="0"/>
        <v>-2.3917198181152344</v>
      </c>
      <c r="H41">
        <f t="shared" si="1"/>
        <v>-1.8373787669436723</v>
      </c>
      <c r="I41">
        <f t="shared" si="2"/>
        <v>3.5736015040282934</v>
      </c>
      <c r="N41" s="26"/>
      <c r="O41" s="27">
        <v>7</v>
      </c>
      <c r="P41">
        <v>3.5736015040282934</v>
      </c>
    </row>
    <row r="42" spans="2:16" x14ac:dyDescent="0.3">
      <c r="B42" s="17"/>
      <c r="C42" s="26"/>
      <c r="D42" s="27">
        <v>7</v>
      </c>
      <c r="E42">
        <v>25.837677270507811</v>
      </c>
      <c r="F42">
        <v>23.19775745239258</v>
      </c>
      <c r="G42">
        <f t="shared" si="0"/>
        <v>-2.6399198181152315</v>
      </c>
      <c r="H42">
        <f t="shared" si="1"/>
        <v>-2.0855787669436694</v>
      </c>
      <c r="I42">
        <f t="shared" si="2"/>
        <v>4.2444533741978123</v>
      </c>
      <c r="N42" s="26"/>
      <c r="O42" s="27">
        <v>7</v>
      </c>
      <c r="P42">
        <v>4.2444533741978123</v>
      </c>
    </row>
    <row r="43" spans="2:16" x14ac:dyDescent="0.3">
      <c r="B43" s="30"/>
      <c r="C43" s="28"/>
      <c r="D43" s="29">
        <v>7</v>
      </c>
      <c r="E43">
        <v>25.930277270507812</v>
      </c>
      <c r="F43">
        <v>23.105157452392579</v>
      </c>
      <c r="G43">
        <f t="shared" si="0"/>
        <v>-2.8251198181152333</v>
      </c>
      <c r="H43">
        <f t="shared" si="1"/>
        <v>-2.2707787669436712</v>
      </c>
      <c r="I43">
        <f t="shared" si="2"/>
        <v>4.8258355943945679</v>
      </c>
      <c r="N43" s="28"/>
      <c r="O43" s="29">
        <v>7</v>
      </c>
      <c r="P43">
        <v>4.8258355943945679</v>
      </c>
    </row>
    <row r="44" spans="2:16" x14ac:dyDescent="0.3">
      <c r="B44" s="13"/>
      <c r="C44" s="13"/>
      <c r="D44" s="13"/>
      <c r="E44">
        <v>0</v>
      </c>
      <c r="F44">
        <v>0</v>
      </c>
      <c r="G44">
        <f t="shared" si="0"/>
        <v>0</v>
      </c>
      <c r="H44">
        <f t="shared" si="1"/>
        <v>0.55434105117156196</v>
      </c>
      <c r="I44">
        <f t="shared" si="2"/>
        <v>0.68096801836534648</v>
      </c>
      <c r="N44" s="13"/>
      <c r="O44" s="13"/>
      <c r="P44">
        <v>0.68096801836534648</v>
      </c>
    </row>
    <row r="45" spans="2:16" x14ac:dyDescent="0.3">
      <c r="B45" s="38" t="s">
        <v>35</v>
      </c>
      <c r="C45" s="23" t="s">
        <v>29</v>
      </c>
      <c r="D45" s="24">
        <v>8</v>
      </c>
      <c r="E45">
        <v>25.409782409667969</v>
      </c>
      <c r="F45">
        <v>22.048913955688477</v>
      </c>
      <c r="G45">
        <f t="shared" si="0"/>
        <v>-3.3608684539794922</v>
      </c>
      <c r="H45">
        <f t="shared" si="1"/>
        <v>-2.8065274028079301</v>
      </c>
      <c r="I45">
        <f t="shared" si="2"/>
        <v>6.995986002866255</v>
      </c>
      <c r="J45">
        <f>AVERAGE(I45:I50)</f>
        <v>5.2942906620609209</v>
      </c>
      <c r="K45">
        <f>((STDEV(I45:I50))/(SQRT(COUNT(I45:I50))))</f>
        <v>1.5485399010652798</v>
      </c>
      <c r="N45" s="23" t="s">
        <v>29</v>
      </c>
      <c r="O45" s="24">
        <v>8</v>
      </c>
      <c r="P45">
        <v>6.995986002866255</v>
      </c>
    </row>
    <row r="46" spans="2:16" x14ac:dyDescent="0.3">
      <c r="B46" s="39"/>
      <c r="C46" s="26"/>
      <c r="D46" s="27">
        <v>8</v>
      </c>
      <c r="E46">
        <v>25.662972051667968</v>
      </c>
      <c r="F46">
        <v>21.795724313688478</v>
      </c>
      <c r="G46">
        <f t="shared" si="0"/>
        <v>-3.8672477379794898</v>
      </c>
      <c r="H46">
        <f t="shared" si="1"/>
        <v>-3.3129066868079278</v>
      </c>
      <c r="I46">
        <f t="shared" si="2"/>
        <v>9.9376634676410998</v>
      </c>
      <c r="N46" s="26"/>
      <c r="O46" s="27">
        <v>8</v>
      </c>
      <c r="P46">
        <v>9.9376634676410998</v>
      </c>
    </row>
    <row r="47" spans="2:16" x14ac:dyDescent="0.3">
      <c r="B47" s="39"/>
      <c r="C47" s="26"/>
      <c r="D47" s="27">
        <v>8</v>
      </c>
      <c r="E47">
        <v>25.589607042237969</v>
      </c>
      <c r="F47">
        <v>21.869089323118477</v>
      </c>
      <c r="G47">
        <f t="shared" si="0"/>
        <v>-3.720517719119492</v>
      </c>
      <c r="H47">
        <f t="shared" si="1"/>
        <v>-3.16617666794793</v>
      </c>
      <c r="I47">
        <f t="shared" si="2"/>
        <v>8.9766470292189684</v>
      </c>
      <c r="N47" s="26"/>
      <c r="O47" s="27">
        <v>8</v>
      </c>
      <c r="P47">
        <v>8.9766470292189684</v>
      </c>
    </row>
    <row r="48" spans="2:16" x14ac:dyDescent="0.3">
      <c r="B48" s="39"/>
      <c r="C48" s="26"/>
      <c r="D48" s="27">
        <v>8</v>
      </c>
      <c r="E48">
        <v>24.424870014190599</v>
      </c>
      <c r="F48">
        <v>23.229551706313998</v>
      </c>
      <c r="G48">
        <f t="shared" si="0"/>
        <v>-1.195318307876601</v>
      </c>
      <c r="H48">
        <f t="shared" si="1"/>
        <v>-0.64097725670503902</v>
      </c>
      <c r="I48">
        <f t="shared" si="2"/>
        <v>1.5593851021791896</v>
      </c>
      <c r="N48" s="26"/>
      <c r="O48" s="27">
        <v>8</v>
      </c>
      <c r="P48">
        <v>1.5593851021791896</v>
      </c>
    </row>
    <row r="49" spans="2:16" x14ac:dyDescent="0.3">
      <c r="B49" s="39"/>
      <c r="C49" s="26"/>
      <c r="D49" s="27">
        <v>8</v>
      </c>
      <c r="E49">
        <v>24.548870014190523</v>
      </c>
      <c r="F49">
        <v>23.105551706314074</v>
      </c>
      <c r="G49">
        <f t="shared" si="0"/>
        <v>-1.4433183078764493</v>
      </c>
      <c r="H49">
        <f t="shared" si="1"/>
        <v>-0.88897725670488736</v>
      </c>
      <c r="I49">
        <f t="shared" si="2"/>
        <v>1.8518628512235744</v>
      </c>
      <c r="N49" s="26"/>
      <c r="O49" s="27">
        <v>8</v>
      </c>
      <c r="P49">
        <v>1.8518628512235744</v>
      </c>
    </row>
    <row r="50" spans="2:16" x14ac:dyDescent="0.3">
      <c r="B50" s="39"/>
      <c r="C50" s="28"/>
      <c r="D50" s="29">
        <v>8</v>
      </c>
      <c r="E50">
        <v>24.7490624141906</v>
      </c>
      <c r="F50">
        <v>22.905359306313997</v>
      </c>
      <c r="G50">
        <f t="shared" si="0"/>
        <v>-1.8437031078766033</v>
      </c>
      <c r="H50">
        <f t="shared" si="1"/>
        <v>-1.2893620567050412</v>
      </c>
      <c r="I50">
        <f t="shared" si="2"/>
        <v>2.4441995192364381</v>
      </c>
      <c r="N50" s="28"/>
      <c r="O50" s="29">
        <v>8</v>
      </c>
      <c r="P50">
        <v>2.4441995192364381</v>
      </c>
    </row>
    <row r="51" spans="2:16" x14ac:dyDescent="0.3">
      <c r="B51" s="39"/>
      <c r="C51" s="23" t="s">
        <v>30</v>
      </c>
      <c r="D51" s="24">
        <v>9</v>
      </c>
      <c r="E51">
        <v>25.479640960693359</v>
      </c>
      <c r="F51">
        <v>22.187399482726999</v>
      </c>
      <c r="G51">
        <f t="shared" si="0"/>
        <v>-3.2922414779663605</v>
      </c>
      <c r="H51">
        <f t="shared" si="1"/>
        <v>-2.7379004267947984</v>
      </c>
      <c r="I51">
        <f t="shared" si="2"/>
        <v>6.6709879105532917</v>
      </c>
      <c r="J51">
        <f>AVERAGE(I51:I56)</f>
        <v>9.1267968219981768</v>
      </c>
      <c r="K51">
        <f>((STDEV(I51:I56))/(SQRT(COUNT(I51:I56))))</f>
        <v>0.60674956748189213</v>
      </c>
      <c r="N51" s="23" t="s">
        <v>30</v>
      </c>
      <c r="O51" s="24">
        <v>9</v>
      </c>
      <c r="P51">
        <v>6.6709879105532917</v>
      </c>
    </row>
    <row r="52" spans="2:16" x14ac:dyDescent="0.3">
      <c r="B52" s="39"/>
      <c r="C52" s="26"/>
      <c r="D52" s="27">
        <v>9</v>
      </c>
      <c r="E52">
        <v>25.803833360693361</v>
      </c>
      <c r="F52">
        <v>21.863207082726998</v>
      </c>
      <c r="G52">
        <f t="shared" si="0"/>
        <v>-3.9406262779663628</v>
      </c>
      <c r="H52">
        <f t="shared" si="1"/>
        <v>-3.3862852267948007</v>
      </c>
      <c r="I52">
        <f t="shared" si="2"/>
        <v>10.456189058764526</v>
      </c>
      <c r="N52" s="26"/>
      <c r="O52" s="27">
        <v>9</v>
      </c>
      <c r="P52">
        <v>10.456189058764526</v>
      </c>
    </row>
    <row r="53" spans="2:16" x14ac:dyDescent="0.3">
      <c r="B53" s="39"/>
      <c r="C53" s="26"/>
      <c r="D53" s="27">
        <v>9</v>
      </c>
      <c r="E53">
        <v>25.703833360693359</v>
      </c>
      <c r="F53">
        <v>21.963207082726999</v>
      </c>
      <c r="G53">
        <f t="shared" si="0"/>
        <v>-3.7406262779663599</v>
      </c>
      <c r="H53">
        <f t="shared" si="1"/>
        <v>-3.1862852267947979</v>
      </c>
      <c r="I53">
        <f t="shared" si="2"/>
        <v>9.1026412750382129</v>
      </c>
      <c r="N53" s="26"/>
      <c r="O53" s="27">
        <v>9</v>
      </c>
      <c r="P53">
        <v>9.1026412750382129</v>
      </c>
    </row>
    <row r="54" spans="2:16" x14ac:dyDescent="0.3">
      <c r="B54" s="39"/>
      <c r="C54" s="26"/>
      <c r="D54" s="27">
        <v>9</v>
      </c>
      <c r="E54">
        <v>25.632024765014648</v>
      </c>
      <c r="F54">
        <v>22.038535690307601</v>
      </c>
      <c r="G54">
        <f t="shared" si="0"/>
        <v>-3.5934890747070476</v>
      </c>
      <c r="H54">
        <f t="shared" si="1"/>
        <v>-3.0391480235354855</v>
      </c>
      <c r="I54">
        <f t="shared" si="2"/>
        <v>8.2200548666269899</v>
      </c>
      <c r="N54" s="26"/>
      <c r="O54" s="27">
        <v>9</v>
      </c>
      <c r="P54">
        <v>8.2200548666269899</v>
      </c>
    </row>
    <row r="55" spans="2:16" x14ac:dyDescent="0.3">
      <c r="B55" s="39"/>
      <c r="C55" s="26"/>
      <c r="D55" s="27">
        <v>9</v>
      </c>
      <c r="E55">
        <v>25.756160377485649</v>
      </c>
      <c r="F55">
        <v>21.9144000778366</v>
      </c>
      <c r="G55">
        <f t="shared" si="0"/>
        <v>-3.8417602996490494</v>
      </c>
      <c r="H55">
        <f t="shared" si="1"/>
        <v>-3.2874192484774873</v>
      </c>
      <c r="I55">
        <f t="shared" si="2"/>
        <v>9.7636409928144339</v>
      </c>
      <c r="N55" s="26"/>
      <c r="O55" s="27">
        <v>9</v>
      </c>
      <c r="P55">
        <v>9.7636409928144339</v>
      </c>
    </row>
    <row r="56" spans="2:16" x14ac:dyDescent="0.3">
      <c r="B56" s="39"/>
      <c r="C56" s="28"/>
      <c r="D56" s="29">
        <v>9</v>
      </c>
      <c r="E56">
        <v>25.811849397584648</v>
      </c>
      <c r="F56">
        <v>21.858711057737601</v>
      </c>
      <c r="G56">
        <f t="shared" si="0"/>
        <v>-3.9531383398470474</v>
      </c>
      <c r="H56">
        <f t="shared" si="1"/>
        <v>-3.3987972886754854</v>
      </c>
      <c r="I56">
        <f t="shared" si="2"/>
        <v>10.547266828191614</v>
      </c>
      <c r="N56" s="28"/>
      <c r="O56" s="29">
        <v>9</v>
      </c>
      <c r="P56">
        <v>10.547266828191614</v>
      </c>
    </row>
    <row r="57" spans="2:16" x14ac:dyDescent="0.3">
      <c r="B57" s="39"/>
      <c r="C57" s="23" t="s">
        <v>31</v>
      </c>
      <c r="D57" s="24">
        <v>10</v>
      </c>
      <c r="E57">
        <v>24.590669631958008</v>
      </c>
      <c r="F57">
        <v>20.558483123779297</v>
      </c>
      <c r="G57">
        <f t="shared" si="0"/>
        <v>-4.0321865081787109</v>
      </c>
      <c r="H57">
        <f t="shared" si="1"/>
        <v>-3.4778454570071489</v>
      </c>
      <c r="I57">
        <f t="shared" si="2"/>
        <v>11.14129831396748</v>
      </c>
      <c r="J57">
        <f>AVERAGE(I57:I62)</f>
        <v>13.936399107223631</v>
      </c>
      <c r="K57">
        <f>((STDEV(I57:I62))/(SQRT(COUNT(I57:I62))))</f>
        <v>1.0156613128901617</v>
      </c>
      <c r="N57" s="23" t="s">
        <v>31</v>
      </c>
      <c r="O57" s="24">
        <v>10</v>
      </c>
      <c r="P57">
        <v>11.14129831396748</v>
      </c>
    </row>
    <row r="58" spans="2:16" x14ac:dyDescent="0.3">
      <c r="B58" s="39"/>
      <c r="C58" s="26"/>
      <c r="D58" s="27">
        <v>10</v>
      </c>
      <c r="E58">
        <v>24.843859273958007</v>
      </c>
      <c r="F58">
        <v>20.305293481779298</v>
      </c>
      <c r="G58">
        <f t="shared" si="0"/>
        <v>-4.5385657921787086</v>
      </c>
      <c r="H58">
        <f t="shared" si="1"/>
        <v>-3.9842247410071465</v>
      </c>
      <c r="I58">
        <f t="shared" si="2"/>
        <v>15.825999822104368</v>
      </c>
      <c r="N58" s="26"/>
      <c r="O58" s="27">
        <v>10</v>
      </c>
      <c r="P58">
        <v>15.825999822104368</v>
      </c>
    </row>
    <row r="59" spans="2:16" x14ac:dyDescent="0.3">
      <c r="B59" s="39"/>
      <c r="C59" s="26"/>
      <c r="D59" s="27">
        <v>10</v>
      </c>
      <c r="E59">
        <v>24.770494264528008</v>
      </c>
      <c r="F59">
        <v>20.378658491209297</v>
      </c>
      <c r="G59">
        <f t="shared" si="0"/>
        <v>-4.3918357733187108</v>
      </c>
      <c r="H59">
        <f t="shared" si="1"/>
        <v>-3.8374947221471487</v>
      </c>
      <c r="I59">
        <f t="shared" si="2"/>
        <v>14.295554961194</v>
      </c>
      <c r="N59" s="26"/>
      <c r="O59" s="27">
        <v>10</v>
      </c>
      <c r="P59">
        <v>14.295554961194</v>
      </c>
    </row>
    <row r="60" spans="2:16" x14ac:dyDescent="0.3">
      <c r="B60" s="39"/>
      <c r="C60" s="26"/>
      <c r="D60" s="27">
        <v>10</v>
      </c>
      <c r="E60">
        <v>24.985218048095703</v>
      </c>
      <c r="F60">
        <v>21.012683868408203</v>
      </c>
      <c r="G60">
        <f t="shared" si="0"/>
        <v>-3.9725341796875</v>
      </c>
      <c r="H60">
        <f t="shared" si="1"/>
        <v>-3.4181931285159379</v>
      </c>
      <c r="I60">
        <f t="shared" si="2"/>
        <v>10.690023567234693</v>
      </c>
      <c r="N60" s="26"/>
      <c r="O60" s="27">
        <v>10</v>
      </c>
      <c r="P60">
        <v>10.690023567234693</v>
      </c>
    </row>
    <row r="61" spans="2:16" x14ac:dyDescent="0.3">
      <c r="B61" s="39"/>
      <c r="C61" s="26"/>
      <c r="D61" s="27">
        <v>10</v>
      </c>
      <c r="E61">
        <v>25.225218048094945</v>
      </c>
      <c r="F61">
        <v>20.772683868408961</v>
      </c>
      <c r="G61">
        <f t="shared" si="0"/>
        <v>-4.4525341796859834</v>
      </c>
      <c r="H61">
        <f t="shared" si="1"/>
        <v>-3.8981931285144213</v>
      </c>
      <c r="I61">
        <f t="shared" si="2"/>
        <v>14.909842663521482</v>
      </c>
      <c r="N61" s="26"/>
      <c r="O61" s="27">
        <v>10</v>
      </c>
      <c r="P61">
        <v>14.909842663521482</v>
      </c>
    </row>
    <row r="62" spans="2:16" x14ac:dyDescent="0.3">
      <c r="B62" s="39"/>
      <c r="C62" s="28"/>
      <c r="D62" s="29">
        <v>10</v>
      </c>
      <c r="E62">
        <v>25.309410448095704</v>
      </c>
      <c r="F62">
        <v>20.688491468408202</v>
      </c>
      <c r="G62">
        <f t="shared" si="0"/>
        <v>-4.6209189796875023</v>
      </c>
      <c r="H62">
        <f t="shared" si="1"/>
        <v>-4.0665779285159402</v>
      </c>
      <c r="I62">
        <f t="shared" si="2"/>
        <v>16.75567531531976</v>
      </c>
      <c r="N62" s="28"/>
      <c r="O62" s="29">
        <v>10</v>
      </c>
      <c r="P62">
        <v>16.75567531531976</v>
      </c>
    </row>
    <row r="63" spans="2:16" x14ac:dyDescent="0.3">
      <c r="B63" s="39"/>
      <c r="C63" s="23" t="s">
        <v>32</v>
      </c>
      <c r="D63" s="24">
        <v>11</v>
      </c>
      <c r="E63">
        <v>25.54701042175293</v>
      </c>
      <c r="F63">
        <v>22.946475982666001</v>
      </c>
      <c r="G63">
        <f t="shared" si="0"/>
        <v>-2.6005344390869283</v>
      </c>
      <c r="H63">
        <f t="shared" si="1"/>
        <v>-2.0461933879153662</v>
      </c>
      <c r="I63">
        <f t="shared" si="2"/>
        <v>4.1301477358026126</v>
      </c>
      <c r="J63">
        <f>AVERAGE(I63:I68)</f>
        <v>11.769436901198802</v>
      </c>
      <c r="K63">
        <f>((STDEV(I63:I68))/(SQRT(COUNT(I63:I68))))</f>
        <v>3.1353226877353677</v>
      </c>
      <c r="N63" s="23" t="s">
        <v>32</v>
      </c>
      <c r="O63" s="24">
        <v>11</v>
      </c>
      <c r="P63">
        <v>4.1301477358026126</v>
      </c>
    </row>
    <row r="64" spans="2:16" x14ac:dyDescent="0.3">
      <c r="B64" s="39"/>
      <c r="C64" s="26"/>
      <c r="D64" s="27">
        <v>11</v>
      </c>
      <c r="E64">
        <v>25.739445221752931</v>
      </c>
      <c r="F64">
        <v>22.754041182666001</v>
      </c>
      <c r="G64">
        <f t="shared" si="0"/>
        <v>-2.9854040390869301</v>
      </c>
      <c r="H64">
        <f t="shared" si="1"/>
        <v>-2.431062987915368</v>
      </c>
      <c r="I64">
        <f t="shared" si="2"/>
        <v>5.3929063755395639</v>
      </c>
      <c r="N64" s="26"/>
      <c r="O64" s="27">
        <v>11</v>
      </c>
      <c r="P64">
        <v>5.3929063755395639</v>
      </c>
    </row>
    <row r="65" spans="2:16" x14ac:dyDescent="0.3">
      <c r="B65" s="39"/>
      <c r="C65" s="26"/>
      <c r="D65" s="27">
        <v>11</v>
      </c>
      <c r="E65">
        <v>25.869429661752928</v>
      </c>
      <c r="F65">
        <v>22.624056742666003</v>
      </c>
      <c r="G65">
        <f t="shared" si="0"/>
        <v>-3.2453729190869254</v>
      </c>
      <c r="H65">
        <f t="shared" si="1"/>
        <v>-2.6910318679153633</v>
      </c>
      <c r="I65">
        <f t="shared" si="2"/>
        <v>6.4577512407351909</v>
      </c>
      <c r="N65" s="26"/>
      <c r="O65" s="27">
        <v>11</v>
      </c>
      <c r="P65">
        <v>6.4577512407351909</v>
      </c>
    </row>
    <row r="66" spans="2:16" x14ac:dyDescent="0.3">
      <c r="B66" s="39"/>
      <c r="C66" s="26"/>
      <c r="D66" s="27">
        <v>11</v>
      </c>
      <c r="E66">
        <v>26.299600601196289</v>
      </c>
      <c r="F66">
        <v>22.005743026733398</v>
      </c>
      <c r="G66">
        <f t="shared" si="0"/>
        <v>-4.2938575744628906</v>
      </c>
      <c r="H66">
        <f t="shared" si="1"/>
        <v>-3.7395165232913286</v>
      </c>
      <c r="I66">
        <f t="shared" si="2"/>
        <v>13.356929779520353</v>
      </c>
      <c r="N66" s="26"/>
      <c r="O66" s="27">
        <v>11</v>
      </c>
      <c r="P66">
        <v>13.356929779520353</v>
      </c>
    </row>
    <row r="67" spans="2:16" x14ac:dyDescent="0.3">
      <c r="B67" s="39"/>
      <c r="C67" s="26"/>
      <c r="D67" s="27">
        <v>11</v>
      </c>
      <c r="E67">
        <v>26.540956725906288</v>
      </c>
      <c r="F67">
        <v>21.7643869020234</v>
      </c>
      <c r="G67">
        <f t="shared" ref="G67:G117" si="3">F67-E67</f>
        <v>-4.7765698238828875</v>
      </c>
      <c r="H67">
        <f t="shared" ref="H67:H117" si="4">G67--0.554341051171562</f>
        <v>-4.2222287727113255</v>
      </c>
      <c r="I67">
        <f t="shared" ref="I67:I117" si="5">2^-H67</f>
        <v>18.664549378535682</v>
      </c>
      <c r="N67" s="26"/>
      <c r="O67" s="27">
        <v>11</v>
      </c>
      <c r="P67">
        <v>18.664549378535682</v>
      </c>
    </row>
    <row r="68" spans="2:16" x14ac:dyDescent="0.3">
      <c r="B68" s="39"/>
      <c r="C68" s="28"/>
      <c r="D68" s="29">
        <v>11</v>
      </c>
      <c r="E68">
        <v>26.679425233766288</v>
      </c>
      <c r="F68">
        <v>21.625918394163399</v>
      </c>
      <c r="G68">
        <f t="shared" si="3"/>
        <v>-5.053506839602889</v>
      </c>
      <c r="H68">
        <f t="shared" si="4"/>
        <v>-4.499165788431327</v>
      </c>
      <c r="I68">
        <f t="shared" si="5"/>
        <v>22.614336897059395</v>
      </c>
      <c r="N68" s="28"/>
      <c r="O68" s="29">
        <v>11</v>
      </c>
      <c r="P68">
        <v>22.614336897059395</v>
      </c>
    </row>
    <row r="69" spans="2:16" x14ac:dyDescent="0.3">
      <c r="B69" s="39"/>
      <c r="C69" s="23" t="s">
        <v>33</v>
      </c>
      <c r="D69" s="24">
        <v>12</v>
      </c>
      <c r="E69">
        <v>25.136394500732422</v>
      </c>
      <c r="F69">
        <v>20.675136566162109</v>
      </c>
      <c r="G69">
        <f t="shared" si="3"/>
        <v>-4.4612579345703125</v>
      </c>
      <c r="H69">
        <f t="shared" si="4"/>
        <v>-3.9069168833987504</v>
      </c>
      <c r="I69">
        <f t="shared" si="5"/>
        <v>15.00027332210537</v>
      </c>
      <c r="J69">
        <f>AVERAGE(I69:I74)</f>
        <v>13.890658383681185</v>
      </c>
      <c r="K69">
        <f>((STDEV(I69:I74))/(SQRT(COUNT(I69:I74))))</f>
        <v>1.7495937088083724</v>
      </c>
      <c r="N69" s="23" t="s">
        <v>33</v>
      </c>
      <c r="O69" s="24">
        <v>12</v>
      </c>
      <c r="P69">
        <v>15.00027332210537</v>
      </c>
    </row>
    <row r="70" spans="2:16" x14ac:dyDescent="0.3">
      <c r="B70" s="39"/>
      <c r="C70" s="26"/>
      <c r="D70" s="27">
        <v>12</v>
      </c>
      <c r="E70">
        <v>25.260530113203423</v>
      </c>
      <c r="F70">
        <v>20.551000953691108</v>
      </c>
      <c r="G70">
        <f t="shared" si="3"/>
        <v>-4.7095291595123143</v>
      </c>
      <c r="H70">
        <f t="shared" si="4"/>
        <v>-4.1551881083407523</v>
      </c>
      <c r="I70">
        <f t="shared" si="5"/>
        <v>17.817068850201714</v>
      </c>
      <c r="N70" s="26"/>
      <c r="O70" s="27">
        <v>12</v>
      </c>
      <c r="P70">
        <v>17.817068850201714</v>
      </c>
    </row>
    <row r="71" spans="2:16" x14ac:dyDescent="0.3">
      <c r="B71" s="39"/>
      <c r="C71" s="26"/>
      <c r="D71" s="27">
        <v>12</v>
      </c>
      <c r="E71">
        <v>25.316219133302422</v>
      </c>
      <c r="F71">
        <v>20.495311933592109</v>
      </c>
      <c r="G71">
        <f t="shared" si="3"/>
        <v>-4.8209071997103123</v>
      </c>
      <c r="H71">
        <f t="shared" si="4"/>
        <v>-4.2665661485387503</v>
      </c>
      <c r="I71">
        <f t="shared" si="5"/>
        <v>19.247059513724402</v>
      </c>
      <c r="N71" s="26"/>
      <c r="O71" s="27">
        <v>12</v>
      </c>
      <c r="P71">
        <v>19.247059513724402</v>
      </c>
    </row>
    <row r="72" spans="2:16" x14ac:dyDescent="0.3">
      <c r="B72" s="39"/>
      <c r="C72" s="26"/>
      <c r="D72" s="27">
        <v>12</v>
      </c>
      <c r="E72">
        <v>24.504016876220703</v>
      </c>
      <c r="F72">
        <v>20.958896636962891</v>
      </c>
      <c r="G72">
        <f t="shared" si="3"/>
        <v>-3.5451202392578125</v>
      </c>
      <c r="H72">
        <f t="shared" si="4"/>
        <v>-2.9907791880862504</v>
      </c>
      <c r="I72">
        <f t="shared" si="5"/>
        <v>7.9490320131387051</v>
      </c>
      <c r="N72" s="26"/>
      <c r="O72" s="27">
        <v>12</v>
      </c>
      <c r="P72">
        <v>7.9490320131387051</v>
      </c>
    </row>
    <row r="73" spans="2:16" x14ac:dyDescent="0.3">
      <c r="B73" s="39"/>
      <c r="C73" s="26"/>
      <c r="D73" s="27">
        <v>12</v>
      </c>
      <c r="E73">
        <v>24.729335840420703</v>
      </c>
      <c r="F73">
        <v>20.733577672762891</v>
      </c>
      <c r="G73">
        <f t="shared" si="3"/>
        <v>-3.9957581676578116</v>
      </c>
      <c r="H73">
        <f t="shared" si="4"/>
        <v>-3.4414171164862495</v>
      </c>
      <c r="I73">
        <f t="shared" si="5"/>
        <v>10.863500274086347</v>
      </c>
      <c r="N73" s="26"/>
      <c r="O73" s="27">
        <v>12</v>
      </c>
      <c r="P73">
        <v>10.863500274086347</v>
      </c>
    </row>
    <row r="74" spans="2:16" x14ac:dyDescent="0.3">
      <c r="B74" s="39"/>
      <c r="C74" s="28"/>
      <c r="D74" s="29">
        <v>12</v>
      </c>
      <c r="E74">
        <v>24.828649446220702</v>
      </c>
      <c r="F74">
        <v>20.634264066962892</v>
      </c>
      <c r="G74">
        <f t="shared" si="3"/>
        <v>-4.1943853792578096</v>
      </c>
      <c r="H74">
        <f t="shared" si="4"/>
        <v>-3.6400443280862476</v>
      </c>
      <c r="I74">
        <f t="shared" si="5"/>
        <v>12.467016328830564</v>
      </c>
      <c r="N74" s="28"/>
      <c r="O74" s="29">
        <v>12</v>
      </c>
      <c r="P74">
        <v>12.467016328830564</v>
      </c>
    </row>
    <row r="75" spans="2:16" x14ac:dyDescent="0.3">
      <c r="B75" s="39"/>
      <c r="C75" s="23" t="s">
        <v>34</v>
      </c>
      <c r="D75" s="24">
        <v>13</v>
      </c>
      <c r="E75">
        <v>24.759931564331055</v>
      </c>
      <c r="F75">
        <v>21.680099487304688</v>
      </c>
      <c r="G75">
        <f t="shared" si="3"/>
        <v>-3.0798320770263672</v>
      </c>
      <c r="H75">
        <f t="shared" si="4"/>
        <v>-2.5254910258548051</v>
      </c>
      <c r="I75">
        <f t="shared" si="5"/>
        <v>5.757693635972509</v>
      </c>
      <c r="J75">
        <f>AVERAGE(I75:I80)</f>
        <v>12.650647195686405</v>
      </c>
      <c r="K75">
        <f>((STDEV(I75:I80))/(SQRT(COUNT(I75:I80))))</f>
        <v>2.8601707707444275</v>
      </c>
      <c r="N75" s="23" t="s">
        <v>34</v>
      </c>
      <c r="O75" s="24">
        <v>13</v>
      </c>
      <c r="P75">
        <v>5.757693635972509</v>
      </c>
    </row>
    <row r="76" spans="2:16" x14ac:dyDescent="0.3">
      <c r="B76" s="39"/>
      <c r="C76" s="26"/>
      <c r="D76" s="27">
        <v>13</v>
      </c>
      <c r="E76">
        <v>24.885250528531056</v>
      </c>
      <c r="F76">
        <v>21.554780523104686</v>
      </c>
      <c r="G76">
        <f t="shared" si="3"/>
        <v>-3.3304700054263705</v>
      </c>
      <c r="H76">
        <f t="shared" si="4"/>
        <v>-2.7761289542548084</v>
      </c>
      <c r="I76">
        <f t="shared" si="5"/>
        <v>6.8501185419088442</v>
      </c>
      <c r="N76" s="26"/>
      <c r="O76" s="27">
        <v>13</v>
      </c>
      <c r="P76">
        <v>6.8501185419088442</v>
      </c>
    </row>
    <row r="77" spans="2:16" x14ac:dyDescent="0.3">
      <c r="B77" s="39"/>
      <c r="C77" s="26"/>
      <c r="D77" s="27">
        <v>13</v>
      </c>
      <c r="E77">
        <v>24.957914027588053</v>
      </c>
      <c r="F77">
        <v>21.482117024047689</v>
      </c>
      <c r="G77">
        <f t="shared" si="3"/>
        <v>-3.4757970035403645</v>
      </c>
      <c r="H77">
        <f t="shared" si="4"/>
        <v>-2.9214559523688024</v>
      </c>
      <c r="I77">
        <f t="shared" si="5"/>
        <v>7.5761030390790909</v>
      </c>
      <c r="N77" s="26"/>
      <c r="O77" s="27">
        <v>13</v>
      </c>
      <c r="P77">
        <v>7.5761030390790909</v>
      </c>
    </row>
    <row r="78" spans="2:16" x14ac:dyDescent="0.3">
      <c r="B78" s="39"/>
      <c r="C78" s="26"/>
      <c r="D78" s="27">
        <v>13</v>
      </c>
      <c r="E78">
        <v>24.873775482177734</v>
      </c>
      <c r="F78">
        <v>20.500125885009766</v>
      </c>
      <c r="G78">
        <f t="shared" si="3"/>
        <v>-4.3736495971679688</v>
      </c>
      <c r="H78">
        <f t="shared" si="4"/>
        <v>-3.8193085459964067</v>
      </c>
      <c r="I78">
        <f t="shared" si="5"/>
        <v>14.116480580806803</v>
      </c>
      <c r="N78" s="26"/>
      <c r="O78" s="27">
        <v>13</v>
      </c>
      <c r="P78">
        <v>14.116480580806803</v>
      </c>
    </row>
    <row r="79" spans="2:16" x14ac:dyDescent="0.3">
      <c r="B79" s="39"/>
      <c r="C79" s="26"/>
      <c r="D79" s="27">
        <v>13</v>
      </c>
      <c r="E79">
        <v>25.197775482177658</v>
      </c>
      <c r="F79">
        <v>20.176125885009842</v>
      </c>
      <c r="G79">
        <f t="shared" si="3"/>
        <v>-5.0216495971678157</v>
      </c>
      <c r="H79">
        <f t="shared" si="4"/>
        <v>-4.4673085459962536</v>
      </c>
      <c r="I79">
        <f t="shared" si="5"/>
        <v>22.120445649371902</v>
      </c>
      <c r="N79" s="26"/>
      <c r="O79" s="27">
        <v>13</v>
      </c>
      <c r="P79">
        <v>22.120445649371902</v>
      </c>
    </row>
    <row r="80" spans="2:16" x14ac:dyDescent="0.3">
      <c r="B80" s="39"/>
      <c r="C80" s="28"/>
      <c r="D80" s="29">
        <v>13</v>
      </c>
      <c r="E80">
        <v>25.106194722177733</v>
      </c>
      <c r="F80">
        <v>20.267706645009767</v>
      </c>
      <c r="G80">
        <f t="shared" si="3"/>
        <v>-4.8384880771679661</v>
      </c>
      <c r="H80">
        <f t="shared" si="4"/>
        <v>-4.2841470259964041</v>
      </c>
      <c r="I80">
        <f t="shared" si="5"/>
        <v>19.483041726979287</v>
      </c>
      <c r="N80" s="28"/>
      <c r="O80" s="29">
        <v>13</v>
      </c>
      <c r="P80">
        <v>19.483041726979287</v>
      </c>
    </row>
    <row r="81" spans="2:16" x14ac:dyDescent="0.3">
      <c r="B81" s="31"/>
      <c r="C81" s="13"/>
      <c r="D81" s="13"/>
      <c r="E81">
        <v>0</v>
      </c>
      <c r="F81">
        <v>0</v>
      </c>
      <c r="G81">
        <f t="shared" si="3"/>
        <v>0</v>
      </c>
      <c r="H81">
        <f t="shared" si="4"/>
        <v>0.55434105117156196</v>
      </c>
      <c r="I81">
        <f t="shared" si="5"/>
        <v>0.68096801836534648</v>
      </c>
      <c r="N81" s="13"/>
      <c r="O81" s="13"/>
      <c r="P81">
        <v>0.68096801836534648</v>
      </c>
    </row>
    <row r="82" spans="2:16" x14ac:dyDescent="0.3">
      <c r="B82" s="40" t="s">
        <v>47</v>
      </c>
      <c r="C82" s="23" t="s">
        <v>29</v>
      </c>
      <c r="D82" s="24">
        <v>14</v>
      </c>
      <c r="E82">
        <v>24.561511993408203</v>
      </c>
      <c r="F82">
        <v>23.7220134735107</v>
      </c>
      <c r="G82">
        <f t="shared" si="3"/>
        <v>-0.83949851989750357</v>
      </c>
      <c r="H82">
        <f t="shared" si="4"/>
        <v>-0.28515746872594161</v>
      </c>
      <c r="I82">
        <f t="shared" si="5"/>
        <v>1.2185432591992518</v>
      </c>
      <c r="J82">
        <f>AVERAGE(I82:I87)</f>
        <v>2.4554207975374331</v>
      </c>
      <c r="K82">
        <f>((STDEV(I82:I87))/(SQRT(COUNT(I82:I87))))</f>
        <v>0.39035484404385762</v>
      </c>
      <c r="N82" s="23" t="s">
        <v>29</v>
      </c>
      <c r="O82" s="24">
        <v>14</v>
      </c>
      <c r="P82">
        <v>1.2185432591992518</v>
      </c>
    </row>
    <row r="83" spans="2:16" x14ac:dyDescent="0.3">
      <c r="B83" s="41"/>
      <c r="C83" s="26"/>
      <c r="D83" s="27">
        <v>14</v>
      </c>
      <c r="E83">
        <v>24.893408413408203</v>
      </c>
      <c r="F83">
        <v>23.3901170535107</v>
      </c>
      <c r="G83">
        <f t="shared" si="3"/>
        <v>-1.5032913598975028</v>
      </c>
      <c r="H83">
        <f t="shared" si="4"/>
        <v>-0.94895030872594088</v>
      </c>
      <c r="I83">
        <f t="shared" si="5"/>
        <v>1.9304675567968006</v>
      </c>
      <c r="N83" s="26"/>
      <c r="O83" s="27">
        <v>14</v>
      </c>
      <c r="P83">
        <v>1.9304675567968006</v>
      </c>
    </row>
    <row r="84" spans="2:16" x14ac:dyDescent="0.3">
      <c r="B84" s="41"/>
      <c r="C84" s="26"/>
      <c r="D84" s="27">
        <v>14</v>
      </c>
      <c r="E84">
        <v>24.881336625978204</v>
      </c>
      <c r="F84">
        <v>23.402188840940699</v>
      </c>
      <c r="G84">
        <f t="shared" si="3"/>
        <v>-1.4791477850375045</v>
      </c>
      <c r="H84">
        <f t="shared" si="4"/>
        <v>-0.92480673386594259</v>
      </c>
      <c r="I84">
        <f t="shared" si="5"/>
        <v>1.8984299076341424</v>
      </c>
      <c r="N84" s="26"/>
      <c r="O84" s="27">
        <v>14</v>
      </c>
      <c r="P84">
        <v>1.8984299076341424</v>
      </c>
    </row>
    <row r="85" spans="2:16" x14ac:dyDescent="0.3">
      <c r="B85" s="41"/>
      <c r="C85" s="26"/>
      <c r="D85" s="27">
        <v>14</v>
      </c>
      <c r="E85">
        <v>25.38743782043457</v>
      </c>
      <c r="F85">
        <v>23.474929809570313</v>
      </c>
      <c r="G85">
        <f t="shared" si="3"/>
        <v>-1.9125080108642578</v>
      </c>
      <c r="H85">
        <f t="shared" si="4"/>
        <v>-1.3581669596926957</v>
      </c>
      <c r="I85">
        <f t="shared" si="5"/>
        <v>2.5635925096658259</v>
      </c>
      <c r="N85" s="26"/>
      <c r="O85" s="27">
        <v>14</v>
      </c>
      <c r="P85">
        <v>2.5635925096658259</v>
      </c>
    </row>
    <row r="86" spans="2:16" x14ac:dyDescent="0.3">
      <c r="B86" s="41"/>
      <c r="C86" s="26"/>
      <c r="D86" s="27">
        <v>14</v>
      </c>
      <c r="E86">
        <v>25.627437820433812</v>
      </c>
      <c r="F86">
        <v>23.234929809571071</v>
      </c>
      <c r="G86">
        <f t="shared" si="3"/>
        <v>-2.3925080108627412</v>
      </c>
      <c r="H86">
        <f t="shared" si="4"/>
        <v>-1.8381669596911792</v>
      </c>
      <c r="I86">
        <f t="shared" si="5"/>
        <v>3.5755544159559927</v>
      </c>
      <c r="N86" s="26"/>
      <c r="O86" s="27">
        <v>14</v>
      </c>
      <c r="P86">
        <v>3.5755544159559927</v>
      </c>
    </row>
    <row r="87" spans="2:16" x14ac:dyDescent="0.3">
      <c r="B87" s="41"/>
      <c r="C87" s="28"/>
      <c r="D87" s="29">
        <v>14</v>
      </c>
      <c r="E87">
        <v>25.621437820434593</v>
      </c>
      <c r="F87">
        <v>23.240929809570289</v>
      </c>
      <c r="G87">
        <f t="shared" si="3"/>
        <v>-2.380508010864304</v>
      </c>
      <c r="H87">
        <f t="shared" si="4"/>
        <v>-1.8261669596927419</v>
      </c>
      <c r="I87">
        <f t="shared" si="5"/>
        <v>3.5459371359725851</v>
      </c>
      <c r="N87" s="28"/>
      <c r="O87" s="29">
        <v>14</v>
      </c>
      <c r="P87">
        <v>3.5459371359725851</v>
      </c>
    </row>
    <row r="88" spans="2:16" x14ac:dyDescent="0.3">
      <c r="B88" s="41"/>
      <c r="C88" s="23" t="s">
        <v>30</v>
      </c>
      <c r="D88" s="24">
        <v>15</v>
      </c>
      <c r="E88">
        <v>24.915437698364258</v>
      </c>
      <c r="F88">
        <v>24.097096443176198</v>
      </c>
      <c r="G88">
        <f t="shared" si="3"/>
        <v>-0.81834125518805934</v>
      </c>
      <c r="H88">
        <f t="shared" si="4"/>
        <v>-0.26400020401649738</v>
      </c>
      <c r="I88">
        <f t="shared" si="5"/>
        <v>1.200803597294988</v>
      </c>
      <c r="J88">
        <f>AVERAGE(I88:I93)</f>
        <v>1.0476770035816918</v>
      </c>
      <c r="K88">
        <f>((STDEV(I88:I93))/(SQRT(COUNT(I88:I93))))</f>
        <v>0.21422392795920431</v>
      </c>
      <c r="N88" s="23" t="s">
        <v>30</v>
      </c>
      <c r="O88" s="24">
        <v>15</v>
      </c>
      <c r="P88">
        <v>1.200803597294988</v>
      </c>
    </row>
    <row r="89" spans="2:16" x14ac:dyDescent="0.3">
      <c r="B89" s="41"/>
      <c r="C89" s="26"/>
      <c r="D89" s="27">
        <v>15</v>
      </c>
      <c r="E89">
        <v>25.156793823074256</v>
      </c>
      <c r="F89">
        <v>23.8557403184662</v>
      </c>
      <c r="G89">
        <f t="shared" si="3"/>
        <v>-1.3010535046080562</v>
      </c>
      <c r="H89">
        <f t="shared" si="4"/>
        <v>-0.74671245343649428</v>
      </c>
      <c r="I89">
        <f t="shared" si="5"/>
        <v>1.6779648022107381</v>
      </c>
      <c r="N89" s="26"/>
      <c r="O89" s="27">
        <v>15</v>
      </c>
      <c r="P89">
        <v>1.6779648022107381</v>
      </c>
    </row>
    <row r="90" spans="2:16" x14ac:dyDescent="0.3">
      <c r="B90" s="41"/>
      <c r="C90" s="26"/>
      <c r="D90" s="27">
        <v>15</v>
      </c>
      <c r="E90">
        <v>25.13342016162126</v>
      </c>
      <c r="F90">
        <v>23.879113979919197</v>
      </c>
      <c r="G90">
        <f t="shared" si="3"/>
        <v>-1.2543061817020629</v>
      </c>
      <c r="H90">
        <f t="shared" si="4"/>
        <v>-0.69996513053050091</v>
      </c>
      <c r="I90">
        <f t="shared" si="5"/>
        <v>1.624465529434947</v>
      </c>
      <c r="N90" s="26"/>
      <c r="O90" s="27">
        <v>15</v>
      </c>
      <c r="P90">
        <v>1.624465529434947</v>
      </c>
    </row>
    <row r="91" spans="2:16" x14ac:dyDescent="0.3">
      <c r="B91" s="41"/>
      <c r="C91" s="26"/>
      <c r="D91" s="27">
        <v>15</v>
      </c>
      <c r="E91">
        <v>24.013055801391602</v>
      </c>
      <c r="F91">
        <v>24.380859375</v>
      </c>
      <c r="G91">
        <f t="shared" si="3"/>
        <v>0.36780357360839844</v>
      </c>
      <c r="H91">
        <f t="shared" si="4"/>
        <v>0.9221446247799604</v>
      </c>
      <c r="I91">
        <f t="shared" si="5"/>
        <v>0.52772395381538906</v>
      </c>
      <c r="N91" s="26"/>
      <c r="O91" s="27">
        <v>15</v>
      </c>
      <c r="P91">
        <v>0.52772395381538906</v>
      </c>
    </row>
    <row r="92" spans="2:16" x14ac:dyDescent="0.3">
      <c r="B92" s="41"/>
      <c r="C92" s="26"/>
      <c r="D92" s="27">
        <v>15</v>
      </c>
      <c r="E92">
        <v>24.138374765591603</v>
      </c>
      <c r="F92">
        <v>24.255540410799998</v>
      </c>
      <c r="G92">
        <f t="shared" si="3"/>
        <v>0.11716564520839512</v>
      </c>
      <c r="H92">
        <f t="shared" si="4"/>
        <v>0.67150669637995708</v>
      </c>
      <c r="I92">
        <f t="shared" si="5"/>
        <v>0.62785064117598766</v>
      </c>
      <c r="N92" s="26"/>
      <c r="O92" s="27">
        <v>15</v>
      </c>
      <c r="P92">
        <v>0.62785064117598766</v>
      </c>
    </row>
    <row r="93" spans="2:16" x14ac:dyDescent="0.3">
      <c r="B93" s="41"/>
      <c r="C93" s="28"/>
      <c r="D93" s="29">
        <v>15</v>
      </c>
      <c r="E93">
        <v>24.137688371391601</v>
      </c>
      <c r="F93">
        <v>24.256226805000001</v>
      </c>
      <c r="G93">
        <f t="shared" si="3"/>
        <v>0.11853843360839988</v>
      </c>
      <c r="H93">
        <f t="shared" si="4"/>
        <v>0.67287948477996185</v>
      </c>
      <c r="I93">
        <f t="shared" si="5"/>
        <v>0.627253497558101</v>
      </c>
      <c r="N93" s="28"/>
      <c r="O93" s="29">
        <v>15</v>
      </c>
      <c r="P93">
        <v>0.627253497558101</v>
      </c>
    </row>
    <row r="94" spans="2:16" x14ac:dyDescent="0.3">
      <c r="B94" s="41"/>
      <c r="C94" s="23" t="s">
        <v>31</v>
      </c>
      <c r="D94" s="24">
        <v>16</v>
      </c>
      <c r="E94">
        <v>24.915437698364258</v>
      </c>
      <c r="F94">
        <v>22.349636077880859</v>
      </c>
      <c r="G94">
        <f t="shared" si="3"/>
        <v>-2.5658016204833984</v>
      </c>
      <c r="H94">
        <f t="shared" si="4"/>
        <v>-2.0114605693118364</v>
      </c>
      <c r="I94">
        <f t="shared" si="5"/>
        <v>4.0319019899519946</v>
      </c>
      <c r="J94">
        <f>AVERAGE(I94:I99)</f>
        <v>3.3039127074083758</v>
      </c>
      <c r="K94">
        <f>((STDEV(I94:I99))/(SQRT(COUNT(I94:I99))))</f>
        <v>0.8041438189994965</v>
      </c>
      <c r="N94" s="23" t="s">
        <v>31</v>
      </c>
      <c r="O94" s="24">
        <v>16</v>
      </c>
      <c r="P94">
        <v>4.0319019899519946</v>
      </c>
    </row>
    <row r="95" spans="2:16" x14ac:dyDescent="0.3">
      <c r="B95" s="41"/>
      <c r="C95" s="26"/>
      <c r="D95" s="27">
        <v>16</v>
      </c>
      <c r="E95">
        <v>25.154595381864183</v>
      </c>
      <c r="F95">
        <v>22.110478394380934</v>
      </c>
      <c r="G95">
        <f t="shared" si="3"/>
        <v>-3.0441169874832497</v>
      </c>
      <c r="H95">
        <f t="shared" si="4"/>
        <v>-2.4897759363116876</v>
      </c>
      <c r="I95">
        <f t="shared" si="5"/>
        <v>5.6169070783452515</v>
      </c>
      <c r="N95" s="26"/>
      <c r="O95" s="27">
        <v>16</v>
      </c>
      <c r="P95">
        <v>5.6169070783452515</v>
      </c>
    </row>
    <row r="96" spans="2:16" x14ac:dyDescent="0.3">
      <c r="B96" s="41"/>
      <c r="C96" s="26"/>
      <c r="D96" s="27">
        <v>16</v>
      </c>
      <c r="E96">
        <v>25.131080481620661</v>
      </c>
      <c r="F96">
        <v>22.133993294624457</v>
      </c>
      <c r="G96">
        <f t="shared" si="3"/>
        <v>-2.9970871869962039</v>
      </c>
      <c r="H96">
        <f t="shared" si="4"/>
        <v>-2.4427461358246418</v>
      </c>
      <c r="I96">
        <f t="shared" si="5"/>
        <v>5.4367562033548174</v>
      </c>
      <c r="N96" s="26"/>
      <c r="O96" s="27">
        <v>16</v>
      </c>
      <c r="P96">
        <v>5.4367562033548174</v>
      </c>
    </row>
    <row r="97" spans="2:16" x14ac:dyDescent="0.3">
      <c r="B97" s="41"/>
      <c r="C97" s="26"/>
      <c r="D97" s="27">
        <v>16</v>
      </c>
      <c r="E97">
        <v>24.013055801391602</v>
      </c>
      <c r="F97">
        <v>22.972082138061523</v>
      </c>
      <c r="G97">
        <f t="shared" si="3"/>
        <v>-1.0409736633300781</v>
      </c>
      <c r="H97">
        <f t="shared" si="4"/>
        <v>-0.48663261215851616</v>
      </c>
      <c r="I97">
        <f t="shared" si="5"/>
        <v>1.4011705901645433</v>
      </c>
      <c r="N97" s="26"/>
      <c r="O97" s="27">
        <v>16</v>
      </c>
      <c r="P97">
        <v>1.4011705901645433</v>
      </c>
    </row>
    <row r="98" spans="2:16" x14ac:dyDescent="0.3">
      <c r="B98" s="41"/>
      <c r="C98" s="26"/>
      <c r="D98" s="27">
        <v>16</v>
      </c>
      <c r="E98">
        <v>24.136596937004072</v>
      </c>
      <c r="F98">
        <v>22.848541002449053</v>
      </c>
      <c r="G98">
        <f t="shared" si="3"/>
        <v>-1.2880559345550182</v>
      </c>
      <c r="H98">
        <f t="shared" si="4"/>
        <v>-0.73371488338345625</v>
      </c>
      <c r="I98">
        <f t="shared" si="5"/>
        <v>1.6629155259717683</v>
      </c>
      <c r="N98" s="26"/>
      <c r="O98" s="27">
        <v>16</v>
      </c>
      <c r="P98">
        <v>1.6629155259717683</v>
      </c>
    </row>
    <row r="99" spans="2:16" x14ac:dyDescent="0.3">
      <c r="B99" s="41"/>
      <c r="C99" s="28"/>
      <c r="D99" s="29">
        <v>16</v>
      </c>
      <c r="E99">
        <v>24.141313783854859</v>
      </c>
      <c r="F99">
        <v>22.843824155598266</v>
      </c>
      <c r="G99">
        <f t="shared" si="3"/>
        <v>-1.2974896282565922</v>
      </c>
      <c r="H99">
        <f t="shared" si="4"/>
        <v>-0.74314857708503024</v>
      </c>
      <c r="I99">
        <f t="shared" si="5"/>
        <v>1.6738248566618756</v>
      </c>
      <c r="J99">
        <f>AVERAGE(I99:I104)</f>
        <v>3.7239271097017705</v>
      </c>
      <c r="K99">
        <f>((STDEV(I99:I104))/(SQRT(COUNT(I99:I104))))</f>
        <v>0.86624809660010971</v>
      </c>
      <c r="N99" s="28"/>
      <c r="O99" s="29">
        <v>16</v>
      </c>
      <c r="P99">
        <v>1.6738248566618756</v>
      </c>
    </row>
    <row r="100" spans="2:16" x14ac:dyDescent="0.3">
      <c r="B100" s="41"/>
      <c r="C100" s="23" t="s">
        <v>32</v>
      </c>
      <c r="D100" s="24">
        <v>17</v>
      </c>
      <c r="E100">
        <v>24.865337371826172</v>
      </c>
      <c r="F100">
        <v>22.221796035766602</v>
      </c>
      <c r="G100">
        <f t="shared" si="3"/>
        <v>-2.6435413360595703</v>
      </c>
      <c r="H100">
        <f t="shared" si="4"/>
        <v>-2.0892002848880082</v>
      </c>
      <c r="I100">
        <f t="shared" si="5"/>
        <v>4.2551213759032036</v>
      </c>
      <c r="N100" s="23" t="s">
        <v>32</v>
      </c>
      <c r="O100" s="24">
        <v>17</v>
      </c>
      <c r="P100">
        <v>4.2551213759032036</v>
      </c>
    </row>
    <row r="101" spans="2:16" x14ac:dyDescent="0.3">
      <c r="B101" s="41"/>
      <c r="C101" s="26"/>
      <c r="D101" s="27">
        <v>17</v>
      </c>
      <c r="E101">
        <v>25.082750933073271</v>
      </c>
      <c r="F101">
        <v>22.004382474519502</v>
      </c>
      <c r="G101">
        <f t="shared" si="3"/>
        <v>-3.0783684585537685</v>
      </c>
      <c r="H101">
        <f t="shared" si="4"/>
        <v>-2.5240274073822064</v>
      </c>
      <c r="I101">
        <f t="shared" si="5"/>
        <v>5.7518554003583962</v>
      </c>
      <c r="N101" s="26"/>
      <c r="O101" s="27">
        <v>17</v>
      </c>
      <c r="P101">
        <v>5.7518554003583962</v>
      </c>
    </row>
    <row r="102" spans="2:16" x14ac:dyDescent="0.3">
      <c r="B102" s="41"/>
      <c r="C102" s="26"/>
      <c r="D102" s="27">
        <v>17</v>
      </c>
      <c r="E102">
        <v>25.17813561815187</v>
      </c>
      <c r="F102">
        <v>21.908997789440903</v>
      </c>
      <c r="G102">
        <f t="shared" si="3"/>
        <v>-3.2691378287109671</v>
      </c>
      <c r="H102">
        <f t="shared" si="4"/>
        <v>-2.7147967775394051</v>
      </c>
      <c r="I102">
        <f t="shared" si="5"/>
        <v>6.565008038124641</v>
      </c>
      <c r="N102" s="26"/>
      <c r="O102" s="27">
        <v>17</v>
      </c>
      <c r="P102">
        <v>6.565008038124641</v>
      </c>
    </row>
    <row r="103" spans="2:16" x14ac:dyDescent="0.3">
      <c r="B103" s="41"/>
      <c r="C103" s="26"/>
      <c r="D103" s="27">
        <v>17</v>
      </c>
      <c r="E103">
        <v>29.885004043579102</v>
      </c>
      <c r="F103">
        <v>28.557281494140625</v>
      </c>
      <c r="G103">
        <f t="shared" si="3"/>
        <v>-1.3277225494384766</v>
      </c>
      <c r="H103">
        <f t="shared" si="4"/>
        <v>-0.7733814982669146</v>
      </c>
      <c r="I103">
        <f t="shared" si="5"/>
        <v>1.7092714122663946</v>
      </c>
      <c r="N103" s="26"/>
      <c r="O103" s="27">
        <v>17</v>
      </c>
      <c r="P103">
        <v>1.7092714122663946</v>
      </c>
    </row>
    <row r="104" spans="2:16" x14ac:dyDescent="0.3">
      <c r="B104" s="41"/>
      <c r="C104" s="26"/>
      <c r="D104" s="27">
        <v>17</v>
      </c>
      <c r="E104">
        <v>30.1263601682891</v>
      </c>
      <c r="F104">
        <v>28.315925369430627</v>
      </c>
      <c r="G104">
        <f t="shared" si="3"/>
        <v>-1.8104347988584735</v>
      </c>
      <c r="H104">
        <f t="shared" si="4"/>
        <v>-1.2560937476869114</v>
      </c>
      <c r="I104">
        <f t="shared" si="5"/>
        <v>2.3884815748961117</v>
      </c>
      <c r="N104" s="26"/>
      <c r="O104" s="27">
        <v>17</v>
      </c>
      <c r="P104">
        <v>2.3884815748961117</v>
      </c>
    </row>
    <row r="105" spans="2:16" x14ac:dyDescent="0.3">
      <c r="B105" s="41"/>
      <c r="C105" s="28"/>
      <c r="D105" s="29">
        <v>17</v>
      </c>
      <c r="E105">
        <v>30.164828676149103</v>
      </c>
      <c r="F105">
        <v>28.277456861570624</v>
      </c>
      <c r="G105">
        <f t="shared" si="3"/>
        <v>-1.8873718145784792</v>
      </c>
      <c r="H105">
        <f t="shared" si="4"/>
        <v>-1.3330307634069172</v>
      </c>
      <c r="I105">
        <f t="shared" si="5"/>
        <v>2.5193136800805518</v>
      </c>
      <c r="N105" s="28"/>
      <c r="O105" s="29">
        <v>17</v>
      </c>
      <c r="P105">
        <v>2.5193136800805518</v>
      </c>
    </row>
    <row r="106" spans="2:16" x14ac:dyDescent="0.3">
      <c r="B106" s="41"/>
      <c r="C106" s="23" t="s">
        <v>33</v>
      </c>
      <c r="D106" s="24">
        <v>18</v>
      </c>
      <c r="E106">
        <v>25.54701042175293</v>
      </c>
      <c r="F106">
        <v>24.7220134735107</v>
      </c>
      <c r="G106">
        <f t="shared" si="3"/>
        <v>-0.82499694824223013</v>
      </c>
      <c r="H106">
        <f t="shared" si="4"/>
        <v>-0.27065589707066817</v>
      </c>
      <c r="I106">
        <f t="shared" si="5"/>
        <v>1.2063561526023161</v>
      </c>
      <c r="J106">
        <f>AVERAGE(I106:I111)</f>
        <v>3.7793490868752317</v>
      </c>
      <c r="K106">
        <f>((STDEV(I106:I111))/(SQRT(COUNT(I106:I111))))</f>
        <v>1.1046259658062034</v>
      </c>
      <c r="N106" s="23" t="s">
        <v>33</v>
      </c>
      <c r="O106" s="24">
        <v>18</v>
      </c>
      <c r="P106">
        <v>1.2063561526023161</v>
      </c>
    </row>
    <row r="107" spans="2:16" x14ac:dyDescent="0.3">
      <c r="B107" s="41"/>
      <c r="C107" s="26"/>
      <c r="D107" s="27">
        <v>18</v>
      </c>
      <c r="E107">
        <v>25.649251777877641</v>
      </c>
      <c r="F107">
        <v>24.619772117385988</v>
      </c>
      <c r="G107">
        <f t="shared" si="3"/>
        <v>-1.0294796604916527</v>
      </c>
      <c r="H107">
        <f t="shared" si="4"/>
        <v>-0.47513860932009078</v>
      </c>
      <c r="I107">
        <f t="shared" si="5"/>
        <v>1.3900517649569484</v>
      </c>
      <c r="N107" s="26"/>
      <c r="O107" s="27">
        <v>18</v>
      </c>
      <c r="P107">
        <v>1.3900517649569484</v>
      </c>
    </row>
    <row r="108" spans="2:16" x14ac:dyDescent="0.3">
      <c r="B108" s="41"/>
      <c r="C108" s="26"/>
      <c r="D108" s="27">
        <v>18</v>
      </c>
      <c r="E108">
        <v>25.757228404216185</v>
      </c>
      <c r="F108">
        <v>24.511795491047444</v>
      </c>
      <c r="G108">
        <f t="shared" si="3"/>
        <v>-1.2454329131687416</v>
      </c>
      <c r="H108">
        <f t="shared" si="4"/>
        <v>-0.69109186199717965</v>
      </c>
      <c r="I108">
        <f t="shared" si="5"/>
        <v>1.6145049475380093</v>
      </c>
      <c r="N108" s="26"/>
      <c r="O108" s="27">
        <v>18</v>
      </c>
      <c r="P108">
        <v>1.6145049475380093</v>
      </c>
    </row>
    <row r="109" spans="2:16" x14ac:dyDescent="0.3">
      <c r="B109" s="41"/>
      <c r="C109" s="26"/>
      <c r="D109" s="27">
        <v>18</v>
      </c>
      <c r="E109">
        <v>26.299600601196289</v>
      </c>
      <c r="F109">
        <v>23.474929809570313</v>
      </c>
      <c r="G109">
        <f t="shared" si="3"/>
        <v>-2.8246707916259766</v>
      </c>
      <c r="H109">
        <f t="shared" si="4"/>
        <v>-2.2703297404544145</v>
      </c>
      <c r="I109">
        <f t="shared" si="5"/>
        <v>4.8243338280687995</v>
      </c>
      <c r="N109" s="26"/>
      <c r="O109" s="27">
        <v>18</v>
      </c>
      <c r="P109">
        <v>4.8243338280687995</v>
      </c>
    </row>
    <row r="110" spans="2:16" x14ac:dyDescent="0.3">
      <c r="B110" s="41"/>
      <c r="C110" s="26"/>
      <c r="D110" s="27">
        <v>18</v>
      </c>
      <c r="E110">
        <v>26.552790243196288</v>
      </c>
      <c r="F110">
        <v>23.221740167570314</v>
      </c>
      <c r="G110">
        <f t="shared" si="3"/>
        <v>-3.3310500756259742</v>
      </c>
      <c r="H110">
        <f t="shared" si="4"/>
        <v>-2.7767090244544121</v>
      </c>
      <c r="I110">
        <f t="shared" si="5"/>
        <v>6.85287335041299</v>
      </c>
      <c r="N110" s="26"/>
      <c r="O110" s="27">
        <v>18</v>
      </c>
      <c r="P110">
        <v>6.85287335041299</v>
      </c>
    </row>
    <row r="111" spans="2:16" x14ac:dyDescent="0.3">
      <c r="B111" s="41"/>
      <c r="C111" s="28"/>
      <c r="D111" s="29">
        <v>18</v>
      </c>
      <c r="E111">
        <v>26.545926301196289</v>
      </c>
      <c r="F111">
        <v>23.228604109570313</v>
      </c>
      <c r="G111">
        <f t="shared" si="3"/>
        <v>-3.3173221916259763</v>
      </c>
      <c r="H111">
        <f t="shared" si="4"/>
        <v>-2.7629811404544142</v>
      </c>
      <c r="I111">
        <f t="shared" si="5"/>
        <v>6.7879744776723259</v>
      </c>
      <c r="N111" s="28"/>
      <c r="O111" s="29">
        <v>18</v>
      </c>
      <c r="P111">
        <v>6.7879744776723259</v>
      </c>
    </row>
    <row r="112" spans="2:16" x14ac:dyDescent="0.3">
      <c r="B112" s="41"/>
      <c r="C112" s="23" t="s">
        <v>34</v>
      </c>
      <c r="D112" s="24">
        <v>19</v>
      </c>
      <c r="E112">
        <v>25.136394500732422</v>
      </c>
      <c r="F112">
        <v>24.073375701904297</v>
      </c>
      <c r="G112">
        <f t="shared" si="3"/>
        <v>-1.063018798828125</v>
      </c>
      <c r="H112">
        <f t="shared" si="4"/>
        <v>-0.50867774765656304</v>
      </c>
      <c r="I112">
        <f t="shared" si="5"/>
        <v>1.4227456294618896</v>
      </c>
      <c r="J112">
        <f>AVERAGE(I112:I117)</f>
        <v>1.3423644468444855</v>
      </c>
      <c r="K112">
        <f>((STDEV(I112:I117))/(SQRT(COUNT(I112:I117))))</f>
        <v>0.20564607289944167</v>
      </c>
      <c r="N112" s="23" t="s">
        <v>34</v>
      </c>
      <c r="O112" s="24">
        <v>19</v>
      </c>
      <c r="P112">
        <v>1.4227456294618896</v>
      </c>
    </row>
    <row r="113" spans="2:16" x14ac:dyDescent="0.3">
      <c r="B113" s="41"/>
      <c r="C113" s="26"/>
      <c r="D113" s="27">
        <v>19</v>
      </c>
      <c r="E113">
        <v>25.371805856857133</v>
      </c>
      <c r="F113">
        <v>23.837964345779586</v>
      </c>
      <c r="G113">
        <f t="shared" si="3"/>
        <v>-1.5338415110775472</v>
      </c>
      <c r="H113">
        <f t="shared" si="4"/>
        <v>-0.97950045990598522</v>
      </c>
      <c r="I113">
        <f t="shared" si="5"/>
        <v>1.9717825515839018</v>
      </c>
      <c r="N113" s="26"/>
      <c r="O113" s="27">
        <v>19</v>
      </c>
      <c r="P113">
        <v>1.9717825515839018</v>
      </c>
    </row>
    <row r="114" spans="2:16" x14ac:dyDescent="0.3">
      <c r="B114" s="41"/>
      <c r="C114" s="26"/>
      <c r="D114" s="27">
        <v>19</v>
      </c>
      <c r="E114">
        <v>25.33897432536499</v>
      </c>
      <c r="F114">
        <v>23.870795877271728</v>
      </c>
      <c r="G114">
        <f t="shared" si="3"/>
        <v>-1.468178448093262</v>
      </c>
      <c r="H114">
        <f t="shared" si="4"/>
        <v>-0.91383739692170007</v>
      </c>
      <c r="I114">
        <f t="shared" si="5"/>
        <v>1.8840501885677414</v>
      </c>
      <c r="N114" s="26"/>
      <c r="O114" s="27">
        <v>19</v>
      </c>
      <c r="P114">
        <v>1.8840501885677414</v>
      </c>
    </row>
    <row r="115" spans="2:16" x14ac:dyDescent="0.3">
      <c r="B115" s="41"/>
      <c r="C115" s="26"/>
      <c r="D115" s="27">
        <v>19</v>
      </c>
      <c r="E115">
        <v>24.504016876220703</v>
      </c>
      <c r="F115">
        <v>24.380859375</v>
      </c>
      <c r="G115">
        <f t="shared" si="3"/>
        <v>-0.12315750122070313</v>
      </c>
      <c r="H115">
        <f t="shared" si="4"/>
        <v>0.43118354995085884</v>
      </c>
      <c r="I115">
        <f t="shared" si="5"/>
        <v>0.74165310252145344</v>
      </c>
      <c r="N115" s="26"/>
      <c r="O115" s="27">
        <v>19</v>
      </c>
      <c r="P115">
        <v>0.74165310252145344</v>
      </c>
    </row>
    <row r="116" spans="2:16" x14ac:dyDescent="0.3">
      <c r="B116" s="41"/>
      <c r="C116" s="26"/>
      <c r="D116" s="27">
        <v>19</v>
      </c>
      <c r="E116">
        <v>24.728191011833175</v>
      </c>
      <c r="F116">
        <v>24.156685239387528</v>
      </c>
      <c r="G116">
        <f t="shared" si="3"/>
        <v>-0.57150577244564715</v>
      </c>
      <c r="H116">
        <f t="shared" si="4"/>
        <v>-1.7164721274085193E-2</v>
      </c>
      <c r="I116">
        <f t="shared" si="5"/>
        <v>1.0119687370613482</v>
      </c>
      <c r="N116" s="26"/>
      <c r="O116" s="27">
        <v>19</v>
      </c>
      <c r="P116">
        <v>1.0119687370613482</v>
      </c>
    </row>
    <row r="117" spans="2:16" x14ac:dyDescent="0.3">
      <c r="B117" s="41"/>
      <c r="C117" s="28"/>
      <c r="D117" s="29">
        <v>19</v>
      </c>
      <c r="E117">
        <v>24.735296700853272</v>
      </c>
      <c r="F117">
        <v>24.149579550367431</v>
      </c>
      <c r="G117">
        <f t="shared" si="3"/>
        <v>-0.58571715048584139</v>
      </c>
      <c r="H117">
        <f t="shared" si="4"/>
        <v>-3.1376099314279426E-2</v>
      </c>
      <c r="I117">
        <f t="shared" si="5"/>
        <v>1.0219864718705785</v>
      </c>
      <c r="N117" s="28"/>
      <c r="O117" s="29">
        <v>19</v>
      </c>
      <c r="P117">
        <v>1.0219864718705785</v>
      </c>
    </row>
    <row r="121" spans="2:16" x14ac:dyDescent="0.3">
      <c r="E121" t="s">
        <v>26</v>
      </c>
      <c r="F121" t="s">
        <v>7</v>
      </c>
    </row>
    <row r="122" spans="2:16" x14ac:dyDescent="0.3">
      <c r="C122" s="32" t="s">
        <v>36</v>
      </c>
      <c r="D122" s="33" t="s">
        <v>37</v>
      </c>
      <c r="E122">
        <v>0.96969073945043671</v>
      </c>
      <c r="F122">
        <v>4.1224481522134676E-2</v>
      </c>
    </row>
    <row r="123" spans="2:16" x14ac:dyDescent="0.3">
      <c r="C123" s="34"/>
      <c r="D123" s="35" t="s">
        <v>38</v>
      </c>
      <c r="E123">
        <v>2.331285543546366</v>
      </c>
      <c r="F123">
        <v>0.17675273184472726</v>
      </c>
    </row>
    <row r="124" spans="2:16" x14ac:dyDescent="0.3">
      <c r="C124" s="34"/>
      <c r="D124" s="35" t="s">
        <v>39</v>
      </c>
      <c r="E124">
        <v>9.6000594324350175</v>
      </c>
      <c r="F124">
        <v>0.78439985606666796</v>
      </c>
    </row>
    <row r="125" spans="2:16" x14ac:dyDescent="0.3">
      <c r="C125" s="34"/>
      <c r="D125" s="35" t="s">
        <v>40</v>
      </c>
      <c r="E125">
        <v>8.0588298994564749</v>
      </c>
      <c r="F125">
        <v>0.25225733285644319</v>
      </c>
    </row>
    <row r="126" spans="2:16" x14ac:dyDescent="0.3">
      <c r="C126" s="34"/>
      <c r="D126" s="35" t="s">
        <v>41</v>
      </c>
      <c r="E126">
        <v>8.8003770358375508</v>
      </c>
      <c r="F126">
        <v>1.0815277310972835</v>
      </c>
    </row>
    <row r="127" spans="2:16" x14ac:dyDescent="0.3">
      <c r="C127" s="34"/>
      <c r="D127" s="35" t="s">
        <v>42</v>
      </c>
      <c r="E127">
        <v>8.7862957913797448</v>
      </c>
      <c r="F127">
        <v>0.44299250401422124</v>
      </c>
    </row>
    <row r="128" spans="2:16" x14ac:dyDescent="0.3">
      <c r="C128" s="34"/>
      <c r="D128" s="35" t="s">
        <v>43</v>
      </c>
      <c r="E128">
        <v>4.7953143280990664</v>
      </c>
      <c r="F128">
        <v>0.39715033597320087</v>
      </c>
    </row>
    <row r="129" spans="3:6" x14ac:dyDescent="0.3">
      <c r="C129" s="36" t="s">
        <v>44</v>
      </c>
      <c r="D129" s="35" t="s">
        <v>38</v>
      </c>
      <c r="E129">
        <v>5.2942906620609209</v>
      </c>
      <c r="F129">
        <v>1.5485399010652798</v>
      </c>
    </row>
    <row r="130" spans="3:6" x14ac:dyDescent="0.3">
      <c r="C130" s="36"/>
      <c r="D130" s="35" t="s">
        <v>39</v>
      </c>
      <c r="E130">
        <v>9.1267968219981768</v>
      </c>
      <c r="F130">
        <v>0.60674956748189213</v>
      </c>
    </row>
    <row r="131" spans="3:6" x14ac:dyDescent="0.3">
      <c r="C131" s="36"/>
      <c r="D131" s="35" t="s">
        <v>40</v>
      </c>
      <c r="E131">
        <v>13.936399107223631</v>
      </c>
      <c r="F131">
        <v>1.0156613128901617</v>
      </c>
    </row>
    <row r="132" spans="3:6" x14ac:dyDescent="0.3">
      <c r="C132" s="36"/>
      <c r="D132" s="35" t="s">
        <v>41</v>
      </c>
      <c r="E132">
        <v>11.769436901198802</v>
      </c>
      <c r="F132">
        <v>3.1353226877353677</v>
      </c>
    </row>
    <row r="133" spans="3:6" x14ac:dyDescent="0.3">
      <c r="C133" s="36"/>
      <c r="D133" s="35" t="s">
        <v>42</v>
      </c>
      <c r="E133">
        <v>13.890658383681185</v>
      </c>
      <c r="F133">
        <v>1.7495937088083724</v>
      </c>
    </row>
    <row r="134" spans="3:6" x14ac:dyDescent="0.3">
      <c r="C134" s="36"/>
      <c r="D134" s="35" t="s">
        <v>43</v>
      </c>
      <c r="E134">
        <v>12.650647195686405</v>
      </c>
      <c r="F134">
        <v>2.8601707707444275</v>
      </c>
    </row>
    <row r="135" spans="3:6" x14ac:dyDescent="0.3">
      <c r="C135" s="37" t="s">
        <v>45</v>
      </c>
      <c r="D135" s="35" t="s">
        <v>38</v>
      </c>
      <c r="E135">
        <v>2.4554207975374331</v>
      </c>
      <c r="F135">
        <v>0.39035484404385762</v>
      </c>
    </row>
    <row r="136" spans="3:6" x14ac:dyDescent="0.3">
      <c r="C136" s="37"/>
      <c r="D136" s="35" t="s">
        <v>39</v>
      </c>
      <c r="E136">
        <v>1.0476770035816918</v>
      </c>
      <c r="F136">
        <v>0.21422392795920431</v>
      </c>
    </row>
    <row r="137" spans="3:6" x14ac:dyDescent="0.3">
      <c r="C137" s="37"/>
      <c r="D137" s="35" t="s">
        <v>40</v>
      </c>
      <c r="E137">
        <v>3.3039127074083758</v>
      </c>
      <c r="F137">
        <v>0.8041438189994965</v>
      </c>
    </row>
    <row r="138" spans="3:6" x14ac:dyDescent="0.3">
      <c r="C138" s="37"/>
      <c r="D138" s="35" t="s">
        <v>41</v>
      </c>
      <c r="E138">
        <v>3.7239271097017705</v>
      </c>
      <c r="F138">
        <v>0.86624809660010971</v>
      </c>
    </row>
    <row r="139" spans="3:6" x14ac:dyDescent="0.3">
      <c r="C139" s="37"/>
      <c r="D139" s="35" t="s">
        <v>42</v>
      </c>
      <c r="E139">
        <v>3.7793490868752317</v>
      </c>
      <c r="F139">
        <v>1.1046259658062034</v>
      </c>
    </row>
    <row r="140" spans="3:6" x14ac:dyDescent="0.3">
      <c r="C140" s="37"/>
      <c r="D140" s="35" t="s">
        <v>43</v>
      </c>
      <c r="E140">
        <v>1.3423644468444855</v>
      </c>
      <c r="F140">
        <v>0.20564607289944167</v>
      </c>
    </row>
  </sheetData>
  <mergeCells count="44">
    <mergeCell ref="N112:N117"/>
    <mergeCell ref="C122:C128"/>
    <mergeCell ref="C129:C134"/>
    <mergeCell ref="C135:C140"/>
    <mergeCell ref="N75:N80"/>
    <mergeCell ref="N82:N87"/>
    <mergeCell ref="N88:N93"/>
    <mergeCell ref="N94:N99"/>
    <mergeCell ref="N100:N105"/>
    <mergeCell ref="N106:N111"/>
    <mergeCell ref="N38:N43"/>
    <mergeCell ref="N45:N50"/>
    <mergeCell ref="N51:N56"/>
    <mergeCell ref="N57:N62"/>
    <mergeCell ref="N63:N68"/>
    <mergeCell ref="N69:N74"/>
    <mergeCell ref="N2:N7"/>
    <mergeCell ref="N8:N13"/>
    <mergeCell ref="N14:N19"/>
    <mergeCell ref="N20:N25"/>
    <mergeCell ref="N26:N31"/>
    <mergeCell ref="N32:N37"/>
    <mergeCell ref="B82:B117"/>
    <mergeCell ref="C82:C87"/>
    <mergeCell ref="C88:C93"/>
    <mergeCell ref="C94:C99"/>
    <mergeCell ref="C100:C105"/>
    <mergeCell ref="C106:C111"/>
    <mergeCell ref="C112:C117"/>
    <mergeCell ref="B45:B80"/>
    <mergeCell ref="C45:C50"/>
    <mergeCell ref="C51:C56"/>
    <mergeCell ref="C57:C62"/>
    <mergeCell ref="C63:C68"/>
    <mergeCell ref="C69:C74"/>
    <mergeCell ref="C75:C80"/>
    <mergeCell ref="B2:B43"/>
    <mergeCell ref="C2:C7"/>
    <mergeCell ref="C8:C13"/>
    <mergeCell ref="C14:C19"/>
    <mergeCell ref="C20:C25"/>
    <mergeCell ref="C26:C31"/>
    <mergeCell ref="C32:C37"/>
    <mergeCell ref="C38:C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2E1E-A6C5-4918-9E97-35E1B7C957CB}">
  <dimension ref="B2:R143"/>
  <sheetViews>
    <sheetView workbookViewId="0"/>
  </sheetViews>
  <sheetFormatPr defaultRowHeight="14.4" x14ac:dyDescent="0.3"/>
  <cols>
    <col min="2" max="2" width="29.109375" bestFit="1" customWidth="1"/>
    <col min="3" max="3" width="19" bestFit="1" customWidth="1"/>
    <col min="4" max="4" width="19" customWidth="1"/>
  </cols>
  <sheetData>
    <row r="2" spans="2:18" x14ac:dyDescent="0.3">
      <c r="E2" t="s">
        <v>21</v>
      </c>
      <c r="F2" t="s">
        <v>49</v>
      </c>
      <c r="H2" t="s">
        <v>23</v>
      </c>
      <c r="I2" t="s">
        <v>24</v>
      </c>
      <c r="J2" t="s">
        <v>25</v>
      </c>
      <c r="K2" t="s">
        <v>26</v>
      </c>
      <c r="L2" t="s">
        <v>7</v>
      </c>
    </row>
    <row r="3" spans="2:18" x14ac:dyDescent="0.3">
      <c r="B3" s="14" t="s">
        <v>27</v>
      </c>
      <c r="C3" s="15" t="s">
        <v>28</v>
      </c>
      <c r="D3" s="16">
        <v>1</v>
      </c>
      <c r="E3">
        <v>25.253725051879883</v>
      </c>
      <c r="F3">
        <v>32.774011002575492</v>
      </c>
      <c r="H3">
        <f>F3-E3</f>
        <v>7.5202859506956088</v>
      </c>
      <c r="I3">
        <f>H3-7.27206100365003</f>
        <v>0.2482249470455784</v>
      </c>
      <c r="J3">
        <f>2^-I3</f>
        <v>0.84193166820039766</v>
      </c>
      <c r="K3">
        <f>AVERAGE(J3:J8)</f>
        <v>0.81054068133065016</v>
      </c>
      <c r="L3">
        <f>((STDEV(J3:J8))/(SQRT(COUNT(J3:J8))))</f>
        <v>5.2969093823368625E-2</v>
      </c>
      <c r="P3" s="15" t="s">
        <v>28</v>
      </c>
      <c r="Q3" s="16">
        <v>1</v>
      </c>
      <c r="R3">
        <v>0.84193166820039766</v>
      </c>
    </row>
    <row r="4" spans="2:18" x14ac:dyDescent="0.3">
      <c r="B4" s="17"/>
      <c r="C4" s="18"/>
      <c r="D4" s="19">
        <v>1</v>
      </c>
      <c r="E4">
        <v>25.377837525402672</v>
      </c>
      <c r="F4">
        <v>32.649898529052699</v>
      </c>
      <c r="H4">
        <f t="shared" ref="H4:H67" si="0">F4-E4</f>
        <v>7.2720610036500268</v>
      </c>
      <c r="I4">
        <f t="shared" ref="I4:I67" si="1">H4-7.27206100365003</f>
        <v>0</v>
      </c>
      <c r="J4">
        <f t="shared" ref="J4:J67" si="2">2^-I4</f>
        <v>1</v>
      </c>
      <c r="P4" s="18"/>
      <c r="Q4" s="19">
        <v>1</v>
      </c>
      <c r="R4">
        <v>1</v>
      </c>
    </row>
    <row r="5" spans="2:18" x14ac:dyDescent="0.3">
      <c r="B5" s="17"/>
      <c r="C5" s="18"/>
      <c r="D5" s="19">
        <v>1</v>
      </c>
      <c r="E5">
        <v>25.477037489394011</v>
      </c>
      <c r="F5">
        <v>32.87321096656683</v>
      </c>
      <c r="H5">
        <f t="shared" si="0"/>
        <v>7.3961734771728196</v>
      </c>
      <c r="I5">
        <f t="shared" si="1"/>
        <v>0.1241124735227892</v>
      </c>
      <c r="J5">
        <f t="shared" si="2"/>
        <v>0.91756834524758846</v>
      </c>
      <c r="P5" s="18"/>
      <c r="Q5" s="19">
        <v>1</v>
      </c>
      <c r="R5">
        <v>0.91756834524758846</v>
      </c>
    </row>
    <row r="6" spans="2:18" x14ac:dyDescent="0.3">
      <c r="B6" s="17"/>
      <c r="C6" s="18"/>
      <c r="D6" s="19">
        <v>1</v>
      </c>
      <c r="E6">
        <v>24.36781120300293</v>
      </c>
      <c r="F6">
        <v>32.1531164495849</v>
      </c>
      <c r="H6">
        <f t="shared" si="0"/>
        <v>7.7853052465819701</v>
      </c>
      <c r="I6">
        <f t="shared" si="1"/>
        <v>0.51324424293193971</v>
      </c>
      <c r="J6">
        <f t="shared" si="2"/>
        <v>0.70064509787669327</v>
      </c>
      <c r="P6" s="18"/>
      <c r="Q6" s="19">
        <v>1</v>
      </c>
      <c r="R6">
        <v>0.70064509787669327</v>
      </c>
    </row>
    <row r="7" spans="2:18" x14ac:dyDescent="0.3">
      <c r="B7" s="17"/>
      <c r="C7" s="18"/>
      <c r="D7" s="19">
        <v>1</v>
      </c>
      <c r="E7">
        <v>24.369051203002929</v>
      </c>
      <c r="F7">
        <v>32.154216449584894</v>
      </c>
      <c r="H7">
        <f t="shared" si="0"/>
        <v>7.7851652465819647</v>
      </c>
      <c r="I7">
        <f t="shared" si="1"/>
        <v>0.51310424293193435</v>
      </c>
      <c r="J7">
        <f t="shared" si="2"/>
        <v>0.70071309220013089</v>
      </c>
      <c r="P7" s="18"/>
      <c r="Q7" s="19">
        <v>1</v>
      </c>
      <c r="R7">
        <v>0.70071309220013089</v>
      </c>
    </row>
    <row r="8" spans="2:18" x14ac:dyDescent="0.3">
      <c r="B8" s="17"/>
      <c r="C8" s="21"/>
      <c r="D8" s="22">
        <v>1</v>
      </c>
      <c r="E8">
        <v>24.37015120300293</v>
      </c>
      <c r="F8">
        <v>32.151876449584897</v>
      </c>
      <c r="H8">
        <f t="shared" si="0"/>
        <v>7.7817252465819671</v>
      </c>
      <c r="I8">
        <f t="shared" si="1"/>
        <v>0.50966424293193668</v>
      </c>
      <c r="J8">
        <f t="shared" si="2"/>
        <v>0.70238588445909123</v>
      </c>
      <c r="P8" s="21"/>
      <c r="Q8" s="22">
        <v>1</v>
      </c>
      <c r="R8">
        <v>0.70238588445909123</v>
      </c>
    </row>
    <row r="9" spans="2:18" x14ac:dyDescent="0.3">
      <c r="B9" s="17"/>
      <c r="C9" s="23" t="s">
        <v>29</v>
      </c>
      <c r="D9" s="24">
        <v>2</v>
      </c>
      <c r="E9">
        <v>24.264801025390625</v>
      </c>
      <c r="F9">
        <v>29.159797351684571</v>
      </c>
      <c r="H9">
        <f t="shared" si="0"/>
        <v>4.8949963262939455</v>
      </c>
      <c r="I9">
        <f t="shared" si="1"/>
        <v>-2.3770646773560848</v>
      </c>
      <c r="J9">
        <f t="shared" si="2"/>
        <v>5.1947872928293295</v>
      </c>
      <c r="K9">
        <f>AVERAGE(J9:J14)</f>
        <v>5.1499002820884998</v>
      </c>
      <c r="L9">
        <f>((STDEV(J9:J14))/(SQRT(COUNT(J9:J14))))</f>
        <v>0.17913042548779562</v>
      </c>
      <c r="P9" s="23" t="s">
        <v>29</v>
      </c>
      <c r="Q9" s="24">
        <v>2</v>
      </c>
      <c r="R9">
        <v>5.1947872928293295</v>
      </c>
    </row>
    <row r="10" spans="2:18" x14ac:dyDescent="0.3">
      <c r="B10" s="17"/>
      <c r="C10" s="26"/>
      <c r="D10" s="27">
        <v>2</v>
      </c>
      <c r="E10">
        <v>24.267141025390625</v>
      </c>
      <c r="F10">
        <v>29.15869735168457</v>
      </c>
      <c r="H10">
        <f t="shared" si="0"/>
        <v>4.8915563262939443</v>
      </c>
      <c r="I10">
        <f t="shared" si="1"/>
        <v>-2.3805046773560861</v>
      </c>
      <c r="J10">
        <f t="shared" si="2"/>
        <v>5.2071886594758618</v>
      </c>
      <c r="P10" s="26"/>
      <c r="Q10" s="27">
        <v>2</v>
      </c>
      <c r="R10">
        <v>5.2071886594758618</v>
      </c>
    </row>
    <row r="11" spans="2:18" x14ac:dyDescent="0.3">
      <c r="B11" s="17"/>
      <c r="C11" s="26"/>
      <c r="D11" s="27">
        <v>2</v>
      </c>
      <c r="E11">
        <v>24.266041025390624</v>
      </c>
      <c r="F11">
        <v>29.15745735168457</v>
      </c>
      <c r="H11">
        <f t="shared" si="0"/>
        <v>4.8914163262939461</v>
      </c>
      <c r="I11">
        <f t="shared" si="1"/>
        <v>-2.3806446773560843</v>
      </c>
      <c r="J11">
        <f t="shared" si="2"/>
        <v>5.207693992733696</v>
      </c>
      <c r="P11" s="26"/>
      <c r="Q11" s="27">
        <v>2</v>
      </c>
      <c r="R11">
        <v>5.207693992733696</v>
      </c>
    </row>
    <row r="12" spans="2:18" x14ac:dyDescent="0.3">
      <c r="B12" s="17"/>
      <c r="C12" s="26"/>
      <c r="D12" s="27">
        <v>2</v>
      </c>
      <c r="E12">
        <v>24.243326187133789</v>
      </c>
      <c r="F12">
        <v>29.298340112304686</v>
      </c>
      <c r="H12">
        <f t="shared" si="0"/>
        <v>5.055013925170897</v>
      </c>
      <c r="I12">
        <f t="shared" si="1"/>
        <v>-2.2170470784791334</v>
      </c>
      <c r="J12">
        <f t="shared" si="2"/>
        <v>4.6494081485486154</v>
      </c>
      <c r="P12" s="26"/>
      <c r="Q12" s="27">
        <v>2</v>
      </c>
      <c r="R12">
        <v>4.6494081485486154</v>
      </c>
    </row>
    <row r="13" spans="2:18" x14ac:dyDescent="0.3">
      <c r="B13" s="17"/>
      <c r="C13" s="26"/>
      <c r="D13" s="27">
        <v>2</v>
      </c>
      <c r="E13">
        <v>24.367426187133788</v>
      </c>
      <c r="F13">
        <v>29.390940112304687</v>
      </c>
      <c r="H13">
        <f t="shared" si="0"/>
        <v>5.0235139251708993</v>
      </c>
      <c r="I13">
        <f t="shared" si="1"/>
        <v>-2.248547078479131</v>
      </c>
      <c r="J13">
        <f t="shared" si="2"/>
        <v>4.7520403244254767</v>
      </c>
      <c r="P13" s="26"/>
      <c r="Q13" s="27">
        <v>2</v>
      </c>
      <c r="R13">
        <v>4.7520403244254767</v>
      </c>
    </row>
    <row r="14" spans="2:18" x14ac:dyDescent="0.3">
      <c r="B14" s="17"/>
      <c r="C14" s="28"/>
      <c r="D14" s="29">
        <v>2</v>
      </c>
      <c r="E14">
        <v>24.460026187133789</v>
      </c>
      <c r="F14">
        <v>29.174240112304688</v>
      </c>
      <c r="H14">
        <f t="shared" si="0"/>
        <v>4.714213925170899</v>
      </c>
      <c r="I14">
        <f t="shared" si="1"/>
        <v>-2.5578470784791314</v>
      </c>
      <c r="J14">
        <f t="shared" si="2"/>
        <v>5.8882832745180167</v>
      </c>
      <c r="P14" s="28"/>
      <c r="Q14" s="29">
        <v>2</v>
      </c>
      <c r="R14">
        <v>5.8882832745180167</v>
      </c>
    </row>
    <row r="15" spans="2:18" x14ac:dyDescent="0.3">
      <c r="B15" s="17"/>
      <c r="C15" s="23" t="s">
        <v>30</v>
      </c>
      <c r="D15" s="24">
        <v>3</v>
      </c>
      <c r="E15">
        <v>25.091302871704102</v>
      </c>
      <c r="F15">
        <v>29.483917562866203</v>
      </c>
      <c r="H15">
        <f t="shared" si="0"/>
        <v>4.3926146911621018</v>
      </c>
      <c r="I15">
        <f t="shared" si="1"/>
        <v>-2.8794463124879286</v>
      </c>
      <c r="J15">
        <f t="shared" si="2"/>
        <v>7.3586764990704516</v>
      </c>
      <c r="K15">
        <f>AVERAGE(J15:J20)</f>
        <v>14.664601260214909</v>
      </c>
      <c r="L15">
        <f>((STDEV(J15:J20))/(SQRT(COUNT(J15:J20))))</f>
        <v>3.3153102166210235</v>
      </c>
      <c r="P15" s="23" t="s">
        <v>30</v>
      </c>
      <c r="Q15" s="24">
        <v>3</v>
      </c>
      <c r="R15">
        <v>7.3586764990704516</v>
      </c>
    </row>
    <row r="16" spans="2:18" x14ac:dyDescent="0.3">
      <c r="B16" s="17"/>
      <c r="C16" s="26"/>
      <c r="D16" s="27">
        <v>3</v>
      </c>
      <c r="E16">
        <v>25.103702871704094</v>
      </c>
      <c r="F16">
        <v>29.695709962866211</v>
      </c>
      <c r="H16">
        <f t="shared" si="0"/>
        <v>4.5920070911621167</v>
      </c>
      <c r="I16">
        <f t="shared" si="1"/>
        <v>-2.6800539124879137</v>
      </c>
      <c r="J16">
        <f t="shared" si="2"/>
        <v>6.4087985084857744</v>
      </c>
      <c r="P16" s="26"/>
      <c r="Q16" s="27">
        <v>3</v>
      </c>
      <c r="R16">
        <v>6.4087985084857744</v>
      </c>
    </row>
    <row r="17" spans="2:18" x14ac:dyDescent="0.3">
      <c r="B17" s="17"/>
      <c r="C17" s="26"/>
      <c r="D17" s="27">
        <v>3</v>
      </c>
      <c r="E17">
        <v>25.315495271704101</v>
      </c>
      <c r="F17">
        <v>29.471517562866211</v>
      </c>
      <c r="H17">
        <f t="shared" si="0"/>
        <v>4.1560222911621096</v>
      </c>
      <c r="I17">
        <f t="shared" si="1"/>
        <v>-3.1160387124879207</v>
      </c>
      <c r="J17">
        <f t="shared" si="2"/>
        <v>8.6700403787479878</v>
      </c>
      <c r="P17" s="26"/>
      <c r="Q17" s="27">
        <v>3</v>
      </c>
      <c r="R17">
        <v>8.6700403787479878</v>
      </c>
    </row>
    <row r="18" spans="2:18" x14ac:dyDescent="0.3">
      <c r="B18" s="17"/>
      <c r="C18" s="26"/>
      <c r="D18" s="27">
        <v>3</v>
      </c>
      <c r="E18">
        <v>24.377107620239258</v>
      </c>
      <c r="F18">
        <v>27.332086831665038</v>
      </c>
      <c r="H18">
        <f t="shared" si="0"/>
        <v>2.9549792114257798</v>
      </c>
      <c r="I18">
        <f t="shared" si="1"/>
        <v>-4.3170817922242506</v>
      </c>
      <c r="J18">
        <f t="shared" si="2"/>
        <v>19.932928695526581</v>
      </c>
      <c r="P18" s="26"/>
      <c r="Q18" s="27">
        <v>3</v>
      </c>
      <c r="R18">
        <v>19.932928695526581</v>
      </c>
    </row>
    <row r="19" spans="2:18" x14ac:dyDescent="0.3">
      <c r="B19" s="17"/>
      <c r="C19" s="26"/>
      <c r="D19" s="27">
        <v>3</v>
      </c>
      <c r="E19">
        <v>24.501207620239256</v>
      </c>
      <c r="F19">
        <v>27.424686831665039</v>
      </c>
      <c r="H19">
        <f t="shared" si="0"/>
        <v>2.9234792114257822</v>
      </c>
      <c r="I19">
        <f t="shared" si="1"/>
        <v>-4.3485817922242482</v>
      </c>
      <c r="J19">
        <f t="shared" si="2"/>
        <v>20.372933052695959</v>
      </c>
      <c r="P19" s="26"/>
      <c r="Q19" s="27">
        <v>3</v>
      </c>
      <c r="R19">
        <v>20.372933052695959</v>
      </c>
    </row>
    <row r="20" spans="2:18" x14ac:dyDescent="0.3">
      <c r="B20" s="17"/>
      <c r="C20" s="28"/>
      <c r="D20" s="29">
        <v>3</v>
      </c>
      <c r="E20">
        <v>24.593807620239257</v>
      </c>
      <c r="F20">
        <v>27.207986831665039</v>
      </c>
      <c r="H20">
        <f t="shared" si="0"/>
        <v>2.6141792114257818</v>
      </c>
      <c r="I20">
        <f t="shared" si="1"/>
        <v>-4.6578817922242486</v>
      </c>
      <c r="J20">
        <f t="shared" si="2"/>
        <v>25.244230426762698</v>
      </c>
      <c r="P20" s="28"/>
      <c r="Q20" s="29">
        <v>3</v>
      </c>
      <c r="R20">
        <v>25.244230426762698</v>
      </c>
    </row>
    <row r="21" spans="2:18" x14ac:dyDescent="0.3">
      <c r="B21" s="17"/>
      <c r="C21" s="23" t="s">
        <v>31</v>
      </c>
      <c r="D21" s="24">
        <v>4</v>
      </c>
      <c r="E21">
        <v>24.146962165832502</v>
      </c>
      <c r="F21">
        <v>27.744319938354401</v>
      </c>
      <c r="H21">
        <f t="shared" si="0"/>
        <v>3.5973577725218995</v>
      </c>
      <c r="I21">
        <f t="shared" si="1"/>
        <v>-3.6747032311281309</v>
      </c>
      <c r="J21">
        <f t="shared" si="2"/>
        <v>12.770147034709957</v>
      </c>
      <c r="K21">
        <f>AVERAGE(J21:J26)</f>
        <v>13.67521136728741</v>
      </c>
      <c r="L21">
        <f>((STDEV(J21:J26))/(SQRT(COUNT(J21:J26))))</f>
        <v>0.38426761218023059</v>
      </c>
      <c r="P21" s="23" t="s">
        <v>31</v>
      </c>
      <c r="Q21" s="24">
        <v>4</v>
      </c>
      <c r="R21">
        <v>12.770147034709957</v>
      </c>
    </row>
    <row r="22" spans="2:18" x14ac:dyDescent="0.3">
      <c r="B22" s="17"/>
      <c r="C22" s="26"/>
      <c r="D22" s="27">
        <v>4</v>
      </c>
      <c r="E22">
        <v>24.208392165832503</v>
      </c>
      <c r="F22">
        <v>27.848635814674399</v>
      </c>
      <c r="H22">
        <f t="shared" si="0"/>
        <v>3.6402436488418957</v>
      </c>
      <c r="I22">
        <f t="shared" si="1"/>
        <v>-3.6318173548081347</v>
      </c>
      <c r="J22">
        <f t="shared" si="2"/>
        <v>12.396125446523872</v>
      </c>
      <c r="P22" s="26"/>
      <c r="Q22" s="27">
        <v>4</v>
      </c>
      <c r="R22">
        <v>12.396125446523872</v>
      </c>
    </row>
    <row r="23" spans="2:18" x14ac:dyDescent="0.3">
      <c r="B23" s="17"/>
      <c r="C23" s="26"/>
      <c r="D23" s="27">
        <v>4</v>
      </c>
      <c r="E23">
        <v>24.312708042152501</v>
      </c>
      <c r="F23">
        <v>27.6828899383544</v>
      </c>
      <c r="H23">
        <f t="shared" si="0"/>
        <v>3.370181896201899</v>
      </c>
      <c r="I23">
        <f t="shared" si="1"/>
        <v>-3.9018791074481314</v>
      </c>
      <c r="J23">
        <f t="shared" si="2"/>
        <v>14.947984911349785</v>
      </c>
      <c r="P23" s="26"/>
      <c r="Q23" s="27">
        <v>4</v>
      </c>
      <c r="R23">
        <v>14.947984911349785</v>
      </c>
    </row>
    <row r="24" spans="2:18" x14ac:dyDescent="0.3">
      <c r="B24" s="17"/>
      <c r="C24" s="26"/>
      <c r="D24" s="27">
        <v>4</v>
      </c>
      <c r="E24">
        <v>24.499469757080078</v>
      </c>
      <c r="F24">
        <v>27.978836386108291</v>
      </c>
      <c r="H24">
        <f t="shared" si="0"/>
        <v>3.4793666290282133</v>
      </c>
      <c r="I24">
        <f t="shared" si="1"/>
        <v>-3.7926943746218171</v>
      </c>
      <c r="J24">
        <f t="shared" si="2"/>
        <v>13.858453569916195</v>
      </c>
      <c r="P24" s="26"/>
      <c r="Q24" s="27">
        <v>4</v>
      </c>
      <c r="R24">
        <v>13.858453569916195</v>
      </c>
    </row>
    <row r="25" spans="2:18" x14ac:dyDescent="0.3">
      <c r="B25" s="17"/>
      <c r="C25" s="26"/>
      <c r="D25" s="27">
        <v>4</v>
      </c>
      <c r="E25">
        <v>24.511869757080071</v>
      </c>
      <c r="F25">
        <v>27.989836386108301</v>
      </c>
      <c r="H25">
        <f t="shared" si="0"/>
        <v>3.4779666290282307</v>
      </c>
      <c r="I25">
        <f t="shared" si="1"/>
        <v>-3.7940943746217997</v>
      </c>
      <c r="J25">
        <f t="shared" si="2"/>
        <v>13.871908424422765</v>
      </c>
      <c r="P25" s="26"/>
      <c r="Q25" s="27">
        <v>4</v>
      </c>
      <c r="R25">
        <v>13.871908424422765</v>
      </c>
    </row>
    <row r="26" spans="2:18" x14ac:dyDescent="0.3">
      <c r="B26" s="17"/>
      <c r="C26" s="28"/>
      <c r="D26" s="29">
        <v>4</v>
      </c>
      <c r="E26">
        <v>24.52286975708008</v>
      </c>
      <c r="F26">
        <v>27.966436386108299</v>
      </c>
      <c r="H26">
        <f t="shared" si="0"/>
        <v>3.4435666290282185</v>
      </c>
      <c r="I26">
        <f t="shared" si="1"/>
        <v>-3.8284943746218119</v>
      </c>
      <c r="J26">
        <f t="shared" si="2"/>
        <v>14.206648816801883</v>
      </c>
      <c r="P26" s="28"/>
      <c r="Q26" s="29">
        <v>4</v>
      </c>
      <c r="R26">
        <v>14.206648816801883</v>
      </c>
    </row>
    <row r="27" spans="2:18" x14ac:dyDescent="0.3">
      <c r="B27" s="17"/>
      <c r="C27" s="23" t="s">
        <v>32</v>
      </c>
      <c r="D27" s="24">
        <v>5</v>
      </c>
      <c r="E27">
        <v>25.08111572265625</v>
      </c>
      <c r="F27">
        <v>29.056380982358199</v>
      </c>
      <c r="H27">
        <f t="shared" si="0"/>
        <v>3.9752652597019491</v>
      </c>
      <c r="I27">
        <f t="shared" si="1"/>
        <v>-3.2967957439480813</v>
      </c>
      <c r="J27">
        <f t="shared" si="2"/>
        <v>9.8273044001603882</v>
      </c>
      <c r="K27">
        <f>AVERAGE(J27:J32)</f>
        <v>11.880863432774817</v>
      </c>
      <c r="L27">
        <f>((STDEV(J27:J32))/(SQRT(COUNT(J27:J32))))</f>
        <v>0.72000545730441634</v>
      </c>
      <c r="P27" s="23" t="s">
        <v>32</v>
      </c>
      <c r="Q27" s="24">
        <v>5</v>
      </c>
      <c r="R27">
        <v>9.8273044001603882</v>
      </c>
    </row>
    <row r="28" spans="2:18" x14ac:dyDescent="0.3">
      <c r="B28" s="17"/>
      <c r="C28" s="26"/>
      <c r="D28" s="27">
        <v>5</v>
      </c>
      <c r="E28">
        <v>25.24639486785625</v>
      </c>
      <c r="F28">
        <v>29.109736602558201</v>
      </c>
      <c r="H28">
        <f t="shared" si="0"/>
        <v>3.863341734701951</v>
      </c>
      <c r="I28">
        <f t="shared" si="1"/>
        <v>-3.4087192689480794</v>
      </c>
      <c r="J28">
        <f t="shared" si="2"/>
        <v>10.620054531481582</v>
      </c>
      <c r="P28" s="26"/>
      <c r="Q28" s="27">
        <v>5</v>
      </c>
      <c r="R28">
        <v>10.620054531481582</v>
      </c>
    </row>
    <row r="29" spans="2:18" x14ac:dyDescent="0.3">
      <c r="B29" s="17"/>
      <c r="C29" s="26"/>
      <c r="D29" s="27">
        <v>5</v>
      </c>
      <c r="E29">
        <v>25.299750488056251</v>
      </c>
      <c r="F29">
        <v>28.8911018371582</v>
      </c>
      <c r="H29">
        <f t="shared" si="0"/>
        <v>3.5913513491019486</v>
      </c>
      <c r="I29">
        <f t="shared" si="1"/>
        <v>-3.6807096545480817</v>
      </c>
      <c r="J29">
        <f t="shared" si="2"/>
        <v>12.823424269217176</v>
      </c>
      <c r="P29" s="26"/>
      <c r="Q29" s="27">
        <v>5</v>
      </c>
      <c r="R29">
        <v>12.823424269217176</v>
      </c>
    </row>
    <row r="30" spans="2:18" x14ac:dyDescent="0.3">
      <c r="B30" s="17"/>
      <c r="C30" s="26"/>
      <c r="D30" s="27">
        <v>5</v>
      </c>
      <c r="E30">
        <v>24.719644546508789</v>
      </c>
      <c r="F30">
        <v>28.570830364702147</v>
      </c>
      <c r="H30">
        <f t="shared" si="0"/>
        <v>3.8511858181933576</v>
      </c>
      <c r="I30">
        <f t="shared" si="1"/>
        <v>-3.4208751854566728</v>
      </c>
      <c r="J30">
        <f t="shared" si="2"/>
        <v>10.709915449029753</v>
      </c>
      <c r="P30" s="26"/>
      <c r="Q30" s="27">
        <v>5</v>
      </c>
      <c r="R30">
        <v>10.709915449029753</v>
      </c>
    </row>
    <row r="31" spans="2:18" x14ac:dyDescent="0.3">
      <c r="B31" s="17"/>
      <c r="C31" s="26"/>
      <c r="D31" s="27">
        <v>5</v>
      </c>
      <c r="E31">
        <v>24.951540966508787</v>
      </c>
      <c r="F31">
        <v>28.53718027040215</v>
      </c>
      <c r="H31">
        <f t="shared" si="0"/>
        <v>3.5856393038933625</v>
      </c>
      <c r="I31">
        <f t="shared" si="1"/>
        <v>-3.6864216997566679</v>
      </c>
      <c r="J31">
        <f t="shared" si="2"/>
        <v>12.874296541984318</v>
      </c>
      <c r="P31" s="26"/>
      <c r="Q31" s="27">
        <v>5</v>
      </c>
      <c r="R31">
        <v>12.874296541984318</v>
      </c>
    </row>
    <row r="32" spans="2:18" x14ac:dyDescent="0.3">
      <c r="B32" s="17"/>
      <c r="C32" s="28"/>
      <c r="D32" s="29">
        <v>5</v>
      </c>
      <c r="E32">
        <v>24.91789087220879</v>
      </c>
      <c r="F32">
        <v>28.338933944702148</v>
      </c>
      <c r="H32">
        <f t="shared" si="0"/>
        <v>3.421043072493358</v>
      </c>
      <c r="I32">
        <f t="shared" si="1"/>
        <v>-3.8510179311566723</v>
      </c>
      <c r="J32">
        <f t="shared" si="2"/>
        <v>14.430185404775685</v>
      </c>
      <c r="P32" s="28"/>
      <c r="Q32" s="29">
        <v>5</v>
      </c>
      <c r="R32">
        <v>14.430185404775685</v>
      </c>
    </row>
    <row r="33" spans="2:18" x14ac:dyDescent="0.3">
      <c r="B33" s="17"/>
      <c r="C33" s="23" t="s">
        <v>33</v>
      </c>
      <c r="D33" s="24">
        <v>6</v>
      </c>
      <c r="E33">
        <v>24.517084121704102</v>
      </c>
      <c r="F33">
        <v>29.165425320146483</v>
      </c>
      <c r="H33">
        <f t="shared" si="0"/>
        <v>4.648341198442381</v>
      </c>
      <c r="I33">
        <f t="shared" si="1"/>
        <v>-2.6237198052076494</v>
      </c>
      <c r="J33">
        <f t="shared" si="2"/>
        <v>6.1633717237964278</v>
      </c>
      <c r="K33">
        <f>AVERAGE(J33:J38)</f>
        <v>23.20313426708347</v>
      </c>
      <c r="L33">
        <f>((STDEV(J33:J38))/(SQRT(COUNT(J33:J38))))</f>
        <v>7.1725150613353241</v>
      </c>
      <c r="P33" s="23" t="s">
        <v>33</v>
      </c>
      <c r="Q33" s="24">
        <v>6</v>
      </c>
      <c r="R33">
        <v>6.1633717237964278</v>
      </c>
    </row>
    <row r="34" spans="2:18" x14ac:dyDescent="0.3">
      <c r="B34" s="17"/>
      <c r="C34" s="26"/>
      <c r="D34" s="27">
        <v>6</v>
      </c>
      <c r="E34">
        <v>24.7489805417041</v>
      </c>
      <c r="F34">
        <v>29.131775225846486</v>
      </c>
      <c r="H34">
        <f t="shared" si="0"/>
        <v>4.3827946841423859</v>
      </c>
      <c r="I34">
        <f t="shared" si="1"/>
        <v>-2.8892663195076445</v>
      </c>
      <c r="J34">
        <f t="shared" si="2"/>
        <v>7.4089357332718038</v>
      </c>
      <c r="P34" s="26"/>
      <c r="Q34" s="27">
        <v>6</v>
      </c>
      <c r="R34">
        <v>7.4089357332718038</v>
      </c>
    </row>
    <row r="35" spans="2:18" x14ac:dyDescent="0.3">
      <c r="B35" s="17"/>
      <c r="C35" s="26"/>
      <c r="D35" s="27">
        <v>6</v>
      </c>
      <c r="E35">
        <v>24.715330447404103</v>
      </c>
      <c r="F35">
        <v>28.933528900146484</v>
      </c>
      <c r="H35">
        <f t="shared" si="0"/>
        <v>4.2181984527423815</v>
      </c>
      <c r="I35">
        <f t="shared" si="1"/>
        <v>-3.0538625509076489</v>
      </c>
      <c r="J35">
        <f t="shared" si="2"/>
        <v>8.3043229534544647</v>
      </c>
      <c r="P35" s="26"/>
      <c r="Q35" s="27">
        <v>6</v>
      </c>
      <c r="R35">
        <v>8.3043229534544647</v>
      </c>
    </row>
    <row r="36" spans="2:18" x14ac:dyDescent="0.3">
      <c r="B36" s="17"/>
      <c r="C36" s="26"/>
      <c r="D36" s="27">
        <v>6</v>
      </c>
      <c r="E36">
        <v>24.779928207397461</v>
      </c>
      <c r="F36">
        <v>26.889855789184494</v>
      </c>
      <c r="H36">
        <f t="shared" si="0"/>
        <v>2.1099275817870335</v>
      </c>
      <c r="I36">
        <f t="shared" si="1"/>
        <v>-5.1621334218629968</v>
      </c>
      <c r="J36">
        <f t="shared" si="2"/>
        <v>35.806098463395571</v>
      </c>
      <c r="P36" s="26"/>
      <c r="Q36" s="27">
        <v>6</v>
      </c>
      <c r="R36">
        <v>35.806098463395571</v>
      </c>
    </row>
    <row r="37" spans="2:18" x14ac:dyDescent="0.3">
      <c r="B37" s="17"/>
      <c r="C37" s="26"/>
      <c r="D37" s="27">
        <v>6</v>
      </c>
      <c r="E37">
        <v>24.903928207397385</v>
      </c>
      <c r="F37">
        <v>26.768195789184571</v>
      </c>
      <c r="H37">
        <f t="shared" si="0"/>
        <v>1.8642675817871854</v>
      </c>
      <c r="I37">
        <f t="shared" si="1"/>
        <v>-5.407793421862845</v>
      </c>
      <c r="J37">
        <f t="shared" si="2"/>
        <v>42.452965263972203</v>
      </c>
      <c r="P37" s="26"/>
      <c r="Q37" s="27">
        <v>6</v>
      </c>
      <c r="R37">
        <v>42.452965263972203</v>
      </c>
    </row>
    <row r="38" spans="2:18" x14ac:dyDescent="0.3">
      <c r="B38" s="17"/>
      <c r="C38" s="28"/>
      <c r="D38" s="29">
        <v>6</v>
      </c>
      <c r="E38">
        <v>24.782268207397461</v>
      </c>
      <c r="F38">
        <v>26.76585578918457</v>
      </c>
      <c r="H38">
        <f t="shared" si="0"/>
        <v>1.9835875817871091</v>
      </c>
      <c r="I38">
        <f t="shared" si="1"/>
        <v>-5.2884734218629212</v>
      </c>
      <c r="J38">
        <f t="shared" si="2"/>
        <v>39.08311146461034</v>
      </c>
      <c r="P38" s="28"/>
      <c r="Q38" s="29">
        <v>6</v>
      </c>
      <c r="R38">
        <v>39.08311146461034</v>
      </c>
    </row>
    <row r="39" spans="2:18" x14ac:dyDescent="0.3">
      <c r="B39" s="17"/>
      <c r="C39" s="23" t="s">
        <v>34</v>
      </c>
      <c r="D39" s="24">
        <v>7</v>
      </c>
      <c r="E39">
        <v>24.853889465332031</v>
      </c>
      <c r="F39">
        <v>27.310061235449201</v>
      </c>
      <c r="H39">
        <f t="shared" si="0"/>
        <v>2.4561717701171695</v>
      </c>
      <c r="I39">
        <f t="shared" si="1"/>
        <v>-4.8158892335328609</v>
      </c>
      <c r="J39">
        <f t="shared" si="2"/>
        <v>28.166125827279217</v>
      </c>
      <c r="K39">
        <f>AVERAGE(J39:J44)</f>
        <v>33.401232400023076</v>
      </c>
      <c r="L39">
        <f>((STDEV(J39:J44))/(SQRT(COUNT(J39:J44))))</f>
        <v>1.6871478207591732</v>
      </c>
      <c r="P39" s="23" t="s">
        <v>34</v>
      </c>
      <c r="Q39" s="24">
        <v>7</v>
      </c>
      <c r="R39">
        <v>28.166125827279217</v>
      </c>
    </row>
    <row r="40" spans="2:18" x14ac:dyDescent="0.3">
      <c r="B40" s="17"/>
      <c r="C40" s="26"/>
      <c r="D40" s="27">
        <v>7</v>
      </c>
      <c r="E40">
        <v>24.866289465332024</v>
      </c>
      <c r="F40">
        <v>27.085868835449201</v>
      </c>
      <c r="H40">
        <f t="shared" si="0"/>
        <v>2.2195793701171773</v>
      </c>
      <c r="I40">
        <f t="shared" si="1"/>
        <v>-5.0524816335328531</v>
      </c>
      <c r="J40">
        <f t="shared" si="2"/>
        <v>33.18551213200567</v>
      </c>
      <c r="P40" s="26"/>
      <c r="Q40" s="27">
        <v>7</v>
      </c>
      <c r="R40">
        <v>33.18551213200567</v>
      </c>
    </row>
    <row r="41" spans="2:18" x14ac:dyDescent="0.3">
      <c r="B41" s="17"/>
      <c r="C41" s="26"/>
      <c r="D41" s="27">
        <v>7</v>
      </c>
      <c r="E41">
        <v>25.078081865332031</v>
      </c>
      <c r="F41">
        <v>27.098268835449193</v>
      </c>
      <c r="H41">
        <f t="shared" si="0"/>
        <v>2.0201869701171624</v>
      </c>
      <c r="I41">
        <f t="shared" si="1"/>
        <v>-5.251874033532868</v>
      </c>
      <c r="J41">
        <f t="shared" si="2"/>
        <v>38.104092040351205</v>
      </c>
      <c r="P41" s="26"/>
      <c r="Q41" s="27">
        <v>7</v>
      </c>
      <c r="R41">
        <v>38.104092040351205</v>
      </c>
    </row>
    <row r="42" spans="2:18" x14ac:dyDescent="0.3">
      <c r="B42" s="17"/>
      <c r="C42" s="26"/>
      <c r="D42" s="27">
        <v>7</v>
      </c>
      <c r="E42">
        <v>25.713577270507813</v>
      </c>
      <c r="F42">
        <v>28.137764376831001</v>
      </c>
      <c r="H42">
        <f t="shared" si="0"/>
        <v>2.4241871063231883</v>
      </c>
      <c r="I42">
        <f t="shared" si="1"/>
        <v>-4.847873897326842</v>
      </c>
      <c r="J42">
        <f t="shared" si="2"/>
        <v>28.797544515893264</v>
      </c>
      <c r="P42" s="26"/>
      <c r="Q42" s="27">
        <v>7</v>
      </c>
      <c r="R42">
        <v>28.797544515893264</v>
      </c>
    </row>
    <row r="43" spans="2:18" x14ac:dyDescent="0.3">
      <c r="B43" s="17"/>
      <c r="C43" s="26"/>
      <c r="D43" s="27">
        <v>7</v>
      </c>
      <c r="E43">
        <v>25.837677270507811</v>
      </c>
      <c r="F43">
        <v>27.921064376831001</v>
      </c>
      <c r="H43">
        <f t="shared" si="0"/>
        <v>2.0833871063231904</v>
      </c>
      <c r="I43">
        <f t="shared" si="1"/>
        <v>-5.18867389732684</v>
      </c>
      <c r="J43">
        <f t="shared" si="2"/>
        <v>36.470900016178554</v>
      </c>
      <c r="P43" s="26"/>
      <c r="Q43" s="27">
        <v>7</v>
      </c>
      <c r="R43">
        <v>36.470900016178554</v>
      </c>
    </row>
    <row r="44" spans="2:18" x14ac:dyDescent="0.3">
      <c r="B44" s="30"/>
      <c r="C44" s="28"/>
      <c r="D44" s="29">
        <v>7</v>
      </c>
      <c r="E44">
        <v>25.930277270507812</v>
      </c>
      <c r="F44">
        <v>28.045164376831</v>
      </c>
      <c r="H44">
        <f t="shared" si="0"/>
        <v>2.114887106323188</v>
      </c>
      <c r="I44">
        <f t="shared" si="1"/>
        <v>-5.1571738973268424</v>
      </c>
      <c r="J44">
        <f t="shared" si="2"/>
        <v>35.683219868430555</v>
      </c>
      <c r="P44" s="28"/>
      <c r="Q44" s="29">
        <v>7</v>
      </c>
      <c r="R44">
        <v>35.683219868430555</v>
      </c>
    </row>
    <row r="45" spans="2:18" x14ac:dyDescent="0.3">
      <c r="B45" s="13"/>
      <c r="C45" s="13"/>
      <c r="D45" s="13"/>
      <c r="H45">
        <f t="shared" si="0"/>
        <v>0</v>
      </c>
      <c r="I45">
        <f t="shared" si="1"/>
        <v>-7.2720610036500304</v>
      </c>
      <c r="J45">
        <f t="shared" si="2"/>
        <v>154.5640512369593</v>
      </c>
      <c r="P45" s="13"/>
      <c r="Q45" s="13"/>
      <c r="R45">
        <v>154.5640512369593</v>
      </c>
    </row>
    <row r="46" spans="2:18" x14ac:dyDescent="0.3">
      <c r="B46" s="38" t="s">
        <v>35</v>
      </c>
      <c r="C46" s="23" t="s">
        <v>29</v>
      </c>
      <c r="D46" s="24">
        <v>8</v>
      </c>
      <c r="E46">
        <v>25.409782409667969</v>
      </c>
      <c r="F46">
        <v>28.093811590242098</v>
      </c>
      <c r="H46">
        <f t="shared" si="0"/>
        <v>2.6840291805741288</v>
      </c>
      <c r="I46">
        <f t="shared" si="1"/>
        <v>-4.5880318230759016</v>
      </c>
      <c r="J46">
        <f t="shared" si="2"/>
        <v>24.051114164486105</v>
      </c>
      <c r="K46">
        <f>AVERAGE(J46:J51)</f>
        <v>25.53452368439795</v>
      </c>
      <c r="L46">
        <f>((STDEV(J46:J51))/(SQRT(COUNT(J46:J51))))</f>
        <v>2.2135445051222211</v>
      </c>
      <c r="P46" s="23" t="s">
        <v>29</v>
      </c>
      <c r="Q46" s="24">
        <v>8</v>
      </c>
      <c r="R46">
        <v>24.051114164486105</v>
      </c>
    </row>
    <row r="47" spans="2:18" x14ac:dyDescent="0.3">
      <c r="B47" s="39"/>
      <c r="C47" s="26"/>
      <c r="D47" s="27">
        <v>8</v>
      </c>
      <c r="E47">
        <v>25.662972051667968</v>
      </c>
      <c r="F47">
        <v>28.020446580812099</v>
      </c>
      <c r="H47">
        <f t="shared" si="0"/>
        <v>2.357474529144131</v>
      </c>
      <c r="I47">
        <f t="shared" si="1"/>
        <v>-4.9145864745058994</v>
      </c>
      <c r="J47">
        <f t="shared" si="2"/>
        <v>30.160458896397746</v>
      </c>
      <c r="P47" s="26"/>
      <c r="Q47" s="27">
        <v>8</v>
      </c>
      <c r="R47">
        <v>30.160458896397746</v>
      </c>
    </row>
    <row r="48" spans="2:18" x14ac:dyDescent="0.3">
      <c r="B48" s="39"/>
      <c r="C48" s="26"/>
      <c r="D48" s="27">
        <v>8</v>
      </c>
      <c r="E48">
        <v>25.589607042237969</v>
      </c>
      <c r="F48">
        <v>27.840621948242099</v>
      </c>
      <c r="H48">
        <f t="shared" si="0"/>
        <v>2.25101490600413</v>
      </c>
      <c r="I48">
        <f t="shared" si="1"/>
        <v>-5.0210460976459004</v>
      </c>
      <c r="J48">
        <f t="shared" si="2"/>
        <v>32.470238977807085</v>
      </c>
      <c r="P48" s="26"/>
      <c r="Q48" s="27">
        <v>8</v>
      </c>
      <c r="R48">
        <v>32.470238977807085</v>
      </c>
    </row>
    <row r="49" spans="2:18" x14ac:dyDescent="0.3">
      <c r="B49" s="39"/>
      <c r="C49" s="26"/>
      <c r="D49" s="27">
        <v>8</v>
      </c>
      <c r="E49">
        <v>24.424870014190599</v>
      </c>
      <c r="F49">
        <v>27.369188406219322</v>
      </c>
      <c r="H49">
        <f t="shared" si="0"/>
        <v>2.9443183920287233</v>
      </c>
      <c r="I49">
        <f t="shared" si="1"/>
        <v>-4.3277426116213071</v>
      </c>
      <c r="J49">
        <f t="shared" si="2"/>
        <v>20.080768970510793</v>
      </c>
      <c r="P49" s="26"/>
      <c r="Q49" s="27">
        <v>8</v>
      </c>
      <c r="R49">
        <v>20.080768970510793</v>
      </c>
    </row>
    <row r="50" spans="2:18" x14ac:dyDescent="0.3">
      <c r="B50" s="39"/>
      <c r="C50" s="26"/>
      <c r="D50" s="27">
        <v>8</v>
      </c>
      <c r="E50">
        <v>24.548870014190523</v>
      </c>
      <c r="F50">
        <v>27.569380806219399</v>
      </c>
      <c r="H50">
        <f t="shared" si="0"/>
        <v>3.0205107920288761</v>
      </c>
      <c r="I50">
        <f t="shared" si="1"/>
        <v>-4.2515502116211543</v>
      </c>
      <c r="J50">
        <f t="shared" si="2"/>
        <v>19.047770149355198</v>
      </c>
      <c r="P50" s="26"/>
      <c r="Q50" s="27">
        <v>8</v>
      </c>
      <c r="R50">
        <v>19.047770149355198</v>
      </c>
    </row>
    <row r="51" spans="2:18" x14ac:dyDescent="0.3">
      <c r="B51" s="39"/>
      <c r="C51" s="28"/>
      <c r="D51" s="29">
        <v>8</v>
      </c>
      <c r="E51">
        <v>24.7490624141906</v>
      </c>
      <c r="F51">
        <v>27.245188406219398</v>
      </c>
      <c r="H51">
        <f t="shared" si="0"/>
        <v>2.4961259920287979</v>
      </c>
      <c r="I51">
        <f t="shared" si="1"/>
        <v>-4.7759350116212325</v>
      </c>
      <c r="J51">
        <f t="shared" si="2"/>
        <v>27.396790947830755</v>
      </c>
      <c r="P51" s="28"/>
      <c r="Q51" s="29">
        <v>8</v>
      </c>
      <c r="R51">
        <v>27.396790947830755</v>
      </c>
    </row>
    <row r="52" spans="2:18" x14ac:dyDescent="0.3">
      <c r="B52" s="39"/>
      <c r="C52" s="23" t="s">
        <v>30</v>
      </c>
      <c r="D52" s="24">
        <v>9</v>
      </c>
      <c r="E52">
        <v>25.479640960693359</v>
      </c>
      <c r="F52">
        <v>27.568712587377902</v>
      </c>
      <c r="H52">
        <f t="shared" si="0"/>
        <v>2.089071626684543</v>
      </c>
      <c r="I52">
        <f t="shared" si="1"/>
        <v>-5.1829893769654873</v>
      </c>
      <c r="J52">
        <f t="shared" si="2"/>
        <v>36.327479776597578</v>
      </c>
      <c r="K52">
        <f>AVERAGE(J52:J57)</f>
        <v>40.593002697361293</v>
      </c>
      <c r="L52">
        <f>((STDEV(J52:J57))/(SQRT(COUNT(J52:J57))))</f>
        <v>3.4149568573857838</v>
      </c>
      <c r="P52" s="23" t="s">
        <v>30</v>
      </c>
      <c r="Q52" s="24">
        <v>9</v>
      </c>
      <c r="R52">
        <v>36.327479776597578</v>
      </c>
    </row>
    <row r="53" spans="2:18" x14ac:dyDescent="0.3">
      <c r="B53" s="39"/>
      <c r="C53" s="26"/>
      <c r="D53" s="27">
        <v>9</v>
      </c>
      <c r="E53">
        <v>25.803833360693361</v>
      </c>
      <c r="F53">
        <v>27.468712587377901</v>
      </c>
      <c r="H53">
        <f t="shared" si="0"/>
        <v>1.6648792266845405</v>
      </c>
      <c r="I53">
        <f t="shared" si="1"/>
        <v>-5.6071817769654899</v>
      </c>
      <c r="J53">
        <f t="shared" si="2"/>
        <v>48.744981063034182</v>
      </c>
      <c r="P53" s="26"/>
      <c r="Q53" s="27">
        <v>9</v>
      </c>
      <c r="R53">
        <v>48.744981063034182</v>
      </c>
    </row>
    <row r="54" spans="2:18" x14ac:dyDescent="0.3">
      <c r="B54" s="39"/>
      <c r="C54" s="26"/>
      <c r="D54" s="27">
        <v>9</v>
      </c>
      <c r="E54">
        <v>25.703833360693359</v>
      </c>
      <c r="F54">
        <v>27.244520187377901</v>
      </c>
      <c r="H54">
        <f t="shared" si="0"/>
        <v>1.5406868266845422</v>
      </c>
      <c r="I54">
        <f t="shared" si="1"/>
        <v>-5.7313741769654882</v>
      </c>
      <c r="J54">
        <f t="shared" si="2"/>
        <v>53.127030702258011</v>
      </c>
      <c r="P54" s="26"/>
      <c r="Q54" s="27">
        <v>9</v>
      </c>
      <c r="R54">
        <v>53.127030702258011</v>
      </c>
    </row>
    <row r="55" spans="2:18" x14ac:dyDescent="0.3">
      <c r="B55" s="39"/>
      <c r="C55" s="26"/>
      <c r="D55" s="27">
        <v>9</v>
      </c>
      <c r="E55">
        <v>25.632024765014648</v>
      </c>
      <c r="F55">
        <v>27.8975788345168</v>
      </c>
      <c r="H55">
        <f t="shared" si="0"/>
        <v>2.2655540695021514</v>
      </c>
      <c r="I55">
        <f t="shared" si="1"/>
        <v>-5.006506934147879</v>
      </c>
      <c r="J55">
        <f t="shared" si="2"/>
        <v>32.144654387328941</v>
      </c>
      <c r="P55" s="26"/>
      <c r="Q55" s="27">
        <v>9</v>
      </c>
      <c r="R55">
        <v>32.144654387328941</v>
      </c>
    </row>
    <row r="56" spans="2:18" x14ac:dyDescent="0.3">
      <c r="B56" s="39"/>
      <c r="C56" s="26"/>
      <c r="D56" s="27">
        <v>9</v>
      </c>
      <c r="E56">
        <v>25.756160377485649</v>
      </c>
      <c r="F56">
        <v>27.773443222045799</v>
      </c>
      <c r="H56">
        <f t="shared" si="0"/>
        <v>2.0172828445601496</v>
      </c>
      <c r="I56">
        <f t="shared" si="1"/>
        <v>-5.2547781590898808</v>
      </c>
      <c r="J56">
        <f t="shared" si="2"/>
        <v>38.180872313904842</v>
      </c>
      <c r="P56" s="26"/>
      <c r="Q56" s="27">
        <v>9</v>
      </c>
      <c r="R56">
        <v>38.180872313904842</v>
      </c>
    </row>
    <row r="57" spans="2:18" x14ac:dyDescent="0.3">
      <c r="B57" s="39"/>
      <c r="C57" s="28"/>
      <c r="D57" s="29">
        <v>9</v>
      </c>
      <c r="E57">
        <v>25.811849397584648</v>
      </c>
      <c r="F57">
        <v>27.953267854615799</v>
      </c>
      <c r="H57">
        <f t="shared" si="0"/>
        <v>2.1414184570311505</v>
      </c>
      <c r="I57">
        <f t="shared" si="1"/>
        <v>-5.1306425466188799</v>
      </c>
      <c r="J57">
        <f t="shared" si="2"/>
        <v>35.032997941044201</v>
      </c>
      <c r="P57" s="28"/>
      <c r="Q57" s="29">
        <v>9</v>
      </c>
      <c r="R57">
        <v>35.032997941044201</v>
      </c>
    </row>
    <row r="58" spans="2:18" x14ac:dyDescent="0.3">
      <c r="B58" s="39"/>
      <c r="C58" s="23" t="s">
        <v>31</v>
      </c>
      <c r="D58" s="24">
        <v>10</v>
      </c>
      <c r="E58">
        <v>24.590669631958008</v>
      </c>
      <c r="F58">
        <v>28.132469732331998</v>
      </c>
      <c r="H58">
        <f t="shared" si="0"/>
        <v>3.5418001003739903</v>
      </c>
      <c r="I58">
        <f t="shared" si="1"/>
        <v>-3.7302609032760401</v>
      </c>
      <c r="J58">
        <f t="shared" si="2"/>
        <v>13.271512594360361</v>
      </c>
      <c r="K58">
        <f>AVERAGE(J58:J63)</f>
        <v>36.343230266556297</v>
      </c>
      <c r="L58">
        <f>((STDEV(J58:J63))/(SQRT(COUNT(J58:J63))))</f>
        <v>9.6417635898024336</v>
      </c>
      <c r="P58" s="23" t="s">
        <v>31</v>
      </c>
      <c r="Q58" s="24">
        <v>10</v>
      </c>
      <c r="R58">
        <v>13.271512594360361</v>
      </c>
    </row>
    <row r="59" spans="2:18" x14ac:dyDescent="0.3">
      <c r="B59" s="39"/>
      <c r="C59" s="26"/>
      <c r="D59" s="27">
        <v>10</v>
      </c>
      <c r="E59">
        <v>24.843859273958007</v>
      </c>
      <c r="F59">
        <v>28.059104722901999</v>
      </c>
      <c r="H59">
        <f t="shared" si="0"/>
        <v>3.2152454489439926</v>
      </c>
      <c r="I59">
        <f t="shared" si="1"/>
        <v>-4.0568155547060378</v>
      </c>
      <c r="J59">
        <f t="shared" si="2"/>
        <v>16.642676399843335</v>
      </c>
      <c r="P59" s="26"/>
      <c r="Q59" s="27">
        <v>10</v>
      </c>
      <c r="R59">
        <v>16.642676399843335</v>
      </c>
    </row>
    <row r="60" spans="2:18" x14ac:dyDescent="0.3">
      <c r="B60" s="39"/>
      <c r="C60" s="26"/>
      <c r="D60" s="27">
        <v>10</v>
      </c>
      <c r="E60">
        <v>24.770494264528008</v>
      </c>
      <c r="F60">
        <v>27.879280090331999</v>
      </c>
      <c r="H60">
        <f t="shared" si="0"/>
        <v>3.1087858258039915</v>
      </c>
      <c r="I60">
        <f t="shared" si="1"/>
        <v>-4.1632751778460388</v>
      </c>
      <c r="J60">
        <f t="shared" si="2"/>
        <v>17.917223401324492</v>
      </c>
      <c r="P60" s="26"/>
      <c r="Q60" s="27">
        <v>10</v>
      </c>
      <c r="R60">
        <v>17.917223401324492</v>
      </c>
    </row>
    <row r="61" spans="2:18" x14ac:dyDescent="0.3">
      <c r="B61" s="39"/>
      <c r="C61" s="26"/>
      <c r="D61" s="27">
        <v>10</v>
      </c>
      <c r="E61">
        <v>24.985218048095703</v>
      </c>
      <c r="F61">
        <v>26.690984954833141</v>
      </c>
      <c r="H61">
        <f t="shared" si="0"/>
        <v>1.7057669067374377</v>
      </c>
      <c r="I61">
        <f t="shared" si="1"/>
        <v>-5.5662940969125927</v>
      </c>
      <c r="J61">
        <f t="shared" si="2"/>
        <v>47.382883668274815</v>
      </c>
      <c r="P61" s="26"/>
      <c r="Q61" s="27">
        <v>10</v>
      </c>
      <c r="R61">
        <v>47.382883668274815</v>
      </c>
    </row>
    <row r="62" spans="2:18" x14ac:dyDescent="0.3">
      <c r="B62" s="39"/>
      <c r="C62" s="26"/>
      <c r="D62" s="27">
        <v>10</v>
      </c>
      <c r="E62">
        <v>25.225218048094945</v>
      </c>
      <c r="F62">
        <v>26.7751773548339</v>
      </c>
      <c r="H62">
        <f t="shared" si="0"/>
        <v>1.5499593067389554</v>
      </c>
      <c r="I62">
        <f t="shared" si="1"/>
        <v>-5.722101696911075</v>
      </c>
      <c r="J62">
        <f t="shared" si="2"/>
        <v>52.786667961068069</v>
      </c>
      <c r="P62" s="26"/>
      <c r="Q62" s="27">
        <v>10</v>
      </c>
      <c r="R62">
        <v>52.786667961068069</v>
      </c>
    </row>
    <row r="63" spans="2:18" x14ac:dyDescent="0.3">
      <c r="B63" s="39"/>
      <c r="C63" s="28"/>
      <c r="D63" s="29">
        <v>10</v>
      </c>
      <c r="E63">
        <v>25.309410448095704</v>
      </c>
      <c r="F63">
        <v>26.450984954833899</v>
      </c>
      <c r="H63">
        <f t="shared" si="0"/>
        <v>1.1415745067381948</v>
      </c>
      <c r="I63">
        <f t="shared" si="1"/>
        <v>-6.1304864969118356</v>
      </c>
      <c r="J63">
        <f t="shared" si="2"/>
        <v>70.058417574466716</v>
      </c>
      <c r="P63" s="28"/>
      <c r="Q63" s="29">
        <v>10</v>
      </c>
      <c r="R63">
        <v>70.058417574466716</v>
      </c>
    </row>
    <row r="64" spans="2:18" x14ac:dyDescent="0.3">
      <c r="B64" s="39"/>
      <c r="C64" s="23" t="s">
        <v>32</v>
      </c>
      <c r="D64" s="24">
        <v>11</v>
      </c>
      <c r="E64">
        <v>25.54701042175293</v>
      </c>
      <c r="F64">
        <v>29.022596848339845</v>
      </c>
      <c r="H64">
        <f t="shared" si="0"/>
        <v>3.475586426586915</v>
      </c>
      <c r="I64">
        <f t="shared" si="1"/>
        <v>-3.7964745770631154</v>
      </c>
      <c r="J64">
        <f t="shared" si="2"/>
        <v>13.894813613224636</v>
      </c>
      <c r="K64">
        <f>AVERAGE(J64:J69)</f>
        <v>29.78633923927897</v>
      </c>
      <c r="L64">
        <f>((STDEV(J64:J69))/(SQRT(COUNT(J64:J69))))</f>
        <v>6.7755967608616565</v>
      </c>
      <c r="P64" s="23" t="s">
        <v>32</v>
      </c>
      <c r="Q64" s="24">
        <v>11</v>
      </c>
      <c r="R64">
        <v>13.894813613224636</v>
      </c>
    </row>
    <row r="65" spans="2:18" x14ac:dyDescent="0.3">
      <c r="B65" s="39"/>
      <c r="C65" s="26"/>
      <c r="D65" s="27">
        <v>11</v>
      </c>
      <c r="E65">
        <v>25.739445221752931</v>
      </c>
      <c r="F65">
        <v>28.830162048339844</v>
      </c>
      <c r="H65">
        <f t="shared" si="0"/>
        <v>3.0907168265869132</v>
      </c>
      <c r="I65">
        <f t="shared" si="1"/>
        <v>-4.1813441770631172</v>
      </c>
      <c r="J65">
        <f t="shared" si="2"/>
        <v>18.143038388705783</v>
      </c>
      <c r="P65" s="26"/>
      <c r="Q65" s="27">
        <v>11</v>
      </c>
      <c r="R65">
        <v>18.143038388705783</v>
      </c>
    </row>
    <row r="66" spans="2:18" x14ac:dyDescent="0.3">
      <c r="B66" s="39"/>
      <c r="C66" s="26"/>
      <c r="D66" s="27">
        <v>11</v>
      </c>
      <c r="E66">
        <v>25.869429661752928</v>
      </c>
      <c r="F66">
        <v>29.152581288339842</v>
      </c>
      <c r="H66">
        <f t="shared" si="0"/>
        <v>3.2831516265869141</v>
      </c>
      <c r="I66">
        <f t="shared" si="1"/>
        <v>-3.9889093770631163</v>
      </c>
      <c r="J66">
        <f t="shared" si="2"/>
        <v>15.877472619678684</v>
      </c>
      <c r="P66" s="26"/>
      <c r="Q66" s="27">
        <v>11</v>
      </c>
      <c r="R66">
        <v>15.877472619678684</v>
      </c>
    </row>
    <row r="67" spans="2:18" x14ac:dyDescent="0.3">
      <c r="B67" s="39"/>
      <c r="C67" s="26"/>
      <c r="D67" s="27">
        <v>11</v>
      </c>
      <c r="E67">
        <v>26.299600601196289</v>
      </c>
      <c r="F67">
        <v>28.393232574294899</v>
      </c>
      <c r="H67">
        <f t="shared" si="0"/>
        <v>2.0936319730986099</v>
      </c>
      <c r="I67">
        <f t="shared" si="1"/>
        <v>-5.1784290305514205</v>
      </c>
      <c r="J67">
        <f t="shared" si="2"/>
        <v>36.212830229124116</v>
      </c>
      <c r="P67" s="26"/>
      <c r="Q67" s="27">
        <v>11</v>
      </c>
      <c r="R67">
        <v>36.212830229124116</v>
      </c>
    </row>
    <row r="68" spans="2:18" x14ac:dyDescent="0.3">
      <c r="B68" s="39"/>
      <c r="C68" s="26"/>
      <c r="D68" s="27">
        <v>11</v>
      </c>
      <c r="E68">
        <v>26.540956725906288</v>
      </c>
      <c r="F68">
        <v>28.5317010821549</v>
      </c>
      <c r="H68">
        <f t="shared" ref="H68:H118" si="3">F68-E68</f>
        <v>1.9907443562486122</v>
      </c>
      <c r="I68">
        <f t="shared" ref="I68:I118" si="4">H68-7.27206100365003</f>
        <v>-5.2813166474014182</v>
      </c>
      <c r="J68">
        <f t="shared" ref="J68:J118" si="5">2^-I68</f>
        <v>38.889712044842192</v>
      </c>
      <c r="P68" s="26"/>
      <c r="Q68" s="27">
        <v>11</v>
      </c>
      <c r="R68">
        <v>38.889712044842192</v>
      </c>
    </row>
    <row r="69" spans="2:18" x14ac:dyDescent="0.3">
      <c r="B69" s="39"/>
      <c r="C69" s="28"/>
      <c r="D69" s="29">
        <v>11</v>
      </c>
      <c r="E69">
        <v>26.679425233766288</v>
      </c>
      <c r="F69">
        <v>28.151876449584901</v>
      </c>
      <c r="H69">
        <f t="shared" si="3"/>
        <v>1.4724512158186123</v>
      </c>
      <c r="I69">
        <f t="shared" si="4"/>
        <v>-5.7996097878314181</v>
      </c>
      <c r="J69">
        <f t="shared" si="5"/>
        <v>55.700168540098403</v>
      </c>
      <c r="P69" s="28"/>
      <c r="Q69" s="29">
        <v>11</v>
      </c>
      <c r="R69">
        <v>55.700168540098403</v>
      </c>
    </row>
    <row r="70" spans="2:18" x14ac:dyDescent="0.3">
      <c r="B70" s="39"/>
      <c r="C70" s="23" t="s">
        <v>33</v>
      </c>
      <c r="D70" s="24">
        <v>12</v>
      </c>
      <c r="E70">
        <v>25.136394500732422</v>
      </c>
      <c r="F70">
        <v>27.446202873213188</v>
      </c>
      <c r="H70">
        <f t="shared" si="3"/>
        <v>2.3098083724807665</v>
      </c>
      <c r="I70">
        <f t="shared" si="4"/>
        <v>-4.9622526311692639</v>
      </c>
      <c r="J70">
        <f t="shared" si="5"/>
        <v>31.173594941837493</v>
      </c>
      <c r="K70">
        <f>AVERAGE(J70:J75)</f>
        <v>62.611906222871994</v>
      </c>
      <c r="L70">
        <f>((STDEV(J70:J75))/(SQRT(COUNT(J70:J75))))</f>
        <v>13.306499626945868</v>
      </c>
      <c r="P70" s="23" t="s">
        <v>33</v>
      </c>
      <c r="Q70" s="24">
        <v>12</v>
      </c>
      <c r="R70">
        <v>31.173594941837493</v>
      </c>
    </row>
    <row r="71" spans="2:18" x14ac:dyDescent="0.3">
      <c r="B71" s="39"/>
      <c r="C71" s="26"/>
      <c r="D71" s="27">
        <v>12</v>
      </c>
      <c r="E71">
        <v>25.260530113203423</v>
      </c>
      <c r="F71">
        <v>27.322067260742188</v>
      </c>
      <c r="H71">
        <f t="shared" si="3"/>
        <v>2.0615371475387647</v>
      </c>
      <c r="I71">
        <f t="shared" si="4"/>
        <v>-5.2105238561112657</v>
      </c>
      <c r="J71">
        <f t="shared" si="5"/>
        <v>37.027464464164979</v>
      </c>
      <c r="P71" s="26"/>
      <c r="Q71" s="27">
        <v>12</v>
      </c>
      <c r="R71">
        <v>37.027464464164979</v>
      </c>
    </row>
    <row r="72" spans="2:18" x14ac:dyDescent="0.3">
      <c r="B72" s="39"/>
      <c r="C72" s="26"/>
      <c r="D72" s="27">
        <v>12</v>
      </c>
      <c r="E72">
        <v>25.316219133302422</v>
      </c>
      <c r="F72">
        <v>27.501891893312187</v>
      </c>
      <c r="H72">
        <f t="shared" si="3"/>
        <v>2.1856727600097656</v>
      </c>
      <c r="I72">
        <f t="shared" si="4"/>
        <v>-5.0863882436402648</v>
      </c>
      <c r="J72">
        <f t="shared" si="5"/>
        <v>33.974684383069125</v>
      </c>
      <c r="P72" s="26"/>
      <c r="Q72" s="27">
        <v>12</v>
      </c>
      <c r="R72">
        <v>33.974684383069125</v>
      </c>
    </row>
    <row r="73" spans="2:18" x14ac:dyDescent="0.3">
      <c r="B73" s="39"/>
      <c r="C73" s="26"/>
      <c r="D73" s="27">
        <v>12</v>
      </c>
      <c r="E73">
        <v>24.504016876220703</v>
      </c>
      <c r="F73">
        <v>25.502691324429399</v>
      </c>
      <c r="H73">
        <f t="shared" si="3"/>
        <v>0.99867444820869622</v>
      </c>
      <c r="I73">
        <f t="shared" si="4"/>
        <v>-6.2733865554413342</v>
      </c>
      <c r="J73">
        <f t="shared" si="5"/>
        <v>77.353065166464106</v>
      </c>
      <c r="P73" s="26"/>
      <c r="Q73" s="27">
        <v>12</v>
      </c>
      <c r="R73">
        <v>77.353065166464106</v>
      </c>
    </row>
    <row r="74" spans="2:18" x14ac:dyDescent="0.3">
      <c r="B74" s="39"/>
      <c r="C74" s="26"/>
      <c r="D74" s="27">
        <v>12</v>
      </c>
      <c r="E74">
        <v>24.729335840420703</v>
      </c>
      <c r="F74">
        <v>25.2773723602294</v>
      </c>
      <c r="H74">
        <f t="shared" si="3"/>
        <v>0.54803651980869716</v>
      </c>
      <c r="I74">
        <f t="shared" si="4"/>
        <v>-6.7240244838413332</v>
      </c>
      <c r="J74">
        <f t="shared" si="5"/>
        <v>105.71413516115602</v>
      </c>
      <c r="P74" s="26"/>
      <c r="Q74" s="27">
        <v>12</v>
      </c>
      <c r="R74">
        <v>105.71413516115602</v>
      </c>
    </row>
    <row r="75" spans="2:18" x14ac:dyDescent="0.3">
      <c r="B75" s="39"/>
      <c r="C75" s="28"/>
      <c r="D75" s="29">
        <v>12</v>
      </c>
      <c r="E75">
        <v>24.828649446220702</v>
      </c>
      <c r="F75">
        <v>25.602004930229398</v>
      </c>
      <c r="H75">
        <f t="shared" si="3"/>
        <v>0.77335548400869669</v>
      </c>
      <c r="I75">
        <f t="shared" si="4"/>
        <v>-6.4987055196413337</v>
      </c>
      <c r="J75">
        <f t="shared" si="5"/>
        <v>90.428493220540261</v>
      </c>
      <c r="P75" s="28"/>
      <c r="Q75" s="29">
        <v>12</v>
      </c>
      <c r="R75">
        <v>90.428493220540261</v>
      </c>
    </row>
    <row r="76" spans="2:18" x14ac:dyDescent="0.3">
      <c r="B76" s="39"/>
      <c r="C76" s="23" t="s">
        <v>34</v>
      </c>
      <c r="D76" s="24">
        <v>13</v>
      </c>
      <c r="E76">
        <v>24.759931564331055</v>
      </c>
      <c r="F76">
        <v>25.1378122329711</v>
      </c>
      <c r="H76">
        <f t="shared" si="3"/>
        <v>0.37788066864004577</v>
      </c>
      <c r="I76">
        <f t="shared" si="4"/>
        <v>-6.8941803350099846</v>
      </c>
      <c r="J76">
        <f t="shared" si="5"/>
        <v>118.94743364991596</v>
      </c>
      <c r="K76">
        <f>AVERAGE(J76:J81)</f>
        <v>115.38976344022586</v>
      </c>
      <c r="L76">
        <f>((STDEV(J76:J81))/(SQRT(COUNT(J76:J81))))</f>
        <v>2.9021004835790776</v>
      </c>
      <c r="P76" s="23" t="s">
        <v>34</v>
      </c>
      <c r="Q76" s="24">
        <v>13</v>
      </c>
      <c r="R76">
        <v>118.94743364991596</v>
      </c>
    </row>
    <row r="77" spans="2:18" x14ac:dyDescent="0.3">
      <c r="B77" s="39"/>
      <c r="C77" s="26"/>
      <c r="D77" s="27">
        <v>13</v>
      </c>
      <c r="E77">
        <v>24.885250528531056</v>
      </c>
      <c r="F77">
        <v>25.335794696228099</v>
      </c>
      <c r="H77">
        <f t="shared" si="3"/>
        <v>0.45054416769704275</v>
      </c>
      <c r="I77">
        <f t="shared" si="4"/>
        <v>-6.8215168359529876</v>
      </c>
      <c r="J77">
        <f t="shared" si="5"/>
        <v>113.10483839266175</v>
      </c>
      <c r="P77" s="26"/>
      <c r="Q77" s="27">
        <v>13</v>
      </c>
      <c r="R77">
        <v>113.10483839266175</v>
      </c>
    </row>
    <row r="78" spans="2:18" x14ac:dyDescent="0.3">
      <c r="B78" s="39"/>
      <c r="C78" s="26"/>
      <c r="D78" s="27">
        <v>13</v>
      </c>
      <c r="E78">
        <v>24.957914027588053</v>
      </c>
      <c r="F78">
        <v>25.263131197171102</v>
      </c>
      <c r="H78">
        <f t="shared" si="3"/>
        <v>0.30521716958304879</v>
      </c>
      <c r="I78">
        <f t="shared" si="4"/>
        <v>-6.9668438340669816</v>
      </c>
      <c r="J78">
        <f t="shared" si="5"/>
        <v>125.09183667972171</v>
      </c>
      <c r="P78" s="26"/>
      <c r="Q78" s="27">
        <v>13</v>
      </c>
      <c r="R78">
        <v>125.09183667972171</v>
      </c>
    </row>
    <row r="79" spans="2:18" x14ac:dyDescent="0.3">
      <c r="B79" s="39"/>
      <c r="C79" s="26"/>
      <c r="D79" s="27">
        <v>13</v>
      </c>
      <c r="E79">
        <v>24.873775482177734</v>
      </c>
      <c r="F79">
        <v>25.3438816070556</v>
      </c>
      <c r="H79">
        <f t="shared" si="3"/>
        <v>0.47010612487786574</v>
      </c>
      <c r="I79">
        <f t="shared" si="4"/>
        <v>-6.8019548787721646</v>
      </c>
      <c r="J79">
        <f t="shared" si="5"/>
        <v>111.58156481999571</v>
      </c>
      <c r="P79" s="26"/>
      <c r="Q79" s="27">
        <v>13</v>
      </c>
      <c r="R79">
        <v>111.58156481999571</v>
      </c>
    </row>
    <row r="80" spans="2:18" x14ac:dyDescent="0.3">
      <c r="B80" s="39"/>
      <c r="C80" s="26"/>
      <c r="D80" s="27">
        <v>13</v>
      </c>
      <c r="E80">
        <v>25.197775482177658</v>
      </c>
      <c r="F80">
        <v>25.576300847055599</v>
      </c>
      <c r="H80">
        <f t="shared" si="3"/>
        <v>0.37852536487794097</v>
      </c>
      <c r="I80">
        <f t="shared" si="4"/>
        <v>-6.8935356387720894</v>
      </c>
      <c r="J80">
        <f t="shared" si="5"/>
        <v>118.89429155870506</v>
      </c>
      <c r="P80" s="26"/>
      <c r="Q80" s="27">
        <v>13</v>
      </c>
      <c r="R80">
        <v>118.89429155870506</v>
      </c>
    </row>
    <row r="81" spans="2:18" x14ac:dyDescent="0.3">
      <c r="B81" s="39"/>
      <c r="C81" s="28"/>
      <c r="D81" s="29">
        <v>13</v>
      </c>
      <c r="E81">
        <v>25.106194722177733</v>
      </c>
      <c r="F81">
        <v>25.667881607055524</v>
      </c>
      <c r="H81">
        <f t="shared" si="3"/>
        <v>0.5616868848777905</v>
      </c>
      <c r="I81">
        <f t="shared" si="4"/>
        <v>-6.7103741187722399</v>
      </c>
      <c r="J81">
        <f t="shared" si="5"/>
        <v>104.71861554035495</v>
      </c>
      <c r="P81" s="28"/>
      <c r="Q81" s="29">
        <v>13</v>
      </c>
      <c r="R81">
        <v>104.71861554035495</v>
      </c>
    </row>
    <row r="82" spans="2:18" x14ac:dyDescent="0.3">
      <c r="B82" s="31"/>
      <c r="C82" s="13"/>
      <c r="D82" s="13"/>
      <c r="H82">
        <f t="shared" si="3"/>
        <v>0</v>
      </c>
      <c r="I82">
        <f t="shared" si="4"/>
        <v>-7.2720610036500304</v>
      </c>
      <c r="J82">
        <f t="shared" si="5"/>
        <v>154.5640512369593</v>
      </c>
      <c r="P82" s="13"/>
      <c r="Q82" s="13"/>
      <c r="R82">
        <v>154.5640512369593</v>
      </c>
    </row>
    <row r="83" spans="2:18" x14ac:dyDescent="0.3">
      <c r="B83" s="40" t="s">
        <v>47</v>
      </c>
      <c r="C83" s="23" t="s">
        <v>29</v>
      </c>
      <c r="D83" s="24">
        <v>14</v>
      </c>
      <c r="E83">
        <v>24.561511993408203</v>
      </c>
      <c r="F83">
        <v>31.822174664018501</v>
      </c>
      <c r="H83">
        <f t="shared" si="3"/>
        <v>7.2606626706102979</v>
      </c>
      <c r="I83">
        <f t="shared" si="4"/>
        <v>-1.1398333039732478E-2</v>
      </c>
      <c r="J83">
        <f t="shared" si="5"/>
        <v>1.0079320154751901</v>
      </c>
      <c r="K83">
        <f>AVERAGE(J83:J88)</f>
        <v>2.0630088961080015</v>
      </c>
      <c r="L83">
        <f>((STDEV(J83:J88))/(SQRT(COUNT(J83:J88))))</f>
        <v>0.35351581649038349</v>
      </c>
      <c r="P83" s="23" t="s">
        <v>29</v>
      </c>
      <c r="Q83" s="24">
        <v>14</v>
      </c>
      <c r="R83">
        <v>1.0079320154751901</v>
      </c>
    </row>
    <row r="84" spans="2:18" x14ac:dyDescent="0.3">
      <c r="B84" s="41"/>
      <c r="C84" s="26"/>
      <c r="D84" s="27">
        <v>14</v>
      </c>
      <c r="E84">
        <v>24.893408413408203</v>
      </c>
      <c r="F84">
        <v>31.490278244018501</v>
      </c>
      <c r="H84">
        <f t="shared" si="3"/>
        <v>6.5968698306102986</v>
      </c>
      <c r="I84">
        <f t="shared" si="4"/>
        <v>-0.67519117303973175</v>
      </c>
      <c r="J84">
        <f t="shared" si="5"/>
        <v>1.596808353451733</v>
      </c>
      <c r="P84" s="26"/>
      <c r="Q84" s="27">
        <v>14</v>
      </c>
      <c r="R84">
        <v>1.596808353451733</v>
      </c>
    </row>
    <row r="85" spans="2:18" x14ac:dyDescent="0.3">
      <c r="B85" s="41"/>
      <c r="C85" s="26"/>
      <c r="D85" s="27">
        <v>14</v>
      </c>
      <c r="E85">
        <v>24.881336625978204</v>
      </c>
      <c r="F85">
        <v>31.810102876588502</v>
      </c>
      <c r="H85">
        <f t="shared" si="3"/>
        <v>6.9287662506102983</v>
      </c>
      <c r="I85">
        <f t="shared" si="4"/>
        <v>-0.34329475303973211</v>
      </c>
      <c r="J85">
        <f t="shared" si="5"/>
        <v>1.268650567343989</v>
      </c>
      <c r="P85" s="26"/>
      <c r="Q85" s="27">
        <v>14</v>
      </c>
      <c r="R85">
        <v>1.268650567343989</v>
      </c>
    </row>
    <row r="86" spans="2:18" x14ac:dyDescent="0.3">
      <c r="B86" s="41"/>
      <c r="C86" s="26"/>
      <c r="D86" s="27">
        <v>14</v>
      </c>
      <c r="E86">
        <v>25.38743782043457</v>
      </c>
      <c r="F86">
        <v>31.156215667724599</v>
      </c>
      <c r="H86">
        <f t="shared" si="3"/>
        <v>5.7687778472900284</v>
      </c>
      <c r="I86">
        <f t="shared" si="4"/>
        <v>-1.503283156360002</v>
      </c>
      <c r="J86">
        <f t="shared" si="5"/>
        <v>2.8348711358335694</v>
      </c>
      <c r="P86" s="26"/>
      <c r="Q86" s="27">
        <v>14</v>
      </c>
      <c r="R86">
        <v>2.8348711358335694</v>
      </c>
    </row>
    <row r="87" spans="2:18" x14ac:dyDescent="0.3">
      <c r="B87" s="41"/>
      <c r="C87" s="26"/>
      <c r="D87" s="27">
        <v>14</v>
      </c>
      <c r="E87">
        <v>25.627437820433812</v>
      </c>
      <c r="F87">
        <v>31.390215667724622</v>
      </c>
      <c r="H87">
        <f t="shared" si="3"/>
        <v>5.7627778472908098</v>
      </c>
      <c r="I87">
        <f t="shared" si="4"/>
        <v>-1.5092831563592206</v>
      </c>
      <c r="J87">
        <f t="shared" si="5"/>
        <v>2.8466855838675307</v>
      </c>
      <c r="P87" s="26"/>
      <c r="Q87" s="27">
        <v>14</v>
      </c>
      <c r="R87">
        <v>2.8466855838675307</v>
      </c>
    </row>
    <row r="88" spans="2:18" x14ac:dyDescent="0.3">
      <c r="B88" s="41"/>
      <c r="C88" s="28"/>
      <c r="D88" s="29">
        <v>14</v>
      </c>
      <c r="E88">
        <v>25.621437820434593</v>
      </c>
      <c r="F88">
        <v>31.39621566772384</v>
      </c>
      <c r="H88">
        <f t="shared" si="3"/>
        <v>5.774777847289247</v>
      </c>
      <c r="I88">
        <f t="shared" si="4"/>
        <v>-1.4972831563607834</v>
      </c>
      <c r="J88">
        <f t="shared" si="5"/>
        <v>2.8231057206759957</v>
      </c>
      <c r="P88" s="28"/>
      <c r="Q88" s="29">
        <v>14</v>
      </c>
      <c r="R88">
        <v>2.8231057206759957</v>
      </c>
    </row>
    <row r="89" spans="2:18" x14ac:dyDescent="0.3">
      <c r="B89" s="41"/>
      <c r="C89" s="23" t="s">
        <v>30</v>
      </c>
      <c r="D89" s="24">
        <v>15</v>
      </c>
      <c r="E89">
        <v>24.915437698364258</v>
      </c>
      <c r="F89">
        <v>29.8026218414306</v>
      </c>
      <c r="H89">
        <f t="shared" si="3"/>
        <v>4.8871841430663423</v>
      </c>
      <c r="I89">
        <f t="shared" si="4"/>
        <v>-2.3848768605836881</v>
      </c>
      <c r="J89">
        <f t="shared" si="5"/>
        <v>5.2229933273192222</v>
      </c>
      <c r="K89">
        <f>AVERAGE(J89:J94)</f>
        <v>4.7986463745614891</v>
      </c>
      <c r="L89">
        <f>((STDEV(J89:J94))/(SQRT(COUNT(J89:J94))))</f>
        <v>0.19123123832887798</v>
      </c>
      <c r="P89" s="23" t="s">
        <v>30</v>
      </c>
      <c r="Q89" s="24">
        <v>15</v>
      </c>
      <c r="R89">
        <v>5.2229933273192222</v>
      </c>
    </row>
    <row r="90" spans="2:18" x14ac:dyDescent="0.3">
      <c r="B90" s="41"/>
      <c r="C90" s="26"/>
      <c r="D90" s="27">
        <v>15</v>
      </c>
      <c r="E90">
        <v>25.156793823074256</v>
      </c>
      <c r="F90">
        <v>30.020604304687602</v>
      </c>
      <c r="H90">
        <f t="shared" si="3"/>
        <v>4.8638104816133456</v>
      </c>
      <c r="I90">
        <f t="shared" si="4"/>
        <v>-2.4082505220366848</v>
      </c>
      <c r="J90">
        <f t="shared" si="5"/>
        <v>5.3083022618469071</v>
      </c>
      <c r="P90" s="26"/>
      <c r="Q90" s="27">
        <v>15</v>
      </c>
      <c r="R90">
        <v>5.3083022618469071</v>
      </c>
    </row>
    <row r="91" spans="2:18" x14ac:dyDescent="0.3">
      <c r="B91" s="41"/>
      <c r="C91" s="26"/>
      <c r="D91" s="27">
        <v>15</v>
      </c>
      <c r="E91">
        <v>25.13342016162126</v>
      </c>
      <c r="F91">
        <v>30.043977966140599</v>
      </c>
      <c r="H91">
        <f t="shared" si="3"/>
        <v>4.910557804519339</v>
      </c>
      <c r="I91">
        <f t="shared" si="4"/>
        <v>-2.3615031991306914</v>
      </c>
      <c r="J91">
        <f t="shared" si="5"/>
        <v>5.1390553799643213</v>
      </c>
      <c r="P91" s="26"/>
      <c r="Q91" s="27">
        <v>15</v>
      </c>
      <c r="R91">
        <v>5.1390553799643213</v>
      </c>
    </row>
    <row r="92" spans="2:18" x14ac:dyDescent="0.3">
      <c r="B92" s="41"/>
      <c r="C92" s="26"/>
      <c r="D92" s="27">
        <v>15</v>
      </c>
      <c r="E92">
        <v>24.013055801391602</v>
      </c>
      <c r="F92">
        <v>29.156215667724599</v>
      </c>
      <c r="H92">
        <f t="shared" si="3"/>
        <v>5.1431598663329972</v>
      </c>
      <c r="I92">
        <f t="shared" si="4"/>
        <v>-2.1289011373170332</v>
      </c>
      <c r="J92">
        <f t="shared" si="5"/>
        <v>4.3738420960597031</v>
      </c>
      <c r="P92" s="26"/>
      <c r="Q92" s="27">
        <v>15</v>
      </c>
      <c r="R92">
        <v>4.3738420960597031</v>
      </c>
    </row>
    <row r="93" spans="2:18" x14ac:dyDescent="0.3">
      <c r="B93" s="41"/>
      <c r="C93" s="26"/>
      <c r="D93" s="27">
        <v>15</v>
      </c>
      <c r="E93">
        <v>24.138374765591603</v>
      </c>
      <c r="F93">
        <v>29.280848237724598</v>
      </c>
      <c r="H93">
        <f t="shared" si="3"/>
        <v>5.1424734721329948</v>
      </c>
      <c r="I93">
        <f t="shared" si="4"/>
        <v>-2.1295875315170356</v>
      </c>
      <c r="J93">
        <f t="shared" si="5"/>
        <v>4.3759235436640065</v>
      </c>
      <c r="P93" s="26"/>
      <c r="Q93" s="27">
        <v>15</v>
      </c>
      <c r="R93">
        <v>4.3759235436640065</v>
      </c>
    </row>
    <row r="94" spans="2:18" x14ac:dyDescent="0.3">
      <c r="B94" s="41"/>
      <c r="C94" s="28"/>
      <c r="D94" s="29">
        <v>15</v>
      </c>
      <c r="E94">
        <v>24.137688371391601</v>
      </c>
      <c r="F94">
        <v>29.2815346319246</v>
      </c>
      <c r="H94">
        <f t="shared" si="3"/>
        <v>5.1438462605329995</v>
      </c>
      <c r="I94">
        <f t="shared" si="4"/>
        <v>-2.1282147431170308</v>
      </c>
      <c r="J94">
        <f t="shared" si="5"/>
        <v>4.3717616385147746</v>
      </c>
      <c r="P94" s="28"/>
      <c r="Q94" s="29">
        <v>15</v>
      </c>
      <c r="R94">
        <v>4.3717616385147746</v>
      </c>
    </row>
    <row r="95" spans="2:18" x14ac:dyDescent="0.3">
      <c r="B95" s="41"/>
      <c r="C95" s="23" t="s">
        <v>31</v>
      </c>
      <c r="D95" s="24">
        <v>16</v>
      </c>
      <c r="E95">
        <v>24.915437698364258</v>
      </c>
      <c r="F95">
        <v>29.760194778442383</v>
      </c>
      <c r="H95">
        <f t="shared" si="3"/>
        <v>4.844757080078125</v>
      </c>
      <c r="I95">
        <f t="shared" si="4"/>
        <v>-2.4273039235719054</v>
      </c>
      <c r="J95">
        <f t="shared" si="5"/>
        <v>5.3788729909101116</v>
      </c>
      <c r="K95">
        <f>AVERAGE(J95:J100)</f>
        <v>3.6755290256654436</v>
      </c>
      <c r="L95">
        <f>((STDEV(J95:J100))/(SQRT(COUNT(J95:J100))))</f>
        <v>0.7623096329007899</v>
      </c>
      <c r="P95" s="23" t="s">
        <v>31</v>
      </c>
      <c r="Q95" s="24">
        <v>16</v>
      </c>
      <c r="R95">
        <v>5.3788729909101116</v>
      </c>
    </row>
    <row r="96" spans="2:18" x14ac:dyDescent="0.3">
      <c r="B96" s="41"/>
      <c r="C96" s="26"/>
      <c r="D96" s="27">
        <v>16</v>
      </c>
      <c r="E96">
        <v>25.154595381864183</v>
      </c>
      <c r="F96">
        <v>29.975837561698786</v>
      </c>
      <c r="H96">
        <f t="shared" si="3"/>
        <v>4.8212421798346021</v>
      </c>
      <c r="I96">
        <f t="shared" si="4"/>
        <v>-2.4508188238154283</v>
      </c>
      <c r="J96">
        <f t="shared" si="5"/>
        <v>5.4672631761135806</v>
      </c>
      <c r="P96" s="26"/>
      <c r="Q96" s="27">
        <v>16</v>
      </c>
      <c r="R96">
        <v>5.4672631761135806</v>
      </c>
    </row>
    <row r="97" spans="2:18" x14ac:dyDescent="0.3">
      <c r="B97" s="41"/>
      <c r="C97" s="26"/>
      <c r="D97" s="27">
        <v>16</v>
      </c>
      <c r="E97">
        <v>25.131080481620661</v>
      </c>
      <c r="F97">
        <v>29.999352461942308</v>
      </c>
      <c r="H97">
        <f t="shared" si="3"/>
        <v>4.8682719803216479</v>
      </c>
      <c r="I97">
        <f t="shared" si="4"/>
        <v>-2.4037890233283825</v>
      </c>
      <c r="J97">
        <f t="shared" si="5"/>
        <v>5.2919118250511739</v>
      </c>
      <c r="P97" s="26"/>
      <c r="Q97" s="27">
        <v>16</v>
      </c>
      <c r="R97">
        <v>5.2919118250511739</v>
      </c>
    </row>
    <row r="98" spans="2:18" x14ac:dyDescent="0.3">
      <c r="B98" s="41"/>
      <c r="C98" s="26"/>
      <c r="D98" s="27">
        <v>16</v>
      </c>
      <c r="E98">
        <v>24.013055801391602</v>
      </c>
      <c r="F98">
        <v>30.305675506591797</v>
      </c>
      <c r="H98">
        <f t="shared" si="3"/>
        <v>6.2926197052001953</v>
      </c>
      <c r="I98">
        <f t="shared" si="4"/>
        <v>-0.97944129844983507</v>
      </c>
      <c r="J98">
        <f t="shared" si="5"/>
        <v>1.9717016951784596</v>
      </c>
      <c r="P98" s="26"/>
      <c r="Q98" s="27">
        <v>16</v>
      </c>
      <c r="R98">
        <v>1.9717016951784596</v>
      </c>
    </row>
    <row r="99" spans="2:18" x14ac:dyDescent="0.3">
      <c r="B99" s="41"/>
      <c r="C99" s="26"/>
      <c r="D99" s="27">
        <v>16</v>
      </c>
      <c r="E99">
        <v>24.136596937004072</v>
      </c>
      <c r="F99">
        <v>30.433933489055054</v>
      </c>
      <c r="H99">
        <f t="shared" si="3"/>
        <v>6.2973365520509823</v>
      </c>
      <c r="I99">
        <f t="shared" si="4"/>
        <v>-0.97472445159904808</v>
      </c>
      <c r="J99">
        <f t="shared" si="5"/>
        <v>1.9652658041264714</v>
      </c>
      <c r="P99" s="26"/>
      <c r="Q99" s="27">
        <v>16</v>
      </c>
      <c r="R99">
        <v>1.9652658041264714</v>
      </c>
    </row>
    <row r="100" spans="2:18" x14ac:dyDescent="0.3">
      <c r="B100" s="41"/>
      <c r="C100" s="28"/>
      <c r="D100" s="29">
        <v>16</v>
      </c>
      <c r="E100">
        <v>24.141313783854859</v>
      </c>
      <c r="F100">
        <v>30.429216642204267</v>
      </c>
      <c r="H100">
        <f t="shared" si="3"/>
        <v>6.2879028583494083</v>
      </c>
      <c r="I100">
        <f t="shared" si="4"/>
        <v>-0.98415814530062207</v>
      </c>
      <c r="J100">
        <f t="shared" si="5"/>
        <v>1.9781586626128618</v>
      </c>
      <c r="P100" s="28"/>
      <c r="Q100" s="29">
        <v>16</v>
      </c>
      <c r="R100">
        <v>1.9781586626128618</v>
      </c>
    </row>
    <row r="101" spans="2:18" x14ac:dyDescent="0.3">
      <c r="B101" s="41"/>
      <c r="C101" s="23" t="s">
        <v>32</v>
      </c>
      <c r="D101" s="24">
        <v>17</v>
      </c>
      <c r="E101">
        <v>24.865337371826101</v>
      </c>
      <c r="F101">
        <v>30.540500640869102</v>
      </c>
      <c r="H101">
        <f t="shared" si="3"/>
        <v>5.6751632690430007</v>
      </c>
      <c r="I101">
        <f t="shared" si="4"/>
        <v>-1.5968977346070297</v>
      </c>
      <c r="J101">
        <f t="shared" si="5"/>
        <v>3.0249215654973027</v>
      </c>
      <c r="K101">
        <f>AVERAGE(J101:J106)</f>
        <v>24.469667524477796</v>
      </c>
      <c r="L101">
        <f>((STDEV(J101:J106))/(SQRT(COUNT(J101:J106))))</f>
        <v>9.8356600486989301</v>
      </c>
      <c r="P101" s="23" t="s">
        <v>32</v>
      </c>
      <c r="Q101" s="24">
        <v>17</v>
      </c>
      <c r="R101">
        <v>3.0249215654973027</v>
      </c>
    </row>
    <row r="102" spans="2:18" x14ac:dyDescent="0.3">
      <c r="B102" s="41"/>
      <c r="C102" s="26"/>
      <c r="D102" s="27">
        <v>17</v>
      </c>
      <c r="E102">
        <v>25.0827509330732</v>
      </c>
      <c r="F102">
        <v>30.8532988871948</v>
      </c>
      <c r="H102">
        <f t="shared" si="3"/>
        <v>5.7705479541216</v>
      </c>
      <c r="I102">
        <f t="shared" si="4"/>
        <v>-1.5015130495284303</v>
      </c>
      <c r="J102">
        <f t="shared" si="5"/>
        <v>2.8313950390414075</v>
      </c>
      <c r="P102" s="26"/>
      <c r="Q102" s="27">
        <v>17</v>
      </c>
      <c r="R102">
        <v>2.8313950390414075</v>
      </c>
    </row>
    <row r="103" spans="2:18" x14ac:dyDescent="0.3">
      <c r="B103" s="41"/>
      <c r="C103" s="26"/>
      <c r="D103" s="27">
        <v>17</v>
      </c>
      <c r="E103">
        <v>25.178135618151799</v>
      </c>
      <c r="F103">
        <v>30.757914202116201</v>
      </c>
      <c r="H103">
        <f t="shared" si="3"/>
        <v>5.5797785839644014</v>
      </c>
      <c r="I103">
        <f t="shared" si="4"/>
        <v>-1.692282419685629</v>
      </c>
      <c r="J103">
        <f t="shared" si="5"/>
        <v>3.2316756762096022</v>
      </c>
      <c r="P103" s="26"/>
      <c r="Q103" s="27">
        <v>17</v>
      </c>
      <c r="R103">
        <v>3.2316756762096022</v>
      </c>
    </row>
    <row r="104" spans="2:18" x14ac:dyDescent="0.3">
      <c r="B104" s="41"/>
      <c r="C104" s="26"/>
      <c r="D104" s="27">
        <v>17</v>
      </c>
      <c r="E104">
        <v>29.885004043579102</v>
      </c>
      <c r="F104">
        <v>31.893793334793006</v>
      </c>
      <c r="H104">
        <f t="shared" si="3"/>
        <v>2.0087892912139047</v>
      </c>
      <c r="I104">
        <f t="shared" si="4"/>
        <v>-5.2632717124361257</v>
      </c>
      <c r="J104">
        <f t="shared" si="5"/>
        <v>38.406316874161675</v>
      </c>
      <c r="P104" s="26"/>
      <c r="Q104" s="27">
        <v>17</v>
      </c>
      <c r="R104">
        <v>38.406316874161675</v>
      </c>
    </row>
    <row r="105" spans="2:18" x14ac:dyDescent="0.3">
      <c r="B105" s="41"/>
      <c r="C105" s="26"/>
      <c r="D105" s="27">
        <v>17</v>
      </c>
      <c r="E105">
        <v>30.1263601682891</v>
      </c>
      <c r="F105">
        <v>31.932261842653009</v>
      </c>
      <c r="H105">
        <f t="shared" si="3"/>
        <v>1.8059016743639091</v>
      </c>
      <c r="I105">
        <f t="shared" si="4"/>
        <v>-5.4661593292861212</v>
      </c>
      <c r="J105">
        <f t="shared" si="5"/>
        <v>44.205664084694838</v>
      </c>
      <c r="P105" s="26"/>
      <c r="Q105" s="27">
        <v>17</v>
      </c>
      <c r="R105">
        <v>44.205664084694838</v>
      </c>
    </row>
    <row r="106" spans="2:18" x14ac:dyDescent="0.3">
      <c r="B106" s="41"/>
      <c r="C106" s="28"/>
      <c r="D106" s="29">
        <v>17</v>
      </c>
      <c r="E106">
        <v>30.164828676149103</v>
      </c>
      <c r="F106">
        <v>31.652437210083008</v>
      </c>
      <c r="H106">
        <f t="shared" si="3"/>
        <v>1.4876085339339049</v>
      </c>
      <c r="I106">
        <f t="shared" si="4"/>
        <v>-5.7844524697161255</v>
      </c>
      <c r="J106">
        <f t="shared" si="5"/>
        <v>55.118031907261958</v>
      </c>
      <c r="P106" s="28"/>
      <c r="Q106" s="29">
        <v>17</v>
      </c>
      <c r="R106">
        <v>55.118031907261958</v>
      </c>
    </row>
    <row r="107" spans="2:18" x14ac:dyDescent="0.3">
      <c r="B107" s="41"/>
      <c r="C107" s="23" t="s">
        <v>33</v>
      </c>
      <c r="D107" s="24">
        <v>18</v>
      </c>
      <c r="E107">
        <v>25.54701042175293</v>
      </c>
      <c r="F107">
        <v>27.379613716354111</v>
      </c>
      <c r="H107">
        <f t="shared" si="3"/>
        <v>1.8326032946011814</v>
      </c>
      <c r="I107">
        <f t="shared" si="4"/>
        <v>-5.439457709048849</v>
      </c>
      <c r="J107">
        <f t="shared" si="5"/>
        <v>43.39502376771101</v>
      </c>
      <c r="K107">
        <f>AVERAGE(J107:J112)</f>
        <v>61.177606183257758</v>
      </c>
      <c r="L107">
        <f>((STDEV(J107:J112))/(SQRT(COUNT(J107:J112))))</f>
        <v>7.3599928706453683</v>
      </c>
      <c r="P107" s="23" t="s">
        <v>33</v>
      </c>
      <c r="Q107" s="24">
        <v>18</v>
      </c>
      <c r="R107">
        <v>43.39502376771101</v>
      </c>
    </row>
    <row r="108" spans="2:18" x14ac:dyDescent="0.3">
      <c r="B108" s="41"/>
      <c r="C108" s="26"/>
      <c r="D108" s="27">
        <v>18</v>
      </c>
      <c r="E108">
        <v>25.649251777877641</v>
      </c>
      <c r="F108">
        <v>27.2773723602294</v>
      </c>
      <c r="H108">
        <f t="shared" si="3"/>
        <v>1.6281205823517588</v>
      </c>
      <c r="I108">
        <f t="shared" si="4"/>
        <v>-5.6439404212982716</v>
      </c>
      <c r="J108">
        <f t="shared" si="5"/>
        <v>50.002919327374435</v>
      </c>
      <c r="P108" s="26"/>
      <c r="Q108" s="27">
        <v>18</v>
      </c>
      <c r="R108">
        <v>50.002919327374435</v>
      </c>
    </row>
    <row r="109" spans="2:18" x14ac:dyDescent="0.3">
      <c r="B109" s="41"/>
      <c r="C109" s="26"/>
      <c r="D109" s="27">
        <v>18</v>
      </c>
      <c r="E109">
        <v>25.757228404216185</v>
      </c>
      <c r="F109">
        <v>27.487590342692656</v>
      </c>
      <c r="H109">
        <f t="shared" si="3"/>
        <v>1.7303619384764701</v>
      </c>
      <c r="I109">
        <f t="shared" si="4"/>
        <v>-5.5416990651735603</v>
      </c>
      <c r="J109">
        <f t="shared" si="5"/>
        <v>46.581947926920677</v>
      </c>
      <c r="P109" s="26"/>
      <c r="Q109" s="27">
        <v>18</v>
      </c>
      <c r="R109">
        <v>46.581947926920677</v>
      </c>
    </row>
    <row r="110" spans="2:18" x14ac:dyDescent="0.3">
      <c r="B110" s="41"/>
      <c r="C110" s="26"/>
      <c r="D110" s="27">
        <v>18</v>
      </c>
      <c r="E110">
        <v>26.299600601196289</v>
      </c>
      <c r="F110">
        <v>27.597071249055599</v>
      </c>
      <c r="H110">
        <f t="shared" si="3"/>
        <v>1.2974706478593099</v>
      </c>
      <c r="I110">
        <f t="shared" si="4"/>
        <v>-5.9745903557907205</v>
      </c>
      <c r="J110">
        <f t="shared" si="5"/>
        <v>62.882660634598146</v>
      </c>
      <c r="P110" s="26"/>
      <c r="Q110" s="27">
        <v>18</v>
      </c>
      <c r="R110">
        <v>62.882660634598146</v>
      </c>
    </row>
    <row r="111" spans="2:18" x14ac:dyDescent="0.3">
      <c r="B111" s="41"/>
      <c r="C111" s="26"/>
      <c r="D111" s="27">
        <v>18</v>
      </c>
      <c r="E111">
        <v>26.552790243196288</v>
      </c>
      <c r="F111">
        <v>27.5902073070556</v>
      </c>
      <c r="H111">
        <f t="shared" si="3"/>
        <v>1.0374170638593121</v>
      </c>
      <c r="I111">
        <f t="shared" si="4"/>
        <v>-6.2346439397907183</v>
      </c>
      <c r="J111">
        <f t="shared" si="5"/>
        <v>75.303443838048793</v>
      </c>
      <c r="P111" s="26"/>
      <c r="Q111" s="27">
        <v>18</v>
      </c>
      <c r="R111">
        <v>75.303443838048793</v>
      </c>
    </row>
    <row r="112" spans="2:18" x14ac:dyDescent="0.3">
      <c r="B112" s="41"/>
      <c r="C112" s="28"/>
      <c r="D112" s="29">
        <v>18</v>
      </c>
      <c r="E112">
        <v>26.545926301196289</v>
      </c>
      <c r="F112">
        <v>27.3438816070556</v>
      </c>
      <c r="H112">
        <f t="shared" si="3"/>
        <v>0.79795530585931118</v>
      </c>
      <c r="I112">
        <f t="shared" si="4"/>
        <v>-6.4741056977907192</v>
      </c>
      <c r="J112">
        <f t="shared" si="5"/>
        <v>88.899641604893489</v>
      </c>
      <c r="P112" s="28"/>
      <c r="Q112" s="29">
        <v>18</v>
      </c>
      <c r="R112">
        <v>88.899641604893489</v>
      </c>
    </row>
    <row r="113" spans="2:18" x14ac:dyDescent="0.3">
      <c r="B113" s="41"/>
      <c r="C113" s="23" t="s">
        <v>34</v>
      </c>
      <c r="D113" s="24">
        <v>19</v>
      </c>
      <c r="E113">
        <v>25.136394500732422</v>
      </c>
      <c r="F113">
        <v>26.373223589095812</v>
      </c>
      <c r="H113">
        <f t="shared" si="3"/>
        <v>1.2368290883633897</v>
      </c>
      <c r="I113">
        <f t="shared" si="4"/>
        <v>-6.0352319152866407</v>
      </c>
      <c r="J113">
        <f t="shared" si="5"/>
        <v>65.582178255534004</v>
      </c>
      <c r="K113">
        <f>AVERAGE(J113:J118)</f>
        <v>54.226704044744586</v>
      </c>
      <c r="L113">
        <f>((STDEV(J113:J118))/(SQRT(COUNT(J113:J118))))</f>
        <v>11.037483763352471</v>
      </c>
      <c r="P113" s="23" t="s">
        <v>34</v>
      </c>
      <c r="Q113" s="24">
        <v>19</v>
      </c>
      <c r="R113">
        <v>65.582178255534004</v>
      </c>
    </row>
    <row r="114" spans="2:18" x14ac:dyDescent="0.3">
      <c r="B114" s="41"/>
      <c r="C114" s="26"/>
      <c r="D114" s="27">
        <v>19</v>
      </c>
      <c r="E114">
        <v>25.371805856857133</v>
      </c>
      <c r="F114">
        <v>26.340392057603669</v>
      </c>
      <c r="H114">
        <f t="shared" si="3"/>
        <v>0.96858620074653601</v>
      </c>
      <c r="I114">
        <f t="shared" si="4"/>
        <v>-6.3034748029034944</v>
      </c>
      <c r="J114">
        <f t="shared" si="5"/>
        <v>78.983248633052199</v>
      </c>
      <c r="P114" s="26"/>
      <c r="Q114" s="27">
        <v>19</v>
      </c>
      <c r="R114">
        <v>78.983248633052199</v>
      </c>
    </row>
    <row r="115" spans="2:18" x14ac:dyDescent="0.3">
      <c r="B115" s="41"/>
      <c r="C115" s="26"/>
      <c r="D115" s="27">
        <v>19</v>
      </c>
      <c r="E115">
        <v>25.33897432536499</v>
      </c>
      <c r="F115">
        <v>26.1378122329711</v>
      </c>
      <c r="H115">
        <f t="shared" si="3"/>
        <v>0.79883790760611006</v>
      </c>
      <c r="I115">
        <f t="shared" si="4"/>
        <v>-6.4732230960439203</v>
      </c>
      <c r="J115">
        <f t="shared" si="5"/>
        <v>88.845271844910826</v>
      </c>
      <c r="P115" s="26"/>
      <c r="Q115" s="27">
        <v>19</v>
      </c>
      <c r="R115">
        <v>88.845271844910826</v>
      </c>
    </row>
    <row r="116" spans="2:18" x14ac:dyDescent="0.3">
      <c r="B116" s="41"/>
      <c r="C116" s="26"/>
      <c r="D116" s="27">
        <v>19</v>
      </c>
      <c r="E116">
        <v>24.504016876220703</v>
      </c>
      <c r="F116">
        <v>27.074439638542071</v>
      </c>
      <c r="H116">
        <f t="shared" si="3"/>
        <v>2.5704227623213676</v>
      </c>
      <c r="I116">
        <f t="shared" si="4"/>
        <v>-4.7016382413286628</v>
      </c>
      <c r="J116">
        <f t="shared" si="5"/>
        <v>26.021608551617245</v>
      </c>
      <c r="P116" s="26"/>
      <c r="Q116" s="27">
        <v>19</v>
      </c>
      <c r="R116">
        <v>26.021608551617245</v>
      </c>
    </row>
    <row r="117" spans="2:18" x14ac:dyDescent="0.3">
      <c r="B117" s="41"/>
      <c r="C117" s="26"/>
      <c r="D117" s="27">
        <v>19</v>
      </c>
      <c r="E117">
        <v>24.728191011833175</v>
      </c>
      <c r="F117">
        <v>27.081545327562168</v>
      </c>
      <c r="H117">
        <f t="shared" si="3"/>
        <v>2.3533543157289927</v>
      </c>
      <c r="I117">
        <f t="shared" si="4"/>
        <v>-4.9187066879210377</v>
      </c>
      <c r="J117">
        <f t="shared" si="5"/>
        <v>30.246717697860536</v>
      </c>
      <c r="P117" s="26"/>
      <c r="Q117" s="27">
        <v>19</v>
      </c>
      <c r="R117">
        <v>30.246717697860536</v>
      </c>
    </row>
    <row r="118" spans="2:18" x14ac:dyDescent="0.3">
      <c r="B118" s="41"/>
      <c r="C118" s="28"/>
      <c r="D118" s="29">
        <v>19</v>
      </c>
      <c r="E118">
        <v>24.735296700853272</v>
      </c>
      <c r="F118">
        <v>26.850265502929599</v>
      </c>
      <c r="H118">
        <f t="shared" si="3"/>
        <v>2.1149688020763264</v>
      </c>
      <c r="I118">
        <f t="shared" si="4"/>
        <v>-5.157092201573704</v>
      </c>
      <c r="J118">
        <f t="shared" si="5"/>
        <v>35.681199285492639</v>
      </c>
      <c r="P118" s="28"/>
      <c r="Q118" s="29">
        <v>19</v>
      </c>
      <c r="R118">
        <v>35.681199285492639</v>
      </c>
    </row>
    <row r="119" spans="2:18" x14ac:dyDescent="0.3">
      <c r="H119">
        <f>F121-E119</f>
        <v>0</v>
      </c>
    </row>
    <row r="124" spans="2:18" x14ac:dyDescent="0.3">
      <c r="E124" t="s">
        <v>26</v>
      </c>
      <c r="F124" t="s">
        <v>7</v>
      </c>
    </row>
    <row r="125" spans="2:18" x14ac:dyDescent="0.3">
      <c r="C125" s="32" t="s">
        <v>36</v>
      </c>
      <c r="D125" s="33" t="s">
        <v>37</v>
      </c>
      <c r="E125">
        <v>0.81054068133065016</v>
      </c>
      <c r="F125">
        <v>5.2969093823368625E-2</v>
      </c>
    </row>
    <row r="126" spans="2:18" x14ac:dyDescent="0.3">
      <c r="C126" s="34"/>
      <c r="D126" s="35" t="s">
        <v>38</v>
      </c>
      <c r="E126">
        <v>5.1499002820884998</v>
      </c>
      <c r="F126">
        <v>0.17913042548779562</v>
      </c>
    </row>
    <row r="127" spans="2:18" x14ac:dyDescent="0.3">
      <c r="C127" s="34"/>
      <c r="D127" s="35" t="s">
        <v>39</v>
      </c>
      <c r="E127">
        <v>14.664601260214909</v>
      </c>
      <c r="F127">
        <v>3.3153102166210235</v>
      </c>
    </row>
    <row r="128" spans="2:18" x14ac:dyDescent="0.3">
      <c r="C128" s="34"/>
      <c r="D128" s="35" t="s">
        <v>40</v>
      </c>
      <c r="E128">
        <v>13.67521136728741</v>
      </c>
      <c r="F128">
        <v>0.38426761218023059</v>
      </c>
    </row>
    <row r="129" spans="3:6" x14ac:dyDescent="0.3">
      <c r="C129" s="34"/>
      <c r="D129" s="35" t="s">
        <v>41</v>
      </c>
      <c r="E129">
        <v>11.880863432774817</v>
      </c>
      <c r="F129">
        <v>0.72000545730441634</v>
      </c>
    </row>
    <row r="130" spans="3:6" x14ac:dyDescent="0.3">
      <c r="C130" s="34"/>
      <c r="D130" s="35" t="s">
        <v>42</v>
      </c>
      <c r="E130">
        <v>23.20313426708347</v>
      </c>
      <c r="F130">
        <v>7.1725150613353241</v>
      </c>
    </row>
    <row r="131" spans="3:6" x14ac:dyDescent="0.3">
      <c r="C131" s="34"/>
      <c r="D131" s="35" t="s">
        <v>43</v>
      </c>
      <c r="E131">
        <v>33.401232400023076</v>
      </c>
      <c r="F131">
        <v>1.6871478207591732</v>
      </c>
    </row>
    <row r="132" spans="3:6" x14ac:dyDescent="0.3">
      <c r="C132" s="36" t="s">
        <v>44</v>
      </c>
      <c r="D132" s="35" t="s">
        <v>38</v>
      </c>
      <c r="E132">
        <v>25.53452368439795</v>
      </c>
      <c r="F132">
        <v>2.2135445051222211</v>
      </c>
    </row>
    <row r="133" spans="3:6" x14ac:dyDescent="0.3">
      <c r="C133" s="36"/>
      <c r="D133" s="35" t="s">
        <v>39</v>
      </c>
      <c r="E133">
        <v>40.593002697361293</v>
      </c>
      <c r="F133">
        <v>3.4149568573857838</v>
      </c>
    </row>
    <row r="134" spans="3:6" x14ac:dyDescent="0.3">
      <c r="C134" s="36"/>
      <c r="D134" s="35" t="s">
        <v>40</v>
      </c>
      <c r="E134">
        <v>36.343230266556297</v>
      </c>
      <c r="F134">
        <v>9.6417635898024336</v>
      </c>
    </row>
    <row r="135" spans="3:6" x14ac:dyDescent="0.3">
      <c r="C135" s="36"/>
      <c r="D135" s="35" t="s">
        <v>41</v>
      </c>
      <c r="E135">
        <v>29.78633923927897</v>
      </c>
      <c r="F135">
        <v>6.7755967608616565</v>
      </c>
    </row>
    <row r="136" spans="3:6" x14ac:dyDescent="0.3">
      <c r="C136" s="36"/>
      <c r="D136" s="35" t="s">
        <v>42</v>
      </c>
      <c r="E136">
        <v>62.611906222871994</v>
      </c>
      <c r="F136">
        <v>13.306499626945868</v>
      </c>
    </row>
    <row r="137" spans="3:6" x14ac:dyDescent="0.3">
      <c r="C137" s="36"/>
      <c r="D137" s="35" t="s">
        <v>43</v>
      </c>
      <c r="E137">
        <v>115.38976344022586</v>
      </c>
      <c r="F137">
        <v>2.9021004835790776</v>
      </c>
    </row>
    <row r="138" spans="3:6" x14ac:dyDescent="0.3">
      <c r="C138" s="37" t="s">
        <v>45</v>
      </c>
      <c r="D138" s="35" t="s">
        <v>38</v>
      </c>
      <c r="E138">
        <v>2.0630088961080015</v>
      </c>
      <c r="F138">
        <v>0.35351581649038349</v>
      </c>
    </row>
    <row r="139" spans="3:6" x14ac:dyDescent="0.3">
      <c r="C139" s="37"/>
      <c r="D139" s="35" t="s">
        <v>39</v>
      </c>
      <c r="E139">
        <v>4.7986463745614891</v>
      </c>
      <c r="F139">
        <v>0.19123123832887798</v>
      </c>
    </row>
    <row r="140" spans="3:6" x14ac:dyDescent="0.3">
      <c r="C140" s="37"/>
      <c r="D140" s="35" t="s">
        <v>40</v>
      </c>
      <c r="E140">
        <v>3.6755290256654436</v>
      </c>
      <c r="F140">
        <v>0.7623096329007899</v>
      </c>
    </row>
    <row r="141" spans="3:6" x14ac:dyDescent="0.3">
      <c r="C141" s="37"/>
      <c r="D141" s="35" t="s">
        <v>41</v>
      </c>
      <c r="E141">
        <v>24.469667524477796</v>
      </c>
      <c r="F141">
        <v>9.8356600486989301</v>
      </c>
    </row>
    <row r="142" spans="3:6" x14ac:dyDescent="0.3">
      <c r="C142" s="37"/>
      <c r="D142" s="35" t="s">
        <v>42</v>
      </c>
      <c r="E142">
        <v>61.177606183257758</v>
      </c>
      <c r="F142">
        <v>7.3599928706453683</v>
      </c>
    </row>
    <row r="143" spans="3:6" x14ac:dyDescent="0.3">
      <c r="C143" s="37"/>
      <c r="D143" s="35" t="s">
        <v>43</v>
      </c>
      <c r="E143">
        <v>54.226704044744586</v>
      </c>
      <c r="F143">
        <v>11.037483763352471</v>
      </c>
    </row>
  </sheetData>
  <mergeCells count="44">
    <mergeCell ref="C132:C137"/>
    <mergeCell ref="C138:C143"/>
    <mergeCell ref="P101:P106"/>
    <mergeCell ref="C107:C112"/>
    <mergeCell ref="P107:P112"/>
    <mergeCell ref="C113:C118"/>
    <mergeCell ref="P113:P118"/>
    <mergeCell ref="C125:C131"/>
    <mergeCell ref="C76:C81"/>
    <mergeCell ref="P76:P81"/>
    <mergeCell ref="B83:B118"/>
    <mergeCell ref="C83:C88"/>
    <mergeCell ref="P83:P88"/>
    <mergeCell ref="C89:C94"/>
    <mergeCell ref="P89:P94"/>
    <mergeCell ref="C95:C100"/>
    <mergeCell ref="P95:P100"/>
    <mergeCell ref="C101:C106"/>
    <mergeCell ref="C58:C63"/>
    <mergeCell ref="P58:P63"/>
    <mergeCell ref="C64:C69"/>
    <mergeCell ref="P64:P69"/>
    <mergeCell ref="C70:C75"/>
    <mergeCell ref="P70:P75"/>
    <mergeCell ref="P27:P32"/>
    <mergeCell ref="C33:C38"/>
    <mergeCell ref="P33:P38"/>
    <mergeCell ref="C39:C44"/>
    <mergeCell ref="P39:P44"/>
    <mergeCell ref="B46:B81"/>
    <mergeCell ref="C46:C51"/>
    <mergeCell ref="P46:P51"/>
    <mergeCell ref="C52:C57"/>
    <mergeCell ref="P52:P57"/>
    <mergeCell ref="B3:B44"/>
    <mergeCell ref="C3:C8"/>
    <mergeCell ref="P3:P8"/>
    <mergeCell ref="C9:C14"/>
    <mergeCell ref="P9:P14"/>
    <mergeCell ref="C15:C20"/>
    <mergeCell ref="P15:P20"/>
    <mergeCell ref="C21:C26"/>
    <mergeCell ref="P21:P26"/>
    <mergeCell ref="C27:C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3098-747B-40DC-A74A-AFE27C875C5A}">
  <dimension ref="A1:N97"/>
  <sheetViews>
    <sheetView workbookViewId="0">
      <selection activeCell="J19" sqref="J19"/>
    </sheetView>
  </sheetViews>
  <sheetFormatPr defaultRowHeight="14.4" x14ac:dyDescent="0.3"/>
  <cols>
    <col min="1" max="1" width="26.5546875" bestFit="1" customWidth="1"/>
    <col min="12" max="12" width="26.5546875" bestFit="1" customWidth="1"/>
  </cols>
  <sheetData>
    <row r="1" spans="1:14" x14ac:dyDescent="0.3">
      <c r="A1" s="13"/>
      <c r="B1" s="13"/>
      <c r="C1" s="13"/>
      <c r="D1" s="13"/>
      <c r="E1" s="13"/>
      <c r="F1" s="42" t="s">
        <v>6</v>
      </c>
      <c r="G1" s="43" t="s">
        <v>7</v>
      </c>
    </row>
    <row r="2" spans="1:14" x14ac:dyDescent="0.3">
      <c r="A2" t="s">
        <v>50</v>
      </c>
      <c r="B2" s="13">
        <v>9.849999999999999E-2</v>
      </c>
      <c r="C2" s="13">
        <v>2.1999999999999992E-2</v>
      </c>
      <c r="D2" s="13">
        <v>0.10850000000000001</v>
      </c>
      <c r="E2" s="13">
        <v>2.7499999999999997E-2</v>
      </c>
      <c r="F2" s="42">
        <f>AVERAGE(B2:E2)</f>
        <v>6.4124999999999988E-2</v>
      </c>
      <c r="G2" s="43">
        <f>((STDEV(B2:E2))/(SQRT(COUNT(B2:E2))))</f>
        <v>2.2852219986980123E-2</v>
      </c>
      <c r="L2" s="1" t="s">
        <v>50</v>
      </c>
      <c r="M2">
        <v>1</v>
      </c>
      <c r="N2" s="13">
        <v>9.849999999999999E-2</v>
      </c>
    </row>
    <row r="3" spans="1:14" x14ac:dyDescent="0.3">
      <c r="A3" t="s">
        <v>51</v>
      </c>
      <c r="B3" s="13">
        <v>0.42299999999999993</v>
      </c>
      <c r="C3" s="13">
        <v>0.23399999999999996</v>
      </c>
      <c r="D3" s="13">
        <v>0.37149999999999994</v>
      </c>
      <c r="E3" s="13">
        <v>0.23949999999999996</v>
      </c>
      <c r="F3" s="42">
        <f t="shared" ref="F3:F7" si="0">AVERAGE(B3:E3)</f>
        <v>0.31699999999999995</v>
      </c>
      <c r="G3" s="43">
        <f t="shared" ref="G3:G7" si="1">((STDEV(B3:E3))/(SQRT(COUNT(B3:E3))))</f>
        <v>4.7523239928832013E-2</v>
      </c>
      <c r="L3" s="1"/>
      <c r="M3">
        <v>1</v>
      </c>
      <c r="N3" s="13">
        <v>2.1999999999999992E-2</v>
      </c>
    </row>
    <row r="4" spans="1:14" x14ac:dyDescent="0.3">
      <c r="A4" t="s">
        <v>52</v>
      </c>
      <c r="B4" s="13">
        <v>0.33800000000000002</v>
      </c>
      <c r="C4" s="13">
        <v>0.16700000000000004</v>
      </c>
      <c r="D4" s="13">
        <v>0.27800000000000002</v>
      </c>
      <c r="E4" s="13">
        <v>0.17250000000000004</v>
      </c>
      <c r="F4" s="42">
        <f t="shared" si="0"/>
        <v>0.23887500000000006</v>
      </c>
      <c r="G4" s="43">
        <f t="shared" si="1"/>
        <v>4.1761413110669436E-2</v>
      </c>
      <c r="L4" s="1"/>
      <c r="M4">
        <v>1</v>
      </c>
      <c r="N4" s="13">
        <v>0.10850000000000001</v>
      </c>
    </row>
    <row r="5" spans="1:14" x14ac:dyDescent="0.3">
      <c r="A5" t="s">
        <v>53</v>
      </c>
      <c r="B5" s="13">
        <v>0.67349999999999999</v>
      </c>
      <c r="C5" s="13">
        <v>0.49599999999999989</v>
      </c>
      <c r="D5" s="13">
        <v>0.32099999999999995</v>
      </c>
      <c r="E5" s="13">
        <v>0.50149999999999983</v>
      </c>
      <c r="F5" s="42">
        <f t="shared" si="0"/>
        <v>0.49799999999999989</v>
      </c>
      <c r="G5" s="43">
        <f t="shared" si="1"/>
        <v>7.1963821929263053E-2</v>
      </c>
      <c r="L5" s="1"/>
      <c r="M5">
        <v>1</v>
      </c>
      <c r="N5" s="13">
        <v>2.7499999999999997E-2</v>
      </c>
    </row>
    <row r="6" spans="1:14" x14ac:dyDescent="0.3">
      <c r="A6" t="s">
        <v>54</v>
      </c>
      <c r="B6" s="13">
        <v>0.32899999999999996</v>
      </c>
      <c r="C6" s="13">
        <v>0.14250000000000002</v>
      </c>
      <c r="D6" s="13">
        <v>0.23050000000000001</v>
      </c>
      <c r="E6" s="13">
        <v>0.14800000000000002</v>
      </c>
      <c r="F6" s="42">
        <f t="shared" si="0"/>
        <v>0.21249999999999999</v>
      </c>
      <c r="G6" s="43">
        <f t="shared" si="1"/>
        <v>4.3738331777362839E-2</v>
      </c>
      <c r="L6" s="1" t="s">
        <v>51</v>
      </c>
      <c r="M6">
        <v>2</v>
      </c>
      <c r="N6" s="13">
        <v>0.42299999999999993</v>
      </c>
    </row>
    <row r="7" spans="1:14" x14ac:dyDescent="0.3">
      <c r="A7" t="s">
        <v>55</v>
      </c>
      <c r="B7" s="13">
        <v>0.41649999999999998</v>
      </c>
      <c r="C7" s="13">
        <v>0.23050000000000004</v>
      </c>
      <c r="D7" s="13">
        <v>0.53699999999999992</v>
      </c>
      <c r="E7" s="13">
        <v>0.23600000000000004</v>
      </c>
      <c r="F7" s="42">
        <f t="shared" si="0"/>
        <v>0.35499999999999998</v>
      </c>
      <c r="G7" s="43">
        <f t="shared" si="1"/>
        <v>7.4480142767496482E-2</v>
      </c>
      <c r="L7" s="1"/>
      <c r="M7">
        <v>2</v>
      </c>
      <c r="N7" s="13">
        <v>0.23399999999999996</v>
      </c>
    </row>
    <row r="8" spans="1:14" x14ac:dyDescent="0.3">
      <c r="B8" s="13"/>
      <c r="C8" s="13"/>
      <c r="D8" s="13"/>
      <c r="E8" s="13"/>
      <c r="F8" s="42"/>
      <c r="G8" s="43"/>
      <c r="L8" s="1"/>
      <c r="M8">
        <v>2</v>
      </c>
      <c r="N8" s="13">
        <v>0.37149999999999994</v>
      </c>
    </row>
    <row r="9" spans="1:14" x14ac:dyDescent="0.3">
      <c r="A9" t="s">
        <v>56</v>
      </c>
      <c r="B9" s="13">
        <v>0.47299999999999998</v>
      </c>
      <c r="C9" s="13">
        <v>0.29599999999999999</v>
      </c>
      <c r="D9" s="13">
        <v>0.48399999999999982</v>
      </c>
      <c r="E9" s="13">
        <v>0.30149999999999993</v>
      </c>
      <c r="F9" s="42">
        <f>AVERAGE(B9:E9)</f>
        <v>0.38862499999999989</v>
      </c>
      <c r="G9" s="43">
        <f>((STDEV(B9:E9))/(SQRT(COUNT(B9:E9))))</f>
        <v>5.1950046118041888E-2</v>
      </c>
      <c r="L9" s="1"/>
      <c r="M9">
        <v>2</v>
      </c>
      <c r="N9" s="13">
        <v>0.23949999999999996</v>
      </c>
    </row>
    <row r="10" spans="1:14" x14ac:dyDescent="0.3">
      <c r="A10" t="s">
        <v>57</v>
      </c>
      <c r="B10">
        <v>0.504</v>
      </c>
      <c r="C10">
        <v>0.66349999999999998</v>
      </c>
      <c r="D10">
        <v>0.49300000000000005</v>
      </c>
      <c r="E10">
        <v>0.40799999999999997</v>
      </c>
      <c r="F10" s="42">
        <f t="shared" ref="F10:F14" si="2">AVERAGE(B10:E10)</f>
        <v>0.51712500000000006</v>
      </c>
      <c r="G10" s="43">
        <f t="shared" ref="G10:G14" si="3">((STDEV(B10:E10))/(SQRT(COUNT(B10:E10))))</f>
        <v>5.3298051480956184E-2</v>
      </c>
      <c r="L10" s="1" t="s">
        <v>52</v>
      </c>
      <c r="M10">
        <v>3</v>
      </c>
      <c r="N10" s="13">
        <v>0.33800000000000002</v>
      </c>
    </row>
    <row r="11" spans="1:14" x14ac:dyDescent="0.3">
      <c r="A11" t="s">
        <v>58</v>
      </c>
      <c r="B11" s="13">
        <v>0.65700000000000003</v>
      </c>
      <c r="C11" s="13">
        <v>0.44000000000000006</v>
      </c>
      <c r="D11" s="13">
        <v>0.66799999999999993</v>
      </c>
      <c r="E11" s="13">
        <v>0.44550000000000001</v>
      </c>
      <c r="F11" s="42">
        <f t="shared" si="2"/>
        <v>0.55262499999999992</v>
      </c>
      <c r="G11" s="43">
        <f t="shared" si="3"/>
        <v>6.3486013879699307E-2</v>
      </c>
      <c r="L11" s="1"/>
      <c r="M11">
        <v>3</v>
      </c>
      <c r="N11" s="13">
        <v>0.16700000000000004</v>
      </c>
    </row>
    <row r="12" spans="1:14" x14ac:dyDescent="0.3">
      <c r="A12" t="s">
        <v>59</v>
      </c>
      <c r="B12">
        <v>0.63800000000000001</v>
      </c>
      <c r="C12">
        <v>0.51900000000000002</v>
      </c>
      <c r="D12">
        <v>0.127</v>
      </c>
      <c r="E12">
        <v>0.46349999999999997</v>
      </c>
      <c r="F12" s="42">
        <f>AVERAGE(B12:E12)</f>
        <v>0.43687500000000001</v>
      </c>
      <c r="G12" s="43">
        <f>((STDEV(B12:E12))/(SQRT(COUNT(B12:E12))))</f>
        <v>0.10951681282646357</v>
      </c>
      <c r="L12" s="1"/>
      <c r="M12">
        <v>3</v>
      </c>
      <c r="N12" s="13">
        <v>0.27800000000000002</v>
      </c>
    </row>
    <row r="13" spans="1:14" x14ac:dyDescent="0.3">
      <c r="A13" t="s">
        <v>60</v>
      </c>
      <c r="B13" s="13">
        <v>0.65700000000000003</v>
      </c>
      <c r="C13" s="13">
        <v>0.37449999999999994</v>
      </c>
      <c r="D13" s="13">
        <v>0.66799999999999993</v>
      </c>
      <c r="E13" s="13">
        <v>0.37999999999999989</v>
      </c>
      <c r="F13" s="42">
        <f t="shared" si="2"/>
        <v>0.51987499999999986</v>
      </c>
      <c r="G13" s="43">
        <f t="shared" si="3"/>
        <v>8.2382839788797624E-2</v>
      </c>
      <c r="L13" s="1"/>
      <c r="M13">
        <v>3</v>
      </c>
      <c r="N13" s="13">
        <v>0.17250000000000004</v>
      </c>
    </row>
    <row r="14" spans="1:14" x14ac:dyDescent="0.3">
      <c r="A14" t="s">
        <v>61</v>
      </c>
      <c r="B14" s="13">
        <v>0.88099999999999989</v>
      </c>
      <c r="C14" s="13">
        <v>0.67899999999999983</v>
      </c>
      <c r="D14" s="13">
        <v>0.89200000000000002</v>
      </c>
      <c r="E14" s="13">
        <v>0.68449999999999978</v>
      </c>
      <c r="F14" s="42">
        <f t="shared" si="2"/>
        <v>0.78412499999999985</v>
      </c>
      <c r="G14" s="43">
        <f t="shared" si="3"/>
        <v>5.9159521282151441E-2</v>
      </c>
      <c r="L14" s="1" t="s">
        <v>53</v>
      </c>
      <c r="M14">
        <v>4</v>
      </c>
      <c r="N14" s="13">
        <v>0.67349999999999999</v>
      </c>
    </row>
    <row r="15" spans="1:14" x14ac:dyDescent="0.3">
      <c r="B15" s="13"/>
      <c r="C15" s="13"/>
      <c r="D15" s="13"/>
      <c r="E15" s="13"/>
      <c r="F15" s="42"/>
      <c r="G15" s="43"/>
      <c r="L15" s="1"/>
      <c r="M15">
        <v>4</v>
      </c>
      <c r="N15" s="13">
        <v>0.49599999999999989</v>
      </c>
    </row>
    <row r="16" spans="1:14" x14ac:dyDescent="0.3">
      <c r="A16" t="s">
        <v>62</v>
      </c>
      <c r="B16" s="13">
        <v>0.10199999999999999</v>
      </c>
      <c r="C16" s="13">
        <v>3.5500000000000004E-2</v>
      </c>
      <c r="D16" s="13">
        <v>0.10750000000000001</v>
      </c>
      <c r="E16" s="13">
        <v>4.1000000000000009E-2</v>
      </c>
      <c r="F16" s="42">
        <f>AVERAGE(B16:E16)</f>
        <v>7.1500000000000008E-2</v>
      </c>
      <c r="G16" s="43">
        <f>((STDEV(B16:E16))/(SQRT(COUNT(B16:E16))))</f>
        <v>1.9262441866665463E-2</v>
      </c>
      <c r="L16" s="1"/>
      <c r="M16">
        <v>4</v>
      </c>
      <c r="N16" s="13">
        <v>0.32099999999999995</v>
      </c>
    </row>
    <row r="17" spans="1:14" x14ac:dyDescent="0.3">
      <c r="A17" t="s">
        <v>63</v>
      </c>
      <c r="B17" s="13">
        <v>0.36699999999999999</v>
      </c>
      <c r="C17" s="13">
        <v>0.1925</v>
      </c>
      <c r="D17" s="13">
        <v>0.37249999999999994</v>
      </c>
      <c r="E17" s="13">
        <v>0.19800000000000001</v>
      </c>
      <c r="F17" s="42">
        <f t="shared" ref="F17:F21" si="4">AVERAGE(B17:E17)</f>
        <v>0.28249999999999997</v>
      </c>
      <c r="G17" s="43">
        <f t="shared" ref="G17:G21" si="5">((STDEV(B17:E17))/(SQRT(COUNT(B17:E17))))</f>
        <v>5.0398826044528784E-2</v>
      </c>
      <c r="L17" s="1"/>
      <c r="M17">
        <v>4</v>
      </c>
      <c r="N17" s="13">
        <v>0.50149999999999983</v>
      </c>
    </row>
    <row r="18" spans="1:14" x14ac:dyDescent="0.3">
      <c r="A18" t="s">
        <v>64</v>
      </c>
      <c r="B18" s="13">
        <v>0.28200000000000003</v>
      </c>
      <c r="C18" s="13">
        <v>0.12550000000000006</v>
      </c>
      <c r="D18" s="13">
        <v>0.28750000000000003</v>
      </c>
      <c r="E18" s="13">
        <v>0.13100000000000006</v>
      </c>
      <c r="F18" s="42">
        <f t="shared" si="4"/>
        <v>0.20650000000000002</v>
      </c>
      <c r="G18" s="43">
        <f t="shared" si="5"/>
        <v>4.5205549069408164E-2</v>
      </c>
      <c r="L18" s="1" t="s">
        <v>54</v>
      </c>
      <c r="M18">
        <v>5</v>
      </c>
      <c r="N18" s="13">
        <v>0.32899999999999996</v>
      </c>
    </row>
    <row r="19" spans="1:14" x14ac:dyDescent="0.3">
      <c r="A19" t="s">
        <v>65</v>
      </c>
      <c r="B19" s="13">
        <v>0.36499999999999999</v>
      </c>
      <c r="C19" s="13">
        <v>0.26200000000000001</v>
      </c>
      <c r="D19" s="13">
        <v>0.3705</v>
      </c>
      <c r="E19" s="13">
        <v>0.26750000000000002</v>
      </c>
      <c r="F19" s="42">
        <f t="shared" si="4"/>
        <v>0.31625000000000003</v>
      </c>
      <c r="G19" s="43">
        <f t="shared" si="5"/>
        <v>2.9775899090819426E-2</v>
      </c>
      <c r="L19" s="1"/>
      <c r="M19">
        <v>5</v>
      </c>
      <c r="N19" s="13">
        <v>0.14250000000000002</v>
      </c>
    </row>
    <row r="20" spans="1:14" x14ac:dyDescent="0.3">
      <c r="A20" t="s">
        <v>66</v>
      </c>
      <c r="B20" s="13">
        <v>0.23700000000000002</v>
      </c>
      <c r="C20" s="13">
        <v>6.5000000000000002E-2</v>
      </c>
      <c r="D20" s="13">
        <v>0.24250000000000002</v>
      </c>
      <c r="E20" s="13">
        <v>7.0500000000000007E-2</v>
      </c>
      <c r="F20" s="42">
        <f t="shared" si="4"/>
        <v>0.15375000000000003</v>
      </c>
      <c r="G20" s="43">
        <f t="shared" si="5"/>
        <v>4.967750161458067E-2</v>
      </c>
      <c r="L20" s="1"/>
      <c r="M20">
        <v>5</v>
      </c>
      <c r="N20" s="13">
        <v>0.23050000000000001</v>
      </c>
    </row>
    <row r="21" spans="1:14" x14ac:dyDescent="0.3">
      <c r="A21" t="s">
        <v>67</v>
      </c>
      <c r="B21" s="13">
        <v>0.51100000000000001</v>
      </c>
      <c r="C21" s="13">
        <v>0.3695</v>
      </c>
      <c r="D21" s="13">
        <v>0.51649999999999996</v>
      </c>
      <c r="E21" s="13">
        <v>0.37499999999999994</v>
      </c>
      <c r="F21" s="42">
        <f t="shared" si="4"/>
        <v>0.443</v>
      </c>
      <c r="G21" s="43">
        <f t="shared" si="5"/>
        <v>4.0878376517012642E-2</v>
      </c>
      <c r="L21" s="1"/>
      <c r="M21">
        <v>5</v>
      </c>
      <c r="N21" s="13">
        <v>0.14800000000000002</v>
      </c>
    </row>
    <row r="22" spans="1:14" x14ac:dyDescent="0.3">
      <c r="B22" s="13"/>
      <c r="C22" s="13"/>
      <c r="D22" s="13"/>
      <c r="E22" s="13"/>
      <c r="F22" s="42"/>
      <c r="G22" s="43"/>
      <c r="L22" s="1" t="s">
        <v>55</v>
      </c>
      <c r="M22">
        <v>6</v>
      </c>
      <c r="N22" s="13">
        <v>0.41649999999999998</v>
      </c>
    </row>
    <row r="23" spans="1:14" x14ac:dyDescent="0.3">
      <c r="A23" t="s">
        <v>68</v>
      </c>
      <c r="B23" s="13">
        <v>0.377</v>
      </c>
      <c r="C23" s="13">
        <v>0.26049999999999995</v>
      </c>
      <c r="D23" s="13">
        <v>0.38249999999999984</v>
      </c>
      <c r="E23" s="13">
        <v>0.2659999999999999</v>
      </c>
      <c r="F23" s="42">
        <f>AVERAGE(B23:E23)</f>
        <v>0.3214999999999999</v>
      </c>
      <c r="G23" s="43">
        <f>((STDEV(B23:E23))/(SQRT(COUNT(B23:E23))))</f>
        <v>3.3668110530094685E-2</v>
      </c>
      <c r="L23" s="1"/>
      <c r="M23">
        <v>6</v>
      </c>
      <c r="N23" s="13">
        <v>0.23050000000000004</v>
      </c>
    </row>
    <row r="24" spans="1:14" x14ac:dyDescent="0.3">
      <c r="A24" t="s">
        <v>69</v>
      </c>
      <c r="B24" s="13">
        <v>0.58400000000000007</v>
      </c>
      <c r="C24" s="13">
        <v>0.40950000000000003</v>
      </c>
      <c r="D24" s="13">
        <v>0.58949999999999991</v>
      </c>
      <c r="E24" s="13">
        <v>0.41499999999999998</v>
      </c>
      <c r="F24" s="42">
        <f t="shared" ref="F24:F28" si="6">AVERAGE(B24:E24)</f>
        <v>0.4995</v>
      </c>
      <c r="G24" s="43">
        <f t="shared" ref="G24:G28" si="7">((STDEV(B24:E24))/(SQRT(COUNT(B24:E24))))</f>
        <v>5.0398826044528736E-2</v>
      </c>
      <c r="L24" s="1"/>
      <c r="M24">
        <v>6</v>
      </c>
      <c r="N24" s="13">
        <v>0.53699999999999992</v>
      </c>
    </row>
    <row r="25" spans="1:14" x14ac:dyDescent="0.3">
      <c r="A25" t="s">
        <v>70</v>
      </c>
      <c r="B25" s="13">
        <v>0.84050000000000002</v>
      </c>
      <c r="C25" s="13">
        <v>0.68399999999999994</v>
      </c>
      <c r="D25" s="13">
        <v>0.84600000000000009</v>
      </c>
      <c r="E25" s="13">
        <v>0.6895</v>
      </c>
      <c r="F25" s="42">
        <f t="shared" si="6"/>
        <v>0.7649999999999999</v>
      </c>
      <c r="G25" s="43">
        <f t="shared" si="7"/>
        <v>4.5205549069408338E-2</v>
      </c>
      <c r="L25" s="1"/>
      <c r="M25">
        <v>6</v>
      </c>
      <c r="N25" s="13">
        <v>0.23600000000000004</v>
      </c>
    </row>
    <row r="26" spans="1:14" x14ac:dyDescent="0.3">
      <c r="A26" t="s">
        <v>71</v>
      </c>
      <c r="B26" s="13">
        <v>0.52349999999999997</v>
      </c>
      <c r="C26" s="13">
        <v>0.42049999999999993</v>
      </c>
      <c r="D26" s="13">
        <v>0.52899999999999991</v>
      </c>
      <c r="E26" s="13">
        <v>0.42599999999999988</v>
      </c>
      <c r="F26" s="42">
        <f t="shared" si="6"/>
        <v>0.47474999999999995</v>
      </c>
      <c r="G26" s="43">
        <f t="shared" si="7"/>
        <v>2.977589909081935E-2</v>
      </c>
      <c r="L26" s="1" t="s">
        <v>56</v>
      </c>
      <c r="M26">
        <v>7</v>
      </c>
      <c r="N26" s="13">
        <v>0.47299999999999998</v>
      </c>
    </row>
    <row r="27" spans="1:14" x14ac:dyDescent="0.3">
      <c r="A27" t="s">
        <v>72</v>
      </c>
      <c r="B27" s="13">
        <v>0.3105</v>
      </c>
      <c r="C27" s="13">
        <v>8.8499999999999968E-2</v>
      </c>
      <c r="D27" s="13">
        <v>0.316</v>
      </c>
      <c r="E27" s="13">
        <v>9.3999999999999972E-2</v>
      </c>
      <c r="F27" s="42">
        <f t="shared" si="6"/>
        <v>0.20224999999999999</v>
      </c>
      <c r="G27" s="43">
        <f t="shared" si="7"/>
        <v>6.4105544481997304E-2</v>
      </c>
      <c r="L27" s="1"/>
      <c r="M27">
        <v>7</v>
      </c>
      <c r="N27" s="13">
        <v>0.29599999999999999</v>
      </c>
    </row>
    <row r="28" spans="1:14" x14ac:dyDescent="0.3">
      <c r="A28" t="s">
        <v>73</v>
      </c>
      <c r="B28" s="13">
        <v>0.33550000000000002</v>
      </c>
      <c r="C28" s="13">
        <v>0.19400000000000001</v>
      </c>
      <c r="D28" s="13">
        <v>0.34100000000000003</v>
      </c>
      <c r="E28" s="13">
        <v>0.19950000000000001</v>
      </c>
      <c r="F28" s="42">
        <f t="shared" si="6"/>
        <v>0.26750000000000002</v>
      </c>
      <c r="G28" s="43">
        <f t="shared" si="7"/>
        <v>4.0878376517012864E-2</v>
      </c>
      <c r="L28" s="1"/>
      <c r="M28">
        <v>7</v>
      </c>
      <c r="N28" s="13">
        <v>0.48399999999999982</v>
      </c>
    </row>
    <row r="29" spans="1:14" x14ac:dyDescent="0.3">
      <c r="L29" s="1"/>
      <c r="M29">
        <v>7</v>
      </c>
      <c r="N29" s="13">
        <v>0.30149999999999993</v>
      </c>
    </row>
    <row r="30" spans="1:14" x14ac:dyDescent="0.3">
      <c r="L30" s="1" t="s">
        <v>57</v>
      </c>
      <c r="M30">
        <v>8</v>
      </c>
      <c r="N30">
        <v>0.504</v>
      </c>
    </row>
    <row r="31" spans="1:14" x14ac:dyDescent="0.3">
      <c r="A31" t="s">
        <v>50</v>
      </c>
      <c r="B31" s="42">
        <v>6.4124999999999988E-2</v>
      </c>
      <c r="C31" s="43">
        <v>2.2852219986980123E-2</v>
      </c>
      <c r="L31" s="1"/>
      <c r="M31">
        <v>8</v>
      </c>
      <c r="N31">
        <v>0.66349999999999998</v>
      </c>
    </row>
    <row r="32" spans="1:14" x14ac:dyDescent="0.3">
      <c r="A32" t="s">
        <v>51</v>
      </c>
      <c r="B32" s="42">
        <v>0.31699999999999995</v>
      </c>
      <c r="C32" s="43">
        <v>4.7523239928832013E-2</v>
      </c>
      <c r="L32" s="1"/>
      <c r="M32">
        <v>8</v>
      </c>
      <c r="N32">
        <v>0.49300000000000005</v>
      </c>
    </row>
    <row r="33" spans="1:14" x14ac:dyDescent="0.3">
      <c r="A33" t="s">
        <v>52</v>
      </c>
      <c r="B33" s="42">
        <v>0.23887500000000006</v>
      </c>
      <c r="C33" s="43">
        <v>4.1761413110669436E-2</v>
      </c>
      <c r="L33" s="1"/>
      <c r="M33">
        <v>8</v>
      </c>
      <c r="N33">
        <v>0.40799999999999997</v>
      </c>
    </row>
    <row r="34" spans="1:14" x14ac:dyDescent="0.3">
      <c r="A34" t="s">
        <v>53</v>
      </c>
      <c r="B34" s="42">
        <v>0.49799999999999989</v>
      </c>
      <c r="C34" s="43">
        <v>7.1963821929263053E-2</v>
      </c>
      <c r="L34" s="1" t="s">
        <v>58</v>
      </c>
      <c r="M34">
        <v>9</v>
      </c>
      <c r="N34" s="13">
        <v>0.65700000000000003</v>
      </c>
    </row>
    <row r="35" spans="1:14" x14ac:dyDescent="0.3">
      <c r="A35" t="s">
        <v>54</v>
      </c>
      <c r="B35" s="42">
        <v>0.21249999999999999</v>
      </c>
      <c r="C35" s="43">
        <v>4.3738331777362839E-2</v>
      </c>
      <c r="L35" s="1"/>
      <c r="M35">
        <v>9</v>
      </c>
      <c r="N35" s="13">
        <v>0.44000000000000006</v>
      </c>
    </row>
    <row r="36" spans="1:14" x14ac:dyDescent="0.3">
      <c r="A36" t="s">
        <v>55</v>
      </c>
      <c r="B36" s="42">
        <v>0.35499999999999998</v>
      </c>
      <c r="C36" s="43">
        <v>7.4480142767496482E-2</v>
      </c>
      <c r="L36" s="1"/>
      <c r="M36">
        <v>9</v>
      </c>
      <c r="N36" s="13">
        <v>0.66799999999999993</v>
      </c>
    </row>
    <row r="37" spans="1:14" x14ac:dyDescent="0.3">
      <c r="B37" s="42"/>
      <c r="C37" s="43"/>
      <c r="L37" s="1"/>
      <c r="M37">
        <v>9</v>
      </c>
      <c r="N37" s="13">
        <v>0.44550000000000001</v>
      </c>
    </row>
    <row r="38" spans="1:14" x14ac:dyDescent="0.3">
      <c r="A38" t="s">
        <v>56</v>
      </c>
      <c r="B38" s="42">
        <v>0.38862499999999989</v>
      </c>
      <c r="C38" s="43">
        <v>5.1950046118041888E-2</v>
      </c>
      <c r="L38" s="1" t="s">
        <v>59</v>
      </c>
      <c r="M38">
        <v>10</v>
      </c>
      <c r="N38">
        <v>0.63800000000000001</v>
      </c>
    </row>
    <row r="39" spans="1:14" x14ac:dyDescent="0.3">
      <c r="A39" t="s">
        <v>57</v>
      </c>
      <c r="B39" s="42">
        <v>0.51712500000000006</v>
      </c>
      <c r="C39" s="43">
        <v>5.3298051480956184E-2</v>
      </c>
      <c r="L39" s="1"/>
      <c r="M39">
        <v>10</v>
      </c>
      <c r="N39">
        <v>0.51900000000000002</v>
      </c>
    </row>
    <row r="40" spans="1:14" x14ac:dyDescent="0.3">
      <c r="A40" t="s">
        <v>58</v>
      </c>
      <c r="B40" s="42">
        <v>0.55262499999999992</v>
      </c>
      <c r="C40" s="43">
        <v>6.3486013879699307E-2</v>
      </c>
      <c r="L40" s="1"/>
      <c r="M40">
        <v>10</v>
      </c>
      <c r="N40">
        <v>0.127</v>
      </c>
    </row>
    <row r="41" spans="1:14" x14ac:dyDescent="0.3">
      <c r="A41" t="s">
        <v>59</v>
      </c>
      <c r="B41" s="42">
        <v>0.43687500000000001</v>
      </c>
      <c r="C41" s="43">
        <v>0.10951681282646357</v>
      </c>
      <c r="L41" s="1"/>
      <c r="M41">
        <v>10</v>
      </c>
      <c r="N41">
        <v>0.46349999999999997</v>
      </c>
    </row>
    <row r="42" spans="1:14" x14ac:dyDescent="0.3">
      <c r="A42" t="s">
        <v>60</v>
      </c>
      <c r="B42" s="42">
        <v>0.51987499999999986</v>
      </c>
      <c r="C42" s="43">
        <v>8.2382839788797624E-2</v>
      </c>
      <c r="L42" s="1" t="s">
        <v>60</v>
      </c>
      <c r="M42">
        <v>11</v>
      </c>
      <c r="N42" s="13">
        <v>0.65700000000000003</v>
      </c>
    </row>
    <row r="43" spans="1:14" x14ac:dyDescent="0.3">
      <c r="A43" t="s">
        <v>61</v>
      </c>
      <c r="B43" s="42">
        <v>0.78412499999999985</v>
      </c>
      <c r="C43" s="43">
        <v>5.9159521282151441E-2</v>
      </c>
      <c r="L43" s="1"/>
      <c r="M43">
        <v>11</v>
      </c>
      <c r="N43" s="13">
        <v>0.37449999999999994</v>
      </c>
    </row>
    <row r="44" spans="1:14" x14ac:dyDescent="0.3">
      <c r="B44" s="42"/>
      <c r="C44" s="43"/>
      <c r="L44" s="1"/>
      <c r="M44">
        <v>11</v>
      </c>
      <c r="N44" s="13">
        <v>0.66799999999999993</v>
      </c>
    </row>
    <row r="45" spans="1:14" x14ac:dyDescent="0.3">
      <c r="A45" t="s">
        <v>62</v>
      </c>
      <c r="B45" s="42">
        <v>7.1500000000000008E-2</v>
      </c>
      <c r="C45" s="43">
        <v>1.9262441866665463E-2</v>
      </c>
      <c r="L45" s="1"/>
      <c r="M45">
        <v>11</v>
      </c>
      <c r="N45" s="13">
        <v>0.37999999999999989</v>
      </c>
    </row>
    <row r="46" spans="1:14" x14ac:dyDescent="0.3">
      <c r="A46" t="s">
        <v>63</v>
      </c>
      <c r="B46" s="42">
        <v>0.28249999999999997</v>
      </c>
      <c r="C46" s="43">
        <v>5.0398826044528784E-2</v>
      </c>
      <c r="L46" s="1" t="s">
        <v>61</v>
      </c>
      <c r="M46">
        <v>12</v>
      </c>
      <c r="N46" s="13">
        <v>0.88099999999999989</v>
      </c>
    </row>
    <row r="47" spans="1:14" x14ac:dyDescent="0.3">
      <c r="A47" t="s">
        <v>64</v>
      </c>
      <c r="B47" s="42">
        <v>0.20650000000000002</v>
      </c>
      <c r="C47" s="43">
        <v>4.5205549069408164E-2</v>
      </c>
      <c r="L47" s="1"/>
      <c r="M47">
        <v>12</v>
      </c>
      <c r="N47" s="13">
        <v>0.67899999999999983</v>
      </c>
    </row>
    <row r="48" spans="1:14" x14ac:dyDescent="0.3">
      <c r="A48" t="s">
        <v>65</v>
      </c>
      <c r="B48" s="42">
        <v>0.31625000000000003</v>
      </c>
      <c r="C48" s="43">
        <v>2.9775899090819426E-2</v>
      </c>
      <c r="L48" s="1"/>
      <c r="M48">
        <v>12</v>
      </c>
      <c r="N48" s="13">
        <v>0.89200000000000002</v>
      </c>
    </row>
    <row r="49" spans="1:14" x14ac:dyDescent="0.3">
      <c r="A49" t="s">
        <v>66</v>
      </c>
      <c r="B49" s="42">
        <v>0.15375000000000003</v>
      </c>
      <c r="C49" s="43">
        <v>4.967750161458067E-2</v>
      </c>
      <c r="L49" s="1"/>
      <c r="M49">
        <v>12</v>
      </c>
      <c r="N49" s="13">
        <v>0.68449999999999978</v>
      </c>
    </row>
    <row r="50" spans="1:14" x14ac:dyDescent="0.3">
      <c r="A50" t="s">
        <v>67</v>
      </c>
      <c r="B50" s="42">
        <v>0.443</v>
      </c>
      <c r="C50" s="43">
        <v>4.0878376517012642E-2</v>
      </c>
      <c r="L50" s="1" t="s">
        <v>62</v>
      </c>
      <c r="M50">
        <v>13</v>
      </c>
      <c r="N50" s="13">
        <v>0.10199999999999999</v>
      </c>
    </row>
    <row r="51" spans="1:14" x14ac:dyDescent="0.3">
      <c r="B51" s="42"/>
      <c r="C51" s="43"/>
      <c r="L51" s="1"/>
      <c r="M51">
        <v>13</v>
      </c>
      <c r="N51" s="13">
        <v>3.5500000000000004E-2</v>
      </c>
    </row>
    <row r="52" spans="1:14" x14ac:dyDescent="0.3">
      <c r="A52" t="s">
        <v>68</v>
      </c>
      <c r="B52" s="42">
        <v>0.3214999999999999</v>
      </c>
      <c r="C52" s="43">
        <v>3.3668110530094685E-2</v>
      </c>
      <c r="L52" s="1"/>
      <c r="M52">
        <v>13</v>
      </c>
      <c r="N52" s="13">
        <v>0.10750000000000001</v>
      </c>
    </row>
    <row r="53" spans="1:14" x14ac:dyDescent="0.3">
      <c r="A53" t="s">
        <v>69</v>
      </c>
      <c r="B53" s="42">
        <v>0.4995</v>
      </c>
      <c r="C53" s="43">
        <v>5.0398826044528736E-2</v>
      </c>
      <c r="L53" s="1"/>
      <c r="M53">
        <v>13</v>
      </c>
      <c r="N53" s="13">
        <v>4.1000000000000009E-2</v>
      </c>
    </row>
    <row r="54" spans="1:14" x14ac:dyDescent="0.3">
      <c r="A54" t="s">
        <v>70</v>
      </c>
      <c r="B54" s="42">
        <v>0.7649999999999999</v>
      </c>
      <c r="C54" s="43">
        <v>4.5205549069408338E-2</v>
      </c>
      <c r="L54" s="1" t="s">
        <v>63</v>
      </c>
      <c r="M54">
        <v>14</v>
      </c>
      <c r="N54" s="13">
        <v>0.36699999999999999</v>
      </c>
    </row>
    <row r="55" spans="1:14" x14ac:dyDescent="0.3">
      <c r="A55" t="s">
        <v>71</v>
      </c>
      <c r="B55" s="42">
        <v>0.47474999999999995</v>
      </c>
      <c r="C55" s="43">
        <v>2.977589909081935E-2</v>
      </c>
      <c r="L55" s="1"/>
      <c r="M55">
        <v>14</v>
      </c>
      <c r="N55" s="13">
        <v>0.1925</v>
      </c>
    </row>
    <row r="56" spans="1:14" x14ac:dyDescent="0.3">
      <c r="A56" t="s">
        <v>72</v>
      </c>
      <c r="B56" s="42">
        <v>0.20224999999999999</v>
      </c>
      <c r="C56" s="43">
        <v>6.4105544481997304E-2</v>
      </c>
      <c r="L56" s="1"/>
      <c r="M56">
        <v>14</v>
      </c>
      <c r="N56" s="13">
        <v>0.37249999999999994</v>
      </c>
    </row>
    <row r="57" spans="1:14" x14ac:dyDescent="0.3">
      <c r="A57" t="s">
        <v>73</v>
      </c>
      <c r="B57" s="42">
        <v>0.26750000000000002</v>
      </c>
      <c r="C57" s="43">
        <v>4.0878376517012864E-2</v>
      </c>
      <c r="L57" s="1"/>
      <c r="M57">
        <v>14</v>
      </c>
      <c r="N57" s="13">
        <v>0.19800000000000001</v>
      </c>
    </row>
    <row r="58" spans="1:14" x14ac:dyDescent="0.3">
      <c r="L58" s="1" t="s">
        <v>64</v>
      </c>
      <c r="M58">
        <v>15</v>
      </c>
      <c r="N58" s="13">
        <v>0.28200000000000003</v>
      </c>
    </row>
    <row r="59" spans="1:14" x14ac:dyDescent="0.3">
      <c r="L59" s="1"/>
      <c r="M59">
        <v>15</v>
      </c>
      <c r="N59" s="13">
        <v>0.12550000000000006</v>
      </c>
    </row>
    <row r="60" spans="1:14" x14ac:dyDescent="0.3">
      <c r="L60" s="1"/>
      <c r="M60">
        <v>15</v>
      </c>
      <c r="N60" s="13">
        <v>0.28750000000000003</v>
      </c>
    </row>
    <row r="61" spans="1:14" x14ac:dyDescent="0.3">
      <c r="L61" s="1"/>
      <c r="M61">
        <v>15</v>
      </c>
      <c r="N61" s="13">
        <v>0.13100000000000006</v>
      </c>
    </row>
    <row r="62" spans="1:14" x14ac:dyDescent="0.3">
      <c r="L62" s="1" t="s">
        <v>65</v>
      </c>
      <c r="M62">
        <v>16</v>
      </c>
      <c r="N62" s="13">
        <v>0.36499999999999999</v>
      </c>
    </row>
    <row r="63" spans="1:14" x14ac:dyDescent="0.3">
      <c r="L63" s="1"/>
      <c r="M63">
        <v>16</v>
      </c>
      <c r="N63" s="13">
        <v>0.26200000000000001</v>
      </c>
    </row>
    <row r="64" spans="1:14" x14ac:dyDescent="0.3">
      <c r="L64" s="1"/>
      <c r="M64">
        <v>16</v>
      </c>
      <c r="N64" s="13">
        <v>0.3705</v>
      </c>
    </row>
    <row r="65" spans="12:14" x14ac:dyDescent="0.3">
      <c r="L65" s="1"/>
      <c r="M65">
        <v>16</v>
      </c>
      <c r="N65" s="13">
        <v>0.26750000000000002</v>
      </c>
    </row>
    <row r="66" spans="12:14" x14ac:dyDescent="0.3">
      <c r="L66" s="1" t="s">
        <v>66</v>
      </c>
      <c r="M66">
        <v>17</v>
      </c>
      <c r="N66" s="13">
        <v>0.23700000000000002</v>
      </c>
    </row>
    <row r="67" spans="12:14" x14ac:dyDescent="0.3">
      <c r="L67" s="1"/>
      <c r="M67">
        <v>17</v>
      </c>
      <c r="N67" s="13">
        <v>6.5000000000000002E-2</v>
      </c>
    </row>
    <row r="68" spans="12:14" x14ac:dyDescent="0.3">
      <c r="L68" s="1"/>
      <c r="M68">
        <v>17</v>
      </c>
      <c r="N68" s="13">
        <v>0.24250000000000002</v>
      </c>
    </row>
    <row r="69" spans="12:14" x14ac:dyDescent="0.3">
      <c r="L69" s="1"/>
      <c r="M69">
        <v>17</v>
      </c>
      <c r="N69" s="13">
        <v>7.0500000000000007E-2</v>
      </c>
    </row>
    <row r="70" spans="12:14" x14ac:dyDescent="0.3">
      <c r="L70" s="1" t="s">
        <v>67</v>
      </c>
      <c r="M70">
        <v>18</v>
      </c>
      <c r="N70" s="13">
        <v>0.51100000000000001</v>
      </c>
    </row>
    <row r="71" spans="12:14" x14ac:dyDescent="0.3">
      <c r="L71" s="1"/>
      <c r="M71">
        <v>18</v>
      </c>
      <c r="N71" s="13">
        <v>0.3695</v>
      </c>
    </row>
    <row r="72" spans="12:14" x14ac:dyDescent="0.3">
      <c r="L72" s="1"/>
      <c r="M72">
        <v>18</v>
      </c>
      <c r="N72" s="13">
        <v>0.51649999999999996</v>
      </c>
    </row>
    <row r="73" spans="12:14" x14ac:dyDescent="0.3">
      <c r="L73" s="1"/>
      <c r="M73">
        <v>18</v>
      </c>
      <c r="N73" s="13">
        <v>0.37499999999999994</v>
      </c>
    </row>
    <row r="74" spans="12:14" x14ac:dyDescent="0.3">
      <c r="L74" s="1" t="s">
        <v>68</v>
      </c>
      <c r="M74">
        <v>19</v>
      </c>
      <c r="N74" s="13">
        <v>0.377</v>
      </c>
    </row>
    <row r="75" spans="12:14" x14ac:dyDescent="0.3">
      <c r="L75" s="1"/>
      <c r="M75">
        <v>19</v>
      </c>
      <c r="N75" s="13">
        <v>0.26049999999999995</v>
      </c>
    </row>
    <row r="76" spans="12:14" x14ac:dyDescent="0.3">
      <c r="L76" s="1"/>
      <c r="M76">
        <v>19</v>
      </c>
      <c r="N76" s="13">
        <v>0.38249999999999984</v>
      </c>
    </row>
    <row r="77" spans="12:14" x14ac:dyDescent="0.3">
      <c r="L77" s="1"/>
      <c r="M77">
        <v>19</v>
      </c>
      <c r="N77" s="13">
        <v>0.2659999999999999</v>
      </c>
    </row>
    <row r="78" spans="12:14" x14ac:dyDescent="0.3">
      <c r="L78" s="1" t="s">
        <v>69</v>
      </c>
      <c r="M78">
        <v>20</v>
      </c>
      <c r="N78" s="13">
        <v>0.58400000000000007</v>
      </c>
    </row>
    <row r="79" spans="12:14" x14ac:dyDescent="0.3">
      <c r="L79" s="1"/>
      <c r="M79">
        <v>20</v>
      </c>
      <c r="N79" s="13">
        <v>0.40950000000000003</v>
      </c>
    </row>
    <row r="80" spans="12:14" x14ac:dyDescent="0.3">
      <c r="L80" s="1"/>
      <c r="M80">
        <v>20</v>
      </c>
      <c r="N80" s="13">
        <v>0.58949999999999991</v>
      </c>
    </row>
    <row r="81" spans="12:14" x14ac:dyDescent="0.3">
      <c r="L81" s="1"/>
      <c r="M81">
        <v>20</v>
      </c>
      <c r="N81" s="13">
        <v>0.41499999999999998</v>
      </c>
    </row>
    <row r="82" spans="12:14" x14ac:dyDescent="0.3">
      <c r="L82" s="1" t="s">
        <v>70</v>
      </c>
      <c r="M82">
        <v>21</v>
      </c>
      <c r="N82" s="13">
        <v>0.84050000000000002</v>
      </c>
    </row>
    <row r="83" spans="12:14" x14ac:dyDescent="0.3">
      <c r="L83" s="1"/>
      <c r="M83">
        <v>21</v>
      </c>
      <c r="N83" s="13">
        <v>0.68399999999999994</v>
      </c>
    </row>
    <row r="84" spans="12:14" x14ac:dyDescent="0.3">
      <c r="L84" s="1"/>
      <c r="M84">
        <v>21</v>
      </c>
      <c r="N84" s="13">
        <v>0.84600000000000009</v>
      </c>
    </row>
    <row r="85" spans="12:14" x14ac:dyDescent="0.3">
      <c r="L85" s="1"/>
      <c r="M85">
        <v>21</v>
      </c>
      <c r="N85" s="13">
        <v>0.6895</v>
      </c>
    </row>
    <row r="86" spans="12:14" x14ac:dyDescent="0.3">
      <c r="L86" s="1" t="s">
        <v>71</v>
      </c>
      <c r="M86">
        <v>22</v>
      </c>
      <c r="N86" s="13">
        <v>0.52349999999999997</v>
      </c>
    </row>
    <row r="87" spans="12:14" x14ac:dyDescent="0.3">
      <c r="L87" s="1"/>
      <c r="M87">
        <v>22</v>
      </c>
      <c r="N87" s="13">
        <v>0.42049999999999993</v>
      </c>
    </row>
    <row r="88" spans="12:14" x14ac:dyDescent="0.3">
      <c r="L88" s="1"/>
      <c r="M88">
        <v>22</v>
      </c>
      <c r="N88" s="13">
        <v>0.52899999999999991</v>
      </c>
    </row>
    <row r="89" spans="12:14" x14ac:dyDescent="0.3">
      <c r="L89" s="1"/>
      <c r="M89">
        <v>22</v>
      </c>
      <c r="N89" s="13">
        <v>0.42599999999999988</v>
      </c>
    </row>
    <row r="90" spans="12:14" x14ac:dyDescent="0.3">
      <c r="L90" s="1" t="s">
        <v>72</v>
      </c>
      <c r="M90">
        <v>23</v>
      </c>
      <c r="N90" s="13">
        <v>0.3105</v>
      </c>
    </row>
    <row r="91" spans="12:14" x14ac:dyDescent="0.3">
      <c r="L91" s="1"/>
      <c r="M91">
        <v>23</v>
      </c>
      <c r="N91" s="13">
        <v>8.8499999999999968E-2</v>
      </c>
    </row>
    <row r="92" spans="12:14" x14ac:dyDescent="0.3">
      <c r="L92" s="1"/>
      <c r="M92">
        <v>23</v>
      </c>
      <c r="N92" s="13">
        <v>0.316</v>
      </c>
    </row>
    <row r="93" spans="12:14" x14ac:dyDescent="0.3">
      <c r="L93" s="1"/>
      <c r="M93">
        <v>23</v>
      </c>
      <c r="N93" s="13">
        <v>9.3999999999999972E-2</v>
      </c>
    </row>
    <row r="94" spans="12:14" x14ac:dyDescent="0.3">
      <c r="L94" s="1" t="s">
        <v>73</v>
      </c>
      <c r="M94">
        <v>24</v>
      </c>
      <c r="N94" s="13">
        <v>0.33550000000000002</v>
      </c>
    </row>
    <row r="95" spans="12:14" x14ac:dyDescent="0.3">
      <c r="L95" s="1"/>
      <c r="M95">
        <v>24</v>
      </c>
      <c r="N95" s="13">
        <v>0.19400000000000001</v>
      </c>
    </row>
    <row r="96" spans="12:14" x14ac:dyDescent="0.3">
      <c r="L96" s="1"/>
      <c r="M96">
        <v>24</v>
      </c>
      <c r="N96" s="13">
        <v>0.34100000000000003</v>
      </c>
    </row>
    <row r="97" spans="12:14" x14ac:dyDescent="0.3">
      <c r="L97" s="1"/>
      <c r="M97">
        <v>24</v>
      </c>
      <c r="N97" s="13">
        <v>0.19950000000000001</v>
      </c>
    </row>
  </sheetData>
  <mergeCells count="24">
    <mergeCell ref="L74:L77"/>
    <mergeCell ref="L78:L81"/>
    <mergeCell ref="L82:L85"/>
    <mergeCell ref="L86:L89"/>
    <mergeCell ref="L90:L93"/>
    <mergeCell ref="L94:L97"/>
    <mergeCell ref="L50:L53"/>
    <mergeCell ref="L54:L57"/>
    <mergeCell ref="L58:L61"/>
    <mergeCell ref="L62:L65"/>
    <mergeCell ref="L66:L69"/>
    <mergeCell ref="L70:L73"/>
    <mergeCell ref="L26:L29"/>
    <mergeCell ref="L30:L33"/>
    <mergeCell ref="L34:L37"/>
    <mergeCell ref="L38:L41"/>
    <mergeCell ref="L42:L45"/>
    <mergeCell ref="L46:L49"/>
    <mergeCell ref="L2:L5"/>
    <mergeCell ref="L6:L9"/>
    <mergeCell ref="L10:L13"/>
    <mergeCell ref="L14:L17"/>
    <mergeCell ref="L18:L21"/>
    <mergeCell ref="L22:L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5F86-83F6-4ECB-B29E-FCD019723EE7}">
  <dimension ref="A1:M96"/>
  <sheetViews>
    <sheetView topLeftCell="A35" workbookViewId="0">
      <selection sqref="A1:XFD1048576"/>
    </sheetView>
  </sheetViews>
  <sheetFormatPr defaultRowHeight="14.4" x14ac:dyDescent="0.3"/>
  <cols>
    <col min="1" max="1" width="25.6640625" bestFit="1" customWidth="1"/>
    <col min="11" max="11" width="26.5546875" bestFit="1" customWidth="1"/>
  </cols>
  <sheetData>
    <row r="1" spans="1:13" x14ac:dyDescent="0.3">
      <c r="F1" t="s">
        <v>6</v>
      </c>
      <c r="G1" t="s">
        <v>7</v>
      </c>
      <c r="K1" s="1" t="s">
        <v>50</v>
      </c>
      <c r="L1">
        <v>1</v>
      </c>
      <c r="M1">
        <v>0.17349999999999999</v>
      </c>
    </row>
    <row r="2" spans="1:13" x14ac:dyDescent="0.3">
      <c r="A2" s="44" t="s">
        <v>50</v>
      </c>
      <c r="B2">
        <v>0.17349999999999999</v>
      </c>
      <c r="C2">
        <v>0.14999999999999997</v>
      </c>
      <c r="D2">
        <v>0.16899999999999998</v>
      </c>
      <c r="E2">
        <v>0.14549999999999996</v>
      </c>
      <c r="F2" s="5">
        <v>0.15949999999999998</v>
      </c>
      <c r="G2" s="6">
        <v>6.907121928367373E-3</v>
      </c>
      <c r="K2" s="1"/>
      <c r="L2">
        <v>1</v>
      </c>
      <c r="M2">
        <v>0.14999999999999997</v>
      </c>
    </row>
    <row r="3" spans="1:13" x14ac:dyDescent="0.3">
      <c r="A3" s="44" t="s">
        <v>51</v>
      </c>
      <c r="B3">
        <v>0.26700000000000002</v>
      </c>
      <c r="C3">
        <v>0.24799999999999997</v>
      </c>
      <c r="D3">
        <v>0.26249999999999996</v>
      </c>
      <c r="E3">
        <v>0.24349999999999999</v>
      </c>
      <c r="F3" s="5">
        <v>0.25524999999999998</v>
      </c>
      <c r="G3" s="6">
        <v>5.6365621910286203E-3</v>
      </c>
      <c r="K3" s="1"/>
      <c r="L3">
        <v>1</v>
      </c>
      <c r="M3">
        <v>0.16899999999999998</v>
      </c>
    </row>
    <row r="4" spans="1:13" x14ac:dyDescent="0.3">
      <c r="A4" s="44" t="s">
        <v>52</v>
      </c>
      <c r="B4">
        <v>0.14600000000000002</v>
      </c>
      <c r="C4">
        <v>9.5500000000000002E-2</v>
      </c>
      <c r="D4">
        <v>0.14150000000000001</v>
      </c>
      <c r="E4">
        <v>9.0999999999999998E-2</v>
      </c>
      <c r="F4" s="5">
        <v>0.11849999999999999</v>
      </c>
      <c r="G4" s="6">
        <v>1.4635857792877559E-2</v>
      </c>
      <c r="K4" s="1"/>
      <c r="L4">
        <v>1</v>
      </c>
      <c r="M4">
        <v>0.14549999999999996</v>
      </c>
    </row>
    <row r="5" spans="1:13" x14ac:dyDescent="0.3">
      <c r="A5" s="44" t="s">
        <v>53</v>
      </c>
      <c r="B5">
        <v>0.375</v>
      </c>
      <c r="C5">
        <v>0.29649999999999999</v>
      </c>
      <c r="D5">
        <v>0.37050000000000005</v>
      </c>
      <c r="E5">
        <v>0.29199999999999998</v>
      </c>
      <c r="F5" s="5">
        <v>0.33350000000000002</v>
      </c>
      <c r="G5" s="6">
        <v>2.2698201103464922E-2</v>
      </c>
      <c r="K5" s="1" t="s">
        <v>51</v>
      </c>
      <c r="L5">
        <v>2</v>
      </c>
      <c r="M5">
        <v>0.26700000000000002</v>
      </c>
    </row>
    <row r="6" spans="1:13" x14ac:dyDescent="0.3">
      <c r="A6" s="44" t="s">
        <v>54</v>
      </c>
      <c r="B6">
        <v>0.26700000000000002</v>
      </c>
      <c r="C6">
        <v>0.23999999999999996</v>
      </c>
      <c r="D6">
        <v>0.26249999999999996</v>
      </c>
      <c r="E6">
        <v>0.23549999999999999</v>
      </c>
      <c r="F6" s="5">
        <v>0.25124999999999997</v>
      </c>
      <c r="G6" s="6">
        <v>7.9017403146395583E-3</v>
      </c>
      <c r="K6" s="1"/>
      <c r="L6">
        <v>2</v>
      </c>
      <c r="M6">
        <v>0.24799999999999997</v>
      </c>
    </row>
    <row r="7" spans="1:13" x14ac:dyDescent="0.3">
      <c r="A7" s="44" t="s">
        <v>55</v>
      </c>
      <c r="B7">
        <v>0.1615</v>
      </c>
      <c r="C7">
        <v>8.6999999999999994E-2</v>
      </c>
      <c r="D7">
        <v>0.15700000000000003</v>
      </c>
      <c r="E7">
        <v>8.249999999999999E-2</v>
      </c>
      <c r="F7" s="5">
        <v>0.122</v>
      </c>
      <c r="G7" s="6">
        <v>2.1545494501944817E-2</v>
      </c>
      <c r="K7" s="1"/>
      <c r="L7">
        <v>2</v>
      </c>
      <c r="M7">
        <v>0.26249999999999996</v>
      </c>
    </row>
    <row r="8" spans="1:13" x14ac:dyDescent="0.3">
      <c r="F8" s="5"/>
      <c r="G8" s="6"/>
      <c r="K8" s="1"/>
      <c r="L8">
        <v>2</v>
      </c>
      <c r="M8">
        <v>0.24349999999999999</v>
      </c>
    </row>
    <row r="9" spans="1:13" x14ac:dyDescent="0.3">
      <c r="A9" s="44" t="s">
        <v>56</v>
      </c>
      <c r="B9">
        <v>0.17749999999999999</v>
      </c>
      <c r="C9">
        <v>0.154</v>
      </c>
      <c r="D9">
        <v>0.17299999999999999</v>
      </c>
      <c r="E9">
        <v>0.14950000000000002</v>
      </c>
      <c r="F9" s="5">
        <v>0.16349999999999998</v>
      </c>
      <c r="G9" s="6">
        <v>6.9071219283673609E-3</v>
      </c>
      <c r="K9" s="1" t="s">
        <v>52</v>
      </c>
      <c r="L9">
        <v>3</v>
      </c>
      <c r="M9">
        <v>0.14600000000000002</v>
      </c>
    </row>
    <row r="10" spans="1:13" x14ac:dyDescent="0.3">
      <c r="A10" s="44" t="s">
        <v>57</v>
      </c>
      <c r="B10">
        <v>0.68499999999999994</v>
      </c>
      <c r="C10">
        <v>0.62649999999999995</v>
      </c>
      <c r="D10">
        <v>0.68049999999999988</v>
      </c>
      <c r="E10">
        <v>0.62199999999999989</v>
      </c>
      <c r="F10" s="5">
        <v>0.65349999999999997</v>
      </c>
      <c r="G10" s="6">
        <v>1.6937384685954324E-2</v>
      </c>
      <c r="K10" s="1"/>
      <c r="L10">
        <v>3</v>
      </c>
      <c r="M10">
        <v>9.5500000000000002E-2</v>
      </c>
    </row>
    <row r="11" spans="1:13" x14ac:dyDescent="0.3">
      <c r="A11" s="44" t="s">
        <v>58</v>
      </c>
      <c r="B11">
        <v>0.38500000000000001</v>
      </c>
      <c r="C11">
        <v>0.37049999999999994</v>
      </c>
      <c r="D11">
        <v>0.38049999999999995</v>
      </c>
      <c r="E11">
        <v>0.36599999999999999</v>
      </c>
      <c r="F11" s="5">
        <v>0.37549999999999994</v>
      </c>
      <c r="G11" s="6">
        <v>4.3827312641015722E-3</v>
      </c>
      <c r="K11" s="1"/>
      <c r="L11">
        <v>3</v>
      </c>
      <c r="M11">
        <v>0.14150000000000001</v>
      </c>
    </row>
    <row r="12" spans="1:13" x14ac:dyDescent="0.3">
      <c r="A12" s="44" t="s">
        <v>59</v>
      </c>
      <c r="B12">
        <v>0.88900000000000001</v>
      </c>
      <c r="C12">
        <v>0.86550000000000005</v>
      </c>
      <c r="D12">
        <v>0.88449999999999995</v>
      </c>
      <c r="E12">
        <v>0.86099999999999999</v>
      </c>
      <c r="F12" s="5">
        <v>0.875</v>
      </c>
      <c r="G12" s="6">
        <v>6.9071219283673609E-3</v>
      </c>
      <c r="K12" s="1"/>
      <c r="L12">
        <v>3</v>
      </c>
      <c r="M12">
        <v>9.0999999999999998E-2</v>
      </c>
    </row>
    <row r="13" spans="1:13" x14ac:dyDescent="0.3">
      <c r="A13" s="44" t="s">
        <v>60</v>
      </c>
      <c r="B13">
        <v>0.52499999999999991</v>
      </c>
      <c r="C13">
        <v>0.54649999999999999</v>
      </c>
      <c r="D13">
        <v>0.52049999999999996</v>
      </c>
      <c r="E13">
        <v>0.54200000000000004</v>
      </c>
      <c r="F13" s="5">
        <v>0.53349999999999997</v>
      </c>
      <c r="G13" s="6">
        <v>6.3410041265822845E-3</v>
      </c>
      <c r="K13" s="1" t="s">
        <v>53</v>
      </c>
      <c r="L13">
        <v>4</v>
      </c>
      <c r="M13">
        <v>0.375</v>
      </c>
    </row>
    <row r="14" spans="1:13" x14ac:dyDescent="0.3">
      <c r="A14" s="44" t="s">
        <v>61</v>
      </c>
      <c r="B14">
        <v>0.52749999999999997</v>
      </c>
      <c r="C14">
        <v>0.504</v>
      </c>
      <c r="D14">
        <v>0.52300000000000002</v>
      </c>
      <c r="E14">
        <v>0.49950000000000006</v>
      </c>
      <c r="F14" s="5">
        <v>0.51350000000000007</v>
      </c>
      <c r="G14" s="6">
        <v>6.9071219283673539E-3</v>
      </c>
      <c r="K14" s="1"/>
      <c r="L14">
        <v>4</v>
      </c>
      <c r="M14">
        <v>0.29649999999999999</v>
      </c>
    </row>
    <row r="15" spans="1:13" x14ac:dyDescent="0.3">
      <c r="F15" s="5"/>
      <c r="G15" s="6"/>
      <c r="K15" s="1"/>
      <c r="L15">
        <v>4</v>
      </c>
      <c r="M15">
        <v>0.37050000000000005</v>
      </c>
    </row>
    <row r="16" spans="1:13" x14ac:dyDescent="0.3">
      <c r="A16" s="44" t="s">
        <v>62</v>
      </c>
      <c r="B16">
        <v>8.6000000000000021E-2</v>
      </c>
      <c r="C16">
        <v>8.0499999999999988E-2</v>
      </c>
      <c r="D16">
        <v>8.1500000000000017E-2</v>
      </c>
      <c r="E16">
        <v>7.5999999999999984E-2</v>
      </c>
      <c r="F16" s="5">
        <v>8.1000000000000003E-2</v>
      </c>
      <c r="G16" s="6">
        <v>2.0514222708485365E-3</v>
      </c>
      <c r="K16" s="1"/>
      <c r="L16">
        <v>4</v>
      </c>
      <c r="M16">
        <v>0.29199999999999998</v>
      </c>
    </row>
    <row r="17" spans="1:13" x14ac:dyDescent="0.3">
      <c r="A17" s="44" t="s">
        <v>63</v>
      </c>
      <c r="B17">
        <v>0.32449999999999996</v>
      </c>
      <c r="C17">
        <v>0.32950000000000002</v>
      </c>
      <c r="D17">
        <v>0.31999999999999995</v>
      </c>
      <c r="E17">
        <v>0.32500000000000001</v>
      </c>
      <c r="F17" s="5">
        <v>0.32474999999999998</v>
      </c>
      <c r="G17" s="6">
        <v>1.9418633662885211E-3</v>
      </c>
      <c r="K17" s="1" t="s">
        <v>54</v>
      </c>
      <c r="L17">
        <v>5</v>
      </c>
      <c r="M17">
        <v>0.26700000000000002</v>
      </c>
    </row>
    <row r="18" spans="1:13" x14ac:dyDescent="0.3">
      <c r="A18" s="44" t="s">
        <v>64</v>
      </c>
      <c r="B18">
        <v>0.24950000000000003</v>
      </c>
      <c r="C18">
        <v>0.20449999999999999</v>
      </c>
      <c r="D18">
        <v>0.24500000000000002</v>
      </c>
      <c r="E18">
        <v>0.2</v>
      </c>
      <c r="F18" s="5">
        <v>0.22475000000000001</v>
      </c>
      <c r="G18" s="6">
        <v>1.3055171389146903E-2</v>
      </c>
      <c r="K18" s="1"/>
      <c r="L18">
        <v>5</v>
      </c>
      <c r="M18">
        <v>0.23999999999999996</v>
      </c>
    </row>
    <row r="19" spans="1:13" x14ac:dyDescent="0.3">
      <c r="A19" s="44" t="s">
        <v>65</v>
      </c>
      <c r="B19">
        <v>0.22500000000000003</v>
      </c>
      <c r="C19">
        <v>0.215</v>
      </c>
      <c r="D19">
        <v>0.22050000000000003</v>
      </c>
      <c r="E19">
        <v>0.21049999999999999</v>
      </c>
      <c r="F19" s="5">
        <v>0.21775000000000003</v>
      </c>
      <c r="G19" s="6">
        <v>3.1655699855371064E-3</v>
      </c>
      <c r="K19" s="1"/>
      <c r="L19">
        <v>5</v>
      </c>
      <c r="M19">
        <v>0.26249999999999996</v>
      </c>
    </row>
    <row r="20" spans="1:13" x14ac:dyDescent="0.3">
      <c r="A20" s="44" t="s">
        <v>66</v>
      </c>
      <c r="B20">
        <v>0.17699999999999999</v>
      </c>
      <c r="C20">
        <v>0.182</v>
      </c>
      <c r="D20">
        <v>0.17249999999999999</v>
      </c>
      <c r="E20">
        <v>0.17749999999999999</v>
      </c>
      <c r="F20" s="5">
        <v>0.17724999999999999</v>
      </c>
      <c r="G20" s="6">
        <v>1.9418633662885091E-3</v>
      </c>
      <c r="K20" s="1"/>
      <c r="L20">
        <v>5</v>
      </c>
      <c r="M20">
        <v>0.23549999999999999</v>
      </c>
    </row>
    <row r="21" spans="1:13" x14ac:dyDescent="0.3">
      <c r="A21" s="44" t="s">
        <v>67</v>
      </c>
      <c r="B21">
        <v>0.29950000000000004</v>
      </c>
      <c r="C21">
        <v>0.3145</v>
      </c>
      <c r="D21">
        <v>0.29500000000000004</v>
      </c>
      <c r="E21">
        <v>0.31</v>
      </c>
      <c r="F21" s="5">
        <v>0.30475000000000002</v>
      </c>
      <c r="G21" s="6">
        <v>4.52078533000627E-3</v>
      </c>
      <c r="K21" s="1" t="s">
        <v>55</v>
      </c>
      <c r="L21">
        <v>6</v>
      </c>
      <c r="M21">
        <v>0.1615</v>
      </c>
    </row>
    <row r="22" spans="1:13" x14ac:dyDescent="0.3">
      <c r="F22" s="5"/>
      <c r="G22" s="6"/>
      <c r="K22" s="1"/>
      <c r="L22">
        <v>6</v>
      </c>
      <c r="M22">
        <v>8.6999999999999994E-2</v>
      </c>
    </row>
    <row r="23" spans="1:13" x14ac:dyDescent="0.3">
      <c r="A23" s="44" t="s">
        <v>68</v>
      </c>
      <c r="B23">
        <v>0.19349999999999998</v>
      </c>
      <c r="C23">
        <v>0.15499999999999997</v>
      </c>
      <c r="D23">
        <v>0.18899999999999997</v>
      </c>
      <c r="E23">
        <v>0.15049999999999997</v>
      </c>
      <c r="F23" s="5">
        <v>0.17199999999999996</v>
      </c>
      <c r="G23" s="6">
        <v>1.1189652958574488E-2</v>
      </c>
      <c r="K23" s="1"/>
      <c r="L23">
        <v>6</v>
      </c>
      <c r="M23">
        <v>0.15700000000000003</v>
      </c>
    </row>
    <row r="24" spans="1:13" x14ac:dyDescent="0.3">
      <c r="A24" s="44" t="s">
        <v>69</v>
      </c>
      <c r="B24">
        <v>0.35799999999999993</v>
      </c>
      <c r="C24">
        <v>0.34949999999999998</v>
      </c>
      <c r="D24">
        <v>0.35349999999999993</v>
      </c>
      <c r="E24">
        <v>0.34499999999999997</v>
      </c>
      <c r="F24" s="5">
        <v>0.35149999999999998</v>
      </c>
      <c r="G24" s="6">
        <v>2.7763885414929354E-3</v>
      </c>
      <c r="K24" s="1"/>
      <c r="L24">
        <v>6</v>
      </c>
      <c r="M24">
        <v>8.249999999999999E-2</v>
      </c>
    </row>
    <row r="25" spans="1:13" x14ac:dyDescent="0.3">
      <c r="A25" s="44" t="s">
        <v>70</v>
      </c>
      <c r="B25">
        <v>0.25149999999999995</v>
      </c>
      <c r="C25">
        <v>0.27300000000000002</v>
      </c>
      <c r="D25">
        <v>0.24699999999999997</v>
      </c>
      <c r="E25">
        <v>0.26849999999999996</v>
      </c>
      <c r="F25" s="5">
        <v>0.26</v>
      </c>
      <c r="G25" s="6">
        <v>6.3410041265822776E-3</v>
      </c>
      <c r="K25" s="1" t="s">
        <v>56</v>
      </c>
      <c r="L25">
        <v>7</v>
      </c>
      <c r="M25">
        <v>0.17749999999999999</v>
      </c>
    </row>
    <row r="26" spans="1:13" x14ac:dyDescent="0.3">
      <c r="A26" s="44" t="s">
        <v>71</v>
      </c>
      <c r="B26">
        <v>0.56599999999999984</v>
      </c>
      <c r="C26">
        <v>0.52750000000000008</v>
      </c>
      <c r="D26">
        <v>0.56149999999999989</v>
      </c>
      <c r="E26">
        <v>0.52300000000000002</v>
      </c>
      <c r="F26" s="5">
        <v>0.54449999999999998</v>
      </c>
      <c r="G26" s="6">
        <v>1.1189652958574369E-2</v>
      </c>
      <c r="K26" s="1"/>
      <c r="L26">
        <v>7</v>
      </c>
      <c r="M26">
        <v>0.154</v>
      </c>
    </row>
    <row r="27" spans="1:13" x14ac:dyDescent="0.3">
      <c r="A27" s="44" t="s">
        <v>72</v>
      </c>
      <c r="B27">
        <v>0.33899999999999997</v>
      </c>
      <c r="C27">
        <v>0.3155</v>
      </c>
      <c r="D27">
        <v>0.33450000000000002</v>
      </c>
      <c r="E27">
        <v>0.311</v>
      </c>
      <c r="F27" s="5">
        <v>0.32500000000000001</v>
      </c>
      <c r="G27" s="6">
        <v>6.9071219283673635E-3</v>
      </c>
      <c r="K27" s="1"/>
      <c r="L27">
        <v>7</v>
      </c>
      <c r="M27">
        <v>0.17299999999999999</v>
      </c>
    </row>
    <row r="28" spans="1:13" x14ac:dyDescent="0.3">
      <c r="A28" s="44" t="s">
        <v>73</v>
      </c>
      <c r="B28">
        <v>0.46199999999999997</v>
      </c>
      <c r="C28">
        <v>0.42849999999999999</v>
      </c>
      <c r="D28">
        <v>0.45749999999999991</v>
      </c>
      <c r="E28">
        <v>0.42400000000000004</v>
      </c>
      <c r="F28" s="5">
        <v>0.44299999999999995</v>
      </c>
      <c r="G28" s="6">
        <v>9.7574757664742832E-3</v>
      </c>
      <c r="K28" s="1"/>
      <c r="L28">
        <v>7</v>
      </c>
      <c r="M28">
        <v>0.14950000000000002</v>
      </c>
    </row>
    <row r="29" spans="1:13" x14ac:dyDescent="0.3">
      <c r="K29" s="1" t="s">
        <v>57</v>
      </c>
      <c r="L29">
        <v>8</v>
      </c>
      <c r="M29">
        <v>0.68499999999999994</v>
      </c>
    </row>
    <row r="30" spans="1:13" x14ac:dyDescent="0.3">
      <c r="K30" s="1"/>
      <c r="L30">
        <v>8</v>
      </c>
      <c r="M30">
        <v>0.62649999999999995</v>
      </c>
    </row>
    <row r="31" spans="1:13" x14ac:dyDescent="0.3">
      <c r="K31" s="1"/>
      <c r="L31">
        <v>8</v>
      </c>
      <c r="M31">
        <v>0.68049999999999988</v>
      </c>
    </row>
    <row r="32" spans="1:13" x14ac:dyDescent="0.3">
      <c r="K32" s="1"/>
      <c r="L32">
        <v>8</v>
      </c>
      <c r="M32">
        <v>0.62199999999999989</v>
      </c>
    </row>
    <row r="33" spans="1:13" x14ac:dyDescent="0.3">
      <c r="K33" s="1" t="s">
        <v>58</v>
      </c>
      <c r="L33">
        <v>9</v>
      </c>
      <c r="M33">
        <v>0.38500000000000001</v>
      </c>
    </row>
    <row r="34" spans="1:13" x14ac:dyDescent="0.3">
      <c r="K34" s="1"/>
      <c r="L34">
        <v>9</v>
      </c>
      <c r="M34">
        <v>0.37049999999999994</v>
      </c>
    </row>
    <row r="35" spans="1:13" x14ac:dyDescent="0.3">
      <c r="K35" s="1"/>
      <c r="L35">
        <v>9</v>
      </c>
      <c r="M35">
        <v>0.38049999999999995</v>
      </c>
    </row>
    <row r="36" spans="1:13" x14ac:dyDescent="0.3">
      <c r="K36" s="1"/>
      <c r="L36">
        <v>9</v>
      </c>
      <c r="M36">
        <v>0.36599999999999999</v>
      </c>
    </row>
    <row r="37" spans="1:13" x14ac:dyDescent="0.3">
      <c r="K37" s="1" t="s">
        <v>59</v>
      </c>
      <c r="L37">
        <v>10</v>
      </c>
      <c r="M37">
        <v>0.88900000000000001</v>
      </c>
    </row>
    <row r="38" spans="1:13" x14ac:dyDescent="0.3">
      <c r="A38" s="44"/>
      <c r="B38" s="5">
        <v>0.15949999999999998</v>
      </c>
      <c r="C38" s="6">
        <v>6.907121928367373E-3</v>
      </c>
      <c r="K38" s="1"/>
      <c r="L38">
        <v>10</v>
      </c>
      <c r="M38">
        <v>0.86550000000000005</v>
      </c>
    </row>
    <row r="39" spans="1:13" x14ac:dyDescent="0.3">
      <c r="A39" s="44"/>
      <c r="B39" s="5">
        <v>0.25524999999999998</v>
      </c>
      <c r="C39" s="6">
        <v>5.6365621910286203E-3</v>
      </c>
      <c r="K39" s="1"/>
      <c r="L39">
        <v>10</v>
      </c>
      <c r="M39">
        <v>0.88449999999999995</v>
      </c>
    </row>
    <row r="40" spans="1:13" x14ac:dyDescent="0.3">
      <c r="A40" s="44"/>
      <c r="B40" s="5">
        <v>0.11849999999999999</v>
      </c>
      <c r="C40" s="6">
        <v>1.4635857792877559E-2</v>
      </c>
      <c r="K40" s="1"/>
      <c r="L40">
        <v>10</v>
      </c>
      <c r="M40">
        <v>0.86099999999999999</v>
      </c>
    </row>
    <row r="41" spans="1:13" x14ac:dyDescent="0.3">
      <c r="A41" s="44"/>
      <c r="B41" s="5">
        <v>0.33350000000000002</v>
      </c>
      <c r="C41" s="6">
        <v>2.2698201103464922E-2</v>
      </c>
      <c r="K41" s="1" t="s">
        <v>60</v>
      </c>
      <c r="L41">
        <v>11</v>
      </c>
      <c r="M41">
        <v>0.52499999999999991</v>
      </c>
    </row>
    <row r="42" spans="1:13" x14ac:dyDescent="0.3">
      <c r="A42" s="44"/>
      <c r="B42" s="5">
        <v>0.25124999999999997</v>
      </c>
      <c r="C42" s="6">
        <v>7.9017403146395583E-3</v>
      </c>
      <c r="K42" s="1"/>
      <c r="L42">
        <v>11</v>
      </c>
      <c r="M42">
        <v>0.54649999999999999</v>
      </c>
    </row>
    <row r="43" spans="1:13" x14ac:dyDescent="0.3">
      <c r="A43" s="44"/>
      <c r="B43" s="5">
        <v>0.122</v>
      </c>
      <c r="C43" s="6">
        <v>2.1545494501944817E-2</v>
      </c>
      <c r="K43" s="1"/>
      <c r="L43">
        <v>11</v>
      </c>
      <c r="M43">
        <v>0.52049999999999996</v>
      </c>
    </row>
    <row r="44" spans="1:13" x14ac:dyDescent="0.3">
      <c r="B44" s="5"/>
      <c r="C44" s="6"/>
      <c r="K44" s="1"/>
      <c r="L44">
        <v>11</v>
      </c>
      <c r="M44">
        <v>0.54200000000000004</v>
      </c>
    </row>
    <row r="45" spans="1:13" x14ac:dyDescent="0.3">
      <c r="A45" s="44"/>
      <c r="B45" s="5">
        <v>0.16349999999999998</v>
      </c>
      <c r="C45" s="6">
        <v>6.9071219283673609E-3</v>
      </c>
      <c r="K45" s="1" t="s">
        <v>61</v>
      </c>
      <c r="L45">
        <v>12</v>
      </c>
      <c r="M45">
        <v>0.52749999999999997</v>
      </c>
    </row>
    <row r="46" spans="1:13" x14ac:dyDescent="0.3">
      <c r="A46" s="44"/>
      <c r="B46" s="5">
        <v>0.65349999999999997</v>
      </c>
      <c r="C46" s="6">
        <v>1.6937384685954324E-2</v>
      </c>
      <c r="K46" s="1"/>
      <c r="L46">
        <v>12</v>
      </c>
      <c r="M46">
        <v>0.504</v>
      </c>
    </row>
    <row r="47" spans="1:13" x14ac:dyDescent="0.3">
      <c r="A47" s="44"/>
      <c r="B47" s="5">
        <v>0.37549999999999994</v>
      </c>
      <c r="C47" s="6">
        <v>4.3827312641015722E-3</v>
      </c>
      <c r="K47" s="1"/>
      <c r="L47">
        <v>12</v>
      </c>
      <c r="M47">
        <v>0.52300000000000002</v>
      </c>
    </row>
    <row r="48" spans="1:13" x14ac:dyDescent="0.3">
      <c r="A48" s="44"/>
      <c r="B48" s="5">
        <v>0.875</v>
      </c>
      <c r="C48" s="6">
        <v>6.9071219283673602E-2</v>
      </c>
      <c r="K48" s="1"/>
      <c r="L48">
        <v>12</v>
      </c>
      <c r="M48">
        <v>0.49950000000000006</v>
      </c>
    </row>
    <row r="49" spans="1:13" x14ac:dyDescent="0.3">
      <c r="A49" s="44"/>
      <c r="B49" s="5">
        <v>0.53349999999999997</v>
      </c>
      <c r="C49" s="6">
        <v>6.3410041265822802E-3</v>
      </c>
      <c r="K49" s="1" t="s">
        <v>62</v>
      </c>
      <c r="L49">
        <v>13</v>
      </c>
      <c r="M49">
        <v>8.6000000000000021E-2</v>
      </c>
    </row>
    <row r="50" spans="1:13" x14ac:dyDescent="0.3">
      <c r="A50" s="44"/>
      <c r="B50" s="5">
        <v>0.51350000000000007</v>
      </c>
      <c r="C50" s="6">
        <v>6.9071219283673496E-3</v>
      </c>
      <c r="K50" s="1"/>
      <c r="L50">
        <v>13</v>
      </c>
      <c r="M50">
        <v>8.0499999999999988E-2</v>
      </c>
    </row>
    <row r="51" spans="1:13" x14ac:dyDescent="0.3">
      <c r="B51" s="5"/>
      <c r="C51" s="6"/>
      <c r="K51" s="1"/>
      <c r="L51">
        <v>13</v>
      </c>
      <c r="M51">
        <v>8.1500000000000017E-2</v>
      </c>
    </row>
    <row r="52" spans="1:13" x14ac:dyDescent="0.3">
      <c r="A52" s="44"/>
      <c r="B52" s="5">
        <v>8.1000000000000003E-2</v>
      </c>
      <c r="C52" s="6">
        <v>2.0514222708485401E-2</v>
      </c>
      <c r="K52" s="1"/>
      <c r="L52">
        <v>13</v>
      </c>
      <c r="M52">
        <v>7.5999999999999984E-2</v>
      </c>
    </row>
    <row r="53" spans="1:13" x14ac:dyDescent="0.3">
      <c r="A53" s="44"/>
      <c r="B53" s="5">
        <v>0.32474999999999998</v>
      </c>
      <c r="C53" s="6">
        <v>1.9418633662885199E-2</v>
      </c>
      <c r="K53" s="1" t="s">
        <v>63</v>
      </c>
      <c r="L53">
        <v>14</v>
      </c>
      <c r="M53">
        <v>0.32449999999999996</v>
      </c>
    </row>
    <row r="54" spans="1:13" x14ac:dyDescent="0.3">
      <c r="A54" s="44"/>
      <c r="B54" s="5">
        <v>0.22475000000000001</v>
      </c>
      <c r="C54" s="6">
        <v>1.3055171389146903E-2</v>
      </c>
      <c r="K54" s="1"/>
      <c r="L54">
        <v>14</v>
      </c>
      <c r="M54">
        <v>0.32950000000000002</v>
      </c>
    </row>
    <row r="55" spans="1:13" x14ac:dyDescent="0.3">
      <c r="A55" s="44"/>
      <c r="B55" s="5">
        <v>0.21775000000000003</v>
      </c>
      <c r="C55" s="6">
        <v>3.1655699855371103E-2</v>
      </c>
      <c r="K55" s="1"/>
      <c r="L55">
        <v>14</v>
      </c>
      <c r="M55">
        <v>0.31999999999999995</v>
      </c>
    </row>
    <row r="56" spans="1:13" x14ac:dyDescent="0.3">
      <c r="A56" s="44"/>
      <c r="B56" s="5">
        <v>0.17724999999999999</v>
      </c>
      <c r="C56" s="6">
        <v>1.9418633662885091E-3</v>
      </c>
      <c r="K56" s="1"/>
      <c r="L56">
        <v>14</v>
      </c>
      <c r="M56">
        <v>0.32500000000000001</v>
      </c>
    </row>
    <row r="57" spans="1:13" x14ac:dyDescent="0.3">
      <c r="A57" s="44"/>
      <c r="B57" s="5">
        <v>0.30475000000000002</v>
      </c>
      <c r="C57" s="6">
        <v>4.52078533000627E-3</v>
      </c>
      <c r="K57" s="1" t="s">
        <v>64</v>
      </c>
      <c r="L57">
        <v>15</v>
      </c>
      <c r="M57">
        <v>0.24950000000000003</v>
      </c>
    </row>
    <row r="58" spans="1:13" x14ac:dyDescent="0.3">
      <c r="B58" s="5"/>
      <c r="C58" s="6"/>
      <c r="K58" s="1"/>
      <c r="L58">
        <v>15</v>
      </c>
      <c r="M58">
        <v>0.20449999999999999</v>
      </c>
    </row>
    <row r="59" spans="1:13" x14ac:dyDescent="0.3">
      <c r="A59" s="44"/>
      <c r="B59" s="5">
        <v>0.17199999999999996</v>
      </c>
      <c r="C59" s="6">
        <v>1.1189652958574488E-2</v>
      </c>
      <c r="K59" s="1"/>
      <c r="L59">
        <v>15</v>
      </c>
      <c r="M59">
        <v>0.24500000000000002</v>
      </c>
    </row>
    <row r="60" spans="1:13" x14ac:dyDescent="0.3">
      <c r="A60" s="44"/>
      <c r="B60" s="5">
        <v>0.35149999999999998</v>
      </c>
      <c r="C60" s="6">
        <v>2.7763885414929354E-3</v>
      </c>
      <c r="K60" s="1"/>
      <c r="L60">
        <v>15</v>
      </c>
      <c r="M60">
        <v>0.2</v>
      </c>
    </row>
    <row r="61" spans="1:13" x14ac:dyDescent="0.3">
      <c r="A61" s="44"/>
      <c r="B61" s="5">
        <v>0.26</v>
      </c>
      <c r="C61" s="6">
        <v>6.3410041265822776E-3</v>
      </c>
      <c r="K61" s="1" t="s">
        <v>65</v>
      </c>
      <c r="L61">
        <v>16</v>
      </c>
      <c r="M61">
        <v>0.22500000000000003</v>
      </c>
    </row>
    <row r="62" spans="1:13" x14ac:dyDescent="0.3">
      <c r="A62" s="44"/>
      <c r="B62" s="5">
        <v>0.54449999999999998</v>
      </c>
      <c r="C62" s="6">
        <v>4.1189652958574401E-2</v>
      </c>
      <c r="K62" s="1"/>
      <c r="L62">
        <v>16</v>
      </c>
      <c r="M62">
        <v>0.215</v>
      </c>
    </row>
    <row r="63" spans="1:13" x14ac:dyDescent="0.3">
      <c r="A63" s="44"/>
      <c r="B63" s="5">
        <v>0.32500000000000001</v>
      </c>
      <c r="C63" s="6">
        <v>6.9071219283673635E-3</v>
      </c>
      <c r="K63" s="1"/>
      <c r="L63">
        <v>16</v>
      </c>
      <c r="M63">
        <v>0.22050000000000003</v>
      </c>
    </row>
    <row r="64" spans="1:13" x14ac:dyDescent="0.3">
      <c r="A64" s="44"/>
      <c r="B64" s="5">
        <v>0.44299999999999995</v>
      </c>
      <c r="C64" s="6">
        <v>9.7574757664742832E-3</v>
      </c>
      <c r="K64" s="1"/>
      <c r="L64">
        <v>16</v>
      </c>
      <c r="M64">
        <v>0.21049999999999999</v>
      </c>
    </row>
    <row r="65" spans="11:13" x14ac:dyDescent="0.3">
      <c r="K65" s="1" t="s">
        <v>66</v>
      </c>
      <c r="L65">
        <v>17</v>
      </c>
      <c r="M65">
        <v>0.17699999999999999</v>
      </c>
    </row>
    <row r="66" spans="11:13" x14ac:dyDescent="0.3">
      <c r="K66" s="1"/>
      <c r="L66">
        <v>17</v>
      </c>
      <c r="M66">
        <v>0.182</v>
      </c>
    </row>
    <row r="67" spans="11:13" x14ac:dyDescent="0.3">
      <c r="K67" s="1"/>
      <c r="L67">
        <v>17</v>
      </c>
      <c r="M67">
        <v>0.17249999999999999</v>
      </c>
    </row>
    <row r="68" spans="11:13" x14ac:dyDescent="0.3">
      <c r="K68" s="1"/>
      <c r="L68">
        <v>17</v>
      </c>
      <c r="M68">
        <v>0.17749999999999999</v>
      </c>
    </row>
    <row r="69" spans="11:13" x14ac:dyDescent="0.3">
      <c r="K69" s="1" t="s">
        <v>67</v>
      </c>
      <c r="L69">
        <v>18</v>
      </c>
      <c r="M69">
        <v>0.29950000000000004</v>
      </c>
    </row>
    <row r="70" spans="11:13" x14ac:dyDescent="0.3">
      <c r="K70" s="1"/>
      <c r="L70">
        <v>18</v>
      </c>
      <c r="M70">
        <v>0.3145</v>
      </c>
    </row>
    <row r="71" spans="11:13" x14ac:dyDescent="0.3">
      <c r="K71" s="1"/>
      <c r="L71">
        <v>18</v>
      </c>
      <c r="M71">
        <v>0.29500000000000004</v>
      </c>
    </row>
    <row r="72" spans="11:13" x14ac:dyDescent="0.3">
      <c r="K72" s="1"/>
      <c r="L72">
        <v>18</v>
      </c>
      <c r="M72">
        <v>0.31</v>
      </c>
    </row>
    <row r="73" spans="11:13" x14ac:dyDescent="0.3">
      <c r="K73" s="1" t="s">
        <v>68</v>
      </c>
      <c r="L73">
        <v>19</v>
      </c>
      <c r="M73">
        <v>0.19349999999999998</v>
      </c>
    </row>
    <row r="74" spans="11:13" x14ac:dyDescent="0.3">
      <c r="K74" s="1"/>
      <c r="L74">
        <v>19</v>
      </c>
      <c r="M74">
        <v>0.15499999999999997</v>
      </c>
    </row>
    <row r="75" spans="11:13" x14ac:dyDescent="0.3">
      <c r="K75" s="1"/>
      <c r="L75">
        <v>19</v>
      </c>
      <c r="M75">
        <v>0.18899999999999997</v>
      </c>
    </row>
    <row r="76" spans="11:13" x14ac:dyDescent="0.3">
      <c r="K76" s="1"/>
      <c r="L76">
        <v>19</v>
      </c>
      <c r="M76">
        <v>0.15049999999999997</v>
      </c>
    </row>
    <row r="77" spans="11:13" x14ac:dyDescent="0.3">
      <c r="K77" s="1" t="s">
        <v>69</v>
      </c>
      <c r="L77">
        <v>20</v>
      </c>
      <c r="M77">
        <v>0.35799999999999993</v>
      </c>
    </row>
    <row r="78" spans="11:13" x14ac:dyDescent="0.3">
      <c r="K78" s="1"/>
      <c r="L78">
        <v>20</v>
      </c>
      <c r="M78">
        <v>0.34949999999999998</v>
      </c>
    </row>
    <row r="79" spans="11:13" x14ac:dyDescent="0.3">
      <c r="K79" s="1"/>
      <c r="L79">
        <v>20</v>
      </c>
      <c r="M79">
        <v>0.35349999999999993</v>
      </c>
    </row>
    <row r="80" spans="11:13" x14ac:dyDescent="0.3">
      <c r="K80" s="1"/>
      <c r="L80">
        <v>20</v>
      </c>
      <c r="M80">
        <v>0.34499999999999997</v>
      </c>
    </row>
    <row r="81" spans="11:13" x14ac:dyDescent="0.3">
      <c r="K81" s="1" t="s">
        <v>70</v>
      </c>
      <c r="L81">
        <v>21</v>
      </c>
      <c r="M81">
        <v>0.25149999999999995</v>
      </c>
    </row>
    <row r="82" spans="11:13" x14ac:dyDescent="0.3">
      <c r="K82" s="1"/>
      <c r="L82">
        <v>21</v>
      </c>
      <c r="M82">
        <v>0.27300000000000002</v>
      </c>
    </row>
    <row r="83" spans="11:13" x14ac:dyDescent="0.3">
      <c r="K83" s="1"/>
      <c r="L83">
        <v>21</v>
      </c>
      <c r="M83">
        <v>0.24699999999999997</v>
      </c>
    </row>
    <row r="84" spans="11:13" x14ac:dyDescent="0.3">
      <c r="K84" s="1"/>
      <c r="L84">
        <v>21</v>
      </c>
      <c r="M84">
        <v>0.26849999999999996</v>
      </c>
    </row>
    <row r="85" spans="11:13" x14ac:dyDescent="0.3">
      <c r="K85" s="1" t="s">
        <v>71</v>
      </c>
      <c r="L85">
        <v>22</v>
      </c>
      <c r="M85">
        <v>0.56599999999999984</v>
      </c>
    </row>
    <row r="86" spans="11:13" x14ac:dyDescent="0.3">
      <c r="K86" s="1"/>
      <c r="L86">
        <v>22</v>
      </c>
      <c r="M86">
        <v>0.52750000000000008</v>
      </c>
    </row>
    <row r="87" spans="11:13" x14ac:dyDescent="0.3">
      <c r="K87" s="1"/>
      <c r="L87">
        <v>22</v>
      </c>
      <c r="M87">
        <v>0.56149999999999989</v>
      </c>
    </row>
    <row r="88" spans="11:13" x14ac:dyDescent="0.3">
      <c r="K88" s="1"/>
      <c r="L88">
        <v>22</v>
      </c>
      <c r="M88">
        <v>0.52300000000000002</v>
      </c>
    </row>
    <row r="89" spans="11:13" x14ac:dyDescent="0.3">
      <c r="K89" s="1" t="s">
        <v>72</v>
      </c>
      <c r="L89">
        <v>23</v>
      </c>
      <c r="M89">
        <v>0.33899999999999997</v>
      </c>
    </row>
    <row r="90" spans="11:13" x14ac:dyDescent="0.3">
      <c r="K90" s="1"/>
      <c r="L90">
        <v>23</v>
      </c>
      <c r="M90">
        <v>0.3155</v>
      </c>
    </row>
    <row r="91" spans="11:13" x14ac:dyDescent="0.3">
      <c r="K91" s="1"/>
      <c r="L91">
        <v>23</v>
      </c>
      <c r="M91">
        <v>0.33450000000000002</v>
      </c>
    </row>
    <row r="92" spans="11:13" x14ac:dyDescent="0.3">
      <c r="K92" s="1"/>
      <c r="L92">
        <v>23</v>
      </c>
      <c r="M92">
        <v>0.311</v>
      </c>
    </row>
    <row r="93" spans="11:13" x14ac:dyDescent="0.3">
      <c r="K93" s="1" t="s">
        <v>73</v>
      </c>
      <c r="L93">
        <v>24</v>
      </c>
      <c r="M93">
        <v>0.46199999999999997</v>
      </c>
    </row>
    <row r="94" spans="11:13" x14ac:dyDescent="0.3">
      <c r="K94" s="1"/>
      <c r="L94">
        <v>24</v>
      </c>
      <c r="M94">
        <v>0.42849999999999999</v>
      </c>
    </row>
    <row r="95" spans="11:13" x14ac:dyDescent="0.3">
      <c r="K95" s="1"/>
      <c r="L95">
        <v>24</v>
      </c>
      <c r="M95">
        <v>0.45749999999999991</v>
      </c>
    </row>
    <row r="96" spans="11:13" x14ac:dyDescent="0.3">
      <c r="K96" s="1"/>
      <c r="L96">
        <v>24</v>
      </c>
      <c r="M96">
        <v>0.42400000000000004</v>
      </c>
    </row>
  </sheetData>
  <mergeCells count="24">
    <mergeCell ref="K73:K76"/>
    <mergeCell ref="K77:K80"/>
    <mergeCell ref="K81:K84"/>
    <mergeCell ref="K85:K88"/>
    <mergeCell ref="K89:K92"/>
    <mergeCell ref="K93:K96"/>
    <mergeCell ref="K49:K52"/>
    <mergeCell ref="K53:K56"/>
    <mergeCell ref="K57:K60"/>
    <mergeCell ref="K61:K64"/>
    <mergeCell ref="K65:K68"/>
    <mergeCell ref="K69:K72"/>
    <mergeCell ref="K25:K28"/>
    <mergeCell ref="K29:K32"/>
    <mergeCell ref="K33:K36"/>
    <mergeCell ref="K37:K40"/>
    <mergeCell ref="K41:K44"/>
    <mergeCell ref="K45:K48"/>
    <mergeCell ref="K1:K4"/>
    <mergeCell ref="K5:K8"/>
    <mergeCell ref="K9:K12"/>
    <mergeCell ref="K13:K16"/>
    <mergeCell ref="K17:K20"/>
    <mergeCell ref="K21:K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1036-19C5-4018-AF27-DFEB7E1E1C07}">
  <dimension ref="A1:L96"/>
  <sheetViews>
    <sheetView workbookViewId="0">
      <selection activeCell="N8" sqref="N8"/>
    </sheetView>
  </sheetViews>
  <sheetFormatPr defaultColWidth="8.88671875" defaultRowHeight="14.4" x14ac:dyDescent="0.3"/>
  <cols>
    <col min="1" max="1" width="26.33203125" style="13" bestFit="1" customWidth="1"/>
    <col min="2" max="9" width="8.88671875" style="13"/>
    <col min="10" max="10" width="26.5546875" style="13" bestFit="1" customWidth="1"/>
    <col min="11" max="16384" width="8.88671875" style="13"/>
  </cols>
  <sheetData>
    <row r="1" spans="1:12" x14ac:dyDescent="0.3">
      <c r="F1" s="13" t="s">
        <v>6</v>
      </c>
      <c r="G1" s="13" t="s">
        <v>7</v>
      </c>
      <c r="J1" s="1" t="s">
        <v>50</v>
      </c>
      <c r="K1">
        <v>1</v>
      </c>
      <c r="L1" s="45">
        <v>9.0999999999999998E-2</v>
      </c>
    </row>
    <row r="2" spans="1:12" x14ac:dyDescent="0.3">
      <c r="A2" s="46" t="s">
        <v>50</v>
      </c>
      <c r="B2" s="45">
        <v>9.0999999999999998E-2</v>
      </c>
      <c r="C2" s="45">
        <v>8.4000000000000005E-2</v>
      </c>
      <c r="D2" s="13">
        <v>7.8E-2</v>
      </c>
      <c r="E2" s="13">
        <v>7.1000000000000008E-2</v>
      </c>
      <c r="F2" s="42">
        <f>AVERAGE(B2:E2)</f>
        <v>8.1000000000000003E-2</v>
      </c>
      <c r="G2" s="43">
        <f>((STDEV(B2:E2))/(SQRT(COUNT(B2:E2))))</f>
        <v>4.2622372841814721E-3</v>
      </c>
      <c r="J2" s="1"/>
      <c r="K2">
        <v>1</v>
      </c>
      <c r="L2" s="45">
        <v>8.4000000000000005E-2</v>
      </c>
    </row>
    <row r="3" spans="1:12" x14ac:dyDescent="0.3">
      <c r="A3" s="46" t="s">
        <v>51</v>
      </c>
      <c r="B3" s="45">
        <v>0.28999999999999998</v>
      </c>
      <c r="C3" s="45">
        <v>0.28100000000000003</v>
      </c>
      <c r="D3" s="13">
        <v>0.27699999999999997</v>
      </c>
      <c r="E3" s="13">
        <v>0.26800000000000002</v>
      </c>
      <c r="F3" s="42">
        <f t="shared" ref="F3:F28" si="0">AVERAGE(B3:E3)</f>
        <v>0.27899999999999997</v>
      </c>
      <c r="G3" s="43">
        <f>((STDEV(B3:E3))/(SQRT(COUNT(B3:E3))))</f>
        <v>4.5643546458763798E-3</v>
      </c>
      <c r="J3" s="1"/>
      <c r="K3">
        <v>1</v>
      </c>
      <c r="L3" s="13">
        <v>7.8E-2</v>
      </c>
    </row>
    <row r="4" spans="1:12" x14ac:dyDescent="0.3">
      <c r="A4" s="46" t="s">
        <v>52</v>
      </c>
      <c r="B4" s="45">
        <v>0.214</v>
      </c>
      <c r="C4" s="45">
        <v>0.20699999999999999</v>
      </c>
      <c r="D4" s="13">
        <v>0.20099999999999998</v>
      </c>
      <c r="E4" s="13">
        <v>0.19399999999999998</v>
      </c>
      <c r="F4" s="42">
        <f t="shared" si="0"/>
        <v>0.20399999999999999</v>
      </c>
      <c r="G4" s="43">
        <f t="shared" ref="G4:G28" si="1">((STDEV(B4:E4))/(SQRT(COUNT(B4:E4))))</f>
        <v>4.2622372841814781E-3</v>
      </c>
      <c r="J4" s="1"/>
      <c r="K4">
        <v>1</v>
      </c>
      <c r="L4" s="13">
        <v>7.1000000000000008E-2</v>
      </c>
    </row>
    <row r="5" spans="1:12" x14ac:dyDescent="0.3">
      <c r="A5" s="46" t="s">
        <v>53</v>
      </c>
      <c r="B5" s="45">
        <v>0.22800000000000001</v>
      </c>
      <c r="C5" s="45">
        <v>0.27100000000000002</v>
      </c>
      <c r="D5" s="13">
        <v>0.215</v>
      </c>
      <c r="E5" s="13">
        <v>0.25800000000000001</v>
      </c>
      <c r="F5" s="42">
        <f t="shared" si="0"/>
        <v>0.24299999999999999</v>
      </c>
      <c r="G5" s="43">
        <f t="shared" si="1"/>
        <v>1.2967909109284609E-2</v>
      </c>
      <c r="J5" s="1" t="s">
        <v>51</v>
      </c>
      <c r="K5">
        <v>2</v>
      </c>
      <c r="L5" s="45">
        <v>0.28999999999999998</v>
      </c>
    </row>
    <row r="6" spans="1:12" x14ac:dyDescent="0.3">
      <c r="A6" s="46" t="s">
        <v>54</v>
      </c>
      <c r="B6" s="45">
        <v>0.221</v>
      </c>
      <c r="C6" s="45">
        <v>0.214</v>
      </c>
      <c r="D6" s="13">
        <v>0.20799999999999999</v>
      </c>
      <c r="E6" s="13">
        <v>0.20099999999999998</v>
      </c>
      <c r="F6" s="42">
        <f t="shared" si="0"/>
        <v>0.21099999999999999</v>
      </c>
      <c r="G6" s="43">
        <f t="shared" si="1"/>
        <v>4.2622372841814781E-3</v>
      </c>
      <c r="J6" s="1"/>
      <c r="K6">
        <v>2</v>
      </c>
      <c r="L6" s="45">
        <v>0.28100000000000003</v>
      </c>
    </row>
    <row r="7" spans="1:12" x14ac:dyDescent="0.3">
      <c r="A7" s="46" t="s">
        <v>55</v>
      </c>
      <c r="B7" s="45">
        <v>0.14699999999999999</v>
      </c>
      <c r="C7" s="45">
        <v>0.13600000000000001</v>
      </c>
      <c r="D7" s="13">
        <v>0.13399999999999998</v>
      </c>
      <c r="E7" s="13">
        <v>0.12300000000000001</v>
      </c>
      <c r="F7" s="42">
        <f t="shared" si="0"/>
        <v>0.13500000000000001</v>
      </c>
      <c r="G7" s="43">
        <f t="shared" si="1"/>
        <v>4.9159604012508715E-3</v>
      </c>
      <c r="J7" s="1"/>
      <c r="K7">
        <v>2</v>
      </c>
      <c r="L7" s="13">
        <v>0.27699999999999997</v>
      </c>
    </row>
    <row r="8" spans="1:12" x14ac:dyDescent="0.3">
      <c r="F8" s="42"/>
      <c r="G8" s="43"/>
      <c r="J8" s="1"/>
      <c r="K8">
        <v>2</v>
      </c>
      <c r="L8" s="13">
        <v>0.26800000000000002</v>
      </c>
    </row>
    <row r="9" spans="1:12" x14ac:dyDescent="0.3">
      <c r="A9" s="46" t="s">
        <v>56</v>
      </c>
      <c r="B9" s="45">
        <v>0.193</v>
      </c>
      <c r="C9" s="45">
        <v>0.182</v>
      </c>
      <c r="D9" s="13">
        <v>0.18</v>
      </c>
      <c r="E9" s="13">
        <v>0.16899999999999998</v>
      </c>
      <c r="F9" s="42">
        <f t="shared" si="0"/>
        <v>0.18099999999999999</v>
      </c>
      <c r="G9" s="43">
        <f t="shared" si="1"/>
        <v>4.9159604012508793E-3</v>
      </c>
      <c r="J9" s="1" t="s">
        <v>52</v>
      </c>
      <c r="K9">
        <v>3</v>
      </c>
      <c r="L9" s="45">
        <v>0.214</v>
      </c>
    </row>
    <row r="10" spans="1:12" x14ac:dyDescent="0.3">
      <c r="A10" s="46" t="s">
        <v>57</v>
      </c>
      <c r="B10" s="45">
        <v>0.46800000000000003</v>
      </c>
      <c r="C10" s="45">
        <v>0.46300000000000002</v>
      </c>
      <c r="D10" s="13">
        <v>0.45500000000000002</v>
      </c>
      <c r="E10" s="13">
        <v>0.45</v>
      </c>
      <c r="F10" s="42">
        <f t="shared" si="0"/>
        <v>0.45900000000000002</v>
      </c>
      <c r="G10" s="43">
        <f t="shared" si="1"/>
        <v>4.020779360604943E-3</v>
      </c>
      <c r="J10" s="1"/>
      <c r="K10">
        <v>3</v>
      </c>
      <c r="L10" s="45">
        <v>0.20699999999999999</v>
      </c>
    </row>
    <row r="11" spans="1:12" x14ac:dyDescent="0.3">
      <c r="A11" s="46" t="s">
        <v>58</v>
      </c>
      <c r="B11" s="45">
        <v>0.55100000000000005</v>
      </c>
      <c r="C11" s="45">
        <v>0.52300000000000002</v>
      </c>
      <c r="D11" s="13">
        <v>0.53800000000000003</v>
      </c>
      <c r="E11" s="13">
        <v>0.51</v>
      </c>
      <c r="F11" s="42">
        <f t="shared" si="0"/>
        <v>0.53049999999999997</v>
      </c>
      <c r="G11" s="43">
        <f t="shared" si="1"/>
        <v>8.9116029235299082E-3</v>
      </c>
      <c r="J11" s="1"/>
      <c r="K11">
        <v>3</v>
      </c>
      <c r="L11" s="13">
        <v>0.20099999999999998</v>
      </c>
    </row>
    <row r="12" spans="1:12" x14ac:dyDescent="0.3">
      <c r="A12" s="46" t="s">
        <v>59</v>
      </c>
      <c r="B12" s="45">
        <v>0.66800000000000004</v>
      </c>
      <c r="C12" s="45">
        <v>0.61899999999999999</v>
      </c>
      <c r="D12" s="13">
        <v>0.65500000000000003</v>
      </c>
      <c r="E12" s="13">
        <v>0.60599999999999998</v>
      </c>
      <c r="F12" s="42">
        <f t="shared" si="0"/>
        <v>0.63700000000000001</v>
      </c>
      <c r="G12" s="43">
        <f t="shared" si="1"/>
        <v>1.4634434279010141E-2</v>
      </c>
      <c r="J12" s="1"/>
      <c r="K12">
        <v>3</v>
      </c>
      <c r="L12" s="13">
        <v>0.19399999999999998</v>
      </c>
    </row>
    <row r="13" spans="1:12" x14ac:dyDescent="0.3">
      <c r="A13" s="46" t="s">
        <v>60</v>
      </c>
      <c r="B13" s="45">
        <v>0.65500000000000003</v>
      </c>
      <c r="C13" s="45">
        <v>0.63800000000000001</v>
      </c>
      <c r="D13" s="13">
        <v>0.64200000000000002</v>
      </c>
      <c r="E13" s="13">
        <v>0.625</v>
      </c>
      <c r="F13" s="42">
        <f t="shared" si="0"/>
        <v>0.64</v>
      </c>
      <c r="G13" s="43">
        <f t="shared" si="1"/>
        <v>6.1779176642835516E-3</v>
      </c>
      <c r="J13" s="1" t="s">
        <v>53</v>
      </c>
      <c r="K13">
        <v>4</v>
      </c>
      <c r="L13" s="45">
        <v>0.22800000000000001</v>
      </c>
    </row>
    <row r="14" spans="1:12" x14ac:dyDescent="0.3">
      <c r="A14" s="46" t="s">
        <v>61</v>
      </c>
      <c r="B14" s="45">
        <v>0.249</v>
      </c>
      <c r="C14" s="45">
        <v>0.21099999999999999</v>
      </c>
      <c r="D14" s="13">
        <v>0.23599999999999999</v>
      </c>
      <c r="E14" s="13">
        <v>0.19799999999999998</v>
      </c>
      <c r="F14" s="42">
        <f t="shared" si="0"/>
        <v>0.22349999999999998</v>
      </c>
      <c r="G14" s="43">
        <f t="shared" si="1"/>
        <v>1.1593820192959124E-2</v>
      </c>
      <c r="J14" s="1"/>
      <c r="K14">
        <v>4</v>
      </c>
      <c r="L14" s="45">
        <v>0.27100000000000002</v>
      </c>
    </row>
    <row r="15" spans="1:12" x14ac:dyDescent="0.3">
      <c r="F15" s="42"/>
      <c r="G15" s="43"/>
      <c r="J15" s="1"/>
      <c r="K15">
        <v>4</v>
      </c>
      <c r="L15" s="13">
        <v>0.215</v>
      </c>
    </row>
    <row r="16" spans="1:12" x14ac:dyDescent="0.3">
      <c r="A16" s="46" t="s">
        <v>62</v>
      </c>
      <c r="B16" s="45">
        <v>1.9E-2</v>
      </c>
      <c r="C16" s="45">
        <v>6.9000000000000006E-2</v>
      </c>
      <c r="D16" s="13">
        <v>6.0000000000000001E-3</v>
      </c>
      <c r="E16" s="13">
        <v>5.6000000000000008E-2</v>
      </c>
      <c r="F16" s="42">
        <f t="shared" si="0"/>
        <v>3.7500000000000006E-2</v>
      </c>
      <c r="G16" s="43">
        <f t="shared" si="1"/>
        <v>1.4913640288898839E-2</v>
      </c>
      <c r="J16" s="1"/>
      <c r="K16">
        <v>4</v>
      </c>
      <c r="L16" s="13">
        <v>0.25800000000000001</v>
      </c>
    </row>
    <row r="17" spans="1:12" x14ac:dyDescent="0.3">
      <c r="A17" s="46" t="s">
        <v>63</v>
      </c>
      <c r="B17" s="45">
        <v>0.26400000000000001</v>
      </c>
      <c r="C17" s="45">
        <v>0.24199999999999999</v>
      </c>
      <c r="D17" s="13">
        <v>0.251</v>
      </c>
      <c r="E17" s="13">
        <v>0.22899999999999998</v>
      </c>
      <c r="F17" s="42">
        <f t="shared" si="0"/>
        <v>0.2465</v>
      </c>
      <c r="G17" s="43">
        <f t="shared" si="1"/>
        <v>7.3767653254435822E-3</v>
      </c>
      <c r="J17" s="1" t="s">
        <v>54</v>
      </c>
      <c r="K17">
        <v>5</v>
      </c>
      <c r="L17" s="45">
        <v>0.221</v>
      </c>
    </row>
    <row r="18" spans="1:12" x14ac:dyDescent="0.3">
      <c r="A18" s="46" t="s">
        <v>64</v>
      </c>
      <c r="B18" s="45">
        <v>0.151</v>
      </c>
      <c r="C18" s="45">
        <v>0.216</v>
      </c>
      <c r="D18" s="13">
        <v>0.13799999999999998</v>
      </c>
      <c r="E18" s="13">
        <v>0.20299999999999999</v>
      </c>
      <c r="F18" s="42">
        <f t="shared" si="0"/>
        <v>0.17699999999999999</v>
      </c>
      <c r="G18" s="43">
        <f t="shared" si="1"/>
        <v>1.9135481877043687E-2</v>
      </c>
      <c r="J18" s="1"/>
      <c r="K18">
        <v>5</v>
      </c>
      <c r="L18" s="45">
        <v>0.214</v>
      </c>
    </row>
    <row r="19" spans="1:12" x14ac:dyDescent="0.3">
      <c r="A19" s="46" t="s">
        <v>65</v>
      </c>
      <c r="B19" s="45">
        <v>0.13800000000000001</v>
      </c>
      <c r="C19" s="45">
        <v>0.23100000000000001</v>
      </c>
      <c r="D19" s="13">
        <v>0.125</v>
      </c>
      <c r="E19" s="13">
        <v>0.218</v>
      </c>
      <c r="F19" s="42">
        <f t="shared" si="0"/>
        <v>0.17799999999999999</v>
      </c>
      <c r="G19" s="43">
        <f t="shared" si="1"/>
        <v>2.7107809452874186E-2</v>
      </c>
      <c r="J19" s="1"/>
      <c r="K19">
        <v>5</v>
      </c>
      <c r="L19" s="13">
        <v>0.20799999999999999</v>
      </c>
    </row>
    <row r="20" spans="1:12" x14ac:dyDescent="0.3">
      <c r="A20" s="46" t="s">
        <v>66</v>
      </c>
      <c r="B20" s="45">
        <v>0.185</v>
      </c>
      <c r="C20" s="45">
        <v>0.17599999999999999</v>
      </c>
      <c r="D20" s="13">
        <v>0.17199999999999999</v>
      </c>
      <c r="E20" s="13">
        <v>0.16299999999999998</v>
      </c>
      <c r="F20" s="42">
        <f t="shared" si="0"/>
        <v>0.17399999999999999</v>
      </c>
      <c r="G20" s="43">
        <f t="shared" si="1"/>
        <v>4.5643546458763885E-3</v>
      </c>
      <c r="J20" s="1"/>
      <c r="K20">
        <v>5</v>
      </c>
      <c r="L20" s="13">
        <v>0.20099999999999998</v>
      </c>
    </row>
    <row r="21" spans="1:12" x14ac:dyDescent="0.3">
      <c r="A21" s="46" t="s">
        <v>67</v>
      </c>
      <c r="B21" s="45">
        <v>0.151</v>
      </c>
      <c r="C21" s="45">
        <v>0.122</v>
      </c>
      <c r="D21" s="13">
        <v>0.13799999999999998</v>
      </c>
      <c r="E21" s="13">
        <v>0.109</v>
      </c>
      <c r="F21" s="42">
        <f t="shared" si="0"/>
        <v>0.13</v>
      </c>
      <c r="G21" s="43">
        <f t="shared" si="1"/>
        <v>9.1742392963485141E-3</v>
      </c>
      <c r="J21" s="1" t="s">
        <v>55</v>
      </c>
      <c r="K21">
        <v>6</v>
      </c>
      <c r="L21" s="45">
        <v>0.14699999999999999</v>
      </c>
    </row>
    <row r="22" spans="1:12" x14ac:dyDescent="0.3">
      <c r="F22" s="42"/>
      <c r="G22" s="43"/>
      <c r="J22" s="1"/>
      <c r="K22">
        <v>6</v>
      </c>
      <c r="L22" s="45">
        <v>0.13600000000000001</v>
      </c>
    </row>
    <row r="23" spans="1:12" x14ac:dyDescent="0.3">
      <c r="A23" s="46" t="s">
        <v>68</v>
      </c>
      <c r="B23" s="45">
        <v>6.5000000000000002E-2</v>
      </c>
      <c r="C23" s="45">
        <v>0.11899999999999999</v>
      </c>
      <c r="D23" s="13">
        <v>5.2000000000000005E-2</v>
      </c>
      <c r="E23" s="13">
        <v>0.106</v>
      </c>
      <c r="F23" s="42">
        <f t="shared" si="0"/>
        <v>8.5499999999999993E-2</v>
      </c>
      <c r="G23" s="43">
        <f t="shared" si="1"/>
        <v>1.6033818426480127E-2</v>
      </c>
      <c r="J23" s="1"/>
      <c r="K23">
        <v>6</v>
      </c>
      <c r="L23" s="13">
        <v>0.13399999999999998</v>
      </c>
    </row>
    <row r="24" spans="1:12" x14ac:dyDescent="0.3">
      <c r="A24" s="46" t="s">
        <v>69</v>
      </c>
      <c r="B24" s="45">
        <v>0.217</v>
      </c>
      <c r="C24" s="45">
        <v>0.215</v>
      </c>
      <c r="D24" s="13">
        <v>0.20399999999999999</v>
      </c>
      <c r="E24" s="13">
        <v>0.20199999999999999</v>
      </c>
      <c r="F24" s="42">
        <f t="shared" si="0"/>
        <v>0.20949999999999999</v>
      </c>
      <c r="G24" s="43">
        <f t="shared" si="1"/>
        <v>3.796928583298176E-3</v>
      </c>
      <c r="J24" s="1"/>
      <c r="K24">
        <v>6</v>
      </c>
      <c r="L24" s="13">
        <v>0.12300000000000001</v>
      </c>
    </row>
    <row r="25" spans="1:12" x14ac:dyDescent="0.3">
      <c r="A25" s="46" t="s">
        <v>70</v>
      </c>
      <c r="B25" s="45">
        <v>0.215</v>
      </c>
      <c r="C25" s="45">
        <v>0.22600000000000001</v>
      </c>
      <c r="D25" s="13">
        <v>0.20199999999999999</v>
      </c>
      <c r="E25" s="13">
        <v>0.21299999999999999</v>
      </c>
      <c r="F25" s="42">
        <f t="shared" si="0"/>
        <v>0.214</v>
      </c>
      <c r="G25" s="43">
        <f t="shared" si="1"/>
        <v>4.9159604012508793E-3</v>
      </c>
      <c r="J25" s="1" t="s">
        <v>56</v>
      </c>
      <c r="K25">
        <v>7</v>
      </c>
      <c r="L25" s="45">
        <v>0.193</v>
      </c>
    </row>
    <row r="26" spans="1:12" x14ac:dyDescent="0.3">
      <c r="A26" s="46" t="s">
        <v>71</v>
      </c>
      <c r="B26" s="45">
        <v>0.24099999999999999</v>
      </c>
      <c r="C26" s="45">
        <v>0.214</v>
      </c>
      <c r="D26" s="13">
        <v>0.22799999999999998</v>
      </c>
      <c r="E26" s="13">
        <v>0.20099999999999998</v>
      </c>
      <c r="F26" s="42">
        <f t="shared" si="0"/>
        <v>0.22099999999999997</v>
      </c>
      <c r="G26" s="43">
        <f t="shared" si="1"/>
        <v>8.6506261815739866E-3</v>
      </c>
      <c r="J26" s="1"/>
      <c r="K26">
        <v>7</v>
      </c>
      <c r="L26" s="45">
        <v>0.182</v>
      </c>
    </row>
    <row r="27" spans="1:12" x14ac:dyDescent="0.3">
      <c r="A27" s="46" t="s">
        <v>72</v>
      </c>
      <c r="B27" s="45">
        <v>0.34100000000000003</v>
      </c>
      <c r="C27" s="45">
        <v>0.35899999999999999</v>
      </c>
      <c r="D27" s="13">
        <v>0.32800000000000001</v>
      </c>
      <c r="E27" s="13">
        <v>0.34599999999999997</v>
      </c>
      <c r="F27" s="42">
        <f t="shared" si="0"/>
        <v>0.34350000000000003</v>
      </c>
      <c r="G27" s="43">
        <f t="shared" si="1"/>
        <v>6.409628174343129E-3</v>
      </c>
      <c r="J27" s="1"/>
      <c r="K27">
        <v>7</v>
      </c>
      <c r="L27" s="13">
        <v>0.18</v>
      </c>
    </row>
    <row r="28" spans="1:12" x14ac:dyDescent="0.3">
      <c r="A28" s="46" t="s">
        <v>73</v>
      </c>
      <c r="B28" s="45">
        <v>0.249</v>
      </c>
      <c r="C28" s="45">
        <v>0.23899999999999999</v>
      </c>
      <c r="D28" s="13">
        <v>0.23599999999999999</v>
      </c>
      <c r="E28" s="13">
        <v>0.22599999999999998</v>
      </c>
      <c r="F28" s="42">
        <f t="shared" si="0"/>
        <v>0.23749999999999999</v>
      </c>
      <c r="G28" s="43">
        <f t="shared" si="1"/>
        <v>4.7346242371139342E-3</v>
      </c>
      <c r="J28" s="1"/>
      <c r="K28">
        <v>7</v>
      </c>
      <c r="L28" s="13">
        <v>0.16899999999999998</v>
      </c>
    </row>
    <row r="29" spans="1:12" x14ac:dyDescent="0.3">
      <c r="J29" s="1" t="s">
        <v>57</v>
      </c>
      <c r="K29">
        <v>8</v>
      </c>
      <c r="L29" s="45">
        <v>0.46800000000000003</v>
      </c>
    </row>
    <row r="30" spans="1:12" x14ac:dyDescent="0.3">
      <c r="J30" s="1"/>
      <c r="K30">
        <v>8</v>
      </c>
      <c r="L30" s="45">
        <v>0.46300000000000002</v>
      </c>
    </row>
    <row r="31" spans="1:12" x14ac:dyDescent="0.3">
      <c r="J31" s="1"/>
      <c r="K31">
        <v>8</v>
      </c>
      <c r="L31" s="13">
        <v>0.45500000000000002</v>
      </c>
    </row>
    <row r="32" spans="1:12" x14ac:dyDescent="0.3">
      <c r="J32" s="1"/>
      <c r="K32">
        <v>8</v>
      </c>
      <c r="L32" s="13">
        <v>0.45</v>
      </c>
    </row>
    <row r="33" spans="1:12" x14ac:dyDescent="0.3">
      <c r="J33" s="1" t="s">
        <v>58</v>
      </c>
      <c r="K33">
        <v>9</v>
      </c>
      <c r="L33" s="45">
        <v>0.55100000000000005</v>
      </c>
    </row>
    <row r="34" spans="1:12" x14ac:dyDescent="0.3">
      <c r="J34" s="1"/>
      <c r="K34">
        <v>9</v>
      </c>
      <c r="L34" s="45">
        <v>0.52300000000000002</v>
      </c>
    </row>
    <row r="35" spans="1:12" x14ac:dyDescent="0.3">
      <c r="J35" s="1"/>
      <c r="K35">
        <v>9</v>
      </c>
      <c r="L35" s="13">
        <v>0.53800000000000003</v>
      </c>
    </row>
    <row r="36" spans="1:12" x14ac:dyDescent="0.3">
      <c r="J36" s="1"/>
      <c r="K36">
        <v>9</v>
      </c>
      <c r="L36" s="13">
        <v>0.51</v>
      </c>
    </row>
    <row r="37" spans="1:12" x14ac:dyDescent="0.3">
      <c r="A37" s="46"/>
      <c r="B37" s="42"/>
      <c r="J37" s="1" t="s">
        <v>59</v>
      </c>
      <c r="K37">
        <v>10</v>
      </c>
      <c r="L37" s="45">
        <v>0.66800000000000004</v>
      </c>
    </row>
    <row r="38" spans="1:12" x14ac:dyDescent="0.3">
      <c r="A38" s="46"/>
      <c r="B38" s="42"/>
      <c r="J38" s="1"/>
      <c r="K38">
        <v>10</v>
      </c>
      <c r="L38" s="45">
        <v>0.61899999999999999</v>
      </c>
    </row>
    <row r="39" spans="1:12" x14ac:dyDescent="0.3">
      <c r="A39" s="46"/>
      <c r="B39" s="42"/>
      <c r="J39" s="1"/>
      <c r="K39">
        <v>10</v>
      </c>
      <c r="L39" s="13">
        <v>0.65500000000000003</v>
      </c>
    </row>
    <row r="40" spans="1:12" x14ac:dyDescent="0.3">
      <c r="A40" s="46"/>
      <c r="B40" s="42"/>
      <c r="J40" s="1"/>
      <c r="K40">
        <v>10</v>
      </c>
      <c r="L40" s="13">
        <v>0.60599999999999998</v>
      </c>
    </row>
    <row r="41" spans="1:12" x14ac:dyDescent="0.3">
      <c r="A41" s="46"/>
      <c r="B41" s="42"/>
      <c r="J41" s="1" t="s">
        <v>60</v>
      </c>
      <c r="K41">
        <v>11</v>
      </c>
      <c r="L41" s="45">
        <v>0.65500000000000003</v>
      </c>
    </row>
    <row r="42" spans="1:12" x14ac:dyDescent="0.3">
      <c r="A42" s="46"/>
      <c r="B42" s="42"/>
      <c r="J42" s="1"/>
      <c r="K42">
        <v>11</v>
      </c>
      <c r="L42" s="45">
        <v>0.63800000000000001</v>
      </c>
    </row>
    <row r="43" spans="1:12" x14ac:dyDescent="0.3">
      <c r="B43" s="42"/>
      <c r="J43" s="1"/>
      <c r="K43">
        <v>11</v>
      </c>
      <c r="L43" s="13">
        <v>0.64200000000000002</v>
      </c>
    </row>
    <row r="44" spans="1:12" x14ac:dyDescent="0.3">
      <c r="A44" s="46"/>
      <c r="B44" s="42"/>
      <c r="J44" s="1"/>
      <c r="K44">
        <v>11</v>
      </c>
      <c r="L44" s="13">
        <v>0.625</v>
      </c>
    </row>
    <row r="45" spans="1:12" x14ac:dyDescent="0.3">
      <c r="A45" s="46"/>
      <c r="B45" s="42"/>
      <c r="J45" s="1" t="s">
        <v>61</v>
      </c>
      <c r="K45">
        <v>12</v>
      </c>
      <c r="L45" s="45">
        <v>0.249</v>
      </c>
    </row>
    <row r="46" spans="1:12" x14ac:dyDescent="0.3">
      <c r="A46" s="46"/>
      <c r="B46" s="42"/>
      <c r="J46" s="1"/>
      <c r="K46">
        <v>12</v>
      </c>
      <c r="L46" s="45">
        <v>0.21099999999999999</v>
      </c>
    </row>
    <row r="47" spans="1:12" x14ac:dyDescent="0.3">
      <c r="A47" s="46"/>
      <c r="B47" s="42"/>
      <c r="J47" s="1"/>
      <c r="K47">
        <v>12</v>
      </c>
      <c r="L47" s="13">
        <v>0.23599999999999999</v>
      </c>
    </row>
    <row r="48" spans="1:12" x14ac:dyDescent="0.3">
      <c r="A48" s="46"/>
      <c r="B48" s="42"/>
      <c r="J48" s="1"/>
      <c r="K48">
        <v>12</v>
      </c>
      <c r="L48" s="13">
        <v>0.19799999999999998</v>
      </c>
    </row>
    <row r="49" spans="1:12" x14ac:dyDescent="0.3">
      <c r="A49" s="46"/>
      <c r="B49" s="42"/>
      <c r="J49" s="1" t="s">
        <v>62</v>
      </c>
      <c r="K49">
        <v>13</v>
      </c>
      <c r="L49" s="45">
        <v>1.9E-2</v>
      </c>
    </row>
    <row r="50" spans="1:12" x14ac:dyDescent="0.3">
      <c r="B50" s="42"/>
      <c r="J50" s="1"/>
      <c r="K50">
        <v>13</v>
      </c>
      <c r="L50" s="45">
        <v>6.9000000000000006E-2</v>
      </c>
    </row>
    <row r="51" spans="1:12" x14ac:dyDescent="0.3">
      <c r="A51" s="46"/>
      <c r="B51" s="42"/>
      <c r="J51" s="1"/>
      <c r="K51">
        <v>13</v>
      </c>
      <c r="L51" s="13">
        <v>6.0000000000000001E-3</v>
      </c>
    </row>
    <row r="52" spans="1:12" x14ac:dyDescent="0.3">
      <c r="A52" s="46"/>
      <c r="B52" s="42"/>
      <c r="J52" s="1"/>
      <c r="K52">
        <v>13</v>
      </c>
      <c r="L52" s="13">
        <v>5.6000000000000008E-2</v>
      </c>
    </row>
    <row r="53" spans="1:12" x14ac:dyDescent="0.3">
      <c r="A53" s="46"/>
      <c r="B53" s="42"/>
      <c r="J53" s="1" t="s">
        <v>63</v>
      </c>
      <c r="K53">
        <v>14</v>
      </c>
      <c r="L53" s="45">
        <v>0.26400000000000001</v>
      </c>
    </row>
    <row r="54" spans="1:12" x14ac:dyDescent="0.3">
      <c r="A54" s="46"/>
      <c r="B54" s="42"/>
      <c r="J54" s="1"/>
      <c r="K54">
        <v>14</v>
      </c>
      <c r="L54" s="45">
        <v>0.24199999999999999</v>
      </c>
    </row>
    <row r="55" spans="1:12" x14ac:dyDescent="0.3">
      <c r="A55" s="46"/>
      <c r="B55" s="42"/>
      <c r="J55" s="1"/>
      <c r="K55">
        <v>14</v>
      </c>
      <c r="L55" s="13">
        <v>0.251</v>
      </c>
    </row>
    <row r="56" spans="1:12" x14ac:dyDescent="0.3">
      <c r="A56" s="46"/>
      <c r="B56" s="42"/>
      <c r="J56" s="1"/>
      <c r="K56">
        <v>14</v>
      </c>
      <c r="L56" s="13">
        <v>0.22899999999999998</v>
      </c>
    </row>
    <row r="57" spans="1:12" x14ac:dyDescent="0.3">
      <c r="B57" s="42"/>
      <c r="J57" s="1" t="s">
        <v>64</v>
      </c>
      <c r="K57">
        <v>15</v>
      </c>
      <c r="L57" s="45">
        <v>0.151</v>
      </c>
    </row>
    <row r="58" spans="1:12" x14ac:dyDescent="0.3">
      <c r="A58" s="46"/>
      <c r="B58" s="42"/>
      <c r="J58" s="1"/>
      <c r="K58">
        <v>15</v>
      </c>
      <c r="L58" s="45">
        <v>0.216</v>
      </c>
    </row>
    <row r="59" spans="1:12" x14ac:dyDescent="0.3">
      <c r="A59" s="46"/>
      <c r="B59" s="42"/>
      <c r="J59" s="1"/>
      <c r="K59">
        <v>15</v>
      </c>
      <c r="L59" s="13">
        <v>0.13799999999999998</v>
      </c>
    </row>
    <row r="60" spans="1:12" x14ac:dyDescent="0.3">
      <c r="A60" s="46"/>
      <c r="B60" s="42"/>
      <c r="J60" s="1"/>
      <c r="K60">
        <v>15</v>
      </c>
      <c r="L60" s="13">
        <v>0.20299999999999999</v>
      </c>
    </row>
    <row r="61" spans="1:12" x14ac:dyDescent="0.3">
      <c r="A61" s="46"/>
      <c r="B61" s="42"/>
      <c r="J61" s="1" t="s">
        <v>65</v>
      </c>
      <c r="K61">
        <v>16</v>
      </c>
      <c r="L61" s="45">
        <v>0.13800000000000001</v>
      </c>
    </row>
    <row r="62" spans="1:12" x14ac:dyDescent="0.3">
      <c r="A62" s="46"/>
      <c r="B62" s="42"/>
      <c r="J62" s="1"/>
      <c r="K62">
        <v>16</v>
      </c>
      <c r="L62" s="45">
        <v>0.23100000000000001</v>
      </c>
    </row>
    <row r="63" spans="1:12" x14ac:dyDescent="0.3">
      <c r="A63" s="46"/>
      <c r="B63" s="42"/>
      <c r="J63" s="1"/>
      <c r="K63">
        <v>16</v>
      </c>
      <c r="L63" s="13">
        <v>0.125</v>
      </c>
    </row>
    <row r="64" spans="1:12" x14ac:dyDescent="0.3">
      <c r="J64" s="1"/>
      <c r="K64">
        <v>16</v>
      </c>
      <c r="L64" s="13">
        <v>0.218</v>
      </c>
    </row>
    <row r="65" spans="10:12" x14ac:dyDescent="0.3">
      <c r="J65" s="1" t="s">
        <v>66</v>
      </c>
      <c r="K65">
        <v>17</v>
      </c>
      <c r="L65" s="45">
        <v>0.185</v>
      </c>
    </row>
    <row r="66" spans="10:12" x14ac:dyDescent="0.3">
      <c r="J66" s="1"/>
      <c r="K66">
        <v>17</v>
      </c>
      <c r="L66" s="45">
        <v>0.17599999999999999</v>
      </c>
    </row>
    <row r="67" spans="10:12" x14ac:dyDescent="0.3">
      <c r="J67" s="1"/>
      <c r="K67">
        <v>17</v>
      </c>
      <c r="L67" s="13">
        <v>0.17199999999999999</v>
      </c>
    </row>
    <row r="68" spans="10:12" x14ac:dyDescent="0.3">
      <c r="J68" s="1"/>
      <c r="K68">
        <v>17</v>
      </c>
      <c r="L68" s="13">
        <v>0.16299999999999998</v>
      </c>
    </row>
    <row r="69" spans="10:12" x14ac:dyDescent="0.3">
      <c r="J69" s="1" t="s">
        <v>67</v>
      </c>
      <c r="K69">
        <v>18</v>
      </c>
      <c r="L69" s="45">
        <v>0.151</v>
      </c>
    </row>
    <row r="70" spans="10:12" x14ac:dyDescent="0.3">
      <c r="J70" s="1"/>
      <c r="K70">
        <v>18</v>
      </c>
      <c r="L70" s="45">
        <v>0.122</v>
      </c>
    </row>
    <row r="71" spans="10:12" x14ac:dyDescent="0.3">
      <c r="J71" s="1"/>
      <c r="K71">
        <v>18</v>
      </c>
      <c r="L71" s="13">
        <v>0.13799999999999998</v>
      </c>
    </row>
    <row r="72" spans="10:12" x14ac:dyDescent="0.3">
      <c r="J72" s="1"/>
      <c r="K72">
        <v>18</v>
      </c>
      <c r="L72" s="13">
        <v>0.109</v>
      </c>
    </row>
    <row r="73" spans="10:12" x14ac:dyDescent="0.3">
      <c r="J73" s="1" t="s">
        <v>68</v>
      </c>
      <c r="K73">
        <v>19</v>
      </c>
      <c r="L73" s="45">
        <v>6.5000000000000002E-2</v>
      </c>
    </row>
    <row r="74" spans="10:12" x14ac:dyDescent="0.3">
      <c r="J74" s="1"/>
      <c r="K74">
        <v>19</v>
      </c>
      <c r="L74" s="45">
        <v>0.11899999999999999</v>
      </c>
    </row>
    <row r="75" spans="10:12" x14ac:dyDescent="0.3">
      <c r="J75" s="1"/>
      <c r="K75">
        <v>19</v>
      </c>
      <c r="L75" s="13">
        <v>5.2000000000000005E-2</v>
      </c>
    </row>
    <row r="76" spans="10:12" x14ac:dyDescent="0.3">
      <c r="J76" s="1"/>
      <c r="K76">
        <v>19</v>
      </c>
      <c r="L76" s="13">
        <v>0.106</v>
      </c>
    </row>
    <row r="77" spans="10:12" x14ac:dyDescent="0.3">
      <c r="J77" s="1" t="s">
        <v>69</v>
      </c>
      <c r="K77">
        <v>20</v>
      </c>
      <c r="L77" s="45">
        <v>0.217</v>
      </c>
    </row>
    <row r="78" spans="10:12" x14ac:dyDescent="0.3">
      <c r="J78" s="1"/>
      <c r="K78">
        <v>20</v>
      </c>
      <c r="L78" s="45">
        <v>0.215</v>
      </c>
    </row>
    <row r="79" spans="10:12" x14ac:dyDescent="0.3">
      <c r="J79" s="1"/>
      <c r="K79">
        <v>20</v>
      </c>
      <c r="L79" s="13">
        <v>0.20399999999999999</v>
      </c>
    </row>
    <row r="80" spans="10:12" x14ac:dyDescent="0.3">
      <c r="J80" s="1"/>
      <c r="K80">
        <v>20</v>
      </c>
      <c r="L80" s="13">
        <v>0.20199999999999999</v>
      </c>
    </row>
    <row r="81" spans="10:12" x14ac:dyDescent="0.3">
      <c r="J81" s="1" t="s">
        <v>70</v>
      </c>
      <c r="K81">
        <v>21</v>
      </c>
      <c r="L81" s="45">
        <v>0.215</v>
      </c>
    </row>
    <row r="82" spans="10:12" x14ac:dyDescent="0.3">
      <c r="J82" s="1"/>
      <c r="K82">
        <v>21</v>
      </c>
      <c r="L82" s="45">
        <v>0.22600000000000001</v>
      </c>
    </row>
    <row r="83" spans="10:12" x14ac:dyDescent="0.3">
      <c r="J83" s="1"/>
      <c r="K83">
        <v>21</v>
      </c>
      <c r="L83" s="13">
        <v>0.20199999999999999</v>
      </c>
    </row>
    <row r="84" spans="10:12" x14ac:dyDescent="0.3">
      <c r="J84" s="1"/>
      <c r="K84">
        <v>21</v>
      </c>
      <c r="L84" s="13">
        <v>0.21299999999999999</v>
      </c>
    </row>
    <row r="85" spans="10:12" x14ac:dyDescent="0.3">
      <c r="J85" s="1" t="s">
        <v>71</v>
      </c>
      <c r="K85">
        <v>22</v>
      </c>
      <c r="L85" s="45">
        <v>0.24099999999999999</v>
      </c>
    </row>
    <row r="86" spans="10:12" x14ac:dyDescent="0.3">
      <c r="J86" s="1"/>
      <c r="K86">
        <v>22</v>
      </c>
      <c r="L86" s="45">
        <v>0.214</v>
      </c>
    </row>
    <row r="87" spans="10:12" x14ac:dyDescent="0.3">
      <c r="J87" s="1"/>
      <c r="K87">
        <v>22</v>
      </c>
      <c r="L87" s="13">
        <v>0.22799999999999998</v>
      </c>
    </row>
    <row r="88" spans="10:12" x14ac:dyDescent="0.3">
      <c r="J88" s="1"/>
      <c r="K88">
        <v>22</v>
      </c>
      <c r="L88" s="13">
        <v>0.20099999999999998</v>
      </c>
    </row>
    <row r="89" spans="10:12" x14ac:dyDescent="0.3">
      <c r="J89" s="1" t="s">
        <v>72</v>
      </c>
      <c r="K89">
        <v>23</v>
      </c>
      <c r="L89" s="45">
        <v>0.34100000000000003</v>
      </c>
    </row>
    <row r="90" spans="10:12" x14ac:dyDescent="0.3">
      <c r="J90" s="1"/>
      <c r="K90">
        <v>23</v>
      </c>
      <c r="L90" s="45">
        <v>0.35899999999999999</v>
      </c>
    </row>
    <row r="91" spans="10:12" x14ac:dyDescent="0.3">
      <c r="J91" s="1"/>
      <c r="K91">
        <v>23</v>
      </c>
      <c r="L91" s="13">
        <v>0.32800000000000001</v>
      </c>
    </row>
    <row r="92" spans="10:12" x14ac:dyDescent="0.3">
      <c r="J92" s="1"/>
      <c r="K92">
        <v>23</v>
      </c>
      <c r="L92" s="13">
        <v>0.34599999999999997</v>
      </c>
    </row>
    <row r="93" spans="10:12" x14ac:dyDescent="0.3">
      <c r="J93" s="1" t="s">
        <v>73</v>
      </c>
      <c r="K93">
        <v>24</v>
      </c>
      <c r="L93" s="45">
        <v>0.249</v>
      </c>
    </row>
    <row r="94" spans="10:12" x14ac:dyDescent="0.3">
      <c r="J94" s="1"/>
      <c r="K94">
        <v>24</v>
      </c>
      <c r="L94" s="45">
        <v>0.23899999999999999</v>
      </c>
    </row>
    <row r="95" spans="10:12" x14ac:dyDescent="0.3">
      <c r="J95" s="1"/>
      <c r="K95">
        <v>24</v>
      </c>
      <c r="L95" s="13">
        <v>0.23599999999999999</v>
      </c>
    </row>
    <row r="96" spans="10:12" x14ac:dyDescent="0.3">
      <c r="J96" s="1"/>
      <c r="K96">
        <v>24</v>
      </c>
      <c r="L96" s="13">
        <v>0.22599999999999998</v>
      </c>
    </row>
  </sheetData>
  <mergeCells count="24">
    <mergeCell ref="J73:J76"/>
    <mergeCell ref="J77:J80"/>
    <mergeCell ref="J81:J84"/>
    <mergeCell ref="J85:J88"/>
    <mergeCell ref="J89:J92"/>
    <mergeCell ref="J93:J96"/>
    <mergeCell ref="J49:J52"/>
    <mergeCell ref="J53:J56"/>
    <mergeCell ref="J57:J60"/>
    <mergeCell ref="J61:J64"/>
    <mergeCell ref="J65:J68"/>
    <mergeCell ref="J69:J72"/>
    <mergeCell ref="J25:J28"/>
    <mergeCell ref="J29:J32"/>
    <mergeCell ref="J33:J36"/>
    <mergeCell ref="J37:J40"/>
    <mergeCell ref="J41:J44"/>
    <mergeCell ref="J45:J48"/>
    <mergeCell ref="J1:J4"/>
    <mergeCell ref="J5:J8"/>
    <mergeCell ref="J9:J12"/>
    <mergeCell ref="J13:J16"/>
    <mergeCell ref="J17:J20"/>
    <mergeCell ref="J21:J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PDA plate assay</vt:lpstr>
      <vt:lpstr>Leaf detachment assay</vt:lpstr>
      <vt:lpstr>PR1 Gene expression</vt:lpstr>
      <vt:lpstr>PR2 Gene expression</vt:lpstr>
      <vt:lpstr>Glu 2 Gene expression</vt:lpstr>
      <vt:lpstr>PR3 Gene expression</vt:lpstr>
      <vt:lpstr>PO activity</vt:lpstr>
      <vt:lpstr>PPO activity</vt:lpstr>
      <vt:lpstr>PAL activity</vt:lpstr>
      <vt:lpstr>FHB</vt:lpstr>
      <vt:lpstr>Mycotoxin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2019-07-03T20:44:38Z</dcterms:modified>
</cp:coreProperties>
</file>