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monash.edu\home\User091\ricardoc\Desktop\AA and gut\Rev 1\"/>
    </mc:Choice>
  </mc:AlternateContent>
  <xr:revisionPtr revIDLastSave="0" documentId="13_ncr:1_{C00699EF-EC6B-47A6-949F-7969A3F8D6D7}" xr6:coauthVersionLast="36" xr6:coauthVersionMax="36" xr10:uidLastSave="{00000000-0000-0000-0000-000000000000}"/>
  <bookViews>
    <workbookView xWindow="720" yWindow="720" windowWidth="14400" windowHeight="7272" tabRatio="528" xr2:uid="{3B0EA3EE-5257-451C-AC28-8A77B0C92660}"/>
  </bookViews>
  <sheets>
    <sheet name="All 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8" i="1" l="1"/>
  <c r="E37" i="1"/>
  <c r="F38" i="1" l="1"/>
  <c r="G38" i="1"/>
  <c r="H38" i="1"/>
  <c r="I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G37" i="1"/>
  <c r="H37" i="1"/>
  <c r="I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J36" i="1" l="1"/>
  <c r="K36" i="1" s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K21" i="1"/>
  <c r="J21" i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K10" i="1"/>
  <c r="J10" i="1"/>
  <c r="J9" i="1"/>
  <c r="K9" i="1" s="1"/>
  <c r="J8" i="1"/>
  <c r="K8" i="1" s="1"/>
  <c r="J7" i="1"/>
  <c r="K7" i="1" s="1"/>
  <c r="J6" i="1"/>
  <c r="K6" i="1" s="1"/>
  <c r="J5" i="1"/>
  <c r="J38" i="1" l="1"/>
  <c r="J37" i="1"/>
  <c r="K5" i="1"/>
  <c r="K37" i="1" l="1"/>
  <c r="K38" i="1"/>
</calcChain>
</file>

<file path=xl/sharedStrings.xml><?xml version="1.0" encoding="utf-8"?>
<sst xmlns="http://schemas.openxmlformats.org/spreadsheetml/2006/main" count="90" uniqueCount="60">
  <si>
    <t>RB</t>
  </si>
  <si>
    <t>GT</t>
  </si>
  <si>
    <t>JB</t>
  </si>
  <si>
    <t>IF</t>
  </si>
  <si>
    <t>KH</t>
  </si>
  <si>
    <t>LB</t>
  </si>
  <si>
    <t>DG</t>
  </si>
  <si>
    <t>EC</t>
  </si>
  <si>
    <t>RM</t>
  </si>
  <si>
    <t>SH</t>
  </si>
  <si>
    <t>SD</t>
  </si>
  <si>
    <t>MG</t>
  </si>
  <si>
    <t>JW</t>
  </si>
  <si>
    <t>TS</t>
  </si>
  <si>
    <t>PC</t>
  </si>
  <si>
    <t>DR</t>
  </si>
  <si>
    <t>SF</t>
  </si>
  <si>
    <t>EM</t>
  </si>
  <si>
    <t>PT</t>
  </si>
  <si>
    <t>LL</t>
  </si>
  <si>
    <t>PH</t>
  </si>
  <si>
    <t>SG</t>
  </si>
  <si>
    <t>IP</t>
  </si>
  <si>
    <t>CR</t>
  </si>
  <si>
    <t>SP</t>
  </si>
  <si>
    <t>TH</t>
  </si>
  <si>
    <t>JS</t>
  </si>
  <si>
    <t>BMI</t>
  </si>
  <si>
    <t>Sex 1= M, 2=F</t>
  </si>
  <si>
    <t xml:space="preserve">Age </t>
  </si>
  <si>
    <t xml:space="preserve">Height </t>
  </si>
  <si>
    <t xml:space="preserve">weight </t>
  </si>
  <si>
    <t xml:space="preserve">Exercise </t>
  </si>
  <si>
    <t xml:space="preserve">BF </t>
  </si>
  <si>
    <t>H2</t>
  </si>
  <si>
    <t>FS</t>
  </si>
  <si>
    <t>AL (106)</t>
  </si>
  <si>
    <t>AL (65)</t>
  </si>
  <si>
    <t>MT</t>
  </si>
  <si>
    <t xml:space="preserve">GROUP </t>
  </si>
  <si>
    <t>EX</t>
  </si>
  <si>
    <t>DM</t>
  </si>
  <si>
    <t>EX+DM</t>
  </si>
  <si>
    <t>CON</t>
  </si>
  <si>
    <t>CRP B</t>
  </si>
  <si>
    <t>CRB 6</t>
  </si>
  <si>
    <t>CRB 12</t>
  </si>
  <si>
    <t>MEAN</t>
  </si>
  <si>
    <t>IL1RA B</t>
  </si>
  <si>
    <t>IL1RA 6</t>
  </si>
  <si>
    <t>IL1RA 12</t>
  </si>
  <si>
    <t>SCD14 B</t>
  </si>
  <si>
    <t>SCD14 6</t>
  </si>
  <si>
    <t>SCD14 12</t>
  </si>
  <si>
    <t>LPB B</t>
  </si>
  <si>
    <t>LPB 6</t>
  </si>
  <si>
    <t>LPB 12</t>
  </si>
  <si>
    <t>IL1B B</t>
  </si>
  <si>
    <t>IL1B 6</t>
  </si>
  <si>
    <t>IL1B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</si>
</sst>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/>
    <xf numFmtId="0" fontId="1" fillId="4" borderId="0" xfId="0" applyFont="1" applyFill="1"/>
    <xf numFmtId="164" fontId="1" fillId="4" borderId="0" xfId="0" applyNumberFormat="1" applyFont="1" applyFill="1"/>
    <xf numFmtId="0" fontId="1" fillId="0" borderId="0" xfId="0" applyFont="1" applyFill="1" applyBorder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0" fillId="0" borderId="0" xfId="0" applyFont="1" applyFill="1" applyBorder="1"/>
    <xf numFmtId="0" fontId="0" fillId="3" borderId="0" xfId="0" applyFont="1" applyFill="1"/>
    <xf numFmtId="0" fontId="0" fillId="0" borderId="0" xfId="0" applyFont="1" applyFill="1"/>
    <xf numFmtId="0" fontId="0" fillId="4" borderId="0" xfId="0" applyFont="1" applyFill="1"/>
    <xf numFmtId="1" fontId="3" fillId="4" borderId="0" xfId="1" applyNumberFormat="1" applyFont="1" applyFill="1" applyAlignment="1">
      <alignment horizontal="center" vertical="center"/>
    </xf>
    <xf numFmtId="165" fontId="3" fillId="4" borderId="0" xfId="1" applyNumberFormat="1" applyFont="1" applyFill="1" applyAlignment="1">
      <alignment horizontal="center" vertical="center"/>
    </xf>
    <xf numFmtId="164" fontId="0" fillId="4" borderId="0" xfId="0" applyNumberFormat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2" fontId="0" fillId="4" borderId="0" xfId="0" applyNumberFormat="1" applyFont="1" applyFill="1" applyAlignment="1">
      <alignment horizontal="center"/>
    </xf>
    <xf numFmtId="1" fontId="3" fillId="4" borderId="0" xfId="1" applyNumberFormat="1" applyFont="1" applyFill="1" applyAlignment="1">
      <alignment horizontal="center"/>
    </xf>
    <xf numFmtId="165" fontId="3" fillId="4" borderId="0" xfId="1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0" fontId="0" fillId="0" borderId="0" xfId="0" applyFont="1"/>
    <xf numFmtId="1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3" fillId="2" borderId="0" xfId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4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0" fillId="5" borderId="0" xfId="0" applyNumberFormat="1" applyFont="1" applyFill="1"/>
    <xf numFmtId="2" fontId="0" fillId="5" borderId="0" xfId="0" applyNumberFormat="1" applyFont="1" applyFill="1"/>
    <xf numFmtId="2" fontId="0" fillId="0" borderId="0" xfId="0" applyNumberFormat="1" applyFont="1"/>
    <xf numFmtId="1" fontId="0" fillId="5" borderId="0" xfId="0" applyNumberFormat="1" applyFont="1" applyFill="1"/>
    <xf numFmtId="1" fontId="0" fillId="0" borderId="0" xfId="0" applyNumberFormat="1" applyFont="1"/>
    <xf numFmtId="164" fontId="0" fillId="0" borderId="0" xfId="0" applyNumberFormat="1" applyFont="1"/>
  </cellXfs>
  <cellStyles count="3">
    <cellStyle name="Normal" xfId="0" builtinId="0"/>
    <cellStyle name="Normal 2" xfId="1" xr:uid="{E56CD060-40CF-4455-93BC-88019D8B3CF9}"/>
    <cellStyle name="Normal 4" xfId="2" xr:uid="{4F1E57F8-CB12-401E-9AA3-08963A3BB5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D16E9-0849-488A-89C4-6B51D6E56BA4}">
  <dimension ref="B1:Z40"/>
  <sheetViews>
    <sheetView tabSelected="1" topLeftCell="B1" zoomScale="80" zoomScaleNormal="80" workbookViewId="0">
      <selection activeCell="H37" sqref="H37:H38"/>
    </sheetView>
  </sheetViews>
  <sheetFormatPr defaultColWidth="8.88671875" defaultRowHeight="14.4" x14ac:dyDescent="0.3"/>
  <cols>
    <col min="1" max="1" width="8.88671875" style="25"/>
    <col min="2" max="3" width="8.77734375" style="15"/>
    <col min="4" max="4" width="9.5546875" style="15" bestFit="1" customWidth="1"/>
    <col min="5" max="10" width="8.88671875" style="25"/>
    <col min="11" max="11" width="9.5546875" style="25" bestFit="1" customWidth="1"/>
    <col min="12" max="16384" width="8.88671875" style="25"/>
  </cols>
  <sheetData>
    <row r="1" spans="2:26" s="10" customFormat="1" x14ac:dyDescent="0.3">
      <c r="B1" s="13"/>
      <c r="C1" s="13"/>
      <c r="D1" s="13"/>
      <c r="E1" s="13"/>
      <c r="F1" s="13"/>
      <c r="G1" s="13"/>
      <c r="H1" s="13"/>
      <c r="I1" s="13"/>
      <c r="J1" s="13"/>
      <c r="K1" s="13"/>
    </row>
    <row r="4" spans="2:26" s="14" customFormat="1" x14ac:dyDescent="0.3">
      <c r="B4" s="15"/>
      <c r="C4" s="15" t="s">
        <v>39</v>
      </c>
      <c r="D4" s="6" t="s">
        <v>28</v>
      </c>
      <c r="E4" s="1" t="s">
        <v>29</v>
      </c>
      <c r="F4" s="1" t="s">
        <v>30</v>
      </c>
      <c r="G4" s="1" t="s">
        <v>31</v>
      </c>
      <c r="H4" s="1" t="s">
        <v>32</v>
      </c>
      <c r="I4" s="1" t="s">
        <v>33</v>
      </c>
      <c r="J4" s="1" t="s">
        <v>34</v>
      </c>
      <c r="K4" s="1" t="s">
        <v>27</v>
      </c>
      <c r="L4" s="1" t="s">
        <v>44</v>
      </c>
      <c r="M4" s="1" t="s">
        <v>45</v>
      </c>
      <c r="N4" s="1" t="s">
        <v>46</v>
      </c>
      <c r="O4" s="2" t="s">
        <v>48</v>
      </c>
      <c r="P4" s="2" t="s">
        <v>49</v>
      </c>
      <c r="Q4" s="2" t="s">
        <v>50</v>
      </c>
      <c r="R4" s="1" t="s">
        <v>51</v>
      </c>
      <c r="S4" s="1" t="s">
        <v>52</v>
      </c>
      <c r="T4" s="1" t="s">
        <v>53</v>
      </c>
      <c r="U4" s="1" t="s">
        <v>54</v>
      </c>
      <c r="V4" s="1" t="s">
        <v>55</v>
      </c>
      <c r="W4" s="1" t="s">
        <v>56</v>
      </c>
      <c r="X4" s="1" t="s">
        <v>57</v>
      </c>
      <c r="Y4" s="1" t="s">
        <v>58</v>
      </c>
      <c r="Z4" s="1" t="s">
        <v>59</v>
      </c>
    </row>
    <row r="5" spans="2:26" s="16" customFormat="1" x14ac:dyDescent="0.3">
      <c r="B5" s="8" t="s">
        <v>0</v>
      </c>
      <c r="C5" s="8" t="s">
        <v>40</v>
      </c>
      <c r="D5" s="11">
        <v>1</v>
      </c>
      <c r="E5" s="17">
        <v>58</v>
      </c>
      <c r="F5" s="18">
        <v>1.77</v>
      </c>
      <c r="G5" s="19">
        <v>91.3</v>
      </c>
      <c r="H5" s="20">
        <v>300</v>
      </c>
      <c r="I5" s="19">
        <v>24.6</v>
      </c>
      <c r="J5" s="19">
        <f>F5*F5</f>
        <v>3.1329000000000002</v>
      </c>
      <c r="K5" s="21">
        <f>G5/J5</f>
        <v>29.142328194324744</v>
      </c>
      <c r="L5" s="21">
        <v>0.9</v>
      </c>
      <c r="M5" s="21">
        <v>0.39</v>
      </c>
      <c r="N5" s="21">
        <v>1.08</v>
      </c>
      <c r="O5" s="21">
        <v>0</v>
      </c>
      <c r="P5" s="21">
        <v>0</v>
      </c>
      <c r="Q5" s="21">
        <v>0</v>
      </c>
      <c r="R5" s="21">
        <v>1.51</v>
      </c>
      <c r="S5" s="21">
        <v>1.32</v>
      </c>
      <c r="T5" s="21">
        <v>2.57</v>
      </c>
      <c r="U5" s="21">
        <v>7.29</v>
      </c>
      <c r="V5" s="21">
        <v>6.47</v>
      </c>
      <c r="W5" s="21">
        <v>7.79</v>
      </c>
      <c r="X5" s="21">
        <v>0.83</v>
      </c>
      <c r="Y5" s="21">
        <v>0.75</v>
      </c>
      <c r="Z5" s="21">
        <v>1.3</v>
      </c>
    </row>
    <row r="6" spans="2:26" s="16" customFormat="1" x14ac:dyDescent="0.3">
      <c r="B6" s="8" t="s">
        <v>35</v>
      </c>
      <c r="C6" s="8" t="s">
        <v>40</v>
      </c>
      <c r="D6" s="11">
        <v>2</v>
      </c>
      <c r="E6" s="17">
        <v>51</v>
      </c>
      <c r="F6" s="18">
        <v>1.77</v>
      </c>
      <c r="G6" s="19">
        <v>58</v>
      </c>
      <c r="H6" s="20">
        <v>300</v>
      </c>
      <c r="I6" s="19">
        <v>24.8</v>
      </c>
      <c r="J6" s="19">
        <f t="shared" ref="J6:J36" si="0">F6*F6</f>
        <v>3.1329000000000002</v>
      </c>
      <c r="K6" s="21">
        <f t="shared" ref="K6:K36" si="1">G6/J6</f>
        <v>18.513198633853616</v>
      </c>
      <c r="L6" s="21">
        <v>0.19</v>
      </c>
      <c r="M6" s="21">
        <v>0.46</v>
      </c>
      <c r="N6" s="21">
        <v>0.01</v>
      </c>
      <c r="O6" s="21">
        <v>0</v>
      </c>
      <c r="P6" s="21">
        <v>0</v>
      </c>
      <c r="Q6" s="21">
        <v>0.2</v>
      </c>
      <c r="R6" s="21">
        <v>1.84</v>
      </c>
      <c r="S6" s="21">
        <v>2.2149399999999999</v>
      </c>
      <c r="T6" s="21">
        <v>3.5332779999999997</v>
      </c>
      <c r="U6" s="21">
        <v>0</v>
      </c>
      <c r="V6" s="21">
        <v>10.555041000000001</v>
      </c>
      <c r="W6" s="21">
        <v>13.552434</v>
      </c>
      <c r="X6" s="21">
        <v>0.02</v>
      </c>
      <c r="Y6" s="21">
        <v>0</v>
      </c>
      <c r="Z6" s="21">
        <v>0</v>
      </c>
    </row>
    <row r="7" spans="2:26" s="16" customFormat="1" x14ac:dyDescent="0.3">
      <c r="B7" s="8" t="s">
        <v>1</v>
      </c>
      <c r="C7" s="8" t="s">
        <v>40</v>
      </c>
      <c r="D7" s="11">
        <v>1</v>
      </c>
      <c r="E7" s="22">
        <v>60</v>
      </c>
      <c r="F7" s="23">
        <v>1.82</v>
      </c>
      <c r="G7" s="19">
        <v>92.4</v>
      </c>
      <c r="H7" s="20">
        <v>360</v>
      </c>
      <c r="I7" s="19">
        <v>25.8</v>
      </c>
      <c r="J7" s="19">
        <f t="shared" si="0"/>
        <v>3.3124000000000002</v>
      </c>
      <c r="K7" s="21">
        <f t="shared" si="1"/>
        <v>27.895181741335588</v>
      </c>
      <c r="L7" s="21">
        <v>0.03</v>
      </c>
      <c r="M7" s="21">
        <v>0.03</v>
      </c>
      <c r="N7" s="21">
        <v>0</v>
      </c>
      <c r="O7" s="21">
        <v>0</v>
      </c>
      <c r="P7" s="21">
        <v>0</v>
      </c>
      <c r="Q7" s="21">
        <v>0.25</v>
      </c>
      <c r="R7" s="21">
        <v>1.69</v>
      </c>
      <c r="S7" s="21">
        <v>2.4654419999999999</v>
      </c>
      <c r="T7" s="21">
        <v>1.794827</v>
      </c>
      <c r="U7" s="21">
        <v>9.2899999999999991</v>
      </c>
      <c r="V7" s="21">
        <v>13.901778</v>
      </c>
      <c r="W7" s="21">
        <v>9.5285580000000003</v>
      </c>
      <c r="X7" s="21">
        <v>0.01</v>
      </c>
      <c r="Y7" s="21">
        <v>0</v>
      </c>
      <c r="Z7" s="21">
        <v>9.3969999999999991E-3</v>
      </c>
    </row>
    <row r="8" spans="2:26" s="16" customFormat="1" x14ac:dyDescent="0.3">
      <c r="B8" s="8" t="s">
        <v>2</v>
      </c>
      <c r="C8" s="8" t="s">
        <v>40</v>
      </c>
      <c r="D8" s="11">
        <v>1</v>
      </c>
      <c r="E8" s="22">
        <v>63.2</v>
      </c>
      <c r="F8" s="23">
        <v>1.69</v>
      </c>
      <c r="G8" s="19">
        <v>83</v>
      </c>
      <c r="H8" s="20">
        <v>300</v>
      </c>
      <c r="I8" s="19">
        <v>32.4</v>
      </c>
      <c r="J8" s="19">
        <f t="shared" si="0"/>
        <v>2.8560999999999996</v>
      </c>
      <c r="K8" s="21">
        <f t="shared" si="1"/>
        <v>29.060607121599386</v>
      </c>
      <c r="L8" s="21">
        <v>2.48</v>
      </c>
      <c r="M8" s="21">
        <v>1.56</v>
      </c>
      <c r="N8" s="21">
        <v>13.94</v>
      </c>
      <c r="O8" s="21">
        <v>0</v>
      </c>
      <c r="P8" s="21">
        <v>0</v>
      </c>
      <c r="Q8" s="21">
        <v>0</v>
      </c>
      <c r="R8" s="21">
        <v>1.1100000000000001</v>
      </c>
      <c r="S8" s="21">
        <v>1.4838240000000003</v>
      </c>
      <c r="T8" s="21">
        <v>1.6519540000000001</v>
      </c>
      <c r="U8" s="21">
        <v>7.59</v>
      </c>
      <c r="V8" s="21">
        <v>7.5948359999999999</v>
      </c>
      <c r="W8" s="21">
        <v>8.3229020000000009</v>
      </c>
      <c r="X8" s="21">
        <v>0</v>
      </c>
      <c r="Y8" s="21">
        <v>0</v>
      </c>
      <c r="Z8" s="21">
        <v>0</v>
      </c>
    </row>
    <row r="9" spans="2:26" s="16" customFormat="1" x14ac:dyDescent="0.3">
      <c r="B9" s="8" t="s">
        <v>3</v>
      </c>
      <c r="C9" s="8" t="s">
        <v>40</v>
      </c>
      <c r="D9" s="11">
        <v>1</v>
      </c>
      <c r="E9" s="22">
        <v>62.1</v>
      </c>
      <c r="F9" s="23">
        <v>1.66</v>
      </c>
      <c r="G9" s="19">
        <v>51.2</v>
      </c>
      <c r="H9" s="20">
        <v>300</v>
      </c>
      <c r="I9" s="19">
        <v>12.7</v>
      </c>
      <c r="J9" s="19">
        <f t="shared" si="0"/>
        <v>2.7555999999999998</v>
      </c>
      <c r="K9" s="21">
        <f t="shared" si="1"/>
        <v>18.580345478298739</v>
      </c>
      <c r="L9" s="21">
        <v>0.01</v>
      </c>
      <c r="M9" s="21">
        <v>0.04</v>
      </c>
      <c r="N9" s="21">
        <v>0</v>
      </c>
      <c r="O9" s="21">
        <v>0</v>
      </c>
      <c r="P9" s="21">
        <v>0</v>
      </c>
      <c r="Q9" s="21">
        <v>0</v>
      </c>
      <c r="R9" s="21">
        <v>1.69</v>
      </c>
      <c r="S9" s="21">
        <v>1.6006150000000003</v>
      </c>
      <c r="T9" s="21">
        <v>1.6096080000000001</v>
      </c>
      <c r="U9" s="21">
        <v>8.61</v>
      </c>
      <c r="V9" s="21">
        <v>8.2375600000000002</v>
      </c>
      <c r="W9" s="21">
        <v>7.9748759999999992</v>
      </c>
      <c r="X9" s="21">
        <v>0</v>
      </c>
      <c r="Y9" s="21">
        <v>0</v>
      </c>
      <c r="Z9" s="21">
        <v>0</v>
      </c>
    </row>
    <row r="10" spans="2:26" s="16" customFormat="1" x14ac:dyDescent="0.3">
      <c r="B10" s="8" t="s">
        <v>4</v>
      </c>
      <c r="C10" s="8" t="s">
        <v>40</v>
      </c>
      <c r="D10" s="11">
        <v>1</v>
      </c>
      <c r="E10" s="22">
        <v>68.2</v>
      </c>
      <c r="F10" s="23">
        <v>1.76</v>
      </c>
      <c r="G10" s="19">
        <v>72.5</v>
      </c>
      <c r="H10" s="20">
        <v>200</v>
      </c>
      <c r="I10" s="19">
        <v>29.3</v>
      </c>
      <c r="J10" s="19">
        <f t="shared" si="0"/>
        <v>3.0975999999999999</v>
      </c>
      <c r="K10" s="21">
        <f t="shared" si="1"/>
        <v>23.405216942148762</v>
      </c>
      <c r="L10" s="21">
        <v>0.99</v>
      </c>
      <c r="M10" s="21">
        <v>1.03</v>
      </c>
      <c r="N10" s="21">
        <v>1</v>
      </c>
      <c r="O10" s="21">
        <v>4.87</v>
      </c>
      <c r="P10" s="21">
        <v>0</v>
      </c>
      <c r="Q10" s="21">
        <v>23.158225999999999</v>
      </c>
      <c r="R10" s="21">
        <v>0.76</v>
      </c>
      <c r="S10" s="21">
        <v>2.6961150000000003</v>
      </c>
      <c r="T10" s="21">
        <v>2.2214010000000002</v>
      </c>
      <c r="U10" s="21">
        <v>22.41</v>
      </c>
      <c r="V10" s="21">
        <v>17.214369999999999</v>
      </c>
      <c r="W10" s="21">
        <v>15.268616999999999</v>
      </c>
      <c r="X10" s="21">
        <v>2.5099999999999998</v>
      </c>
      <c r="Y10" s="21">
        <v>1.7974100000000002</v>
      </c>
      <c r="Z10" s="21">
        <v>0</v>
      </c>
    </row>
    <row r="11" spans="2:26" s="16" customFormat="1" x14ac:dyDescent="0.3">
      <c r="B11" s="8" t="s">
        <v>5</v>
      </c>
      <c r="C11" s="8" t="s">
        <v>40</v>
      </c>
      <c r="D11" s="11">
        <v>1</v>
      </c>
      <c r="E11" s="22">
        <v>60</v>
      </c>
      <c r="F11" s="23">
        <v>1.97</v>
      </c>
      <c r="G11" s="19">
        <v>107.1</v>
      </c>
      <c r="H11" s="20">
        <v>210</v>
      </c>
      <c r="I11" s="19">
        <v>31.1</v>
      </c>
      <c r="J11" s="19">
        <f t="shared" si="0"/>
        <v>3.8809</v>
      </c>
      <c r="K11" s="21">
        <f t="shared" si="1"/>
        <v>27.596691489087583</v>
      </c>
      <c r="L11" s="21">
        <v>0.99</v>
      </c>
      <c r="M11" s="21">
        <v>8.06</v>
      </c>
      <c r="N11" s="21">
        <v>1</v>
      </c>
      <c r="O11" s="21">
        <v>0</v>
      </c>
      <c r="P11" s="21">
        <v>0</v>
      </c>
      <c r="Q11" s="21">
        <v>0</v>
      </c>
      <c r="R11" s="21">
        <v>2.2799999999999998</v>
      </c>
      <c r="S11" s="21">
        <v>1.9372399999999999</v>
      </c>
      <c r="T11" s="21">
        <v>1.2014360000000002</v>
      </c>
      <c r="U11" s="21">
        <v>2.98</v>
      </c>
      <c r="V11" s="21">
        <v>1.2337159999999998</v>
      </c>
      <c r="W11" s="21">
        <v>0.75574200000000002</v>
      </c>
      <c r="X11" s="21">
        <v>0.04</v>
      </c>
      <c r="Y11" s="21">
        <v>0.40783999999999998</v>
      </c>
      <c r="Z11" s="21">
        <v>7.7511999999999998E-2</v>
      </c>
    </row>
    <row r="12" spans="2:26" s="16" customFormat="1" x14ac:dyDescent="0.3">
      <c r="B12" s="8" t="s">
        <v>36</v>
      </c>
      <c r="C12" s="8" t="s">
        <v>40</v>
      </c>
      <c r="D12" s="11">
        <v>1</v>
      </c>
      <c r="E12" s="22">
        <v>50.5</v>
      </c>
      <c r="F12" s="23">
        <v>1.71</v>
      </c>
      <c r="G12" s="24">
        <v>60.25</v>
      </c>
      <c r="H12" s="20">
        <v>240</v>
      </c>
      <c r="I12" s="24">
        <v>17.2</v>
      </c>
      <c r="J12" s="19">
        <f t="shared" si="0"/>
        <v>2.9240999999999997</v>
      </c>
      <c r="K12" s="21">
        <f t="shared" si="1"/>
        <v>20.604630484593553</v>
      </c>
      <c r="L12" s="21">
        <v>1</v>
      </c>
      <c r="M12" s="21">
        <v>0.99</v>
      </c>
      <c r="N12" s="21">
        <v>0.99</v>
      </c>
      <c r="O12" s="21">
        <v>0.02</v>
      </c>
      <c r="P12" s="21">
        <v>1.0195000000000001E-2</v>
      </c>
      <c r="Q12" s="21">
        <v>5.2260000000000001E-2</v>
      </c>
      <c r="R12" s="21">
        <v>0.93</v>
      </c>
      <c r="S12" s="21">
        <v>1.8459719999999999</v>
      </c>
      <c r="T12" s="21">
        <v>1.197692</v>
      </c>
      <c r="U12" s="21">
        <v>1.24</v>
      </c>
      <c r="V12" s="21">
        <v>0.92298599999999997</v>
      </c>
      <c r="W12" s="21">
        <v>0.76915999999999995</v>
      </c>
      <c r="X12" s="21">
        <v>0</v>
      </c>
      <c r="Y12" s="21">
        <v>9.8189999999999996E-3</v>
      </c>
      <c r="Z12" s="21">
        <v>1.0988E-2</v>
      </c>
    </row>
    <row r="13" spans="2:26" x14ac:dyDescent="0.3">
      <c r="B13" s="7" t="s">
        <v>6</v>
      </c>
      <c r="C13" s="7" t="s">
        <v>41</v>
      </c>
      <c r="D13" s="12">
        <v>1</v>
      </c>
      <c r="E13" s="26">
        <v>60</v>
      </c>
      <c r="F13" s="27">
        <v>1.85</v>
      </c>
      <c r="G13" s="26">
        <v>82.1</v>
      </c>
      <c r="H13" s="28">
        <v>270</v>
      </c>
      <c r="I13" s="29">
        <v>19.399999999999999</v>
      </c>
      <c r="J13" s="29">
        <f t="shared" si="0"/>
        <v>3.4225000000000003</v>
      </c>
      <c r="K13" s="30">
        <f t="shared" si="1"/>
        <v>23.988312636961282</v>
      </c>
      <c r="L13" s="30">
        <v>0.28999999999999998</v>
      </c>
      <c r="M13" s="30">
        <v>0.3</v>
      </c>
      <c r="N13" s="30">
        <v>0.11</v>
      </c>
      <c r="O13" s="30">
        <v>0</v>
      </c>
      <c r="P13" s="30">
        <v>0</v>
      </c>
      <c r="Q13" s="30">
        <v>0</v>
      </c>
      <c r="R13" s="30">
        <v>3.04</v>
      </c>
      <c r="S13" s="30">
        <v>2.3268630000000003</v>
      </c>
      <c r="T13" s="30">
        <v>2.4529839999999998</v>
      </c>
      <c r="U13" s="30">
        <v>4.2699999999999996</v>
      </c>
      <c r="V13" s="30">
        <v>7.4036549999999997</v>
      </c>
      <c r="W13" s="30">
        <v>9.1986899999999991</v>
      </c>
      <c r="X13" s="30">
        <v>0</v>
      </c>
      <c r="Y13" s="30">
        <v>0</v>
      </c>
      <c r="Z13" s="30">
        <v>2.0788000000000001E-2</v>
      </c>
    </row>
    <row r="14" spans="2:26" x14ac:dyDescent="0.3">
      <c r="B14" s="7" t="s">
        <v>7</v>
      </c>
      <c r="C14" s="7" t="s">
        <v>41</v>
      </c>
      <c r="D14" s="12">
        <v>1</v>
      </c>
      <c r="E14" s="26">
        <v>68</v>
      </c>
      <c r="F14" s="27">
        <v>1.68</v>
      </c>
      <c r="G14" s="26">
        <v>68</v>
      </c>
      <c r="H14" s="28">
        <v>150</v>
      </c>
      <c r="I14" s="29">
        <v>31.1</v>
      </c>
      <c r="J14" s="29">
        <f t="shared" si="0"/>
        <v>2.8223999999999996</v>
      </c>
      <c r="K14" s="30">
        <f t="shared" si="1"/>
        <v>24.092970521541954</v>
      </c>
      <c r="L14" s="30">
        <v>0.98</v>
      </c>
      <c r="M14" s="30">
        <v>0.02</v>
      </c>
      <c r="N14" s="30">
        <v>0.16</v>
      </c>
      <c r="O14" s="30">
        <v>0</v>
      </c>
      <c r="P14" s="30">
        <v>0</v>
      </c>
      <c r="Q14" s="30">
        <v>0</v>
      </c>
      <c r="R14" s="30">
        <v>2.23</v>
      </c>
      <c r="S14" s="30">
        <v>3.0770909999999998</v>
      </c>
      <c r="T14" s="30">
        <v>2.2351230000000002</v>
      </c>
      <c r="U14" s="30">
        <v>8.85</v>
      </c>
      <c r="V14" s="30">
        <v>8.3489529999999998</v>
      </c>
      <c r="W14" s="30">
        <v>10.020978000000001</v>
      </c>
      <c r="X14" s="30">
        <v>0</v>
      </c>
      <c r="Y14" s="30">
        <v>0.16543499999999997</v>
      </c>
      <c r="Z14" s="30">
        <v>2.1186000000000003E-2</v>
      </c>
    </row>
    <row r="15" spans="2:26" x14ac:dyDescent="0.3">
      <c r="B15" s="7" t="s">
        <v>8</v>
      </c>
      <c r="C15" s="7" t="s">
        <v>41</v>
      </c>
      <c r="D15" s="12">
        <v>1</v>
      </c>
      <c r="E15" s="26">
        <v>71</v>
      </c>
      <c r="F15" s="27">
        <v>1.78</v>
      </c>
      <c r="G15" s="26">
        <v>71.7</v>
      </c>
      <c r="H15" s="28">
        <v>190</v>
      </c>
      <c r="I15" s="29">
        <v>19.399999999999999</v>
      </c>
      <c r="J15" s="29">
        <f t="shared" si="0"/>
        <v>3.1684000000000001</v>
      </c>
      <c r="K15" s="30">
        <f t="shared" si="1"/>
        <v>22.629718469890165</v>
      </c>
      <c r="L15" s="30">
        <v>0.99</v>
      </c>
      <c r="M15" s="30">
        <v>1.1399999999999999</v>
      </c>
      <c r="N15" s="30">
        <v>1</v>
      </c>
      <c r="O15" s="30">
        <v>4.7699999999999996</v>
      </c>
      <c r="P15" s="30">
        <v>0.77290599999999998</v>
      </c>
      <c r="Q15" s="30">
        <v>16.573399999999999</v>
      </c>
      <c r="R15" s="30">
        <v>1.96</v>
      </c>
      <c r="S15" s="30">
        <v>2.2534019999999999</v>
      </c>
      <c r="T15" s="30">
        <v>2.6464749999999997</v>
      </c>
      <c r="U15" s="30">
        <v>8.02</v>
      </c>
      <c r="V15" s="30">
        <v>11.735108</v>
      </c>
      <c r="W15" s="30">
        <v>14.334075</v>
      </c>
      <c r="X15" s="30">
        <v>0.02</v>
      </c>
      <c r="Y15" s="30">
        <v>0</v>
      </c>
      <c r="Z15" s="30">
        <v>2.2153750000000003</v>
      </c>
    </row>
    <row r="16" spans="2:26" x14ac:dyDescent="0.3">
      <c r="B16" s="7" t="s">
        <v>2</v>
      </c>
      <c r="C16" s="7" t="s">
        <v>41</v>
      </c>
      <c r="D16" s="12">
        <v>1</v>
      </c>
      <c r="E16" s="28">
        <v>66</v>
      </c>
      <c r="F16" s="31">
        <v>1.9</v>
      </c>
      <c r="G16" s="28">
        <v>78.8</v>
      </c>
      <c r="H16" s="28">
        <v>100</v>
      </c>
      <c r="I16" s="29">
        <v>20.7</v>
      </c>
      <c r="J16" s="29">
        <f t="shared" si="0"/>
        <v>3.61</v>
      </c>
      <c r="K16" s="30">
        <f t="shared" si="1"/>
        <v>21.828254847645429</v>
      </c>
      <c r="L16" s="30">
        <v>0.99</v>
      </c>
      <c r="M16" s="30">
        <v>1</v>
      </c>
      <c r="N16" s="30">
        <v>1.02</v>
      </c>
      <c r="O16" s="30">
        <v>0.03</v>
      </c>
      <c r="P16" s="30">
        <v>8.8280000000000008E-3</v>
      </c>
      <c r="Q16" s="30">
        <v>9.7590000000000003E-3</v>
      </c>
      <c r="R16" s="30">
        <v>3.43</v>
      </c>
      <c r="S16" s="30">
        <v>3.0986279999999997</v>
      </c>
      <c r="T16" s="30">
        <v>3.4742040000000003</v>
      </c>
      <c r="U16" s="30">
        <v>0.75</v>
      </c>
      <c r="V16" s="30">
        <v>1.112328</v>
      </c>
      <c r="W16" s="30">
        <v>2.5275809999999996</v>
      </c>
      <c r="X16" s="30">
        <v>0.09</v>
      </c>
      <c r="Y16" s="30">
        <v>2.6484000000000001E-2</v>
      </c>
      <c r="Z16" s="30">
        <v>1.9518000000000001E-2</v>
      </c>
    </row>
    <row r="17" spans="2:26" x14ac:dyDescent="0.3">
      <c r="B17" s="7" t="s">
        <v>9</v>
      </c>
      <c r="C17" s="7" t="s">
        <v>41</v>
      </c>
      <c r="D17" s="12">
        <v>1</v>
      </c>
      <c r="E17" s="32">
        <v>53</v>
      </c>
      <c r="F17" s="31">
        <v>1.82</v>
      </c>
      <c r="G17" s="32">
        <v>92.6</v>
      </c>
      <c r="H17" s="33">
        <v>90</v>
      </c>
      <c r="I17" s="29">
        <v>28.7</v>
      </c>
      <c r="J17" s="29">
        <f t="shared" si="0"/>
        <v>3.3124000000000002</v>
      </c>
      <c r="K17" s="30">
        <f t="shared" si="1"/>
        <v>27.955560922593886</v>
      </c>
      <c r="L17" s="30">
        <v>0.93</v>
      </c>
      <c r="M17" s="30">
        <v>1</v>
      </c>
      <c r="N17" s="30">
        <v>7.46</v>
      </c>
      <c r="O17" s="30">
        <v>0.04</v>
      </c>
      <c r="P17" s="30">
        <v>3.1320000000000001E-2</v>
      </c>
      <c r="Q17" s="30">
        <v>5.1985000000000003E-2</v>
      </c>
      <c r="R17" s="30">
        <v>2.25</v>
      </c>
      <c r="S17" s="30">
        <v>1.6808400000000003</v>
      </c>
      <c r="T17" s="30">
        <v>1.4035949999999999</v>
      </c>
      <c r="U17" s="30">
        <v>1.1000000000000001</v>
      </c>
      <c r="V17" s="30">
        <v>1.8270000000000002</v>
      </c>
      <c r="W17" s="30">
        <v>1.081288</v>
      </c>
      <c r="X17" s="30">
        <v>0</v>
      </c>
      <c r="Y17" s="30">
        <v>0.03</v>
      </c>
      <c r="Z17" s="30">
        <v>1.0397E-2</v>
      </c>
    </row>
    <row r="18" spans="2:26" x14ac:dyDescent="0.3">
      <c r="B18" s="7" t="s">
        <v>10</v>
      </c>
      <c r="C18" s="7" t="s">
        <v>41</v>
      </c>
      <c r="D18" s="12">
        <v>1</v>
      </c>
      <c r="E18" s="32">
        <v>50</v>
      </c>
      <c r="F18" s="31">
        <v>1.88</v>
      </c>
      <c r="G18" s="32">
        <v>95.1</v>
      </c>
      <c r="H18" s="28">
        <v>240</v>
      </c>
      <c r="I18" s="29">
        <v>30.1</v>
      </c>
      <c r="J18" s="29">
        <f t="shared" si="0"/>
        <v>3.5343999999999998</v>
      </c>
      <c r="K18" s="30">
        <f t="shared" si="1"/>
        <v>26.906971480307831</v>
      </c>
      <c r="L18" s="30">
        <v>2.78</v>
      </c>
      <c r="M18" s="30">
        <v>1</v>
      </c>
      <c r="N18" s="30">
        <v>1.28</v>
      </c>
      <c r="O18" s="30">
        <v>0.01</v>
      </c>
      <c r="P18" s="30">
        <v>0.255164</v>
      </c>
      <c r="Q18" s="30">
        <v>0.16234999999999999</v>
      </c>
      <c r="R18" s="30">
        <v>0.84</v>
      </c>
      <c r="S18" s="30">
        <v>1.6808400000000003</v>
      </c>
      <c r="T18" s="30">
        <v>2.006621</v>
      </c>
      <c r="U18" s="30">
        <v>1.68</v>
      </c>
      <c r="V18" s="30">
        <v>1.6599600000000001</v>
      </c>
      <c r="W18" s="30">
        <v>1.4867710000000001</v>
      </c>
      <c r="X18" s="30">
        <v>0.27</v>
      </c>
      <c r="Y18" s="30">
        <v>0</v>
      </c>
      <c r="Z18" s="30">
        <v>0.38</v>
      </c>
    </row>
    <row r="19" spans="2:26" x14ac:dyDescent="0.3">
      <c r="B19" s="7" t="s">
        <v>11</v>
      </c>
      <c r="C19" s="7" t="s">
        <v>41</v>
      </c>
      <c r="D19" s="12">
        <v>2</v>
      </c>
      <c r="E19" s="32">
        <v>50</v>
      </c>
      <c r="F19" s="31">
        <v>1.53</v>
      </c>
      <c r="G19" s="32">
        <v>49.2</v>
      </c>
      <c r="H19" s="28">
        <v>375</v>
      </c>
      <c r="I19" s="34">
        <v>22.9</v>
      </c>
      <c r="J19" s="29">
        <f t="shared" si="0"/>
        <v>2.3409</v>
      </c>
      <c r="K19" s="30">
        <f t="shared" si="1"/>
        <v>21.017557349737281</v>
      </c>
      <c r="L19" s="30">
        <v>0.59</v>
      </c>
      <c r="M19" s="30">
        <v>0.8</v>
      </c>
      <c r="N19" s="30">
        <v>0.99</v>
      </c>
      <c r="O19" s="30">
        <v>0</v>
      </c>
      <c r="P19" s="30">
        <v>0</v>
      </c>
      <c r="Q19" s="30">
        <v>0</v>
      </c>
      <c r="R19" s="30">
        <v>2.41</v>
      </c>
      <c r="S19" s="30">
        <v>2.7189000000000005</v>
      </c>
      <c r="T19" s="30">
        <v>2.436388</v>
      </c>
      <c r="U19" s="30">
        <v>0.82</v>
      </c>
      <c r="V19" s="30">
        <v>1.0070000000000001</v>
      </c>
      <c r="W19" s="30">
        <v>1.0000100000000001</v>
      </c>
      <c r="X19" s="30">
        <v>0.02</v>
      </c>
      <c r="Y19" s="30">
        <v>0.01</v>
      </c>
      <c r="Z19" s="30">
        <v>0</v>
      </c>
    </row>
    <row r="20" spans="2:26" s="16" customFormat="1" x14ac:dyDescent="0.3">
      <c r="B20" s="9" t="s">
        <v>12</v>
      </c>
      <c r="C20" s="9" t="s">
        <v>42</v>
      </c>
      <c r="D20" s="11">
        <v>2</v>
      </c>
      <c r="E20" s="22">
        <v>71</v>
      </c>
      <c r="F20" s="23">
        <v>1.66</v>
      </c>
      <c r="G20" s="35">
        <v>61.6</v>
      </c>
      <c r="H20" s="20">
        <v>90</v>
      </c>
      <c r="I20" s="35">
        <v>47</v>
      </c>
      <c r="J20" s="19">
        <f t="shared" si="0"/>
        <v>2.7555999999999998</v>
      </c>
      <c r="K20" s="21">
        <f t="shared" si="1"/>
        <v>22.354478153578171</v>
      </c>
      <c r="L20" s="21">
        <v>3.2</v>
      </c>
      <c r="M20" s="21">
        <v>1.55</v>
      </c>
      <c r="N20" s="21">
        <v>1.45</v>
      </c>
      <c r="O20" s="21">
        <v>0</v>
      </c>
      <c r="P20" s="21">
        <v>0</v>
      </c>
      <c r="Q20" s="21">
        <v>0</v>
      </c>
      <c r="R20" s="21">
        <v>2.08</v>
      </c>
      <c r="S20" s="21">
        <v>2.4998</v>
      </c>
      <c r="T20" s="21">
        <v>3.9083239999999999</v>
      </c>
      <c r="U20" s="21">
        <v>9.52</v>
      </c>
      <c r="V20" s="21">
        <v>17.283100000000001</v>
      </c>
      <c r="W20" s="21">
        <v>10.052854000000002</v>
      </c>
      <c r="X20" s="21">
        <v>0.02</v>
      </c>
      <c r="Y20" s="21">
        <v>0.02</v>
      </c>
      <c r="Z20" s="21">
        <v>0.01</v>
      </c>
    </row>
    <row r="21" spans="2:26" s="16" customFormat="1" x14ac:dyDescent="0.3">
      <c r="B21" s="9" t="s">
        <v>13</v>
      </c>
      <c r="C21" s="9" t="s">
        <v>42</v>
      </c>
      <c r="D21" s="11">
        <v>2</v>
      </c>
      <c r="E21" s="22">
        <v>62</v>
      </c>
      <c r="F21" s="23">
        <v>1.65</v>
      </c>
      <c r="G21" s="35">
        <v>77.5</v>
      </c>
      <c r="H21" s="20">
        <v>270</v>
      </c>
      <c r="I21" s="35">
        <v>42.8</v>
      </c>
      <c r="J21" s="19">
        <f t="shared" si="0"/>
        <v>2.7224999999999997</v>
      </c>
      <c r="K21" s="21">
        <f t="shared" si="1"/>
        <v>28.466483011937562</v>
      </c>
      <c r="L21" s="21">
        <v>0.99</v>
      </c>
      <c r="M21" s="21">
        <v>0.45</v>
      </c>
      <c r="N21" s="21">
        <v>1</v>
      </c>
      <c r="O21" s="21">
        <v>0</v>
      </c>
      <c r="P21" s="21">
        <v>0</v>
      </c>
      <c r="Q21" s="21">
        <v>0</v>
      </c>
      <c r="R21" s="21">
        <v>3.38</v>
      </c>
      <c r="S21" s="21">
        <v>2.8526730000000002</v>
      </c>
      <c r="T21" s="21">
        <v>2.7888839999999999</v>
      </c>
      <c r="U21" s="21">
        <v>25.43</v>
      </c>
      <c r="V21" s="21">
        <v>42.329354000000002</v>
      </c>
      <c r="W21" s="21">
        <v>35.055971999999997</v>
      </c>
      <c r="X21" s="21">
        <v>0.02</v>
      </c>
      <c r="Y21" s="21">
        <v>0</v>
      </c>
      <c r="Z21" s="21">
        <v>0</v>
      </c>
    </row>
    <row r="22" spans="2:26" s="16" customFormat="1" x14ac:dyDescent="0.3">
      <c r="B22" s="9" t="s">
        <v>14</v>
      </c>
      <c r="C22" s="9" t="s">
        <v>42</v>
      </c>
      <c r="D22" s="11">
        <v>1</v>
      </c>
      <c r="E22" s="22">
        <v>73</v>
      </c>
      <c r="F22" s="23">
        <v>1.65</v>
      </c>
      <c r="G22" s="35">
        <v>74</v>
      </c>
      <c r="H22" s="20">
        <v>112.5</v>
      </c>
      <c r="I22" s="35">
        <v>29.4</v>
      </c>
      <c r="J22" s="19">
        <f t="shared" si="0"/>
        <v>2.7224999999999997</v>
      </c>
      <c r="K22" s="21">
        <f t="shared" si="1"/>
        <v>27.180899908172638</v>
      </c>
      <c r="L22" s="21">
        <v>0.42</v>
      </c>
      <c r="M22" s="21">
        <v>0.28999999999999998</v>
      </c>
      <c r="N22" s="21">
        <v>0.73</v>
      </c>
      <c r="O22" s="21">
        <v>6.98</v>
      </c>
      <c r="P22" s="21">
        <v>32.956980000000001</v>
      </c>
      <c r="Q22" s="21">
        <v>21.706356</v>
      </c>
      <c r="R22" s="21">
        <v>1.87</v>
      </c>
      <c r="S22" s="21">
        <v>1.9623239999999997</v>
      </c>
      <c r="T22" s="21">
        <v>1.8742829999999997</v>
      </c>
      <c r="U22" s="21">
        <v>7.34</v>
      </c>
      <c r="V22" s="21">
        <v>9.1323539999999994</v>
      </c>
      <c r="W22" s="21">
        <v>6.0055560000000003</v>
      </c>
      <c r="X22" s="21">
        <v>0</v>
      </c>
      <c r="Y22" s="21">
        <v>1.1599999999999999</v>
      </c>
      <c r="Z22" s="21">
        <v>0.74</v>
      </c>
    </row>
    <row r="23" spans="2:26" s="16" customFormat="1" x14ac:dyDescent="0.3">
      <c r="B23" s="9" t="s">
        <v>15</v>
      </c>
      <c r="C23" s="9" t="s">
        <v>42</v>
      </c>
      <c r="D23" s="11">
        <v>1</v>
      </c>
      <c r="E23" s="22">
        <v>58</v>
      </c>
      <c r="F23" s="23">
        <v>1.66</v>
      </c>
      <c r="G23" s="24">
        <v>66.650000000000006</v>
      </c>
      <c r="H23" s="20">
        <v>90</v>
      </c>
      <c r="I23" s="24">
        <v>17.3</v>
      </c>
      <c r="J23" s="19">
        <f t="shared" si="0"/>
        <v>2.7555999999999998</v>
      </c>
      <c r="K23" s="21">
        <f t="shared" si="1"/>
        <v>24.187109885324436</v>
      </c>
      <c r="L23" s="21">
        <v>0.9</v>
      </c>
      <c r="M23" s="21">
        <v>14.92</v>
      </c>
      <c r="N23" s="21">
        <v>1</v>
      </c>
      <c r="O23" s="21">
        <v>0</v>
      </c>
      <c r="P23" s="21">
        <v>0</v>
      </c>
      <c r="Q23" s="21">
        <v>0</v>
      </c>
      <c r="R23" s="21">
        <v>2.27</v>
      </c>
      <c r="S23" s="21">
        <v>2.5604300000000002</v>
      </c>
      <c r="T23" s="21">
        <v>3.9964890000000004</v>
      </c>
      <c r="U23" s="21">
        <v>15.97</v>
      </c>
      <c r="V23" s="21">
        <v>18.30949</v>
      </c>
      <c r="W23" s="21">
        <v>4.0885740000000013</v>
      </c>
      <c r="X23" s="21">
        <v>0.04</v>
      </c>
      <c r="Y23" s="21">
        <v>0</v>
      </c>
      <c r="Z23" s="21">
        <v>0.02</v>
      </c>
    </row>
    <row r="24" spans="2:26" s="16" customFormat="1" x14ac:dyDescent="0.3">
      <c r="B24" s="9" t="s">
        <v>37</v>
      </c>
      <c r="C24" s="9" t="s">
        <v>42</v>
      </c>
      <c r="D24" s="11">
        <v>1</v>
      </c>
      <c r="E24" s="22">
        <v>50</v>
      </c>
      <c r="F24" s="23">
        <v>1.78</v>
      </c>
      <c r="G24" s="24">
        <v>69.8</v>
      </c>
      <c r="H24" s="20">
        <v>270</v>
      </c>
      <c r="I24" s="24">
        <v>18.8</v>
      </c>
      <c r="J24" s="19">
        <f t="shared" si="0"/>
        <v>3.1684000000000001</v>
      </c>
      <c r="K24" s="21">
        <f t="shared" si="1"/>
        <v>22.030046711273826</v>
      </c>
      <c r="L24" s="21">
        <v>0.83</v>
      </c>
      <c r="M24" s="21">
        <v>0.99</v>
      </c>
      <c r="N24" s="21">
        <v>1</v>
      </c>
      <c r="O24" s="21">
        <v>0</v>
      </c>
      <c r="P24" s="21">
        <v>0</v>
      </c>
      <c r="Q24" s="21">
        <v>0</v>
      </c>
      <c r="R24" s="21">
        <v>2.36</v>
      </c>
      <c r="S24" s="21">
        <v>2.6468400000000001</v>
      </c>
      <c r="T24" s="21">
        <v>0.5890399999999999</v>
      </c>
      <c r="U24" s="21">
        <v>0.67</v>
      </c>
      <c r="V24" s="21">
        <v>0.51402400000000004</v>
      </c>
      <c r="W24" s="21">
        <v>0.20127999999999996</v>
      </c>
      <c r="X24" s="21">
        <v>0.04</v>
      </c>
      <c r="Y24" s="21">
        <v>0.01</v>
      </c>
      <c r="Z24" s="21">
        <v>0.02</v>
      </c>
    </row>
    <row r="25" spans="2:26" s="16" customFormat="1" x14ac:dyDescent="0.3">
      <c r="B25" s="9" t="s">
        <v>16</v>
      </c>
      <c r="C25" s="9" t="s">
        <v>42</v>
      </c>
      <c r="D25" s="11">
        <v>2</v>
      </c>
      <c r="E25" s="22">
        <v>66</v>
      </c>
      <c r="F25" s="23">
        <v>1.77</v>
      </c>
      <c r="G25" s="24">
        <v>68.95</v>
      </c>
      <c r="H25" s="20">
        <v>210</v>
      </c>
      <c r="I25" s="24">
        <v>47.8</v>
      </c>
      <c r="J25" s="19">
        <f t="shared" si="0"/>
        <v>3.1329000000000002</v>
      </c>
      <c r="K25" s="21">
        <f t="shared" si="1"/>
        <v>22.008362858693221</v>
      </c>
      <c r="L25" s="21">
        <v>1.34</v>
      </c>
      <c r="M25" s="21">
        <v>1.4</v>
      </c>
      <c r="N25" s="21">
        <v>0.78</v>
      </c>
      <c r="O25" s="21">
        <v>0</v>
      </c>
      <c r="P25" s="21">
        <v>3.5904000000000005E-2</v>
      </c>
      <c r="Q25" s="21">
        <v>0</v>
      </c>
      <c r="R25" s="21">
        <v>1.99</v>
      </c>
      <c r="S25" s="21">
        <v>1.5887520000000002</v>
      </c>
      <c r="T25" s="21">
        <v>1.6267999999999998</v>
      </c>
      <c r="U25" s="21">
        <v>1.75</v>
      </c>
      <c r="V25" s="21">
        <v>1.723392</v>
      </c>
      <c r="W25" s="21">
        <v>2.4448479999999999</v>
      </c>
      <c r="X25" s="21">
        <v>0.02</v>
      </c>
      <c r="Y25" s="21">
        <v>0.02</v>
      </c>
      <c r="Z25" s="21">
        <v>0.03</v>
      </c>
    </row>
    <row r="26" spans="2:26" s="16" customFormat="1" x14ac:dyDescent="0.3">
      <c r="B26" s="9" t="s">
        <v>38</v>
      </c>
      <c r="C26" s="9" t="s">
        <v>42</v>
      </c>
      <c r="D26" s="11">
        <v>1</v>
      </c>
      <c r="E26" s="22">
        <v>62</v>
      </c>
      <c r="F26" s="23">
        <v>1.77</v>
      </c>
      <c r="G26" s="24">
        <v>80.25</v>
      </c>
      <c r="H26" s="20">
        <v>350</v>
      </c>
      <c r="I26" s="24">
        <v>23.5</v>
      </c>
      <c r="J26" s="19">
        <f t="shared" si="0"/>
        <v>3.1329000000000002</v>
      </c>
      <c r="K26" s="21">
        <f t="shared" si="1"/>
        <v>25.615244661495737</v>
      </c>
      <c r="L26" s="21">
        <v>0.99</v>
      </c>
      <c r="M26" s="21">
        <v>9.5000000000000001E-2</v>
      </c>
      <c r="N26" s="21">
        <v>0.19</v>
      </c>
      <c r="O26" s="21">
        <v>0.04</v>
      </c>
      <c r="P26" s="21">
        <v>47.971098000000005</v>
      </c>
      <c r="Q26" s="21">
        <v>85.357067999999998</v>
      </c>
      <c r="R26" s="21">
        <v>2.35</v>
      </c>
      <c r="S26" s="21">
        <v>1.941975</v>
      </c>
      <c r="T26" s="21">
        <v>8.0016000000000004E-2</v>
      </c>
      <c r="U26" s="21">
        <v>0.96</v>
      </c>
      <c r="V26" s="21">
        <v>0.78542100000000004</v>
      </c>
      <c r="W26" s="21">
        <v>0.920184</v>
      </c>
      <c r="X26" s="21">
        <v>7.58</v>
      </c>
      <c r="Y26" s="21">
        <v>10.66</v>
      </c>
      <c r="Z26" s="21">
        <v>9.77</v>
      </c>
    </row>
    <row r="27" spans="2:26" s="16" customFormat="1" x14ac:dyDescent="0.3">
      <c r="B27" s="9" t="s">
        <v>17</v>
      </c>
      <c r="C27" s="9" t="s">
        <v>42</v>
      </c>
      <c r="D27" s="11">
        <v>2</v>
      </c>
      <c r="E27" s="22">
        <v>56.8</v>
      </c>
      <c r="F27" s="23">
        <v>1.67</v>
      </c>
      <c r="G27" s="35">
        <v>53.55</v>
      </c>
      <c r="H27" s="20">
        <v>90</v>
      </c>
      <c r="I27" s="35">
        <v>17.5</v>
      </c>
      <c r="J27" s="19">
        <f t="shared" si="0"/>
        <v>2.7888999999999999</v>
      </c>
      <c r="K27" s="21">
        <f t="shared" si="1"/>
        <v>19.201118720642548</v>
      </c>
      <c r="L27" s="21">
        <v>1</v>
      </c>
      <c r="M27" s="21">
        <v>0.09</v>
      </c>
      <c r="N27" s="21">
        <v>1</v>
      </c>
      <c r="O27" s="21">
        <v>0</v>
      </c>
      <c r="P27" s="21">
        <v>0.03</v>
      </c>
      <c r="Q27" s="21">
        <v>0.64</v>
      </c>
      <c r="R27" s="21">
        <v>1.74</v>
      </c>
      <c r="S27" s="21">
        <v>1.49</v>
      </c>
      <c r="T27" s="21">
        <v>0.6</v>
      </c>
      <c r="U27" s="21">
        <v>8.26</v>
      </c>
      <c r="V27" s="21">
        <v>7.82</v>
      </c>
      <c r="W27" s="21">
        <v>9.73</v>
      </c>
      <c r="X27" s="21">
        <v>0.02</v>
      </c>
      <c r="Y27" s="21">
        <v>0.01</v>
      </c>
      <c r="Z27" s="21">
        <v>0.01</v>
      </c>
    </row>
    <row r="28" spans="2:26" x14ac:dyDescent="0.3">
      <c r="B28" s="7" t="s">
        <v>18</v>
      </c>
      <c r="C28" s="7" t="s">
        <v>43</v>
      </c>
      <c r="D28" s="12">
        <v>1</v>
      </c>
      <c r="E28" s="32">
        <v>71</v>
      </c>
      <c r="F28" s="31">
        <v>1.66</v>
      </c>
      <c r="G28" s="36">
        <v>61.6</v>
      </c>
      <c r="H28" s="33">
        <v>90</v>
      </c>
      <c r="I28" s="36">
        <v>16.7</v>
      </c>
      <c r="J28" s="29">
        <f t="shared" si="0"/>
        <v>2.7555999999999998</v>
      </c>
      <c r="K28" s="30">
        <f t="shared" si="1"/>
        <v>22.354478153578171</v>
      </c>
      <c r="L28" s="30">
        <v>0.89</v>
      </c>
      <c r="M28" s="30">
        <v>0.81</v>
      </c>
      <c r="N28" s="30">
        <v>0.32</v>
      </c>
      <c r="O28" s="30">
        <v>0</v>
      </c>
      <c r="P28" s="30">
        <v>0</v>
      </c>
      <c r="Q28" s="30">
        <v>9.6270000000000001E-3</v>
      </c>
      <c r="R28" s="30">
        <v>1.52</v>
      </c>
      <c r="S28" s="30">
        <v>2.2429879999999995</v>
      </c>
      <c r="T28" s="30">
        <v>1.5403200000000001</v>
      </c>
      <c r="U28" s="30">
        <v>9.61</v>
      </c>
      <c r="V28" s="30">
        <v>13.350607999999999</v>
      </c>
      <c r="W28" s="30">
        <v>6.54636</v>
      </c>
      <c r="X28" s="30">
        <v>0.85</v>
      </c>
      <c r="Y28" s="30">
        <v>1.1590560000000001</v>
      </c>
      <c r="Z28" s="30">
        <v>0.81829499999999999</v>
      </c>
    </row>
    <row r="29" spans="2:26" x14ac:dyDescent="0.3">
      <c r="B29" s="7" t="s">
        <v>19</v>
      </c>
      <c r="C29" s="7" t="s">
        <v>43</v>
      </c>
      <c r="D29" s="12">
        <v>2</v>
      </c>
      <c r="E29" s="32">
        <v>62</v>
      </c>
      <c r="F29" s="31">
        <v>1.65</v>
      </c>
      <c r="G29" s="36">
        <v>77.5</v>
      </c>
      <c r="H29" s="33">
        <v>270</v>
      </c>
      <c r="I29" s="36">
        <v>36.9</v>
      </c>
      <c r="J29" s="29">
        <f t="shared" si="0"/>
        <v>2.7224999999999997</v>
      </c>
      <c r="K29" s="30">
        <f t="shared" si="1"/>
        <v>28.466483011937562</v>
      </c>
      <c r="L29" s="30">
        <v>0.95</v>
      </c>
      <c r="M29" s="30">
        <v>0.87</v>
      </c>
      <c r="N29" s="30">
        <v>0.09</v>
      </c>
      <c r="O29" s="30">
        <v>0</v>
      </c>
      <c r="P29" s="30">
        <v>0</v>
      </c>
      <c r="Q29" s="30">
        <v>0</v>
      </c>
      <c r="R29" s="30">
        <v>2.84</v>
      </c>
      <c r="S29" s="30">
        <v>3.1915100000000001</v>
      </c>
      <c r="T29" s="30">
        <v>1.1702730000000001</v>
      </c>
      <c r="U29" s="30">
        <v>8.2200000000000006</v>
      </c>
      <c r="V29" s="30">
        <v>9.3167200000000019</v>
      </c>
      <c r="W29" s="30">
        <v>8.0021369999999994</v>
      </c>
      <c r="X29" s="30">
        <v>7.0000000000000007E-2</v>
      </c>
      <c r="Y29" s="30">
        <v>3.5560000000000008E-2</v>
      </c>
      <c r="Z29" s="30">
        <v>0</v>
      </c>
    </row>
    <row r="30" spans="2:26" x14ac:dyDescent="0.3">
      <c r="B30" s="7" t="s">
        <v>20</v>
      </c>
      <c r="C30" s="7" t="s">
        <v>43</v>
      </c>
      <c r="D30" s="12">
        <v>1</v>
      </c>
      <c r="E30" s="32">
        <v>73</v>
      </c>
      <c r="F30" s="31">
        <v>1.65</v>
      </c>
      <c r="G30" s="36">
        <v>74</v>
      </c>
      <c r="H30" s="33">
        <v>112.5</v>
      </c>
      <c r="I30" s="36">
        <v>18.7</v>
      </c>
      <c r="J30" s="29">
        <f t="shared" si="0"/>
        <v>2.7224999999999997</v>
      </c>
      <c r="K30" s="30">
        <f t="shared" si="1"/>
        <v>27.180899908172638</v>
      </c>
      <c r="L30" s="30">
        <v>0.42</v>
      </c>
      <c r="M30" s="30">
        <v>0.28000000000000003</v>
      </c>
      <c r="N30" s="30">
        <v>0.73</v>
      </c>
      <c r="O30" s="30">
        <v>3.85</v>
      </c>
      <c r="P30" s="30">
        <v>4.4380979999999992</v>
      </c>
      <c r="Q30" s="30">
        <v>0</v>
      </c>
      <c r="R30" s="30">
        <v>0.8</v>
      </c>
      <c r="S30" s="30">
        <v>1.5689159999999998</v>
      </c>
      <c r="T30" s="30">
        <v>1.744659</v>
      </c>
      <c r="U30" s="30">
        <v>9.08</v>
      </c>
      <c r="V30" s="30">
        <v>11.820599999999999</v>
      </c>
      <c r="W30" s="30">
        <v>10.33872</v>
      </c>
      <c r="X30" s="30">
        <v>0.03</v>
      </c>
      <c r="Y30" s="30">
        <v>0.10746</v>
      </c>
      <c r="Z30" s="30">
        <v>0.14769599999999999</v>
      </c>
    </row>
    <row r="31" spans="2:26" x14ac:dyDescent="0.3">
      <c r="B31" s="7" t="s">
        <v>21</v>
      </c>
      <c r="C31" s="7" t="s">
        <v>43</v>
      </c>
      <c r="D31" s="12">
        <v>1</v>
      </c>
      <c r="E31" s="32">
        <v>74</v>
      </c>
      <c r="F31" s="31">
        <v>1.74</v>
      </c>
      <c r="G31" s="36">
        <v>92.05</v>
      </c>
      <c r="H31" s="33">
        <v>225</v>
      </c>
      <c r="I31" s="36">
        <v>19.7</v>
      </c>
      <c r="J31" s="29">
        <f t="shared" si="0"/>
        <v>3.0276000000000001</v>
      </c>
      <c r="K31" s="30">
        <f t="shared" si="1"/>
        <v>30.403620029065927</v>
      </c>
      <c r="L31" s="30">
        <v>1</v>
      </c>
      <c r="M31" s="30">
        <v>1</v>
      </c>
      <c r="N31" s="30">
        <v>0.63</v>
      </c>
      <c r="O31" s="30">
        <v>0.01</v>
      </c>
      <c r="P31" s="30">
        <v>9.8499999999999994E-3</v>
      </c>
      <c r="Q31" s="30">
        <v>0</v>
      </c>
      <c r="R31" s="30">
        <v>2.86</v>
      </c>
      <c r="S31" s="30">
        <v>1.92075</v>
      </c>
      <c r="T31" s="30">
        <v>1.6079130000000001</v>
      </c>
      <c r="U31" s="30">
        <v>0.92</v>
      </c>
      <c r="V31" s="30">
        <v>0.82739999999999991</v>
      </c>
      <c r="W31" s="30">
        <v>0.64880699999999991</v>
      </c>
      <c r="X31" s="30">
        <v>0.02</v>
      </c>
      <c r="Y31" s="30">
        <v>0</v>
      </c>
      <c r="Z31" s="30">
        <v>9.4029999999999999E-3</v>
      </c>
    </row>
    <row r="32" spans="2:26" x14ac:dyDescent="0.3">
      <c r="B32" s="7" t="s">
        <v>22</v>
      </c>
      <c r="C32" s="7" t="s">
        <v>43</v>
      </c>
      <c r="D32" s="12">
        <v>1</v>
      </c>
      <c r="E32" s="32">
        <v>58</v>
      </c>
      <c r="F32" s="31">
        <v>1.66</v>
      </c>
      <c r="G32" s="34">
        <v>66.650000000000006</v>
      </c>
      <c r="H32" s="33">
        <v>90</v>
      </c>
      <c r="I32" s="34">
        <v>11.3</v>
      </c>
      <c r="J32" s="29">
        <f t="shared" si="0"/>
        <v>2.7555999999999998</v>
      </c>
      <c r="K32" s="30">
        <f t="shared" si="1"/>
        <v>24.187109885324436</v>
      </c>
      <c r="L32" s="30">
        <v>0.8</v>
      </c>
      <c r="M32" s="30">
        <v>0.74</v>
      </c>
      <c r="N32" s="30">
        <v>1.02</v>
      </c>
      <c r="O32" s="30">
        <v>56.34</v>
      </c>
      <c r="P32" s="30">
        <v>0</v>
      </c>
      <c r="Q32" s="30">
        <v>3.2732999999999998E-2</v>
      </c>
      <c r="R32" s="30">
        <v>1.76</v>
      </c>
      <c r="S32" s="30">
        <v>1.4091920000000002</v>
      </c>
      <c r="T32" s="30">
        <v>2.6731950000000002</v>
      </c>
      <c r="U32" s="30">
        <v>1.23</v>
      </c>
      <c r="V32" s="30">
        <v>1.0319280000000002</v>
      </c>
      <c r="W32" s="30">
        <v>0.8728800000000001</v>
      </c>
      <c r="X32" s="30">
        <v>9.77</v>
      </c>
      <c r="Y32" s="30">
        <v>2.2192000000000003E-2</v>
      </c>
      <c r="Z32" s="30">
        <v>4.3643999999999995E-2</v>
      </c>
    </row>
    <row r="33" spans="2:26" x14ac:dyDescent="0.3">
      <c r="B33" s="7" t="s">
        <v>23</v>
      </c>
      <c r="C33" s="7" t="s">
        <v>43</v>
      </c>
      <c r="D33" s="12">
        <v>1</v>
      </c>
      <c r="E33" s="32">
        <v>66</v>
      </c>
      <c r="F33" s="31">
        <v>1.77</v>
      </c>
      <c r="G33" s="34">
        <v>68.95</v>
      </c>
      <c r="H33" s="33">
        <v>210</v>
      </c>
      <c r="I33" s="34">
        <v>36.799999999999997</v>
      </c>
      <c r="J33" s="29">
        <f t="shared" si="0"/>
        <v>3.1329000000000002</v>
      </c>
      <c r="K33" s="30">
        <f t="shared" si="1"/>
        <v>22.008362858693221</v>
      </c>
      <c r="L33" s="30">
        <v>1</v>
      </c>
      <c r="M33" s="30">
        <v>0.93</v>
      </c>
      <c r="N33" s="30">
        <v>0.8</v>
      </c>
      <c r="O33" s="30">
        <v>0.04</v>
      </c>
      <c r="P33" s="30">
        <v>1.1129999999999999E-2</v>
      </c>
      <c r="Q33" s="30">
        <v>6.4001000000000016E-2</v>
      </c>
      <c r="R33" s="30">
        <v>0.74</v>
      </c>
      <c r="S33" s="30">
        <v>1.8253199999999998</v>
      </c>
      <c r="T33" s="30">
        <v>1.0240160000000003</v>
      </c>
      <c r="U33" s="30">
        <v>0.87</v>
      </c>
      <c r="V33" s="30">
        <v>1.14639</v>
      </c>
      <c r="W33" s="30">
        <v>0.72229700000000008</v>
      </c>
      <c r="X33" s="30">
        <v>0.02</v>
      </c>
      <c r="Y33" s="30">
        <v>2.2259999999999999E-2</v>
      </c>
      <c r="Z33" s="30">
        <v>0</v>
      </c>
    </row>
    <row r="34" spans="2:26" x14ac:dyDescent="0.3">
      <c r="B34" s="7" t="s">
        <v>24</v>
      </c>
      <c r="C34" s="7" t="s">
        <v>43</v>
      </c>
      <c r="D34" s="12">
        <v>1</v>
      </c>
      <c r="E34" s="32">
        <v>54</v>
      </c>
      <c r="F34" s="31">
        <v>1.56</v>
      </c>
      <c r="G34" s="37">
        <v>89.95</v>
      </c>
      <c r="H34" s="33">
        <v>150</v>
      </c>
      <c r="I34" s="34">
        <v>18.2</v>
      </c>
      <c r="J34" s="29">
        <f t="shared" si="0"/>
        <v>2.4336000000000002</v>
      </c>
      <c r="K34" s="30">
        <f t="shared" si="1"/>
        <v>36.961702827087443</v>
      </c>
      <c r="L34" s="30">
        <v>0.9</v>
      </c>
      <c r="M34" s="30">
        <v>0.74</v>
      </c>
      <c r="N34" s="30">
        <v>1.03</v>
      </c>
      <c r="O34" s="30">
        <v>7.0000000000000007E-2</v>
      </c>
      <c r="P34" s="30">
        <v>2.2259999999999999E-2</v>
      </c>
      <c r="Q34" s="30">
        <v>0</v>
      </c>
      <c r="R34" s="30">
        <v>1.99</v>
      </c>
      <c r="S34" s="30">
        <v>1.95888</v>
      </c>
      <c r="T34" s="30">
        <v>1.7371700000000001</v>
      </c>
      <c r="U34" s="30">
        <v>1.07</v>
      </c>
      <c r="V34" s="30">
        <v>1.14639</v>
      </c>
      <c r="W34" s="30">
        <v>0.71315400000000007</v>
      </c>
      <c r="X34" s="30">
        <v>0.7</v>
      </c>
      <c r="Y34" s="30">
        <v>0.15582000000000001</v>
      </c>
      <c r="Z34" s="30">
        <v>1.8286000000000004E-2</v>
      </c>
    </row>
    <row r="35" spans="2:26" x14ac:dyDescent="0.3">
      <c r="B35" s="7" t="s">
        <v>25</v>
      </c>
      <c r="C35" s="7" t="s">
        <v>43</v>
      </c>
      <c r="D35" s="12">
        <v>1</v>
      </c>
      <c r="E35" s="32">
        <v>62</v>
      </c>
      <c r="F35" s="31">
        <v>1.77</v>
      </c>
      <c r="G35" s="34">
        <v>80.25</v>
      </c>
      <c r="H35" s="33">
        <v>350</v>
      </c>
      <c r="I35" s="34">
        <v>24.9</v>
      </c>
      <c r="J35" s="29">
        <f t="shared" si="0"/>
        <v>3.1329000000000002</v>
      </c>
      <c r="K35" s="30">
        <f t="shared" si="1"/>
        <v>25.615244661495737</v>
      </c>
      <c r="L35" s="30">
        <v>1</v>
      </c>
      <c r="M35" s="30">
        <v>0.96</v>
      </c>
      <c r="N35" s="30">
        <v>0.86</v>
      </c>
      <c r="O35" s="30">
        <v>0.03</v>
      </c>
      <c r="P35" s="30">
        <v>0.10538</v>
      </c>
      <c r="Q35" s="30">
        <v>0.15115100000000001</v>
      </c>
      <c r="R35" s="30">
        <v>0.02</v>
      </c>
      <c r="S35" s="30">
        <v>1.3699399999999999</v>
      </c>
      <c r="T35" s="30">
        <v>1.8835740000000001</v>
      </c>
      <c r="U35" s="30">
        <v>0</v>
      </c>
      <c r="V35" s="30">
        <v>0</v>
      </c>
      <c r="W35" s="30">
        <v>0</v>
      </c>
      <c r="X35" s="30">
        <v>0.02</v>
      </c>
      <c r="Y35" s="30">
        <v>1.916E-2</v>
      </c>
      <c r="Z35" s="30">
        <v>1.1627E-2</v>
      </c>
    </row>
    <row r="36" spans="2:26" x14ac:dyDescent="0.3">
      <c r="B36" s="7" t="s">
        <v>26</v>
      </c>
      <c r="C36" s="7" t="s">
        <v>43</v>
      </c>
      <c r="D36" s="12">
        <v>2</v>
      </c>
      <c r="E36" s="32">
        <v>68.400000000000006</v>
      </c>
      <c r="F36" s="31">
        <v>1.55</v>
      </c>
      <c r="G36" s="34">
        <v>58.05</v>
      </c>
      <c r="H36" s="33">
        <v>150</v>
      </c>
      <c r="I36" s="34">
        <v>29.6</v>
      </c>
      <c r="J36" s="29">
        <f t="shared" si="0"/>
        <v>2.4025000000000003</v>
      </c>
      <c r="K36" s="30">
        <f t="shared" si="1"/>
        <v>24.162330905306966</v>
      </c>
      <c r="L36" s="30">
        <v>1</v>
      </c>
      <c r="M36" s="30">
        <v>1.04</v>
      </c>
      <c r="N36" s="30">
        <v>0</v>
      </c>
      <c r="O36" s="30">
        <v>0.01</v>
      </c>
      <c r="P36" s="30">
        <v>0.1</v>
      </c>
      <c r="Q36" s="30">
        <v>0.06</v>
      </c>
      <c r="R36" s="30">
        <v>0.12</v>
      </c>
      <c r="S36" s="30">
        <v>2.0299999999999998</v>
      </c>
      <c r="T36" s="30">
        <v>0.75</v>
      </c>
      <c r="U36" s="30">
        <v>0.7</v>
      </c>
      <c r="V36" s="30">
        <v>0.71</v>
      </c>
      <c r="W36" s="30">
        <v>0.66</v>
      </c>
      <c r="X36" s="30">
        <v>0.01</v>
      </c>
      <c r="Y36" s="30">
        <v>0</v>
      </c>
      <c r="Z36" s="30">
        <v>0.01</v>
      </c>
    </row>
    <row r="37" spans="2:26" x14ac:dyDescent="0.3">
      <c r="D37" s="6" t="s">
        <v>47</v>
      </c>
      <c r="E37" s="38">
        <f>AVERAGE(E5:E36)</f>
        <v>61.818750000000001</v>
      </c>
      <c r="F37" s="39">
        <f>AVERAGE(F5:F36)</f>
        <v>1.7253125000000002</v>
      </c>
      <c r="G37" s="38">
        <f t="shared" ref="F37:Z37" si="2">AVERAGE(G5:G36)</f>
        <v>74.204687499999991</v>
      </c>
      <c r="H37" s="41">
        <f t="shared" si="2"/>
        <v>211.09375</v>
      </c>
      <c r="I37" s="38">
        <f t="shared" si="2"/>
        <v>25.846874999999997</v>
      </c>
      <c r="J37" s="38">
        <f t="shared" si="2"/>
        <v>2.9865156250000005</v>
      </c>
      <c r="K37" s="38">
        <f t="shared" si="2"/>
        <v>24.862547577053121</v>
      </c>
      <c r="L37" s="38">
        <f t="shared" si="2"/>
        <v>0.99281249999999988</v>
      </c>
      <c r="M37" s="38">
        <f t="shared" si="2"/>
        <v>1.4054687500000003</v>
      </c>
      <c r="N37" s="38">
        <f t="shared" si="2"/>
        <v>1.3334374999999998</v>
      </c>
      <c r="O37" s="38">
        <f t="shared" si="2"/>
        <v>2.4096875000000004</v>
      </c>
      <c r="P37" s="38">
        <f t="shared" si="2"/>
        <v>2.7112222812499995</v>
      </c>
      <c r="Q37" s="38">
        <f t="shared" si="2"/>
        <v>4.6399661249999999</v>
      </c>
      <c r="R37" s="38">
        <f t="shared" si="2"/>
        <v>1.8331250000000001</v>
      </c>
      <c r="S37" s="38">
        <f t="shared" si="2"/>
        <v>2.1081563124999998</v>
      </c>
      <c r="T37" s="38">
        <f t="shared" si="2"/>
        <v>1.9384544375000006</v>
      </c>
      <c r="U37" s="38">
        <f t="shared" si="2"/>
        <v>5.8281249999999982</v>
      </c>
      <c r="V37" s="38">
        <f t="shared" si="2"/>
        <v>7.3897331875000001</v>
      </c>
      <c r="W37" s="38">
        <f t="shared" si="2"/>
        <v>6.2692282812500002</v>
      </c>
      <c r="X37" s="38">
        <f t="shared" si="2"/>
        <v>0.72</v>
      </c>
      <c r="Y37" s="38">
        <f t="shared" si="2"/>
        <v>0.51870299999999991</v>
      </c>
      <c r="Z37" s="38">
        <f t="shared" si="2"/>
        <v>0.49137850000000005</v>
      </c>
    </row>
    <row r="38" spans="2:26" x14ac:dyDescent="0.3">
      <c r="D38" s="6" t="s">
        <v>10</v>
      </c>
      <c r="E38" s="40">
        <f>_xlfn.STDEV.P(E5:E36)</f>
        <v>7.3102854552677936</v>
      </c>
      <c r="F38" s="40">
        <f t="shared" ref="F38:Z38" si="3">_xlfn.STDEV.P(F5:F36)</f>
        <v>9.9057570855285992E-2</v>
      </c>
      <c r="G38" s="43">
        <f t="shared" si="3"/>
        <v>13.870006755670483</v>
      </c>
      <c r="H38" s="42">
        <f t="shared" si="3"/>
        <v>91.262707805201018</v>
      </c>
      <c r="I38" s="43">
        <f t="shared" si="3"/>
        <v>9.0690057467384495</v>
      </c>
      <c r="J38" s="40">
        <f t="shared" si="3"/>
        <v>0.34442004434027196</v>
      </c>
      <c r="K38" s="43">
        <f t="shared" si="3"/>
        <v>3.8811622431812438</v>
      </c>
      <c r="L38" s="40">
        <f t="shared" si="3"/>
        <v>0.66975384645685343</v>
      </c>
      <c r="M38" s="40">
        <f t="shared" si="3"/>
        <v>2.7744980850639336</v>
      </c>
      <c r="N38" s="40">
        <f t="shared" si="3"/>
        <v>2.5843381761282229</v>
      </c>
      <c r="O38" s="40">
        <f t="shared" si="3"/>
        <v>9.839984592332641</v>
      </c>
      <c r="P38" s="40">
        <f t="shared" si="3"/>
        <v>9.9570168619466539</v>
      </c>
      <c r="Q38" s="40">
        <f t="shared" si="3"/>
        <v>15.691970996395877</v>
      </c>
      <c r="R38" s="40">
        <f t="shared" si="3"/>
        <v>0.83690440575671488</v>
      </c>
      <c r="S38" s="40">
        <f t="shared" si="3"/>
        <v>0.53447196417746379</v>
      </c>
      <c r="T38" s="40">
        <f t="shared" si="3"/>
        <v>0.93224095011184316</v>
      </c>
      <c r="U38" s="40">
        <f t="shared" si="3"/>
        <v>6.1973348291321972</v>
      </c>
      <c r="V38" s="40">
        <f t="shared" si="3"/>
        <v>8.4366415622733726</v>
      </c>
      <c r="W38" s="40">
        <f t="shared" si="3"/>
        <v>6.9520772858540898</v>
      </c>
      <c r="X38" s="40">
        <f t="shared" si="3"/>
        <v>2.1258660000103489</v>
      </c>
      <c r="Y38" s="40">
        <f t="shared" si="3"/>
        <v>1.868681445264732</v>
      </c>
      <c r="Z38" s="40">
        <f t="shared" si="3"/>
        <v>1.7295209470861612</v>
      </c>
    </row>
    <row r="39" spans="2:26" x14ac:dyDescent="0.3">
      <c r="E39" s="5"/>
      <c r="F39" s="5"/>
      <c r="G39" s="5"/>
      <c r="H39" s="5"/>
      <c r="I39" s="4"/>
      <c r="J39" s="4"/>
      <c r="K39" s="4"/>
    </row>
    <row r="40" spans="2:26" x14ac:dyDescent="0.3">
      <c r="E40" s="3"/>
      <c r="F40" s="3"/>
      <c r="G40" s="3"/>
      <c r="H40" s="3"/>
      <c r="I40" s="3"/>
      <c r="J40" s="3"/>
      <c r="K4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Zoya Huschtscha</dc:creator>
  <cp:lastModifiedBy>Ricardo Da Costa</cp:lastModifiedBy>
  <dcterms:created xsi:type="dcterms:W3CDTF">2022-06-26T05:23:45Z</dcterms:created>
  <dcterms:modified xsi:type="dcterms:W3CDTF">2022-07-13T04:27:18Z</dcterms:modified>
</cp:coreProperties>
</file>