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da\Documents\Med Vet\artigos\TTA Glaucia\"/>
    </mc:Choice>
  </mc:AlternateContent>
  <xr:revisionPtr revIDLastSave="0" documentId="13_ncr:1_{602AC06E-C5DE-43AE-9C55-8BF9DB61B23A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BU" sheetId="1" r:id="rId1"/>
    <sheet name="Estatística BU" sheetId="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5" i="1" l="1"/>
  <c r="O35" i="1" l="1"/>
  <c r="O36" i="1"/>
  <c r="O37" i="1"/>
  <c r="O38" i="1"/>
  <c r="O34" i="1"/>
  <c r="I31" i="1"/>
  <c r="J31" i="1"/>
  <c r="K31" i="1"/>
  <c r="L31" i="1"/>
  <c r="M31" i="1"/>
  <c r="N31" i="1"/>
  <c r="H31" i="1"/>
  <c r="O27" i="1"/>
  <c r="O28" i="1"/>
  <c r="O29" i="1"/>
  <c r="O30" i="1"/>
  <c r="O26" i="1"/>
  <c r="I19" i="1"/>
  <c r="I23" i="1"/>
  <c r="I15" i="1"/>
  <c r="I11" i="1"/>
  <c r="I7" i="1"/>
  <c r="E20" i="1"/>
  <c r="D23" i="1"/>
  <c r="F23" i="1"/>
  <c r="G23" i="1"/>
  <c r="H23" i="1"/>
  <c r="J23" i="1"/>
  <c r="K23" i="1"/>
  <c r="L23" i="1"/>
  <c r="M23" i="1"/>
  <c r="N23" i="1"/>
  <c r="O23" i="1"/>
  <c r="P23" i="1"/>
  <c r="Q23" i="1"/>
  <c r="R23" i="1"/>
  <c r="D19" i="1"/>
  <c r="E19" i="1"/>
  <c r="F19" i="1"/>
  <c r="G19" i="1"/>
  <c r="H19" i="1"/>
  <c r="J19" i="1"/>
  <c r="K19" i="1"/>
  <c r="L19" i="1"/>
  <c r="M19" i="1"/>
  <c r="N19" i="1"/>
  <c r="O19" i="1"/>
  <c r="P19" i="1"/>
  <c r="Q19" i="1"/>
  <c r="R19" i="1"/>
  <c r="D15" i="1"/>
  <c r="E15" i="1"/>
  <c r="F15" i="1"/>
  <c r="G15" i="1"/>
  <c r="H15" i="1"/>
  <c r="J15" i="1"/>
  <c r="K15" i="1"/>
  <c r="L15" i="1"/>
  <c r="M15" i="1"/>
  <c r="N15" i="1"/>
  <c r="O15" i="1"/>
  <c r="P15" i="1"/>
  <c r="Q15" i="1"/>
  <c r="R15" i="1"/>
  <c r="C23" i="1"/>
  <c r="C32" i="1" s="1"/>
  <c r="C19" i="1"/>
  <c r="C31" i="1" s="1"/>
  <c r="C30" i="1"/>
  <c r="D11" i="1"/>
  <c r="E11" i="1"/>
  <c r="F11" i="1"/>
  <c r="G11" i="1"/>
  <c r="H11" i="1"/>
  <c r="J11" i="1"/>
  <c r="K11" i="1"/>
  <c r="L11" i="1"/>
  <c r="M11" i="1"/>
  <c r="O11" i="1"/>
  <c r="P11" i="1"/>
  <c r="Q11" i="1"/>
  <c r="R11" i="1"/>
  <c r="C11" i="1"/>
  <c r="D7" i="1"/>
  <c r="E7" i="1"/>
  <c r="F7" i="1"/>
  <c r="G7" i="1"/>
  <c r="H7" i="1"/>
  <c r="J7" i="1"/>
  <c r="K7" i="1"/>
  <c r="L7" i="1"/>
  <c r="M7" i="1"/>
  <c r="N7" i="1"/>
  <c r="O7" i="1"/>
  <c r="P7" i="1"/>
  <c r="Q7" i="1"/>
  <c r="R7" i="1"/>
  <c r="C7" i="1"/>
  <c r="C28" i="1" l="1"/>
  <c r="C29" i="1"/>
  <c r="T19" i="1"/>
  <c r="T7" i="1"/>
  <c r="T11" i="1"/>
  <c r="S15" i="1"/>
  <c r="U15" i="1" s="1"/>
  <c r="T23" i="1"/>
  <c r="T15" i="1"/>
  <c r="S11" i="1"/>
  <c r="S19" i="1"/>
  <c r="U19" i="1" s="1"/>
  <c r="S23" i="1"/>
  <c r="S7" i="1"/>
  <c r="U7" i="1" s="1"/>
  <c r="U11" i="1" l="1"/>
  <c r="U23" i="1"/>
</calcChain>
</file>

<file path=xl/sharedStrings.xml><?xml version="1.0" encoding="utf-8"?>
<sst xmlns="http://schemas.openxmlformats.org/spreadsheetml/2006/main" count="113" uniqueCount="56">
  <si>
    <t>União Óssea</t>
  </si>
  <si>
    <t>Dara</t>
  </si>
  <si>
    <t>Bruce</t>
  </si>
  <si>
    <t>Laila</t>
  </si>
  <si>
    <t>Yuri</t>
  </si>
  <si>
    <t>Puma</t>
  </si>
  <si>
    <t>Vanille</t>
  </si>
  <si>
    <t>Kurama</t>
  </si>
  <si>
    <t>Natacha</t>
  </si>
  <si>
    <t>Buma</t>
  </si>
  <si>
    <t>Era</t>
  </si>
  <si>
    <t>Luna</t>
  </si>
  <si>
    <t>Liu</t>
  </si>
  <si>
    <t>Eva</t>
  </si>
  <si>
    <t>Anita</t>
  </si>
  <si>
    <t>Cranial</t>
  </si>
  <si>
    <t>Caudal</t>
  </si>
  <si>
    <t>PO</t>
  </si>
  <si>
    <t>Maia D</t>
  </si>
  <si>
    <t>Maia E</t>
  </si>
  <si>
    <t>SOMA</t>
  </si>
  <si>
    <t>Média</t>
  </si>
  <si>
    <t>Min</t>
  </si>
  <si>
    <t>Máx</t>
  </si>
  <si>
    <t>Avaliação radiográfica</t>
  </si>
  <si>
    <t>8 semanas</t>
  </si>
  <si>
    <t>12 semanas</t>
  </si>
  <si>
    <t>16 semanas</t>
  </si>
  <si>
    <t>20 semanas</t>
  </si>
  <si>
    <t>(0-0)</t>
  </si>
  <si>
    <t>(1-6)</t>
  </si>
  <si>
    <t>(4-6)</t>
  </si>
  <si>
    <t>(2-6)</t>
  </si>
  <si>
    <t>Min-Máx</t>
  </si>
  <si>
    <t>momento/score</t>
  </si>
  <si>
    <t>c</t>
  </si>
  <si>
    <t>b</t>
  </si>
  <si>
    <t>a</t>
  </si>
  <si>
    <t>Mediana</t>
  </si>
  <si>
    <t>Momentos</t>
  </si>
  <si>
    <t>Amplitude</t>
  </si>
  <si>
    <t>Valor do teste Kruskal-Wallis</t>
  </si>
  <si>
    <t>Probabilidade de siginificancia</t>
  </si>
  <si>
    <t>&lt;0,0001</t>
  </si>
  <si>
    <r>
      <t>Mediana</t>
    </r>
    <r>
      <rPr>
        <vertAlign val="superscript"/>
        <sz val="11"/>
        <color theme="1"/>
        <rFont val="Calibri"/>
        <family val="2"/>
        <scheme val="minor"/>
      </rPr>
      <t>1</t>
    </r>
  </si>
  <si>
    <r>
      <t>1: Valores seguidos pela mesma letra, na coluna, nao diferem entre si pelo teste de Krukal-Wallis (p</t>
    </r>
    <r>
      <rPr>
        <sz val="11"/>
        <color theme="1"/>
        <rFont val="Calibri"/>
        <family val="2"/>
      </rPr>
      <t>≥0,05)</t>
    </r>
  </si>
  <si>
    <t>Tabela ? Comparacoes multiplas  dos escore das uniáo ossea avalidada radiograficamente nos diferentes momentos. Local e data.</t>
  </si>
  <si>
    <t>Pós - operatório imediato</t>
  </si>
  <si>
    <r>
      <t xml:space="preserve">0 </t>
    </r>
    <r>
      <rPr>
        <vertAlign val="superscript"/>
        <sz val="10"/>
        <color rgb="FF000000"/>
        <rFont val="Arial"/>
        <family val="2"/>
      </rPr>
      <t>c</t>
    </r>
  </si>
  <si>
    <r>
      <t>3,5</t>
    </r>
    <r>
      <rPr>
        <vertAlign val="superscript"/>
        <sz val="10"/>
        <color rgb="FF000000"/>
        <rFont val="Arial"/>
        <family val="2"/>
      </rPr>
      <t>b</t>
    </r>
  </si>
  <si>
    <r>
      <t>6</t>
    </r>
    <r>
      <rPr>
        <vertAlign val="superscript"/>
        <sz val="10"/>
        <color rgb="FF000000"/>
        <rFont val="Arial"/>
        <family val="2"/>
      </rPr>
      <t>a</t>
    </r>
  </si>
  <si>
    <t>Momentos
(dias)</t>
  </si>
  <si>
    <t>Valor do teste de Kruskal-Wallis</t>
  </si>
  <si>
    <t>Amplitude (máx-mín)</t>
  </si>
  <si>
    <t>Probabilidade de significância</t>
  </si>
  <si>
    <t>* Valores seguidos pela mesma letra, na coluna, nao diferem entre si pelo teste de Krukal-Wallis (p≥0,05)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</si>
</sst>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applyFont="1" applyFill="1"/>
    <xf numFmtId="0" fontId="6" fillId="3" borderId="0" xfId="0" applyFont="1" applyFill="1"/>
    <xf numFmtId="0" fontId="2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15" fillId="0" borderId="0" xfId="0" applyFont="1"/>
    <xf numFmtId="0" fontId="5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zoomScale="90" zoomScaleNormal="90" workbookViewId="0">
      <selection activeCell="V13" sqref="V13"/>
    </sheetView>
  </sheetViews>
  <sheetFormatPr defaultRowHeight="14.25" x14ac:dyDescent="0.2"/>
  <cols>
    <col min="1" max="1" width="6.140625" style="1" customWidth="1"/>
    <col min="2" max="2" width="16.28515625" style="3" bestFit="1" customWidth="1"/>
    <col min="3" max="3" width="10.7109375" style="3" bestFit="1" customWidth="1"/>
    <col min="4" max="16384" width="9.140625" style="1"/>
  </cols>
  <sheetData>
    <row r="1" spans="1:21" s="7" customFormat="1" ht="18" x14ac:dyDescent="0.25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21" s="8" customFormat="1" ht="18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</row>
    <row r="4" spans="1:21" ht="15" x14ac:dyDescent="0.2">
      <c r="C4" s="43" t="s">
        <v>1</v>
      </c>
      <c r="D4" s="43" t="s">
        <v>2</v>
      </c>
      <c r="E4" s="43" t="s">
        <v>3</v>
      </c>
      <c r="F4" s="43" t="s">
        <v>4</v>
      </c>
      <c r="G4" s="43" t="s">
        <v>5</v>
      </c>
      <c r="H4" s="43" t="s">
        <v>6</v>
      </c>
      <c r="I4" s="43" t="s">
        <v>7</v>
      </c>
      <c r="J4" s="43" t="s">
        <v>8</v>
      </c>
      <c r="K4" s="43" t="s">
        <v>9</v>
      </c>
      <c r="L4" s="43" t="s">
        <v>10</v>
      </c>
      <c r="M4" s="43" t="s">
        <v>11</v>
      </c>
      <c r="N4" s="43" t="s">
        <v>12</v>
      </c>
      <c r="O4" s="43" t="s">
        <v>19</v>
      </c>
      <c r="P4" s="43" t="s">
        <v>18</v>
      </c>
      <c r="Q4" s="43" t="s">
        <v>13</v>
      </c>
      <c r="R4" s="43" t="s">
        <v>14</v>
      </c>
    </row>
    <row r="5" spans="1:21" x14ac:dyDescent="0.2">
      <c r="A5" s="48" t="s">
        <v>17</v>
      </c>
      <c r="B5" s="4" t="s">
        <v>15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</row>
    <row r="6" spans="1:21" x14ac:dyDescent="0.2">
      <c r="A6" s="48"/>
      <c r="B6" s="4" t="s">
        <v>16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11" t="s">
        <v>21</v>
      </c>
      <c r="T6" s="11" t="s">
        <v>22</v>
      </c>
      <c r="U6" s="11" t="s">
        <v>23</v>
      </c>
    </row>
    <row r="7" spans="1:21" x14ac:dyDescent="0.2">
      <c r="A7" s="48"/>
      <c r="B7" s="19" t="s">
        <v>20</v>
      </c>
      <c r="C7" s="10">
        <f>SUM(C5:C6)</f>
        <v>0</v>
      </c>
      <c r="D7" s="10">
        <f t="shared" ref="D7:R7" si="0">SUM(D5:D6)</f>
        <v>0</v>
      </c>
      <c r="E7" s="10">
        <f t="shared" si="0"/>
        <v>0</v>
      </c>
      <c r="F7" s="10">
        <f t="shared" si="0"/>
        <v>0</v>
      </c>
      <c r="G7" s="10">
        <f t="shared" si="0"/>
        <v>0</v>
      </c>
      <c r="H7" s="10">
        <f t="shared" si="0"/>
        <v>0</v>
      </c>
      <c r="I7" s="10">
        <f>SUM(I5:I6)</f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10">
        <f t="shared" si="0"/>
        <v>0</v>
      </c>
      <c r="S7" s="11">
        <f>AVERAGE(C7:R7)</f>
        <v>0</v>
      </c>
      <c r="T7" s="11">
        <f>MIN(C7:R7)</f>
        <v>0</v>
      </c>
      <c r="U7" s="11">
        <f>MAX(C7:S7)</f>
        <v>0</v>
      </c>
    </row>
    <row r="8" spans="1:21" x14ac:dyDescent="0.2">
      <c r="A8" s="5"/>
      <c r="B8" s="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</row>
    <row r="9" spans="1:21" x14ac:dyDescent="0.2">
      <c r="A9" s="49">
        <v>30</v>
      </c>
      <c r="B9" s="4" t="s">
        <v>15</v>
      </c>
      <c r="C9" s="2">
        <v>3</v>
      </c>
      <c r="D9" s="2">
        <v>1</v>
      </c>
      <c r="E9" s="18">
        <v>1</v>
      </c>
      <c r="F9" s="2">
        <v>0</v>
      </c>
      <c r="G9" s="2">
        <v>3</v>
      </c>
      <c r="H9" s="2">
        <v>1</v>
      </c>
      <c r="I9" s="2">
        <v>1</v>
      </c>
      <c r="J9" s="2">
        <v>1</v>
      </c>
      <c r="K9" s="2">
        <v>2</v>
      </c>
      <c r="L9" s="2">
        <v>1</v>
      </c>
      <c r="M9" s="2">
        <v>3</v>
      </c>
      <c r="N9" s="2">
        <v>2</v>
      </c>
      <c r="O9" s="3">
        <v>1</v>
      </c>
      <c r="P9" s="2">
        <v>3</v>
      </c>
      <c r="Q9" s="2">
        <v>3</v>
      </c>
      <c r="R9" s="2">
        <v>3</v>
      </c>
    </row>
    <row r="10" spans="1:21" x14ac:dyDescent="0.2">
      <c r="A10" s="49"/>
      <c r="B10" s="4" t="s">
        <v>16</v>
      </c>
      <c r="C10" s="2">
        <v>3</v>
      </c>
      <c r="D10" s="2">
        <v>1</v>
      </c>
      <c r="E10" s="18">
        <v>1</v>
      </c>
      <c r="F10" s="2">
        <v>1</v>
      </c>
      <c r="G10" s="2">
        <v>1</v>
      </c>
      <c r="H10" s="2">
        <v>1</v>
      </c>
      <c r="I10" s="2">
        <v>2</v>
      </c>
      <c r="J10" s="2">
        <v>1</v>
      </c>
      <c r="K10" s="2">
        <v>1</v>
      </c>
      <c r="L10" s="2">
        <v>1</v>
      </c>
      <c r="M10" s="2">
        <v>3</v>
      </c>
      <c r="N10" s="2">
        <v>2</v>
      </c>
      <c r="O10" s="2">
        <v>3</v>
      </c>
      <c r="P10" s="2">
        <v>3</v>
      </c>
      <c r="Q10" s="2">
        <v>3</v>
      </c>
      <c r="R10" s="2">
        <v>1</v>
      </c>
      <c r="S10" s="12" t="s">
        <v>21</v>
      </c>
      <c r="T10" s="12" t="s">
        <v>22</v>
      </c>
      <c r="U10" s="12" t="s">
        <v>23</v>
      </c>
    </row>
    <row r="11" spans="1:21" x14ac:dyDescent="0.2">
      <c r="A11" s="49"/>
      <c r="B11" s="19" t="s">
        <v>20</v>
      </c>
      <c r="C11" s="10">
        <f>SUM(C9:C10)</f>
        <v>6</v>
      </c>
      <c r="D11" s="10">
        <f t="shared" ref="D11:R11" si="1">SUM(D9:D10)</f>
        <v>2</v>
      </c>
      <c r="E11" s="10">
        <f t="shared" si="1"/>
        <v>2</v>
      </c>
      <c r="F11" s="10">
        <f t="shared" si="1"/>
        <v>1</v>
      </c>
      <c r="G11" s="10">
        <f t="shared" si="1"/>
        <v>4</v>
      </c>
      <c r="H11" s="10">
        <f t="shared" si="1"/>
        <v>2</v>
      </c>
      <c r="I11" s="10">
        <f>SUM(I9:I10)</f>
        <v>3</v>
      </c>
      <c r="J11" s="10">
        <f t="shared" si="1"/>
        <v>2</v>
      </c>
      <c r="K11" s="10">
        <f t="shared" si="1"/>
        <v>3</v>
      </c>
      <c r="L11" s="10">
        <f t="shared" si="1"/>
        <v>2</v>
      </c>
      <c r="M11" s="10">
        <f t="shared" si="1"/>
        <v>6</v>
      </c>
      <c r="N11" s="10">
        <v>4</v>
      </c>
      <c r="O11" s="10">
        <f t="shared" si="1"/>
        <v>4</v>
      </c>
      <c r="P11" s="10">
        <f>SUM(P9:P10)</f>
        <v>6</v>
      </c>
      <c r="Q11" s="10">
        <f t="shared" si="1"/>
        <v>6</v>
      </c>
      <c r="R11" s="10">
        <f t="shared" si="1"/>
        <v>4</v>
      </c>
      <c r="S11" s="12">
        <f>AVERAGE(C11:R11)</f>
        <v>3.5625</v>
      </c>
      <c r="T11" s="12">
        <f>MIN(C11:R11)</f>
        <v>1</v>
      </c>
      <c r="U11" s="12">
        <f>MAX(C11:S11)</f>
        <v>6</v>
      </c>
    </row>
    <row r="12" spans="1:21" x14ac:dyDescent="0.2">
      <c r="A12" s="5"/>
      <c r="B12" s="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21" x14ac:dyDescent="0.2">
      <c r="A13" s="50">
        <v>60</v>
      </c>
      <c r="B13" s="4" t="s">
        <v>15</v>
      </c>
      <c r="C13" s="2">
        <v>3</v>
      </c>
      <c r="D13" s="2">
        <v>1</v>
      </c>
      <c r="E13" s="2">
        <v>3</v>
      </c>
      <c r="F13" s="2">
        <v>3</v>
      </c>
      <c r="G13" s="2">
        <v>3</v>
      </c>
      <c r="H13" s="2">
        <v>3</v>
      </c>
      <c r="I13" s="2">
        <v>3</v>
      </c>
      <c r="J13" s="2">
        <v>3</v>
      </c>
      <c r="K13" s="2">
        <v>2</v>
      </c>
      <c r="L13" s="2">
        <v>2</v>
      </c>
      <c r="M13" s="2">
        <v>3</v>
      </c>
      <c r="N13" s="2">
        <v>3</v>
      </c>
      <c r="O13" s="2">
        <v>2</v>
      </c>
      <c r="P13" s="2">
        <v>3</v>
      </c>
      <c r="Q13" s="2">
        <v>3</v>
      </c>
      <c r="R13" s="2">
        <v>3</v>
      </c>
    </row>
    <row r="14" spans="1:21" x14ac:dyDescent="0.2">
      <c r="A14" s="50"/>
      <c r="B14" s="4" t="s">
        <v>16</v>
      </c>
      <c r="C14" s="2">
        <v>3</v>
      </c>
      <c r="D14" s="2">
        <v>3</v>
      </c>
      <c r="E14" s="2">
        <v>2</v>
      </c>
      <c r="F14" s="2">
        <v>3</v>
      </c>
      <c r="G14" s="2">
        <v>3</v>
      </c>
      <c r="H14" s="2">
        <v>3</v>
      </c>
      <c r="I14" s="2">
        <v>3</v>
      </c>
      <c r="J14" s="2">
        <v>3</v>
      </c>
      <c r="K14" s="2">
        <v>2</v>
      </c>
      <c r="L14" s="2">
        <v>2</v>
      </c>
      <c r="M14" s="2">
        <v>3</v>
      </c>
      <c r="N14" s="2">
        <v>3</v>
      </c>
      <c r="O14" s="2">
        <v>3</v>
      </c>
      <c r="P14" s="2">
        <v>3</v>
      </c>
      <c r="Q14" s="2">
        <v>3</v>
      </c>
      <c r="R14" s="2">
        <v>3</v>
      </c>
      <c r="S14" s="13" t="s">
        <v>21</v>
      </c>
      <c r="T14" s="13" t="s">
        <v>22</v>
      </c>
      <c r="U14" s="13" t="s">
        <v>23</v>
      </c>
    </row>
    <row r="15" spans="1:21" x14ac:dyDescent="0.2">
      <c r="A15" s="50"/>
      <c r="B15" s="19" t="s">
        <v>20</v>
      </c>
      <c r="C15" s="10">
        <f>SUM(C13:C14)</f>
        <v>6</v>
      </c>
      <c r="D15" s="10">
        <f t="shared" ref="D15:R15" si="2">SUM(D13:D14)</f>
        <v>4</v>
      </c>
      <c r="E15" s="10">
        <f t="shared" si="2"/>
        <v>5</v>
      </c>
      <c r="F15" s="10">
        <f t="shared" si="2"/>
        <v>6</v>
      </c>
      <c r="G15" s="10">
        <f t="shared" si="2"/>
        <v>6</v>
      </c>
      <c r="H15" s="10">
        <f t="shared" si="2"/>
        <v>6</v>
      </c>
      <c r="I15" s="10">
        <f>SUM(I13:I14)</f>
        <v>6</v>
      </c>
      <c r="J15" s="10">
        <f t="shared" si="2"/>
        <v>6</v>
      </c>
      <c r="K15" s="10">
        <f t="shared" si="2"/>
        <v>4</v>
      </c>
      <c r="L15" s="10">
        <f t="shared" si="2"/>
        <v>4</v>
      </c>
      <c r="M15" s="10">
        <f t="shared" si="2"/>
        <v>6</v>
      </c>
      <c r="N15" s="10">
        <f t="shared" si="2"/>
        <v>6</v>
      </c>
      <c r="O15" s="10">
        <f t="shared" si="2"/>
        <v>5</v>
      </c>
      <c r="P15" s="10">
        <f t="shared" si="2"/>
        <v>6</v>
      </c>
      <c r="Q15" s="10">
        <f t="shared" si="2"/>
        <v>6</v>
      </c>
      <c r="R15" s="10">
        <f t="shared" si="2"/>
        <v>6</v>
      </c>
      <c r="S15" s="13">
        <f>AVERAGE(C15:R15)</f>
        <v>5.5</v>
      </c>
      <c r="T15" s="13">
        <f>MIN(C15:R15)</f>
        <v>4</v>
      </c>
      <c r="U15" s="13">
        <f>MAX(C15:S15)</f>
        <v>6</v>
      </c>
    </row>
    <row r="16" spans="1:21" x14ac:dyDescent="0.2">
      <c r="A16" s="5"/>
      <c r="B16" s="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32" x14ac:dyDescent="0.2">
      <c r="A17" s="51">
        <v>90</v>
      </c>
      <c r="B17" s="4" t="s">
        <v>15</v>
      </c>
      <c r="C17" s="2">
        <v>3</v>
      </c>
      <c r="D17" s="2">
        <v>3</v>
      </c>
      <c r="E17" s="2">
        <v>3</v>
      </c>
      <c r="F17" s="2">
        <v>3</v>
      </c>
      <c r="G17" s="2">
        <v>3</v>
      </c>
      <c r="H17" s="2">
        <v>3</v>
      </c>
      <c r="I17" s="2">
        <v>3</v>
      </c>
      <c r="J17" s="2">
        <v>1</v>
      </c>
      <c r="K17" s="2">
        <v>2</v>
      </c>
      <c r="L17" s="2">
        <v>2</v>
      </c>
      <c r="M17" s="2">
        <v>3</v>
      </c>
      <c r="N17" s="2">
        <v>3</v>
      </c>
      <c r="O17" s="2">
        <v>3</v>
      </c>
      <c r="P17" s="2">
        <v>3</v>
      </c>
      <c r="Q17" s="2">
        <v>3</v>
      </c>
      <c r="R17" s="2">
        <v>3</v>
      </c>
    </row>
    <row r="18" spans="1:32" x14ac:dyDescent="0.2">
      <c r="A18" s="51"/>
      <c r="B18" s="4" t="s">
        <v>16</v>
      </c>
      <c r="C18" s="2">
        <v>3</v>
      </c>
      <c r="D18" s="2">
        <v>3</v>
      </c>
      <c r="E18" s="2">
        <v>3</v>
      </c>
      <c r="F18" s="2">
        <v>3</v>
      </c>
      <c r="G18" s="2">
        <v>3</v>
      </c>
      <c r="H18" s="2">
        <v>3</v>
      </c>
      <c r="I18" s="2">
        <v>3</v>
      </c>
      <c r="J18" s="2">
        <v>1</v>
      </c>
      <c r="K18" s="2">
        <v>2</v>
      </c>
      <c r="L18" s="2">
        <v>2</v>
      </c>
      <c r="M18" s="2">
        <v>3</v>
      </c>
      <c r="N18" s="2">
        <v>3</v>
      </c>
      <c r="O18" s="2">
        <v>3</v>
      </c>
      <c r="P18" s="2">
        <v>3</v>
      </c>
      <c r="Q18" s="2">
        <v>3</v>
      </c>
      <c r="R18" s="2">
        <v>3</v>
      </c>
      <c r="S18" s="14" t="s">
        <v>21</v>
      </c>
      <c r="T18" s="14" t="s">
        <v>22</v>
      </c>
      <c r="U18" s="14" t="s">
        <v>23</v>
      </c>
    </row>
    <row r="19" spans="1:32" x14ac:dyDescent="0.2">
      <c r="A19" s="51"/>
      <c r="B19" s="19" t="s">
        <v>20</v>
      </c>
      <c r="C19" s="10">
        <f>SUM(C17:C18)</f>
        <v>6</v>
      </c>
      <c r="D19" s="10">
        <f t="shared" ref="D19:R19" si="3">SUM(D17:D18)</f>
        <v>6</v>
      </c>
      <c r="E19" s="10">
        <f t="shared" si="3"/>
        <v>6</v>
      </c>
      <c r="F19" s="10">
        <f t="shared" si="3"/>
        <v>6</v>
      </c>
      <c r="G19" s="10">
        <f t="shared" si="3"/>
        <v>6</v>
      </c>
      <c r="H19" s="10">
        <f t="shared" si="3"/>
        <v>6</v>
      </c>
      <c r="I19" s="10">
        <f t="shared" si="3"/>
        <v>6</v>
      </c>
      <c r="J19" s="10">
        <f t="shared" si="3"/>
        <v>2</v>
      </c>
      <c r="K19" s="10">
        <f t="shared" si="3"/>
        <v>4</v>
      </c>
      <c r="L19" s="10">
        <f t="shared" si="3"/>
        <v>4</v>
      </c>
      <c r="M19" s="10">
        <f t="shared" si="3"/>
        <v>6</v>
      </c>
      <c r="N19" s="10">
        <f t="shared" si="3"/>
        <v>6</v>
      </c>
      <c r="O19" s="10">
        <f t="shared" si="3"/>
        <v>6</v>
      </c>
      <c r="P19" s="10">
        <f t="shared" si="3"/>
        <v>6</v>
      </c>
      <c r="Q19" s="10">
        <f t="shared" si="3"/>
        <v>6</v>
      </c>
      <c r="R19" s="10">
        <f t="shared" si="3"/>
        <v>6</v>
      </c>
      <c r="S19" s="14">
        <f>AVERAGE(C19:R19)</f>
        <v>5.5</v>
      </c>
      <c r="T19" s="14">
        <f>MIN(C19:R19)</f>
        <v>2</v>
      </c>
      <c r="U19" s="14">
        <f>MAX(C19:S19)</f>
        <v>6</v>
      </c>
    </row>
    <row r="20" spans="1:32" x14ac:dyDescent="0.2">
      <c r="A20" s="5"/>
      <c r="B20" s="6"/>
      <c r="C20" s="16"/>
      <c r="D20" s="16"/>
      <c r="E20" s="16">
        <f>-E2</f>
        <v>0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</row>
    <row r="21" spans="1:32" x14ac:dyDescent="0.2">
      <c r="A21" s="52">
        <v>120</v>
      </c>
      <c r="B21" s="4" t="s">
        <v>15</v>
      </c>
      <c r="C21" s="2">
        <v>3</v>
      </c>
      <c r="D21" s="2">
        <v>3</v>
      </c>
      <c r="E21" s="2"/>
      <c r="F21" s="2">
        <v>3</v>
      </c>
      <c r="G21" s="2">
        <v>3</v>
      </c>
      <c r="H21" s="2">
        <v>3</v>
      </c>
      <c r="I21" s="2">
        <v>3</v>
      </c>
      <c r="J21" s="2">
        <v>1</v>
      </c>
      <c r="K21" s="2">
        <v>2</v>
      </c>
      <c r="L21" s="2">
        <v>2</v>
      </c>
      <c r="M21" s="2">
        <v>3</v>
      </c>
      <c r="N21" s="2">
        <v>3</v>
      </c>
      <c r="O21" s="2">
        <v>3</v>
      </c>
      <c r="P21" s="2">
        <v>3</v>
      </c>
      <c r="Q21" s="2">
        <v>3</v>
      </c>
      <c r="R21" s="2">
        <v>3</v>
      </c>
    </row>
    <row r="22" spans="1:32" x14ac:dyDescent="0.2">
      <c r="A22" s="52"/>
      <c r="B22" s="4" t="s">
        <v>16</v>
      </c>
      <c r="C22" s="2">
        <v>3</v>
      </c>
      <c r="D22" s="2">
        <v>3</v>
      </c>
      <c r="E22" s="2"/>
      <c r="F22" s="2">
        <v>3</v>
      </c>
      <c r="G22" s="2">
        <v>3</v>
      </c>
      <c r="H22" s="2">
        <v>3</v>
      </c>
      <c r="I22" s="2">
        <v>3</v>
      </c>
      <c r="J22" s="2">
        <v>1</v>
      </c>
      <c r="K22" s="2">
        <v>2</v>
      </c>
      <c r="L22" s="2">
        <v>2</v>
      </c>
      <c r="M22" s="2">
        <v>3</v>
      </c>
      <c r="N22" s="2">
        <v>3</v>
      </c>
      <c r="O22" s="2">
        <v>3</v>
      </c>
      <c r="P22" s="2">
        <v>3</v>
      </c>
      <c r="Q22" s="2">
        <v>3</v>
      </c>
      <c r="R22" s="2">
        <v>3</v>
      </c>
      <c r="S22" s="15" t="s">
        <v>21</v>
      </c>
      <c r="T22" s="15" t="s">
        <v>22</v>
      </c>
      <c r="U22" s="15" t="s">
        <v>23</v>
      </c>
    </row>
    <row r="23" spans="1:32" x14ac:dyDescent="0.2">
      <c r="A23" s="52"/>
      <c r="B23" s="19" t="s">
        <v>20</v>
      </c>
      <c r="C23" s="10">
        <f>SUM(C21:C22)</f>
        <v>6</v>
      </c>
      <c r="D23" s="10">
        <f t="shared" ref="D23:R23" si="4">SUM(D21:D22)</f>
        <v>6</v>
      </c>
      <c r="E23" s="10"/>
      <c r="F23" s="10">
        <f t="shared" si="4"/>
        <v>6</v>
      </c>
      <c r="G23" s="10">
        <f t="shared" si="4"/>
        <v>6</v>
      </c>
      <c r="H23" s="10">
        <f t="shared" si="4"/>
        <v>6</v>
      </c>
      <c r="I23" s="10">
        <f t="shared" si="4"/>
        <v>6</v>
      </c>
      <c r="J23" s="10">
        <f t="shared" si="4"/>
        <v>2</v>
      </c>
      <c r="K23" s="10">
        <f t="shared" si="4"/>
        <v>4</v>
      </c>
      <c r="L23" s="10">
        <f t="shared" si="4"/>
        <v>4</v>
      </c>
      <c r="M23" s="10">
        <f t="shared" si="4"/>
        <v>6</v>
      </c>
      <c r="N23" s="10">
        <f t="shared" si="4"/>
        <v>6</v>
      </c>
      <c r="O23" s="10">
        <f t="shared" si="4"/>
        <v>6</v>
      </c>
      <c r="P23" s="10">
        <f t="shared" si="4"/>
        <v>6</v>
      </c>
      <c r="Q23" s="10">
        <f t="shared" si="4"/>
        <v>6</v>
      </c>
      <c r="R23" s="10">
        <f t="shared" si="4"/>
        <v>6</v>
      </c>
      <c r="S23" s="15">
        <f>AVERAGE(C23:R23)</f>
        <v>5.4666666666666668</v>
      </c>
      <c r="T23" s="15">
        <f>MIN(C23:R23)</f>
        <v>2</v>
      </c>
      <c r="U23" s="15">
        <f>MAX(C23:S23)</f>
        <v>6</v>
      </c>
    </row>
    <row r="25" spans="1:32" ht="28.5" x14ac:dyDescent="0.2">
      <c r="G25" s="21" t="s">
        <v>34</v>
      </c>
      <c r="H25" s="17">
        <v>0</v>
      </c>
      <c r="I25" s="17">
        <v>1</v>
      </c>
      <c r="J25" s="17">
        <v>2</v>
      </c>
      <c r="K25" s="17">
        <v>3</v>
      </c>
      <c r="L25" s="17">
        <v>4</v>
      </c>
      <c r="M25" s="17">
        <v>5</v>
      </c>
      <c r="N25" s="17">
        <v>6</v>
      </c>
    </row>
    <row r="26" spans="1:32" ht="15" x14ac:dyDescent="0.25">
      <c r="C26" s="47" t="s">
        <v>0</v>
      </c>
      <c r="D26" s="47"/>
      <c r="G26" s="17" t="s">
        <v>17</v>
      </c>
      <c r="H26" s="2">
        <v>16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1">
        <f>SUM(H26:N26)</f>
        <v>16</v>
      </c>
    </row>
    <row r="27" spans="1:32" ht="15" x14ac:dyDescent="0.25">
      <c r="C27" s="20" t="s">
        <v>38</v>
      </c>
      <c r="D27" s="9" t="s">
        <v>33</v>
      </c>
      <c r="G27" s="17">
        <v>30</v>
      </c>
      <c r="H27" s="2">
        <v>0</v>
      </c>
      <c r="I27" s="2">
        <v>1</v>
      </c>
      <c r="J27" s="2">
        <v>5</v>
      </c>
      <c r="K27" s="2">
        <v>2</v>
      </c>
      <c r="L27" s="2">
        <v>4</v>
      </c>
      <c r="M27" s="2">
        <v>0</v>
      </c>
      <c r="N27" s="2">
        <v>4</v>
      </c>
      <c r="O27" s="1">
        <f t="shared" ref="O27:O30" si="5">SUM(H27:N27)</f>
        <v>16</v>
      </c>
    </row>
    <row r="28" spans="1:32" x14ac:dyDescent="0.2">
      <c r="B28" s="4" t="s">
        <v>17</v>
      </c>
      <c r="C28" s="22">
        <f>MEDIAN(C7:R7)</f>
        <v>0</v>
      </c>
      <c r="D28" s="4" t="s">
        <v>29</v>
      </c>
      <c r="E28" s="1" t="s">
        <v>35</v>
      </c>
      <c r="G28" s="17">
        <v>60</v>
      </c>
      <c r="H28" s="2">
        <v>0</v>
      </c>
      <c r="I28" s="2">
        <v>0</v>
      </c>
      <c r="J28" s="2">
        <v>0</v>
      </c>
      <c r="K28" s="2">
        <v>0</v>
      </c>
      <c r="L28" s="2">
        <v>3</v>
      </c>
      <c r="M28" s="2">
        <v>2</v>
      </c>
      <c r="N28" s="2">
        <v>11</v>
      </c>
      <c r="O28" s="1">
        <f t="shared" si="5"/>
        <v>16</v>
      </c>
    </row>
    <row r="29" spans="1:32" x14ac:dyDescent="0.2">
      <c r="B29" s="4" t="s">
        <v>25</v>
      </c>
      <c r="C29" s="22">
        <f>MEDIAN(C11:R11)</f>
        <v>3.5</v>
      </c>
      <c r="D29" s="4" t="s">
        <v>30</v>
      </c>
      <c r="E29" s="1" t="s">
        <v>36</v>
      </c>
      <c r="G29" s="17">
        <v>90</v>
      </c>
      <c r="H29" s="2">
        <v>0</v>
      </c>
      <c r="I29" s="2">
        <v>0</v>
      </c>
      <c r="J29" s="2">
        <v>1</v>
      </c>
      <c r="K29" s="2">
        <v>0</v>
      </c>
      <c r="L29" s="2">
        <v>2</v>
      </c>
      <c r="M29" s="2">
        <v>0</v>
      </c>
      <c r="N29" s="2">
        <v>13</v>
      </c>
      <c r="O29" s="1">
        <f t="shared" si="5"/>
        <v>16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</row>
    <row r="30" spans="1:32" x14ac:dyDescent="0.2">
      <c r="B30" s="4" t="s">
        <v>26</v>
      </c>
      <c r="C30" s="22">
        <f>MEDIAN(C15:C16)</f>
        <v>6</v>
      </c>
      <c r="D30" s="4" t="s">
        <v>31</v>
      </c>
      <c r="E30" s="1" t="s">
        <v>37</v>
      </c>
      <c r="G30" s="17">
        <v>120</v>
      </c>
      <c r="H30" s="2">
        <v>0</v>
      </c>
      <c r="I30" s="2">
        <v>0</v>
      </c>
      <c r="J30" s="2">
        <v>1</v>
      </c>
      <c r="K30" s="2">
        <v>0</v>
      </c>
      <c r="L30" s="2">
        <v>2</v>
      </c>
      <c r="M30" s="2">
        <v>0</v>
      </c>
      <c r="N30" s="2">
        <v>12</v>
      </c>
      <c r="O30" s="1">
        <f t="shared" si="5"/>
        <v>15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</row>
    <row r="31" spans="1:32" x14ac:dyDescent="0.2">
      <c r="B31" s="4" t="s">
        <v>27</v>
      </c>
      <c r="C31" s="22">
        <f>MEDIAN(C19,R19)</f>
        <v>6</v>
      </c>
      <c r="D31" s="4" t="s">
        <v>31</v>
      </c>
      <c r="E31" s="1" t="s">
        <v>37</v>
      </c>
      <c r="H31" s="1">
        <f>SUM(H26:H30)</f>
        <v>16</v>
      </c>
      <c r="I31" s="1">
        <f t="shared" ref="I31:N31" si="6">SUM(I26:I30)</f>
        <v>1</v>
      </c>
      <c r="J31" s="1">
        <f t="shared" si="6"/>
        <v>7</v>
      </c>
      <c r="K31" s="1">
        <f t="shared" si="6"/>
        <v>2</v>
      </c>
      <c r="L31" s="1">
        <f t="shared" si="6"/>
        <v>11</v>
      </c>
      <c r="M31" s="1">
        <f t="shared" si="6"/>
        <v>2</v>
      </c>
      <c r="N31" s="1">
        <f t="shared" si="6"/>
        <v>40</v>
      </c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</row>
    <row r="32" spans="1:32" x14ac:dyDescent="0.2">
      <c r="B32" s="4" t="s">
        <v>28</v>
      </c>
      <c r="C32" s="22">
        <f>MEDIAN(C23,R23)</f>
        <v>6</v>
      </c>
      <c r="D32" s="4" t="s">
        <v>32</v>
      </c>
      <c r="E32" s="1" t="s">
        <v>37</v>
      </c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</row>
    <row r="33" spans="7:32" ht="28.5" x14ac:dyDescent="0.2">
      <c r="G33" s="21" t="s">
        <v>34</v>
      </c>
      <c r="H33" s="17">
        <v>0</v>
      </c>
      <c r="I33" s="17">
        <v>1</v>
      </c>
      <c r="J33" s="17">
        <v>2</v>
      </c>
      <c r="K33" s="17">
        <v>3</v>
      </c>
      <c r="L33" s="17">
        <v>4</v>
      </c>
      <c r="M33" s="17">
        <v>5</v>
      </c>
      <c r="N33" s="17">
        <v>6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</row>
    <row r="34" spans="7:32" x14ac:dyDescent="0.2">
      <c r="G34" s="17" t="s">
        <v>17</v>
      </c>
      <c r="H34" s="2">
        <v>16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1">
        <f>SUM(H34:N34)</f>
        <v>16</v>
      </c>
    </row>
    <row r="35" spans="7:32" x14ac:dyDescent="0.2">
      <c r="G35" s="17">
        <v>30</v>
      </c>
      <c r="H35" s="2">
        <v>0</v>
      </c>
      <c r="I35" s="2">
        <v>1</v>
      </c>
      <c r="J35" s="2">
        <v>5</v>
      </c>
      <c r="K35" s="2">
        <v>2</v>
      </c>
      <c r="L35" s="2">
        <v>4</v>
      </c>
      <c r="M35" s="2">
        <v>0</v>
      </c>
      <c r="N35" s="2">
        <v>6</v>
      </c>
      <c r="O35" s="1">
        <f t="shared" ref="O35:O38" si="7">SUM(H35:N35)</f>
        <v>18</v>
      </c>
    </row>
    <row r="36" spans="7:32" x14ac:dyDescent="0.2">
      <c r="G36" s="17">
        <v>60</v>
      </c>
      <c r="H36" s="2">
        <v>0</v>
      </c>
      <c r="I36" s="2">
        <v>0</v>
      </c>
      <c r="J36" s="2">
        <v>0</v>
      </c>
      <c r="K36" s="2">
        <v>0</v>
      </c>
      <c r="L36" s="2">
        <v>3</v>
      </c>
      <c r="M36" s="2">
        <v>2</v>
      </c>
      <c r="N36" s="2">
        <v>11</v>
      </c>
      <c r="O36" s="1">
        <f t="shared" si="7"/>
        <v>16</v>
      </c>
    </row>
    <row r="37" spans="7:32" x14ac:dyDescent="0.2">
      <c r="G37" s="17">
        <v>90</v>
      </c>
      <c r="H37" s="2">
        <v>0</v>
      </c>
      <c r="I37" s="2">
        <v>0</v>
      </c>
      <c r="J37" s="2">
        <v>1</v>
      </c>
      <c r="K37" s="2">
        <v>0</v>
      </c>
      <c r="L37" s="2">
        <v>2</v>
      </c>
      <c r="M37" s="2">
        <v>0</v>
      </c>
      <c r="N37" s="2">
        <v>13</v>
      </c>
      <c r="O37" s="1">
        <f t="shared" si="7"/>
        <v>16</v>
      </c>
      <c r="W37" s="44"/>
      <c r="X37" s="44"/>
      <c r="Y37" s="44"/>
      <c r="Z37" s="44"/>
      <c r="AA37" s="44"/>
    </row>
    <row r="38" spans="7:32" x14ac:dyDescent="0.2">
      <c r="G38" s="17">
        <v>120</v>
      </c>
      <c r="H38" s="2">
        <v>0</v>
      </c>
      <c r="I38" s="2">
        <v>0</v>
      </c>
      <c r="J38" s="2">
        <v>1</v>
      </c>
      <c r="K38" s="2">
        <v>0</v>
      </c>
      <c r="L38" s="2">
        <v>2</v>
      </c>
      <c r="M38" s="2">
        <v>0</v>
      </c>
      <c r="N38" s="2">
        <v>12</v>
      </c>
      <c r="O38" s="1">
        <f t="shared" si="7"/>
        <v>15</v>
      </c>
      <c r="W38" s="44"/>
      <c r="X38" s="44"/>
      <c r="Y38" s="44"/>
      <c r="Z38" s="44"/>
      <c r="AA38" s="44"/>
    </row>
    <row r="39" spans="7:32" x14ac:dyDescent="0.2">
      <c r="W39" s="44"/>
      <c r="X39" s="44"/>
      <c r="Y39" s="44"/>
      <c r="Z39" s="44"/>
      <c r="AA39" s="44"/>
    </row>
    <row r="40" spans="7:32" x14ac:dyDescent="0.2">
      <c r="W40" s="44"/>
      <c r="X40" s="44"/>
      <c r="Y40" s="44"/>
      <c r="Z40" s="44"/>
      <c r="AA40" s="44"/>
    </row>
    <row r="41" spans="7:32" ht="14.25" customHeight="1" x14ac:dyDescent="0.2">
      <c r="W41" s="44"/>
      <c r="X41" s="44"/>
      <c r="Y41" s="44"/>
      <c r="Z41" s="44"/>
      <c r="AA41" s="44"/>
    </row>
    <row r="42" spans="7:32" ht="14.25" customHeight="1" x14ac:dyDescent="0.2">
      <c r="W42" s="44"/>
      <c r="X42" s="44"/>
      <c r="Y42" s="44"/>
      <c r="Z42" s="44"/>
      <c r="AA42" s="44"/>
    </row>
    <row r="43" spans="7:32" x14ac:dyDescent="0.2">
      <c r="W43" s="44"/>
      <c r="X43" s="44"/>
      <c r="Y43" s="44"/>
      <c r="Z43" s="44"/>
      <c r="AA43" s="44"/>
    </row>
    <row r="44" spans="7:32" x14ac:dyDescent="0.2">
      <c r="W44" s="44"/>
      <c r="X44" s="44"/>
      <c r="Y44" s="44"/>
      <c r="Z44" s="44"/>
      <c r="AA44" s="44"/>
    </row>
    <row r="45" spans="7:32" x14ac:dyDescent="0.2">
      <c r="W45" s="44"/>
      <c r="X45" s="44"/>
      <c r="Y45" s="44"/>
      <c r="Z45" s="44"/>
      <c r="AA45" s="44"/>
    </row>
    <row r="46" spans="7:32" x14ac:dyDescent="0.2">
      <c r="W46" s="44"/>
      <c r="X46" s="44"/>
      <c r="Y46" s="44"/>
      <c r="Z46" s="44"/>
      <c r="AA46" s="44"/>
    </row>
    <row r="47" spans="7:32" x14ac:dyDescent="0.2">
      <c r="W47" s="44"/>
      <c r="X47" s="44"/>
      <c r="Y47" s="44"/>
      <c r="Z47" s="44"/>
      <c r="AA47" s="44"/>
    </row>
    <row r="48" spans="7:32" x14ac:dyDescent="0.2">
      <c r="W48" s="44"/>
      <c r="X48" s="44"/>
      <c r="Y48" s="44"/>
      <c r="Z48" s="44"/>
      <c r="AA48" s="44"/>
    </row>
    <row r="49" spans="23:27" x14ac:dyDescent="0.2">
      <c r="W49" s="44"/>
      <c r="X49" s="44"/>
      <c r="Y49" s="44"/>
      <c r="Z49" s="44"/>
      <c r="AA49" s="44"/>
    </row>
    <row r="50" spans="23:27" x14ac:dyDescent="0.2">
      <c r="W50" s="44"/>
      <c r="X50" s="44"/>
      <c r="Y50" s="44"/>
      <c r="Z50" s="44"/>
      <c r="AA50" s="44"/>
    </row>
    <row r="51" spans="23:27" x14ac:dyDescent="0.2">
      <c r="W51" s="44"/>
      <c r="X51" s="44"/>
      <c r="Y51" s="44"/>
      <c r="Z51" s="44"/>
      <c r="AA51" s="44"/>
    </row>
    <row r="52" spans="23:27" x14ac:dyDescent="0.2">
      <c r="W52" s="44"/>
      <c r="X52" s="44"/>
      <c r="Y52" s="44"/>
      <c r="Z52" s="44"/>
      <c r="AA52" s="44"/>
    </row>
  </sheetData>
  <mergeCells count="8">
    <mergeCell ref="A1:U1"/>
    <mergeCell ref="A2:U2"/>
    <mergeCell ref="C26:D26"/>
    <mergeCell ref="A5:A7"/>
    <mergeCell ref="A9:A11"/>
    <mergeCell ref="A13:A15"/>
    <mergeCell ref="A17:A19"/>
    <mergeCell ref="A21:A23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13" workbookViewId="0">
      <selection activeCell="A24" sqref="A24"/>
    </sheetView>
  </sheetViews>
  <sheetFormatPr defaultRowHeight="15" x14ac:dyDescent="0.25"/>
  <cols>
    <col min="1" max="1" width="28.5703125" style="23" bestFit="1" customWidth="1"/>
    <col min="2" max="4" width="20.5703125" style="23" customWidth="1"/>
    <col min="5" max="5" width="9.140625" style="23"/>
    <col min="6" max="6" width="19.7109375" style="23" customWidth="1"/>
    <col min="7" max="7" width="10.42578125" style="23" bestFit="1" customWidth="1"/>
    <col min="8" max="8" width="23.42578125" style="23" bestFit="1" customWidth="1"/>
    <col min="9" max="16384" width="9.140625" style="23"/>
  </cols>
  <sheetData>
    <row r="1" spans="1:9" x14ac:dyDescent="0.25">
      <c r="A1" s="23" t="s">
        <v>46</v>
      </c>
    </row>
    <row r="4" spans="1:9" x14ac:dyDescent="0.25">
      <c r="A4" s="56" t="s">
        <v>39</v>
      </c>
      <c r="B4" s="56" t="s">
        <v>0</v>
      </c>
      <c r="C4" s="56"/>
      <c r="D4" s="56"/>
      <c r="E4" s="56"/>
    </row>
    <row r="5" spans="1:9" ht="17.25" x14ac:dyDescent="0.25">
      <c r="A5" s="56"/>
      <c r="B5" s="56" t="s">
        <v>44</v>
      </c>
      <c r="C5" s="56"/>
      <c r="D5" s="26" t="s">
        <v>40</v>
      </c>
      <c r="E5" s="27"/>
    </row>
    <row r="6" spans="1:9" ht="32.25" customHeight="1" x14ac:dyDescent="0.25">
      <c r="A6" s="24" t="s">
        <v>17</v>
      </c>
      <c r="B6" s="23">
        <v>0</v>
      </c>
      <c r="C6" s="25" t="s">
        <v>35</v>
      </c>
      <c r="D6" s="24" t="s">
        <v>29</v>
      </c>
    </row>
    <row r="7" spans="1:9" ht="32.25" customHeight="1" x14ac:dyDescent="0.25">
      <c r="A7" s="24" t="s">
        <v>25</v>
      </c>
      <c r="B7" s="23">
        <v>3.5</v>
      </c>
      <c r="C7" s="25" t="s">
        <v>36</v>
      </c>
      <c r="D7" s="24" t="s">
        <v>30</v>
      </c>
    </row>
    <row r="8" spans="1:9" ht="32.25" customHeight="1" x14ac:dyDescent="0.25">
      <c r="A8" s="24" t="s">
        <v>26</v>
      </c>
      <c r="B8" s="23">
        <v>6</v>
      </c>
      <c r="C8" s="25" t="s">
        <v>37</v>
      </c>
      <c r="D8" s="24" t="s">
        <v>31</v>
      </c>
    </row>
    <row r="9" spans="1:9" ht="32.25" customHeight="1" x14ac:dyDescent="0.25">
      <c r="A9" s="24" t="s">
        <v>27</v>
      </c>
      <c r="B9" s="23">
        <v>6</v>
      </c>
      <c r="C9" s="25" t="s">
        <v>37</v>
      </c>
      <c r="D9" s="24" t="s">
        <v>31</v>
      </c>
    </row>
    <row r="10" spans="1:9" ht="32.25" customHeight="1" x14ac:dyDescent="0.25">
      <c r="A10" s="28" t="s">
        <v>28</v>
      </c>
      <c r="B10" s="29">
        <v>6</v>
      </c>
      <c r="C10" s="30" t="s">
        <v>37</v>
      </c>
      <c r="D10" s="28" t="s">
        <v>32</v>
      </c>
    </row>
    <row r="11" spans="1:9" x14ac:dyDescent="0.25">
      <c r="A11" s="31" t="s">
        <v>41</v>
      </c>
      <c r="B11" s="57">
        <v>106.81</v>
      </c>
      <c r="C11" s="57"/>
      <c r="D11" s="31"/>
    </row>
    <row r="12" spans="1:9" x14ac:dyDescent="0.25">
      <c r="A12" s="29" t="s">
        <v>42</v>
      </c>
      <c r="B12" s="58" t="s">
        <v>43</v>
      </c>
      <c r="C12" s="58"/>
      <c r="D12" s="29"/>
    </row>
    <row r="13" spans="1:9" x14ac:dyDescent="0.25">
      <c r="A13" s="23" t="s">
        <v>45</v>
      </c>
    </row>
    <row r="14" spans="1:9" ht="31.5" x14ac:dyDescent="0.25">
      <c r="F14" s="35" t="s">
        <v>51</v>
      </c>
      <c r="G14" s="36" t="s">
        <v>38</v>
      </c>
      <c r="H14" s="36" t="s">
        <v>53</v>
      </c>
      <c r="I14" s="24"/>
    </row>
    <row r="15" spans="1:9" ht="25.5" x14ac:dyDescent="0.2">
      <c r="F15" s="32" t="s">
        <v>47</v>
      </c>
      <c r="G15" s="33" t="s">
        <v>48</v>
      </c>
      <c r="H15" s="33" t="s">
        <v>29</v>
      </c>
      <c r="I15" s="24"/>
    </row>
    <row r="16" spans="1:9" x14ac:dyDescent="0.2">
      <c r="F16" s="34">
        <v>30</v>
      </c>
      <c r="G16" s="33" t="s">
        <v>49</v>
      </c>
      <c r="H16" s="33" t="s">
        <v>30</v>
      </c>
      <c r="I16" s="24"/>
    </row>
    <row r="17" spans="6:9" x14ac:dyDescent="0.2">
      <c r="F17" s="34">
        <v>60</v>
      </c>
      <c r="G17" s="33" t="s">
        <v>50</v>
      </c>
      <c r="H17" s="33" t="s">
        <v>31</v>
      </c>
      <c r="I17" s="24"/>
    </row>
    <row r="18" spans="6:9" x14ac:dyDescent="0.2">
      <c r="F18" s="34">
        <v>90</v>
      </c>
      <c r="G18" s="33" t="s">
        <v>50</v>
      </c>
      <c r="H18" s="33" t="s">
        <v>31</v>
      </c>
      <c r="I18" s="24"/>
    </row>
    <row r="19" spans="6:9" x14ac:dyDescent="0.2">
      <c r="F19" s="37">
        <v>120</v>
      </c>
      <c r="G19" s="38" t="s">
        <v>50</v>
      </c>
      <c r="H19" s="38" t="s">
        <v>32</v>
      </c>
      <c r="I19" s="24"/>
    </row>
    <row r="20" spans="6:9" x14ac:dyDescent="0.25">
      <c r="F20" s="40" t="s">
        <v>52</v>
      </c>
      <c r="G20" s="40"/>
      <c r="H20" s="41">
        <v>106.81</v>
      </c>
      <c r="I20" s="24"/>
    </row>
    <row r="21" spans="6:9" x14ac:dyDescent="0.25">
      <c r="F21" s="53" t="s">
        <v>54</v>
      </c>
      <c r="G21" s="53"/>
      <c r="H21" s="42" t="s">
        <v>43</v>
      </c>
      <c r="I21" s="24"/>
    </row>
    <row r="22" spans="6:9" x14ac:dyDescent="0.25">
      <c r="F22" s="54" t="s">
        <v>55</v>
      </c>
      <c r="G22" s="54"/>
      <c r="H22" s="54"/>
      <c r="I22" s="24"/>
    </row>
    <row r="23" spans="6:9" x14ac:dyDescent="0.25">
      <c r="F23" s="55"/>
      <c r="G23" s="55"/>
      <c r="H23" s="55"/>
      <c r="I23" s="24"/>
    </row>
    <row r="24" spans="6:9" x14ac:dyDescent="0.25">
      <c r="F24" s="39"/>
      <c r="G24" s="39"/>
      <c r="H24" s="39"/>
      <c r="I24" s="24"/>
    </row>
    <row r="25" spans="6:9" x14ac:dyDescent="0.25">
      <c r="F25" s="24"/>
      <c r="G25" s="24"/>
      <c r="H25" s="24"/>
      <c r="I25" s="24"/>
    </row>
    <row r="26" spans="6:9" x14ac:dyDescent="0.25">
      <c r="F26" s="24"/>
      <c r="G26" s="24"/>
      <c r="H26" s="24"/>
      <c r="I26" s="24"/>
    </row>
    <row r="27" spans="6:9" x14ac:dyDescent="0.25">
      <c r="F27" s="24"/>
      <c r="G27" s="24"/>
      <c r="H27" s="24"/>
      <c r="I27" s="24"/>
    </row>
  </sheetData>
  <mergeCells count="7">
    <mergeCell ref="F21:G21"/>
    <mergeCell ref="F22:H23"/>
    <mergeCell ref="B4:E4"/>
    <mergeCell ref="B5:C5"/>
    <mergeCell ref="A4:A5"/>
    <mergeCell ref="B11:C11"/>
    <mergeCell ref="B12:C12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BU</vt:lpstr>
      <vt:lpstr>Estatística BU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Duda</cp:lastModifiedBy>
  <dcterms:created xsi:type="dcterms:W3CDTF">2016-09-08T21:03:09Z</dcterms:created>
  <dcterms:modified xsi:type="dcterms:W3CDTF">2019-07-22T15:56:11Z</dcterms:modified>
</cp:coreProperties>
</file>