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22980" windowHeight="10872" activeTab="3"/>
  </bookViews>
  <sheets>
    <sheet name="Fig 5-A" sheetId="1" r:id="rId1"/>
    <sheet name="Fig 5-B" sheetId="4" r:id="rId2"/>
    <sheet name="Fig 5-C" sheetId="5" r:id="rId3"/>
    <sheet name="Fig 5-D" sheetId="6" r:id="rId4"/>
  </sheets>
  <calcPr calcId="145621"/>
</workbook>
</file>

<file path=xl/calcChain.xml><?xml version="1.0" encoding="utf-8"?>
<calcChain xmlns="http://schemas.openxmlformats.org/spreadsheetml/2006/main">
  <c r="X8" i="6" l="1"/>
  <c r="W8" i="6"/>
  <c r="V8" i="6"/>
  <c r="X7" i="6"/>
  <c r="W7" i="6"/>
  <c r="V7" i="6"/>
  <c r="X6" i="6"/>
  <c r="W6" i="6"/>
  <c r="V6" i="6"/>
  <c r="X5" i="6"/>
  <c r="W5" i="6"/>
  <c r="V5" i="6"/>
  <c r="X4" i="6"/>
  <c r="W4" i="6"/>
  <c r="V4" i="6"/>
  <c r="X3" i="6"/>
  <c r="W3" i="6"/>
  <c r="V3" i="6"/>
  <c r="L8" i="6"/>
  <c r="L7" i="6"/>
  <c r="L6" i="6"/>
  <c r="L5" i="6"/>
  <c r="L4" i="6"/>
  <c r="L3" i="6"/>
  <c r="J3" i="6"/>
  <c r="V3" i="5"/>
  <c r="J3" i="5"/>
  <c r="K8" i="6"/>
  <c r="J8" i="6"/>
  <c r="K7" i="6"/>
  <c r="J7" i="6"/>
  <c r="K6" i="6"/>
  <c r="J6" i="6"/>
  <c r="K5" i="6"/>
  <c r="J5" i="6"/>
  <c r="K4" i="6"/>
  <c r="J4" i="6"/>
  <c r="K3" i="6"/>
  <c r="W8" i="5"/>
  <c r="X8" i="5" s="1"/>
  <c r="V8" i="5"/>
  <c r="W7" i="5"/>
  <c r="X7" i="5" s="1"/>
  <c r="V7" i="5"/>
  <c r="W6" i="5"/>
  <c r="X6" i="5" s="1"/>
  <c r="V6" i="5"/>
  <c r="W5" i="5"/>
  <c r="X5" i="5" s="1"/>
  <c r="V5" i="5"/>
  <c r="W4" i="5"/>
  <c r="X4" i="5" s="1"/>
  <c r="V4" i="5"/>
  <c r="W3" i="5"/>
  <c r="X3" i="5" s="1"/>
  <c r="K8" i="5"/>
  <c r="L8" i="5" s="1"/>
  <c r="J8" i="5"/>
  <c r="K7" i="5"/>
  <c r="L7" i="5" s="1"/>
  <c r="J7" i="5"/>
  <c r="K6" i="5"/>
  <c r="L6" i="5" s="1"/>
  <c r="J6" i="5"/>
  <c r="K5" i="5"/>
  <c r="L5" i="5" s="1"/>
  <c r="J5" i="5"/>
  <c r="K4" i="5"/>
  <c r="L4" i="5" s="1"/>
  <c r="J4" i="5"/>
  <c r="L3" i="5"/>
  <c r="K3" i="5"/>
  <c r="Z3" i="4" l="1"/>
  <c r="X3" i="4"/>
  <c r="Y3" i="4" s="1"/>
  <c r="W3" i="4"/>
  <c r="M3" i="4"/>
  <c r="K3" i="4"/>
  <c r="L3" i="4" s="1"/>
  <c r="J3" i="4"/>
  <c r="X8" i="1"/>
  <c r="W8" i="1"/>
  <c r="V8" i="1"/>
  <c r="X7" i="1"/>
  <c r="W7" i="1"/>
  <c r="V7" i="1"/>
  <c r="X6" i="1"/>
  <c r="W6" i="1"/>
  <c r="V6" i="1"/>
  <c r="X5" i="1"/>
  <c r="W5" i="1"/>
  <c r="V5" i="1"/>
  <c r="X4" i="1"/>
  <c r="W4" i="1"/>
  <c r="V4" i="1"/>
  <c r="X3" i="1"/>
  <c r="W3" i="1"/>
  <c r="V3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  <c r="J3" i="1"/>
  <c r="K3" i="1"/>
  <c r="L3" i="1"/>
</calcChain>
</file>

<file path=xl/sharedStrings.xml><?xml version="1.0" encoding="utf-8"?>
<sst xmlns="http://schemas.openxmlformats.org/spreadsheetml/2006/main" count="70" uniqueCount="28">
  <si>
    <t>Day 8/miR-124</t>
  </si>
  <si>
    <t>Day 16/miR-124</t>
  </si>
  <si>
    <t>Day 8/miR-183</t>
  </si>
  <si>
    <t>Day 16/miR-183</t>
  </si>
  <si>
    <t>Day 8/miR-338</t>
  </si>
  <si>
    <t>Day 16/miR-338</t>
  </si>
  <si>
    <t>Animal</t>
  </si>
  <si>
    <t>Group</t>
  </si>
  <si>
    <t xml:space="preserve">Vehicle </t>
  </si>
  <si>
    <t>Paclitaxel</t>
  </si>
  <si>
    <t>Mean</t>
  </si>
  <si>
    <t>SD</t>
  </si>
  <si>
    <t>n</t>
  </si>
  <si>
    <t>n/a</t>
  </si>
  <si>
    <t>miR-124</t>
  </si>
  <si>
    <t>SE</t>
  </si>
  <si>
    <t>Day 8/miR-92</t>
  </si>
  <si>
    <t>Day 16/miR-92</t>
  </si>
  <si>
    <t>Day 8/miR-181</t>
  </si>
  <si>
    <t>Day 16/miR-181</t>
  </si>
  <si>
    <t>Day 8/miR-192</t>
  </si>
  <si>
    <t>Day 16/miR-192</t>
  </si>
  <si>
    <t>DRG/miR-124</t>
  </si>
  <si>
    <t>DRG/miR-338</t>
  </si>
  <si>
    <t>Sciatic Nerve/miR-124</t>
  </si>
  <si>
    <t>Sciatic Nerve/miR-338</t>
  </si>
  <si>
    <t>Skeleton Muscle/miR-124</t>
  </si>
  <si>
    <t>Skeleton Muscle/miR-338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</si>
</sst>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6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0" fillId="2" borderId="0" xfId="0" applyFill="1"/>
    <xf numFmtId="0" fontId="1" fillId="3" borderId="0" xfId="0" applyFont="1" applyFill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5" fillId="0" borderId="0" xfId="0" applyNumberFormat="1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7" fillId="2" borderId="0" xfId="0" applyFont="1" applyFill="1"/>
    <xf numFmtId="0" fontId="8" fillId="3" borderId="0" xfId="0" applyFont="1" applyFill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2" fontId="12" fillId="0" borderId="0" xfId="0" applyNumberFormat="1" applyFont="1"/>
    <xf numFmtId="0" fontId="13" fillId="0" borderId="0" xfId="0" applyFont="1" applyAlignment="1">
      <alignment horizontal="left"/>
    </xf>
    <xf numFmtId="0" fontId="14" fillId="0" borderId="0" xfId="0" applyFont="1"/>
    <xf numFmtId="1" fontId="1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workbookViewId="0">
      <selection activeCell="A8" sqref="A8"/>
    </sheetView>
  </sheetViews>
  <sheetFormatPr defaultRowHeight="14.4" x14ac:dyDescent="0.3"/>
  <cols>
    <col min="1" max="1" width="18.6640625" customWidth="1"/>
    <col min="10" max="10" width="12.44140625" customWidth="1"/>
  </cols>
  <sheetData>
    <row r="1" spans="1:24" ht="18" x14ac:dyDescent="0.35">
      <c r="A1" s="1" t="s">
        <v>7</v>
      </c>
      <c r="B1" s="2"/>
      <c r="C1" s="2"/>
      <c r="D1" s="2"/>
      <c r="E1" s="15" t="s">
        <v>8</v>
      </c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16" t="s">
        <v>9</v>
      </c>
      <c r="R1" s="3"/>
      <c r="S1" s="3"/>
      <c r="T1" s="3"/>
      <c r="U1" s="3"/>
    </row>
    <row r="2" spans="1:24" ht="15.6" x14ac:dyDescent="0.3">
      <c r="A2" s="1" t="s">
        <v>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13" t="s">
        <v>10</v>
      </c>
      <c r="K2" s="14" t="s">
        <v>11</v>
      </c>
      <c r="L2" s="14" t="s">
        <v>12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 s="13" t="s">
        <v>10</v>
      </c>
      <c r="W2" s="14" t="s">
        <v>11</v>
      </c>
      <c r="X2" s="14" t="s">
        <v>12</v>
      </c>
    </row>
    <row r="3" spans="1:24" s="1" customFormat="1" ht="15.6" x14ac:dyDescent="0.3">
      <c r="A3" s="5" t="s">
        <v>0</v>
      </c>
      <c r="B3" s="6">
        <v>1.4</v>
      </c>
      <c r="C3" s="6">
        <v>1.4</v>
      </c>
      <c r="D3" s="6">
        <v>0.4</v>
      </c>
      <c r="E3" s="6">
        <v>1</v>
      </c>
      <c r="F3" s="6">
        <v>0.6</v>
      </c>
      <c r="G3" s="12" t="s">
        <v>13</v>
      </c>
      <c r="H3" s="12" t="s">
        <v>13</v>
      </c>
      <c r="I3" s="12" t="s">
        <v>13</v>
      </c>
      <c r="J3" s="8">
        <f t="shared" ref="J3:J8" si="0">AVERAGE(B3:I3)</f>
        <v>0.95999999999999974</v>
      </c>
      <c r="K3" s="11">
        <f t="shared" ref="K3:K8" si="1">_xlfn.STDEV.S(B3:I3)</f>
        <v>0.45607017003965566</v>
      </c>
      <c r="L3" s="6">
        <f t="shared" ref="L3:L8" si="2">COUNT(B3:I3)</f>
        <v>5</v>
      </c>
      <c r="M3" s="6"/>
      <c r="N3" s="6">
        <v>8.8000000000000007</v>
      </c>
      <c r="O3" s="6">
        <v>5.0999999999999996</v>
      </c>
      <c r="P3" s="6">
        <v>4.0999999999999996</v>
      </c>
      <c r="Q3" s="6">
        <v>6</v>
      </c>
      <c r="R3" s="6">
        <v>7.3</v>
      </c>
      <c r="S3" s="6"/>
      <c r="T3" s="6"/>
      <c r="U3" s="6"/>
      <c r="V3" s="8">
        <f t="shared" ref="V3:V8" si="3">AVERAGE(N3:U3)</f>
        <v>6.26</v>
      </c>
      <c r="W3" s="11">
        <f t="shared" ref="W3:W8" si="4">_xlfn.STDEV.S(N3:U3)</f>
        <v>1.8447222013083702</v>
      </c>
      <c r="X3" s="6">
        <f t="shared" ref="X3:X8" si="5">COUNT(N3:U3)</f>
        <v>5</v>
      </c>
    </row>
    <row r="4" spans="1:24" s="1" customFormat="1" ht="15.6" x14ac:dyDescent="0.3">
      <c r="A4" s="5" t="s">
        <v>1</v>
      </c>
      <c r="B4" s="6">
        <v>0.4</v>
      </c>
      <c r="C4" s="6">
        <v>0.6</v>
      </c>
      <c r="D4" s="6">
        <v>0.7</v>
      </c>
      <c r="E4" s="6">
        <v>0.5</v>
      </c>
      <c r="F4" s="6">
        <v>3.5</v>
      </c>
      <c r="G4" s="12">
        <v>0.6</v>
      </c>
      <c r="H4" s="12">
        <v>0.9</v>
      </c>
      <c r="I4" s="12">
        <v>1</v>
      </c>
      <c r="J4" s="8">
        <f t="shared" si="0"/>
        <v>1.0249999999999999</v>
      </c>
      <c r="K4" s="11">
        <f t="shared" si="1"/>
        <v>1.0194536351819607</v>
      </c>
      <c r="L4" s="6">
        <f t="shared" si="2"/>
        <v>8</v>
      </c>
      <c r="M4" s="6"/>
      <c r="N4" s="6">
        <v>7.5</v>
      </c>
      <c r="O4" s="6">
        <v>5.8</v>
      </c>
      <c r="P4" s="6">
        <v>18.2</v>
      </c>
      <c r="Q4" s="6">
        <v>12.4</v>
      </c>
      <c r="R4" s="6">
        <v>6.7</v>
      </c>
      <c r="S4" s="6">
        <v>16.3</v>
      </c>
      <c r="T4" s="6">
        <v>17.5</v>
      </c>
      <c r="U4" s="6">
        <v>10</v>
      </c>
      <c r="V4" s="8">
        <f t="shared" si="3"/>
        <v>11.8</v>
      </c>
      <c r="W4" s="11">
        <f t="shared" si="4"/>
        <v>5.0398412673416608</v>
      </c>
      <c r="X4" s="6">
        <f t="shared" si="5"/>
        <v>8</v>
      </c>
    </row>
    <row r="5" spans="1:24" s="1" customFormat="1" ht="15.6" x14ac:dyDescent="0.3">
      <c r="A5" s="5" t="s">
        <v>2</v>
      </c>
      <c r="B5" s="6">
        <v>1.4</v>
      </c>
      <c r="C5" s="6">
        <v>1.2</v>
      </c>
      <c r="D5" s="6">
        <v>0.9</v>
      </c>
      <c r="E5" s="6">
        <v>1.1000000000000001</v>
      </c>
      <c r="F5" s="6">
        <v>0.8</v>
      </c>
      <c r="G5" s="12" t="s">
        <v>13</v>
      </c>
      <c r="H5" s="12" t="s">
        <v>13</v>
      </c>
      <c r="I5" s="12" t="s">
        <v>13</v>
      </c>
      <c r="J5" s="8">
        <f t="shared" si="0"/>
        <v>1.0799999999999998</v>
      </c>
      <c r="K5" s="11">
        <f t="shared" si="1"/>
        <v>0.23874672772626632</v>
      </c>
      <c r="L5" s="6">
        <f t="shared" si="2"/>
        <v>5</v>
      </c>
      <c r="M5" s="6"/>
      <c r="N5" s="6">
        <v>1.9</v>
      </c>
      <c r="O5" s="6">
        <v>1.7</v>
      </c>
      <c r="P5" s="6">
        <v>2.6</v>
      </c>
      <c r="Q5" s="6">
        <v>1.3</v>
      </c>
      <c r="R5" s="6">
        <v>1.7</v>
      </c>
      <c r="S5" s="6"/>
      <c r="T5" s="6"/>
      <c r="U5" s="6"/>
      <c r="V5" s="8">
        <f t="shared" si="3"/>
        <v>1.8399999999999999</v>
      </c>
      <c r="W5" s="11">
        <f t="shared" si="4"/>
        <v>0.47749345545253358</v>
      </c>
      <c r="X5" s="6">
        <f t="shared" si="5"/>
        <v>5</v>
      </c>
    </row>
    <row r="6" spans="1:24" s="1" customFormat="1" ht="15.6" x14ac:dyDescent="0.3">
      <c r="A6" s="5" t="s">
        <v>3</v>
      </c>
      <c r="B6" s="6">
        <v>1.7</v>
      </c>
      <c r="C6" s="6">
        <v>0.9</v>
      </c>
      <c r="D6" s="6">
        <v>0.5</v>
      </c>
      <c r="E6" s="6">
        <v>1.1000000000000001</v>
      </c>
      <c r="F6" s="6">
        <v>1.2</v>
      </c>
      <c r="G6" s="12">
        <v>0.8</v>
      </c>
      <c r="H6" s="12">
        <v>0.5</v>
      </c>
      <c r="I6" s="12">
        <v>0.9</v>
      </c>
      <c r="J6" s="8">
        <f t="shared" si="0"/>
        <v>0.95000000000000007</v>
      </c>
      <c r="K6" s="11">
        <f t="shared" si="1"/>
        <v>0.3927922024247863</v>
      </c>
      <c r="L6" s="6">
        <f t="shared" si="2"/>
        <v>8</v>
      </c>
      <c r="M6" s="6"/>
      <c r="N6" s="6">
        <v>1.3</v>
      </c>
      <c r="O6" s="6">
        <v>2.7</v>
      </c>
      <c r="P6" s="6">
        <v>1.8</v>
      </c>
      <c r="Q6" s="6">
        <v>2</v>
      </c>
      <c r="R6" s="6">
        <v>2.1</v>
      </c>
      <c r="S6" s="6">
        <v>3</v>
      </c>
      <c r="T6" s="6">
        <v>2.5</v>
      </c>
      <c r="U6" s="6">
        <v>2.2000000000000002</v>
      </c>
      <c r="V6" s="8">
        <f t="shared" si="3"/>
        <v>2.2000000000000002</v>
      </c>
      <c r="W6" s="11">
        <f t="shared" si="4"/>
        <v>0.53452248382484779</v>
      </c>
      <c r="X6" s="6">
        <f t="shared" si="5"/>
        <v>8</v>
      </c>
    </row>
    <row r="7" spans="1:24" s="1" customFormat="1" ht="15.6" x14ac:dyDescent="0.3">
      <c r="A7" s="5" t="s">
        <v>4</v>
      </c>
      <c r="B7" s="6">
        <v>0.6</v>
      </c>
      <c r="C7" s="6">
        <v>0.4</v>
      </c>
      <c r="D7" s="6">
        <v>1.6</v>
      </c>
      <c r="E7" s="6">
        <v>0.6</v>
      </c>
      <c r="F7" s="6">
        <v>0.8</v>
      </c>
      <c r="G7" s="12" t="s">
        <v>13</v>
      </c>
      <c r="H7" s="12" t="s">
        <v>13</v>
      </c>
      <c r="I7" s="12" t="s">
        <v>13</v>
      </c>
      <c r="J7" s="8">
        <f t="shared" si="0"/>
        <v>0.8</v>
      </c>
      <c r="K7" s="11">
        <f t="shared" si="1"/>
        <v>0.46904157598234292</v>
      </c>
      <c r="L7" s="6">
        <f t="shared" si="2"/>
        <v>5</v>
      </c>
      <c r="M7" s="6"/>
      <c r="N7" s="6">
        <v>0.6</v>
      </c>
      <c r="O7" s="6">
        <v>1.2</v>
      </c>
      <c r="P7" s="6">
        <v>1.5</v>
      </c>
      <c r="Q7" s="6">
        <v>0.8</v>
      </c>
      <c r="R7" s="6">
        <v>1</v>
      </c>
      <c r="S7" s="6"/>
      <c r="T7" s="6"/>
      <c r="U7" s="6"/>
      <c r="V7" s="8">
        <f t="shared" si="3"/>
        <v>1.02</v>
      </c>
      <c r="W7" s="11">
        <f t="shared" si="4"/>
        <v>0.34928498393145946</v>
      </c>
      <c r="X7" s="6">
        <f t="shared" si="5"/>
        <v>5</v>
      </c>
    </row>
    <row r="8" spans="1:24" s="1" customFormat="1" ht="15.6" x14ac:dyDescent="0.3">
      <c r="A8" s="5" t="s">
        <v>5</v>
      </c>
      <c r="B8" s="6">
        <v>0.5</v>
      </c>
      <c r="C8" s="6">
        <v>0.6</v>
      </c>
      <c r="D8" s="6">
        <v>0.5</v>
      </c>
      <c r="E8" s="6">
        <v>3.8</v>
      </c>
      <c r="F8" s="6">
        <v>1.4</v>
      </c>
      <c r="G8" s="12">
        <v>1.4</v>
      </c>
      <c r="H8" s="12">
        <v>0.6</v>
      </c>
      <c r="I8" s="12">
        <v>0.2</v>
      </c>
      <c r="J8" s="8">
        <f t="shared" si="0"/>
        <v>1.125</v>
      </c>
      <c r="K8" s="11">
        <f t="shared" si="1"/>
        <v>1.1646581350029592</v>
      </c>
      <c r="L8" s="6">
        <f t="shared" si="2"/>
        <v>8</v>
      </c>
      <c r="M8" s="6"/>
      <c r="N8" s="6">
        <v>0.6</v>
      </c>
      <c r="O8" s="6">
        <v>1.2</v>
      </c>
      <c r="P8" s="6">
        <v>0.5</v>
      </c>
      <c r="Q8" s="6">
        <v>0.5</v>
      </c>
      <c r="R8" s="6">
        <v>1</v>
      </c>
      <c r="S8" s="6">
        <v>1.3</v>
      </c>
      <c r="T8" s="6">
        <v>0.6</v>
      </c>
      <c r="U8" s="6">
        <v>1.3</v>
      </c>
      <c r="V8" s="8">
        <f t="shared" si="3"/>
        <v>0.87499999999999989</v>
      </c>
      <c r="W8" s="11">
        <f t="shared" si="4"/>
        <v>0.36154430670982235</v>
      </c>
      <c r="X8" s="6">
        <f t="shared" si="5"/>
        <v>8</v>
      </c>
    </row>
    <row r="9" spans="1:24" s="1" customFormat="1" ht="15.6" x14ac:dyDescent="0.3"/>
    <row r="10" spans="1:24" s="1" customFormat="1" ht="15.6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4" ht="15.6" x14ac:dyDescent="0.3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4" ht="15.6" x14ac:dyDescent="0.3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topLeftCell="C1" zoomScale="90" zoomScaleNormal="90" workbookViewId="0">
      <selection activeCell="Y5" sqref="Y5"/>
    </sheetView>
  </sheetViews>
  <sheetFormatPr defaultRowHeight="14.4" x14ac:dyDescent="0.3"/>
  <cols>
    <col min="1" max="1" width="18.6640625" customWidth="1"/>
    <col min="10" max="10" width="12.44140625" customWidth="1"/>
  </cols>
  <sheetData>
    <row r="1" spans="1:26" ht="18" x14ac:dyDescent="0.35">
      <c r="A1" s="23" t="s">
        <v>7</v>
      </c>
      <c r="B1" s="2"/>
      <c r="C1" s="2"/>
      <c r="D1" s="2"/>
      <c r="E1" s="15" t="s">
        <v>8</v>
      </c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3"/>
      <c r="R1" s="16" t="s">
        <v>9</v>
      </c>
      <c r="S1" s="3"/>
      <c r="T1" s="3"/>
      <c r="U1" s="3"/>
      <c r="V1" s="3"/>
    </row>
    <row r="2" spans="1:26" ht="18" x14ac:dyDescent="0.35">
      <c r="A2" s="23" t="s">
        <v>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13" t="s">
        <v>10</v>
      </c>
      <c r="K2" s="14" t="s">
        <v>11</v>
      </c>
      <c r="L2" s="14" t="s">
        <v>15</v>
      </c>
      <c r="M2" s="14" t="s">
        <v>12</v>
      </c>
      <c r="O2">
        <v>9</v>
      </c>
      <c r="P2">
        <v>10</v>
      </c>
      <c r="Q2">
        <v>11</v>
      </c>
      <c r="R2">
        <v>12</v>
      </c>
      <c r="S2">
        <v>13</v>
      </c>
      <c r="T2">
        <v>14</v>
      </c>
      <c r="U2">
        <v>15</v>
      </c>
      <c r="V2">
        <v>16</v>
      </c>
      <c r="W2" s="13" t="s">
        <v>10</v>
      </c>
      <c r="X2" s="14" t="s">
        <v>11</v>
      </c>
      <c r="Y2" s="14" t="s">
        <v>15</v>
      </c>
      <c r="Z2" s="14" t="s">
        <v>12</v>
      </c>
    </row>
    <row r="3" spans="1:26" s="20" customFormat="1" ht="15.6" x14ac:dyDescent="0.3">
      <c r="A3" s="22" t="s">
        <v>14</v>
      </c>
      <c r="B3" s="19">
        <v>38</v>
      </c>
      <c r="C3" s="19">
        <v>13</v>
      </c>
      <c r="D3" s="19">
        <v>40</v>
      </c>
      <c r="E3" s="19">
        <v>13</v>
      </c>
      <c r="F3" s="19">
        <v>10</v>
      </c>
      <c r="G3" s="19">
        <v>21</v>
      </c>
      <c r="H3" s="19">
        <v>12</v>
      </c>
      <c r="I3" s="19">
        <v>14</v>
      </c>
      <c r="J3" s="8">
        <f>AVERAGE(B3:I3)</f>
        <v>20.125</v>
      </c>
      <c r="K3" s="11">
        <f>_xlfn.STDEV.S(B3:I3)</f>
        <v>12.088217403736582</v>
      </c>
      <c r="L3" s="21">
        <f>K3/2.82843</f>
        <v>4.2738259047374632</v>
      </c>
      <c r="M3" s="6">
        <f>COUNT(B3:I3)</f>
        <v>8</v>
      </c>
      <c r="O3" s="19">
        <v>34</v>
      </c>
      <c r="P3" s="19">
        <v>78</v>
      </c>
      <c r="Q3" s="19">
        <v>45</v>
      </c>
      <c r="R3" s="19">
        <v>25</v>
      </c>
      <c r="S3" s="19">
        <v>142</v>
      </c>
      <c r="T3" s="19">
        <v>48</v>
      </c>
      <c r="U3" s="19">
        <v>16</v>
      </c>
      <c r="V3" s="19">
        <v>36</v>
      </c>
      <c r="W3" s="8">
        <f>AVERAGE(O3:V3)</f>
        <v>53</v>
      </c>
      <c r="X3" s="11">
        <f>_xlfn.STDEV.S(O3:V3)</f>
        <v>40.422765862815474</v>
      </c>
      <c r="Y3" s="21">
        <f>X3/2.82843</f>
        <v>14.291591399757277</v>
      </c>
      <c r="Z3" s="6">
        <f>COUNT(O3:V3)</f>
        <v>8</v>
      </c>
    </row>
    <row r="4" spans="1:26" s="1" customFormat="1" ht="15.6" x14ac:dyDescent="0.3">
      <c r="A4" s="5"/>
      <c r="B4" s="6"/>
      <c r="C4" s="6"/>
      <c r="D4" s="6"/>
      <c r="E4" s="6"/>
      <c r="F4" s="6"/>
      <c r="G4" s="12"/>
      <c r="H4" s="12"/>
      <c r="I4" s="12"/>
      <c r="J4" s="8"/>
      <c r="K4" s="11"/>
      <c r="L4" s="11"/>
      <c r="M4" s="6"/>
      <c r="N4" s="6"/>
      <c r="O4" s="6"/>
      <c r="P4" s="6"/>
      <c r="Q4" s="6"/>
      <c r="R4" s="6"/>
      <c r="S4" s="6"/>
      <c r="T4" s="6"/>
      <c r="U4" s="6"/>
      <c r="V4" s="6"/>
      <c r="W4" s="8"/>
      <c r="X4" s="11"/>
      <c r="Y4" s="11"/>
      <c r="Z4" s="6"/>
    </row>
    <row r="5" spans="1:26" s="1" customFormat="1" ht="15.6" x14ac:dyDescent="0.3">
      <c r="A5" s="5"/>
      <c r="B5" s="6"/>
      <c r="C5" s="6"/>
      <c r="D5" s="6"/>
      <c r="E5" s="6"/>
      <c r="F5" s="6"/>
      <c r="G5" s="12"/>
      <c r="H5" s="12"/>
      <c r="I5" s="12"/>
      <c r="J5" s="8"/>
      <c r="K5" s="11"/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8"/>
      <c r="X5" s="11"/>
      <c r="Y5" s="11"/>
      <c r="Z5" s="6"/>
    </row>
    <row r="6" spans="1:26" s="1" customFormat="1" ht="15.6" x14ac:dyDescent="0.3">
      <c r="A6" s="5"/>
      <c r="B6" s="6"/>
      <c r="C6" s="6"/>
      <c r="D6" s="6"/>
      <c r="E6" s="6"/>
      <c r="F6" s="6"/>
      <c r="G6" s="12"/>
      <c r="H6" s="12"/>
      <c r="I6" s="12"/>
      <c r="J6" s="8"/>
      <c r="K6" s="11"/>
      <c r="L6" s="11"/>
      <c r="M6" s="6"/>
      <c r="N6" s="6"/>
      <c r="O6" s="6"/>
      <c r="P6" s="6"/>
      <c r="Q6" s="6"/>
      <c r="R6" s="6"/>
      <c r="S6" s="6"/>
      <c r="T6" s="6"/>
      <c r="U6" s="6"/>
      <c r="V6" s="6"/>
      <c r="W6" s="8"/>
      <c r="X6" s="11"/>
      <c r="Y6" s="11"/>
      <c r="Z6" s="6"/>
    </row>
    <row r="7" spans="1:26" s="1" customFormat="1" ht="15.6" x14ac:dyDescent="0.3">
      <c r="A7" s="5"/>
      <c r="B7" s="6"/>
      <c r="C7" s="6"/>
      <c r="D7" s="6"/>
      <c r="E7" s="6"/>
      <c r="F7" s="6"/>
      <c r="G7" s="12"/>
      <c r="H7" s="12"/>
      <c r="I7" s="12"/>
      <c r="J7" s="8"/>
      <c r="K7" s="11"/>
      <c r="L7" s="11"/>
      <c r="M7" s="6"/>
      <c r="N7" s="6"/>
      <c r="O7" s="6"/>
      <c r="P7" s="6"/>
      <c r="Q7" s="6"/>
      <c r="R7" s="6"/>
      <c r="S7" s="6"/>
      <c r="T7" s="6"/>
      <c r="U7" s="6"/>
      <c r="V7" s="6"/>
      <c r="W7" s="8"/>
      <c r="X7" s="11"/>
      <c r="Y7" s="11"/>
      <c r="Z7" s="6"/>
    </row>
    <row r="8" spans="1:26" s="1" customFormat="1" ht="15.6" x14ac:dyDescent="0.3">
      <c r="A8" s="5"/>
      <c r="B8" s="6"/>
      <c r="C8" s="6"/>
      <c r="D8" s="6"/>
      <c r="E8" s="6"/>
      <c r="F8" s="6"/>
      <c r="G8" s="12"/>
      <c r="H8" s="12"/>
      <c r="I8" s="12"/>
      <c r="J8" s="8"/>
      <c r="K8" s="11"/>
      <c r="L8" s="11"/>
      <c r="M8" s="6"/>
      <c r="N8" s="6"/>
      <c r="O8" s="6"/>
      <c r="P8" s="6"/>
      <c r="Q8" s="6"/>
      <c r="R8" s="6"/>
      <c r="S8" s="6"/>
      <c r="T8" s="6"/>
      <c r="U8" s="6"/>
      <c r="V8" s="6"/>
      <c r="W8" s="8"/>
      <c r="X8" s="11"/>
      <c r="Y8" s="11"/>
      <c r="Z8" s="6"/>
    </row>
    <row r="9" spans="1:26" s="1" customFormat="1" ht="15.6" x14ac:dyDescent="0.3">
      <c r="D9" s="6"/>
      <c r="E9" s="6"/>
    </row>
    <row r="10" spans="1:26" s="1" customFormat="1" ht="15.6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6" ht="15.6" x14ac:dyDescent="0.3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6" ht="15.6" x14ac:dyDescent="0.3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opLeftCell="E1" workbookViewId="0">
      <selection activeCell="O22" sqref="O22"/>
    </sheetView>
  </sheetViews>
  <sheetFormatPr defaultRowHeight="14.4" x14ac:dyDescent="0.3"/>
  <cols>
    <col min="1" max="1" width="18.6640625" customWidth="1"/>
    <col min="2" max="9" width="9" bestFit="1" customWidth="1"/>
    <col min="10" max="10" width="12.44140625" customWidth="1"/>
    <col min="11" max="17" width="9" bestFit="1" customWidth="1"/>
    <col min="19" max="22" width="9" bestFit="1" customWidth="1"/>
    <col min="23" max="23" width="9.88671875" bestFit="1" customWidth="1"/>
    <col min="24" max="24" width="9" bestFit="1" customWidth="1"/>
  </cols>
  <sheetData>
    <row r="1" spans="1:24" ht="18" x14ac:dyDescent="0.35">
      <c r="A1" s="23" t="s">
        <v>7</v>
      </c>
      <c r="B1" s="2"/>
      <c r="C1" s="2"/>
      <c r="D1" s="2"/>
      <c r="E1" s="15" t="s">
        <v>8</v>
      </c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16" t="s">
        <v>9</v>
      </c>
      <c r="R1" s="3"/>
      <c r="S1" s="3"/>
      <c r="T1" s="3"/>
      <c r="U1" s="3"/>
    </row>
    <row r="2" spans="1:24" ht="18" x14ac:dyDescent="0.35">
      <c r="A2" s="23" t="s">
        <v>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13" t="s">
        <v>10</v>
      </c>
      <c r="K2" s="14" t="s">
        <v>11</v>
      </c>
      <c r="L2" s="14" t="s">
        <v>12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 s="13" t="s">
        <v>10</v>
      </c>
      <c r="W2" s="14" t="s">
        <v>11</v>
      </c>
      <c r="X2" s="14" t="s">
        <v>12</v>
      </c>
    </row>
    <row r="3" spans="1:24" s="18" customFormat="1" ht="15.6" x14ac:dyDescent="0.3">
      <c r="A3" s="5" t="s">
        <v>16</v>
      </c>
      <c r="B3" s="6">
        <v>0.62</v>
      </c>
      <c r="C3" s="6">
        <v>0.68</v>
      </c>
      <c r="D3" s="6">
        <v>0.69</v>
      </c>
      <c r="E3" s="6">
        <v>0.7</v>
      </c>
      <c r="F3" s="6">
        <v>0.56000000000000005</v>
      </c>
      <c r="G3" s="6"/>
      <c r="H3" s="6"/>
      <c r="I3" s="6"/>
      <c r="J3" s="8">
        <f>AVERAGE(B3:I3)</f>
        <v>0.65</v>
      </c>
      <c r="K3" s="11">
        <f>_xlfn.STDEV.S(B3:I3)</f>
        <v>5.9160797830996127E-2</v>
      </c>
      <c r="L3" s="21">
        <f>K3/2.82843</f>
        <v>2.091647940058482E-2</v>
      </c>
      <c r="M3" s="17"/>
      <c r="N3" s="6">
        <v>0.6</v>
      </c>
      <c r="O3" s="6">
        <v>0.92</v>
      </c>
      <c r="P3" s="6">
        <v>0.42</v>
      </c>
      <c r="Q3" s="6">
        <v>0.82</v>
      </c>
      <c r="R3" s="6">
        <v>0.96</v>
      </c>
      <c r="S3" s="6"/>
      <c r="T3" s="17"/>
      <c r="U3" s="17"/>
      <c r="V3" s="8">
        <f>AVERAGE(N3:U3)</f>
        <v>0.74399999999999999</v>
      </c>
      <c r="W3" s="11">
        <f>_xlfn.STDEV.S(N3:U3)</f>
        <v>0.22864820139244504</v>
      </c>
      <c r="X3" s="21">
        <f>W3/2.82843</f>
        <v>8.0839264677734654E-2</v>
      </c>
    </row>
    <row r="4" spans="1:24" s="18" customFormat="1" ht="15.6" x14ac:dyDescent="0.3">
      <c r="A4" s="5" t="s">
        <v>17</v>
      </c>
      <c r="B4" s="6">
        <v>1.05</v>
      </c>
      <c r="C4" s="6">
        <v>0.83</v>
      </c>
      <c r="D4" s="6">
        <v>0.81</v>
      </c>
      <c r="E4" s="6">
        <v>0.82</v>
      </c>
      <c r="F4" s="6">
        <v>1.19</v>
      </c>
      <c r="G4" s="6">
        <v>1.83</v>
      </c>
      <c r="H4" s="6">
        <v>1.1200000000000001</v>
      </c>
      <c r="I4" s="6">
        <v>2.25</v>
      </c>
      <c r="J4" s="8">
        <f>AVERAGE(B4:I4)</f>
        <v>1.2374999999999998</v>
      </c>
      <c r="K4" s="11">
        <f>_xlfn.STDEV.S(B4:I4)</f>
        <v>0.52787309080876665</v>
      </c>
      <c r="L4" s="21">
        <f>K4/2.82843</f>
        <v>0.18663113133744397</v>
      </c>
      <c r="M4" s="17"/>
      <c r="N4" s="6">
        <v>0.83</v>
      </c>
      <c r="O4" s="6">
        <v>1</v>
      </c>
      <c r="P4" s="6">
        <v>1.63</v>
      </c>
      <c r="Q4" s="6">
        <v>1.41</v>
      </c>
      <c r="R4" s="6">
        <v>0.69</v>
      </c>
      <c r="S4" s="6">
        <v>1.05</v>
      </c>
      <c r="T4" s="6">
        <v>1.49</v>
      </c>
      <c r="U4" s="6">
        <v>1.57</v>
      </c>
      <c r="V4" s="8">
        <f>AVERAGE(N4:U4)</f>
        <v>1.20875</v>
      </c>
      <c r="W4" s="11">
        <f>_xlfn.STDEV.S(N4:U4)</f>
        <v>0.36033466587128626</v>
      </c>
      <c r="X4" s="21">
        <f>W4/2.82843</f>
        <v>0.12739741336051671</v>
      </c>
    </row>
    <row r="5" spans="1:24" s="18" customFormat="1" ht="15.6" x14ac:dyDescent="0.3">
      <c r="A5" s="5" t="s">
        <v>18</v>
      </c>
      <c r="B5" s="6">
        <v>1.05</v>
      </c>
      <c r="C5" s="6">
        <v>0.83</v>
      </c>
      <c r="D5" s="6">
        <v>0.81</v>
      </c>
      <c r="E5" s="6">
        <v>0.82</v>
      </c>
      <c r="F5" s="6">
        <v>1.19</v>
      </c>
      <c r="G5" s="6"/>
      <c r="H5" s="6"/>
      <c r="I5" s="6"/>
      <c r="J5" s="8">
        <f>AVERAGE(B5:I5)</f>
        <v>0.93999999999999984</v>
      </c>
      <c r="K5" s="11">
        <f>_xlfn.STDEV.S(B5:I5)</f>
        <v>0.17175564037317756</v>
      </c>
      <c r="L5" s="21">
        <f>K5/2.82843</f>
        <v>6.0724727277386238E-2</v>
      </c>
      <c r="M5" s="17"/>
      <c r="N5" s="6">
        <v>1.83</v>
      </c>
      <c r="O5" s="6">
        <v>1.1200000000000001</v>
      </c>
      <c r="P5" s="6">
        <v>2.25</v>
      </c>
      <c r="Q5" s="6">
        <v>0.83</v>
      </c>
      <c r="R5" s="6">
        <v>1</v>
      </c>
      <c r="S5" s="6"/>
      <c r="T5" s="6"/>
      <c r="U5" s="6"/>
      <c r="V5" s="8">
        <f>AVERAGE(N5:U5)</f>
        <v>1.4060000000000001</v>
      </c>
      <c r="W5" s="11">
        <f>_xlfn.STDEV.S(N5:U5)</f>
        <v>0.60632499536139872</v>
      </c>
      <c r="X5" s="21">
        <f>W5/2.82843</f>
        <v>0.21436803999441342</v>
      </c>
    </row>
    <row r="6" spans="1:24" s="18" customFormat="1" ht="15.6" x14ac:dyDescent="0.3">
      <c r="A6" s="5" t="s">
        <v>19</v>
      </c>
      <c r="B6" s="6">
        <v>0.45</v>
      </c>
      <c r="C6" s="6">
        <v>0.61</v>
      </c>
      <c r="D6" s="6">
        <v>0.49</v>
      </c>
      <c r="E6" s="6">
        <v>3.13</v>
      </c>
      <c r="F6" s="6">
        <v>0.98</v>
      </c>
      <c r="G6" s="6">
        <v>1.36</v>
      </c>
      <c r="H6" s="6">
        <v>0.85</v>
      </c>
      <c r="I6" s="6">
        <v>0.43</v>
      </c>
      <c r="J6" s="8">
        <f>AVERAGE(B6:I6)</f>
        <v>1.0375000000000001</v>
      </c>
      <c r="K6" s="11">
        <f>_xlfn.STDEV.S(B6:I6)</f>
        <v>0.90378173724159105</v>
      </c>
      <c r="L6" s="21">
        <f>K6/2.82843</f>
        <v>0.31953477273313857</v>
      </c>
      <c r="M6" s="17"/>
      <c r="N6" s="6">
        <v>0.56000000000000005</v>
      </c>
      <c r="O6" s="6">
        <v>1.04</v>
      </c>
      <c r="P6" s="6">
        <v>0.6</v>
      </c>
      <c r="Q6" s="6">
        <v>0.93</v>
      </c>
      <c r="R6" s="6">
        <v>0.95</v>
      </c>
      <c r="S6" s="6">
        <v>0.93</v>
      </c>
      <c r="T6" s="6">
        <v>1.18</v>
      </c>
      <c r="U6" s="6">
        <v>0.91</v>
      </c>
      <c r="V6" s="8">
        <f>AVERAGE(N6:U6)</f>
        <v>0.88749999999999996</v>
      </c>
      <c r="W6" s="11">
        <f>_xlfn.STDEV.S(N6:U6)</f>
        <v>0.20933568394191321</v>
      </c>
      <c r="X6" s="21">
        <f>W6/2.82843</f>
        <v>7.4011265593248984E-2</v>
      </c>
    </row>
    <row r="7" spans="1:24" s="18" customFormat="1" ht="15.6" x14ac:dyDescent="0.3">
      <c r="A7" s="5" t="s">
        <v>20</v>
      </c>
      <c r="B7" s="6">
        <v>1.5</v>
      </c>
      <c r="C7" s="6">
        <v>0.79</v>
      </c>
      <c r="D7" s="6">
        <v>1.17</v>
      </c>
      <c r="E7" s="6">
        <v>1.19</v>
      </c>
      <c r="F7" s="6">
        <v>2.0699999999999998</v>
      </c>
      <c r="G7" s="6"/>
      <c r="H7" s="6"/>
      <c r="I7" s="6"/>
      <c r="J7" s="8">
        <f>AVERAGE(B7:I7)</f>
        <v>1.3440000000000001</v>
      </c>
      <c r="K7" s="11">
        <f>_xlfn.STDEV.S(B7:I7)</f>
        <v>0.47757721888716531</v>
      </c>
      <c r="L7" s="21">
        <f>K7/2.82843</f>
        <v>0.16884887336337306</v>
      </c>
      <c r="M7" s="17"/>
      <c r="N7" s="6">
        <v>1.22</v>
      </c>
      <c r="O7" s="6">
        <v>1.1599999999999999</v>
      </c>
      <c r="P7" s="6">
        <v>0.86</v>
      </c>
      <c r="Q7" s="6">
        <v>2.1800000000000002</v>
      </c>
      <c r="R7" s="6">
        <v>0.99</v>
      </c>
      <c r="S7" s="6"/>
      <c r="T7" s="6"/>
      <c r="U7" s="6"/>
      <c r="V7" s="8">
        <f>AVERAGE(N7:U7)</f>
        <v>1.282</v>
      </c>
      <c r="W7" s="11">
        <f>_xlfn.STDEV.S(N7:U7)</f>
        <v>0.52165122447857837</v>
      </c>
      <c r="X7" s="21">
        <f>W7/2.82843</f>
        <v>0.18443137163676612</v>
      </c>
    </row>
    <row r="8" spans="1:24" s="18" customFormat="1" ht="15.6" x14ac:dyDescent="0.3">
      <c r="A8" s="5" t="s">
        <v>21</v>
      </c>
      <c r="B8" s="6">
        <v>1.03</v>
      </c>
      <c r="C8" s="6">
        <v>0.69</v>
      </c>
      <c r="D8" s="6">
        <v>0.8</v>
      </c>
      <c r="E8" s="6">
        <v>0.63</v>
      </c>
      <c r="F8" s="6">
        <v>0.91</v>
      </c>
      <c r="G8" s="6">
        <v>0.69</v>
      </c>
      <c r="H8" s="6">
        <v>0.82</v>
      </c>
      <c r="I8" s="6">
        <v>0.7</v>
      </c>
      <c r="J8" s="8">
        <f>AVERAGE(B8:I8)</f>
        <v>0.78375000000000006</v>
      </c>
      <c r="K8" s="11">
        <f>_xlfn.STDEV.S(B8:I8)</f>
        <v>0.13437022416762204</v>
      </c>
      <c r="L8" s="21">
        <f>K8/2.82843</f>
        <v>4.7507000055727749E-2</v>
      </c>
      <c r="M8" s="17"/>
      <c r="N8" s="6">
        <v>0.96</v>
      </c>
      <c r="O8" s="6">
        <v>1.3</v>
      </c>
      <c r="P8" s="6">
        <v>1.26</v>
      </c>
      <c r="Q8" s="6">
        <v>0.98</v>
      </c>
      <c r="R8" s="6">
        <v>1.26</v>
      </c>
      <c r="S8" s="6">
        <v>0.82</v>
      </c>
      <c r="T8" s="6">
        <v>0.94</v>
      </c>
      <c r="U8" s="6">
        <v>0.97</v>
      </c>
      <c r="V8" s="8">
        <f>AVERAGE(N8:U8)</f>
        <v>1.06125</v>
      </c>
      <c r="W8" s="11">
        <f>_xlfn.STDEV.S(N8:U8)</f>
        <v>0.18286900073159293</v>
      </c>
      <c r="X8" s="21">
        <f>W8/2.82843</f>
        <v>6.4653889518776472E-2</v>
      </c>
    </row>
    <row r="9" spans="1:24" s="1" customFormat="1" ht="15.6" x14ac:dyDescent="0.3">
      <c r="M9" s="17"/>
      <c r="N9" s="17"/>
      <c r="O9" s="17"/>
      <c r="P9" s="17"/>
      <c r="Q9" s="17"/>
      <c r="R9" s="17"/>
      <c r="S9" s="17"/>
      <c r="T9" s="17"/>
      <c r="U9" s="17"/>
    </row>
    <row r="10" spans="1:24" s="1" customFormat="1" ht="15.6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7"/>
      <c r="N10" s="17"/>
      <c r="O10" s="17"/>
      <c r="P10" s="17"/>
      <c r="Q10" s="17"/>
      <c r="R10" s="17"/>
      <c r="S10" s="17"/>
      <c r="T10" s="17"/>
      <c r="U10" s="17"/>
    </row>
    <row r="11" spans="1:24" ht="15.6" x14ac:dyDescent="0.3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4" ht="15.6" x14ac:dyDescent="0.3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workbookViewId="0">
      <selection activeCell="C23" sqref="C23"/>
    </sheetView>
  </sheetViews>
  <sheetFormatPr defaultRowHeight="14.4" x14ac:dyDescent="0.3"/>
  <cols>
    <col min="1" max="1" width="24.33203125" customWidth="1"/>
    <col min="2" max="9" width="9" bestFit="1" customWidth="1"/>
    <col min="10" max="10" width="12.44140625" customWidth="1"/>
    <col min="11" max="17" width="9" bestFit="1" customWidth="1"/>
    <col min="19" max="22" width="9" bestFit="1" customWidth="1"/>
    <col min="23" max="23" width="9.88671875" bestFit="1" customWidth="1"/>
    <col min="24" max="24" width="9" bestFit="1" customWidth="1"/>
  </cols>
  <sheetData>
    <row r="1" spans="1:24" ht="18" x14ac:dyDescent="0.35">
      <c r="A1" s="23" t="s">
        <v>7</v>
      </c>
      <c r="B1" s="2"/>
      <c r="C1" s="2"/>
      <c r="D1" s="2"/>
      <c r="E1" s="15" t="s">
        <v>8</v>
      </c>
      <c r="F1" s="2"/>
      <c r="G1" s="2"/>
      <c r="H1" s="2"/>
      <c r="I1" s="2"/>
      <c r="J1" s="2"/>
      <c r="K1" s="2"/>
      <c r="L1" s="2"/>
      <c r="M1" s="2"/>
      <c r="N1" s="3"/>
      <c r="O1" s="3"/>
      <c r="P1" s="3"/>
      <c r="Q1" s="16" t="s">
        <v>9</v>
      </c>
      <c r="R1" s="3"/>
      <c r="S1" s="3"/>
      <c r="T1" s="3"/>
      <c r="U1" s="3"/>
    </row>
    <row r="2" spans="1:24" ht="18" x14ac:dyDescent="0.35">
      <c r="A2" s="23" t="s">
        <v>6</v>
      </c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 s="13" t="s">
        <v>10</v>
      </c>
      <c r="K2" s="14" t="s">
        <v>11</v>
      </c>
      <c r="L2" s="14" t="s">
        <v>12</v>
      </c>
      <c r="N2">
        <v>9</v>
      </c>
      <c r="O2">
        <v>10</v>
      </c>
      <c r="P2">
        <v>11</v>
      </c>
      <c r="Q2">
        <v>12</v>
      </c>
      <c r="R2">
        <v>13</v>
      </c>
      <c r="S2">
        <v>14</v>
      </c>
      <c r="T2">
        <v>15</v>
      </c>
      <c r="U2">
        <v>16</v>
      </c>
      <c r="V2" s="13" t="s">
        <v>10</v>
      </c>
      <c r="W2" s="14" t="s">
        <v>11</v>
      </c>
      <c r="X2" s="14" t="s">
        <v>12</v>
      </c>
    </row>
    <row r="3" spans="1:24" s="18" customFormat="1" ht="15.6" x14ac:dyDescent="0.3">
      <c r="A3" s="5" t="s">
        <v>22</v>
      </c>
      <c r="B3" s="6">
        <v>0.89</v>
      </c>
      <c r="C3" s="6">
        <v>1.33</v>
      </c>
      <c r="D3" s="6">
        <v>0.86</v>
      </c>
      <c r="E3" s="6">
        <v>1.04</v>
      </c>
      <c r="F3" s="6">
        <v>1.1299999999999999</v>
      </c>
      <c r="G3" s="6">
        <v>0.79</v>
      </c>
      <c r="H3" s="6">
        <v>0.98</v>
      </c>
      <c r="I3" s="6">
        <v>0.97</v>
      </c>
      <c r="J3" s="8">
        <f>AVERAGE(B3:I3)</f>
        <v>0.99874999999999992</v>
      </c>
      <c r="K3" s="11">
        <f>_xlfn.STDEV.S(B3:I3)</f>
        <v>0.17091664635137244</v>
      </c>
      <c r="L3" s="24">
        <f>COUNT(B3:I3)</f>
        <v>8</v>
      </c>
      <c r="M3" s="17"/>
      <c r="N3" s="6">
        <v>0.99</v>
      </c>
      <c r="O3" s="6">
        <v>1.3</v>
      </c>
      <c r="P3" s="6">
        <v>0.78</v>
      </c>
      <c r="Q3" s="6">
        <v>0.47</v>
      </c>
      <c r="R3" s="6">
        <v>1.52</v>
      </c>
      <c r="S3" s="6">
        <v>1.6</v>
      </c>
      <c r="T3" s="6">
        <v>0.9</v>
      </c>
      <c r="U3" s="6">
        <v>1.9</v>
      </c>
      <c r="V3" s="8">
        <f>AVERAGE(N3:U3)</f>
        <v>1.1825000000000001</v>
      </c>
      <c r="W3" s="11">
        <f>_xlfn.STDEV.S(N3:U3)</f>
        <v>0.47859168400631436</v>
      </c>
      <c r="X3" s="24">
        <f>COUNT(N3:U3)</f>
        <v>8</v>
      </c>
    </row>
    <row r="4" spans="1:24" s="18" customFormat="1" ht="15.6" x14ac:dyDescent="0.3">
      <c r="A4" s="5" t="s">
        <v>23</v>
      </c>
      <c r="B4" s="6">
        <v>0.84</v>
      </c>
      <c r="C4" s="6">
        <v>1.37</v>
      </c>
      <c r="D4" s="6">
        <v>1.1399999999999999</v>
      </c>
      <c r="E4" s="6">
        <v>1.21</v>
      </c>
      <c r="F4" s="6">
        <v>1.27</v>
      </c>
      <c r="G4" s="6">
        <v>0.6</v>
      </c>
      <c r="H4" s="6">
        <v>0.69</v>
      </c>
      <c r="I4" s="6">
        <v>0.88</v>
      </c>
      <c r="J4" s="8">
        <f>AVERAGE(B4:I4)</f>
        <v>0.99999999999999989</v>
      </c>
      <c r="K4" s="11">
        <f>_xlfn.STDEV.S(B4:I4)</f>
        <v>0.28525677655654169</v>
      </c>
      <c r="L4" s="24">
        <f>COUNT(B4:I4)</f>
        <v>8</v>
      </c>
      <c r="M4" s="17"/>
      <c r="N4" s="6">
        <v>0.79</v>
      </c>
      <c r="O4" s="6">
        <v>1.49</v>
      </c>
      <c r="P4" s="6">
        <v>1.21</v>
      </c>
      <c r="Q4" s="6">
        <v>0.92</v>
      </c>
      <c r="R4" s="6">
        <v>1.3</v>
      </c>
      <c r="S4" s="6">
        <v>1.9</v>
      </c>
      <c r="T4" s="6">
        <v>1.8</v>
      </c>
      <c r="U4" s="6">
        <v>1.1000000000000001</v>
      </c>
      <c r="V4" s="8">
        <f>AVERAGE(N4:U4)</f>
        <v>1.31375</v>
      </c>
      <c r="W4" s="11">
        <f>_xlfn.STDEV.S(N4:U4)</f>
        <v>0.39590538191412822</v>
      </c>
      <c r="X4" s="24">
        <f>COUNT(N4:U4)</f>
        <v>8</v>
      </c>
    </row>
    <row r="5" spans="1:24" s="18" customFormat="1" ht="15.6" x14ac:dyDescent="0.3">
      <c r="A5" s="5" t="s">
        <v>24</v>
      </c>
      <c r="B5" s="6">
        <v>0.41</v>
      </c>
      <c r="C5" s="6">
        <v>1.54</v>
      </c>
      <c r="D5" s="6">
        <v>0.77</v>
      </c>
      <c r="E5" s="6">
        <v>0.84</v>
      </c>
      <c r="F5" s="6"/>
      <c r="G5" s="6">
        <v>1.78</v>
      </c>
      <c r="H5" s="6">
        <v>0.56000000000000005</v>
      </c>
      <c r="I5" s="6">
        <v>1.1000000000000001</v>
      </c>
      <c r="J5" s="8">
        <f>AVERAGE(B5:I5)</f>
        <v>1</v>
      </c>
      <c r="K5" s="11">
        <f>_xlfn.STDEV.S(B5:I5)</f>
        <v>0.50500825075768163</v>
      </c>
      <c r="L5" s="24">
        <f>COUNT(B5:I5)</f>
        <v>7</v>
      </c>
      <c r="M5" s="17"/>
      <c r="N5" s="6">
        <v>0.92</v>
      </c>
      <c r="O5" s="6">
        <v>0.86</v>
      </c>
      <c r="P5" s="6">
        <v>0.79</v>
      </c>
      <c r="Q5" s="6">
        <v>1</v>
      </c>
      <c r="R5" s="6">
        <v>0.71</v>
      </c>
      <c r="S5" s="6">
        <v>0.8</v>
      </c>
      <c r="T5" s="6">
        <v>1.1000000000000001</v>
      </c>
      <c r="U5" s="6">
        <v>0.8</v>
      </c>
      <c r="V5" s="8">
        <f>AVERAGE(N5:U5)</f>
        <v>0.87249999999999994</v>
      </c>
      <c r="W5" s="11">
        <f>_xlfn.STDEV.S(N5:U5)</f>
        <v>0.12769942387161753</v>
      </c>
      <c r="X5" s="24">
        <f>COUNT(N5:U5)</f>
        <v>8</v>
      </c>
    </row>
    <row r="6" spans="1:24" s="18" customFormat="1" ht="15.6" x14ac:dyDescent="0.3">
      <c r="A6" s="5" t="s">
        <v>25</v>
      </c>
      <c r="B6" s="6">
        <v>0.37</v>
      </c>
      <c r="C6" s="6">
        <v>1.74</v>
      </c>
      <c r="D6" s="6">
        <v>0.95</v>
      </c>
      <c r="E6" s="6">
        <v>1.04</v>
      </c>
      <c r="F6" s="6"/>
      <c r="G6" s="6">
        <v>1.07</v>
      </c>
      <c r="H6" s="6">
        <v>0.63</v>
      </c>
      <c r="I6" s="6">
        <v>1.21</v>
      </c>
      <c r="J6" s="8">
        <f>AVERAGE(B6:I6)</f>
        <v>1.0014285714285713</v>
      </c>
      <c r="K6" s="11">
        <f>_xlfn.STDEV.S(B6:I6)</f>
        <v>0.43483439650164818</v>
      </c>
      <c r="L6" s="24">
        <f>COUNT(B6:I6)</f>
        <v>7</v>
      </c>
      <c r="M6" s="17"/>
      <c r="N6" s="6">
        <v>0.89</v>
      </c>
      <c r="O6" s="6">
        <v>0.85</v>
      </c>
      <c r="P6" s="6">
        <v>1.01</v>
      </c>
      <c r="Q6" s="6">
        <v>1.27</v>
      </c>
      <c r="R6" s="6">
        <v>0.68</v>
      </c>
      <c r="S6" s="6">
        <v>0.6</v>
      </c>
      <c r="T6" s="6">
        <v>0.8</v>
      </c>
      <c r="U6" s="6">
        <v>1</v>
      </c>
      <c r="V6" s="8">
        <f>AVERAGE(N6:U6)</f>
        <v>0.88749999999999984</v>
      </c>
      <c r="W6" s="11">
        <f>_xlfn.STDEV.S(N6:U6)</f>
        <v>0.21001700611413135</v>
      </c>
      <c r="X6" s="24">
        <f>COUNT(N6:U6)</f>
        <v>8</v>
      </c>
    </row>
    <row r="7" spans="1:24" s="18" customFormat="1" ht="15.6" x14ac:dyDescent="0.3">
      <c r="A7" s="5" t="s">
        <v>26</v>
      </c>
      <c r="B7" s="6">
        <v>0.65</v>
      </c>
      <c r="C7" s="6">
        <v>1.47</v>
      </c>
      <c r="D7" s="6">
        <v>1.2</v>
      </c>
      <c r="E7" s="6">
        <v>0.87</v>
      </c>
      <c r="F7" s="6">
        <v>0.9</v>
      </c>
      <c r="G7" s="6">
        <v>0.93</v>
      </c>
      <c r="H7" s="6">
        <v>0.95</v>
      </c>
      <c r="I7" s="6">
        <v>1.03</v>
      </c>
      <c r="J7" s="8">
        <f>AVERAGE(B7:I7)</f>
        <v>1</v>
      </c>
      <c r="K7" s="11">
        <f>_xlfn.STDEV.S(B7:I7)</f>
        <v>0.24454038521274957</v>
      </c>
      <c r="L7" s="24">
        <f>COUNT(B7:I7)</f>
        <v>8</v>
      </c>
      <c r="M7" s="17"/>
      <c r="N7" s="6">
        <v>0.7</v>
      </c>
      <c r="O7" s="6">
        <v>0.7</v>
      </c>
      <c r="P7" s="6">
        <v>0.83</v>
      </c>
      <c r="Q7" s="6">
        <v>0.66</v>
      </c>
      <c r="R7" s="6">
        <v>1</v>
      </c>
      <c r="S7" s="6">
        <v>0.94</v>
      </c>
      <c r="T7" s="6">
        <v>1.63</v>
      </c>
      <c r="U7" s="6">
        <v>0.97</v>
      </c>
      <c r="V7" s="8">
        <f>AVERAGE(N7:U7)</f>
        <v>0.92874999999999996</v>
      </c>
      <c r="W7" s="11">
        <f>_xlfn.STDEV.S(N7:U7)</f>
        <v>0.31288690334642377</v>
      </c>
      <c r="X7" s="24">
        <f>COUNT(N7:U7)</f>
        <v>8</v>
      </c>
    </row>
    <row r="8" spans="1:24" s="18" customFormat="1" ht="15.6" x14ac:dyDescent="0.3">
      <c r="A8" s="5" t="s">
        <v>27</v>
      </c>
      <c r="B8" s="6">
        <v>0.72</v>
      </c>
      <c r="C8" s="6">
        <v>0.92</v>
      </c>
      <c r="D8" s="6">
        <v>0.86</v>
      </c>
      <c r="E8" s="6">
        <v>0.93</v>
      </c>
      <c r="F8" s="6">
        <v>1.05</v>
      </c>
      <c r="G8" s="6">
        <v>1.25</v>
      </c>
      <c r="H8" s="6">
        <v>1.04</v>
      </c>
      <c r="I8" s="6">
        <v>1.23</v>
      </c>
      <c r="J8" s="8">
        <f>AVERAGE(B8:I8)</f>
        <v>1</v>
      </c>
      <c r="K8" s="11">
        <f>_xlfn.STDEV.S(B8:I8)</f>
        <v>0.18079190879492987</v>
      </c>
      <c r="L8" s="24">
        <f>COUNT(B8:I8)</f>
        <v>8</v>
      </c>
      <c r="M8" s="17"/>
      <c r="N8" s="6">
        <v>0.92</v>
      </c>
      <c r="O8" s="6">
        <v>1.06</v>
      </c>
      <c r="P8" s="6">
        <v>0.94</v>
      </c>
      <c r="Q8" s="6">
        <v>0.94</v>
      </c>
      <c r="R8" s="6">
        <v>1.93</v>
      </c>
      <c r="S8" s="6">
        <v>0.45</v>
      </c>
      <c r="T8" s="6">
        <v>1.69</v>
      </c>
      <c r="U8" s="6">
        <v>0.75</v>
      </c>
      <c r="V8" s="8">
        <f>AVERAGE(N8:U8)</f>
        <v>1.085</v>
      </c>
      <c r="W8" s="11">
        <f>_xlfn.STDEV.S(N8:U8)</f>
        <v>0.48776458021701974</v>
      </c>
      <c r="X8" s="24">
        <f>COUNT(N8:U8)</f>
        <v>8</v>
      </c>
    </row>
    <row r="9" spans="1:24" s="1" customFormat="1" ht="15.6" x14ac:dyDescent="0.3">
      <c r="M9" s="17"/>
      <c r="N9" s="17"/>
      <c r="O9" s="17"/>
      <c r="P9" s="17"/>
      <c r="Q9" s="17"/>
      <c r="R9" s="17"/>
      <c r="S9" s="17"/>
      <c r="T9" s="17"/>
      <c r="U9" s="17"/>
    </row>
    <row r="10" spans="1:24" s="1" customFormat="1" ht="15.6" x14ac:dyDescent="0.3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7"/>
      <c r="N10" s="17"/>
      <c r="O10" s="17"/>
      <c r="P10" s="17"/>
      <c r="Q10" s="17"/>
      <c r="R10" s="17"/>
      <c r="S10" s="17"/>
      <c r="T10" s="17"/>
      <c r="U10" s="17"/>
    </row>
    <row r="11" spans="1:24" ht="15.6" x14ac:dyDescent="0.3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4" ht="15.6" x14ac:dyDescent="0.3">
      <c r="A12" s="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5-A</vt:lpstr>
      <vt:lpstr>Fig 5-B</vt:lpstr>
      <vt:lpstr>Fig 5-C</vt:lpstr>
      <vt:lpstr>Fig 5-D</vt:lpstr>
    </vt:vector>
  </TitlesOfParts>
  <Company>Pfizer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Liu, Chang-Ning</dc:creator>
  <cp:lastModifiedBy>Liu, Chang-Ning</cp:lastModifiedBy>
  <dcterms:created xsi:type="dcterms:W3CDTF">2018-12-10T18:15:59Z</dcterms:created>
  <dcterms:modified xsi:type="dcterms:W3CDTF">2018-12-11T14:29:17Z</dcterms:modified>
</cp:coreProperties>
</file>