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ssier\2014-2015\Manuscripts\2015-2016\Autism\PlosOne\"/>
    </mc:Choice>
  </mc:AlternateContent>
  <bookViews>
    <workbookView xWindow="0" yWindow="0" windowWidth="20490" windowHeight="7530"/>
  </bookViews>
  <sheets>
    <sheet name="Rs, Rp changed" sheetId="1" r:id="rId1"/>
    <sheet name="n and T changed" sheetId="4" r:id="rId2"/>
    <sheet name="Eg vs T change" sheetId="6" r:id="rId3"/>
    <sheet name="Efficiency spectrum" sheetId="5" r:id="rId4"/>
    <sheet name="Pmax calculator" sheetId="7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C103" i="7" l="1"/>
  <c r="D103" i="7" s="1"/>
  <c r="C102" i="7"/>
  <c r="D102" i="7" s="1"/>
  <c r="C101" i="7"/>
  <c r="D101" i="7" s="1"/>
  <c r="C100" i="7"/>
  <c r="D100" i="7" s="1"/>
  <c r="C99" i="7"/>
  <c r="D99" i="7" s="1"/>
  <c r="C98" i="7"/>
  <c r="D98" i="7" s="1"/>
  <c r="C97" i="7"/>
  <c r="D97" i="7" s="1"/>
  <c r="C96" i="7"/>
  <c r="D96" i="7" s="1"/>
  <c r="C95" i="7"/>
  <c r="D95" i="7" s="1"/>
  <c r="C94" i="7"/>
  <c r="D94" i="7" s="1"/>
  <c r="C93" i="7"/>
  <c r="D93" i="7" s="1"/>
  <c r="C92" i="7"/>
  <c r="D92" i="7" s="1"/>
  <c r="C91" i="7"/>
  <c r="D91" i="7" s="1"/>
  <c r="C90" i="7"/>
  <c r="D90" i="7" s="1"/>
  <c r="C89" i="7"/>
  <c r="D89" i="7" s="1"/>
  <c r="C88" i="7"/>
  <c r="D88" i="7" s="1"/>
  <c r="C87" i="7"/>
  <c r="D87" i="7" s="1"/>
  <c r="C86" i="7"/>
  <c r="D86" i="7" s="1"/>
  <c r="C85" i="7"/>
  <c r="D85" i="7" s="1"/>
  <c r="C84" i="7"/>
  <c r="D84" i="7" s="1"/>
  <c r="C83" i="7"/>
  <c r="D83" i="7" s="1"/>
  <c r="C82" i="7"/>
  <c r="D82" i="7" s="1"/>
  <c r="C81" i="7"/>
  <c r="D81" i="7" s="1"/>
  <c r="C80" i="7"/>
  <c r="D80" i="7" s="1"/>
  <c r="C79" i="7"/>
  <c r="D79" i="7" s="1"/>
  <c r="C78" i="7"/>
  <c r="D78" i="7" s="1"/>
  <c r="C77" i="7"/>
  <c r="D77" i="7" s="1"/>
  <c r="C76" i="7"/>
  <c r="D76" i="7" s="1"/>
  <c r="C75" i="7"/>
  <c r="D75" i="7" s="1"/>
  <c r="C74" i="7"/>
  <c r="D74" i="7" s="1"/>
  <c r="C73" i="7"/>
  <c r="D73" i="7" s="1"/>
  <c r="C72" i="7"/>
  <c r="D72" i="7" s="1"/>
  <c r="C71" i="7"/>
  <c r="D71" i="7" s="1"/>
  <c r="C70" i="7"/>
  <c r="D70" i="7" s="1"/>
  <c r="C69" i="7"/>
  <c r="D69" i="7" s="1"/>
  <c r="C68" i="7"/>
  <c r="D68" i="7" s="1"/>
  <c r="C67" i="7"/>
  <c r="D67" i="7" s="1"/>
  <c r="C66" i="7"/>
  <c r="D66" i="7" s="1"/>
  <c r="C65" i="7"/>
  <c r="D65" i="7" s="1"/>
  <c r="C64" i="7"/>
  <c r="D64" i="7" s="1"/>
  <c r="C63" i="7"/>
  <c r="D63" i="7" s="1"/>
  <c r="C62" i="7"/>
  <c r="D62" i="7" s="1"/>
  <c r="C61" i="7"/>
  <c r="D61" i="7" s="1"/>
  <c r="C60" i="7"/>
  <c r="D60" i="7" s="1"/>
  <c r="C59" i="7"/>
  <c r="D59" i="7" s="1"/>
  <c r="C58" i="7"/>
  <c r="D58" i="7" s="1"/>
  <c r="C57" i="7"/>
  <c r="D57" i="7" s="1"/>
  <c r="C56" i="7"/>
  <c r="D56" i="7" s="1"/>
  <c r="C55" i="7"/>
  <c r="D55" i="7" s="1"/>
  <c r="C54" i="7"/>
  <c r="D54" i="7" s="1"/>
  <c r="C53" i="7"/>
  <c r="D53" i="7" s="1"/>
  <c r="C52" i="7"/>
  <c r="D52" i="7" s="1"/>
  <c r="C51" i="7"/>
  <c r="D51" i="7" s="1"/>
  <c r="C50" i="7"/>
  <c r="D50" i="7" s="1"/>
  <c r="C49" i="7"/>
  <c r="D49" i="7" s="1"/>
  <c r="C48" i="7"/>
  <c r="D48" i="7" s="1"/>
  <c r="C47" i="7"/>
  <c r="D47" i="7" s="1"/>
  <c r="C46" i="7"/>
  <c r="D46" i="7" s="1"/>
  <c r="C45" i="7"/>
  <c r="D45" i="7" s="1"/>
  <c r="C44" i="7"/>
  <c r="D44" i="7" s="1"/>
  <c r="C43" i="7"/>
  <c r="D43" i="7" s="1"/>
  <c r="C42" i="7"/>
  <c r="D42" i="7" s="1"/>
  <c r="C41" i="7"/>
  <c r="D41" i="7" s="1"/>
  <c r="C40" i="7"/>
  <c r="D40" i="7" s="1"/>
  <c r="C39" i="7"/>
  <c r="D39" i="7" s="1"/>
  <c r="C38" i="7"/>
  <c r="D38" i="7" s="1"/>
  <c r="C37" i="7"/>
  <c r="D37" i="7" s="1"/>
  <c r="C36" i="7"/>
  <c r="D36" i="7" s="1"/>
  <c r="C35" i="7"/>
  <c r="D35" i="7" s="1"/>
  <c r="C34" i="7"/>
  <c r="D34" i="7" s="1"/>
  <c r="C33" i="7"/>
  <c r="D33" i="7" s="1"/>
  <c r="C32" i="7"/>
  <c r="D32" i="7" s="1"/>
  <c r="C31" i="7"/>
  <c r="D31" i="7" s="1"/>
  <c r="C30" i="7"/>
  <c r="D30" i="7" s="1"/>
  <c r="C29" i="7"/>
  <c r="D29" i="7" s="1"/>
  <c r="C28" i="7"/>
  <c r="D28" i="7" s="1"/>
  <c r="C27" i="7"/>
  <c r="D27" i="7" s="1"/>
  <c r="C26" i="7"/>
  <c r="D26" i="7" s="1"/>
  <c r="C25" i="7"/>
  <c r="D25" i="7" s="1"/>
  <c r="C24" i="7"/>
  <c r="D24" i="7" s="1"/>
  <c r="C23" i="7"/>
  <c r="D23" i="7" s="1"/>
  <c r="C22" i="7"/>
  <c r="D22" i="7" s="1"/>
  <c r="C21" i="7"/>
  <c r="D21" i="7" s="1"/>
  <c r="C20" i="7"/>
  <c r="D20" i="7" s="1"/>
  <c r="C19" i="7"/>
  <c r="D19" i="7" s="1"/>
  <c r="C18" i="7"/>
  <c r="D18" i="7" s="1"/>
  <c r="C17" i="7"/>
  <c r="D17" i="7" s="1"/>
  <c r="C16" i="7"/>
  <c r="D16" i="7" s="1"/>
  <c r="C15" i="7"/>
  <c r="D15" i="7" s="1"/>
  <c r="C14" i="7"/>
  <c r="D14" i="7" s="1"/>
  <c r="C13" i="7"/>
  <c r="D13" i="7" s="1"/>
  <c r="C12" i="7"/>
  <c r="D12" i="7" s="1"/>
  <c r="C11" i="7"/>
  <c r="D11" i="7" s="1"/>
  <c r="C10" i="7"/>
  <c r="D10" i="7" s="1"/>
  <c r="C9" i="7"/>
  <c r="D9" i="7" s="1"/>
  <c r="C8" i="7"/>
  <c r="D8" i="7" s="1"/>
  <c r="C7" i="7"/>
  <c r="D7" i="7" s="1"/>
  <c r="C6" i="7"/>
  <c r="D6" i="7" s="1"/>
  <c r="C5" i="7"/>
  <c r="D5" i="7" s="1"/>
  <c r="D4" i="7"/>
  <c r="J4" i="7" s="1"/>
  <c r="C4" i="7"/>
  <c r="L14" i="4" l="1"/>
  <c r="L15" i="4"/>
  <c r="L16" i="4"/>
  <c r="L17" i="4"/>
  <c r="L18" i="4"/>
  <c r="L13" i="4"/>
  <c r="J14" i="4"/>
  <c r="J15" i="4"/>
  <c r="J16" i="4"/>
  <c r="J17" i="4"/>
  <c r="J18" i="4"/>
  <c r="J13" i="4"/>
  <c r="N14" i="4" l="1"/>
  <c r="N15" i="4"/>
  <c r="N16" i="4"/>
  <c r="N17" i="4"/>
  <c r="N18" i="4"/>
  <c r="N13" i="4"/>
  <c r="F14" i="4"/>
  <c r="F15" i="4"/>
  <c r="F16" i="4"/>
  <c r="F17" i="4"/>
  <c r="F18" i="4"/>
  <c r="F13" i="4"/>
  <c r="D14" i="4"/>
  <c r="D15" i="4"/>
  <c r="D16" i="4"/>
  <c r="D17" i="4"/>
  <c r="D18" i="4"/>
  <c r="D13" i="4"/>
  <c r="B14" i="4"/>
  <c r="B15" i="4"/>
  <c r="B16" i="4"/>
  <c r="B17" i="4"/>
  <c r="B18" i="4"/>
  <c r="B13" i="4"/>
  <c r="F25" i="1" l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D35" i="1"/>
  <c r="D36" i="1"/>
  <c r="D37" i="1"/>
  <c r="D38" i="1"/>
  <c r="D39" i="1"/>
  <c r="D40" i="1"/>
  <c r="D41" i="1"/>
  <c r="D42" i="1"/>
  <c r="D43" i="1"/>
  <c r="D26" i="1"/>
  <c r="D27" i="1"/>
  <c r="D28" i="1"/>
  <c r="D29" i="1"/>
  <c r="D30" i="1"/>
  <c r="D31" i="1"/>
  <c r="D32" i="1"/>
  <c r="D33" i="1"/>
  <c r="D34" i="1"/>
  <c r="D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25" i="1"/>
</calcChain>
</file>

<file path=xl/sharedStrings.xml><?xml version="1.0" encoding="utf-8"?>
<sst xmlns="http://schemas.openxmlformats.org/spreadsheetml/2006/main" count="90" uniqueCount="60">
  <si>
    <t>FF (10%</t>
  </si>
  <si>
    <t>T</t>
  </si>
  <si>
    <t>n</t>
  </si>
  <si>
    <t>Voc for 5%</t>
  </si>
  <si>
    <t>Rs changed</t>
  </si>
  <si>
    <t>Rp changed</t>
  </si>
  <si>
    <t>Isc for 5% (Voc = 0.68V)</t>
  </si>
  <si>
    <t>Isc for 10% (Voc = 0.73V)</t>
  </si>
  <si>
    <t>Pmx for 5%</t>
  </si>
  <si>
    <t>FF for 5%</t>
  </si>
  <si>
    <t>Pmx for 10%</t>
  </si>
  <si>
    <t>FF for 10%</t>
  </si>
  <si>
    <t>FF for 15%</t>
  </si>
  <si>
    <t>Pmx for 15%)</t>
  </si>
  <si>
    <t>Rp=100 and Rs = 2 Ohms</t>
  </si>
  <si>
    <t xml:space="preserve">Isc for 5% </t>
  </si>
  <si>
    <t xml:space="preserve">Isc for 10% </t>
  </si>
  <si>
    <t xml:space="preserve">Isc for 15% </t>
  </si>
  <si>
    <t xml:space="preserve">Voc for % </t>
  </si>
  <si>
    <t xml:space="preserve">Voc for 10% </t>
  </si>
  <si>
    <t xml:space="preserve">Voc for 15% </t>
  </si>
  <si>
    <t>Isc for 5%</t>
  </si>
  <si>
    <t>Isc for 10%</t>
  </si>
  <si>
    <t>Isc for 15%</t>
  </si>
  <si>
    <t>Voc for 6%</t>
  </si>
  <si>
    <t>Voc for 10%</t>
  </si>
  <si>
    <t>Voc for 15%</t>
  </si>
  <si>
    <t>Rp = 100 and Rs = 2 Ohms</t>
  </si>
  <si>
    <t>FF  for 5%</t>
  </si>
  <si>
    <t>FF or 15%</t>
  </si>
  <si>
    <t>T varied</t>
  </si>
  <si>
    <t>n Varied</t>
  </si>
  <si>
    <t>Isc for 15% (Voc=0.77)</t>
  </si>
  <si>
    <t>Pmx (10%</t>
  </si>
  <si>
    <t>Pmx (15%)</t>
  </si>
  <si>
    <t>FF (15%</t>
  </si>
  <si>
    <t>Eg</t>
  </si>
  <si>
    <t>Eff%</t>
  </si>
  <si>
    <t>model parameter</t>
  </si>
  <si>
    <t>m=</t>
  </si>
  <si>
    <t>when Rs, Rp are changed</t>
  </si>
  <si>
    <t>when T, n are changed</t>
  </si>
  <si>
    <t>Rs vs. Efficiency</t>
  </si>
  <si>
    <t>Rs</t>
  </si>
  <si>
    <t>Eg1</t>
  </si>
  <si>
    <t>Eg2</t>
  </si>
  <si>
    <t>Eg3</t>
  </si>
  <si>
    <t>Rp vs. Efficiency</t>
  </si>
  <si>
    <t>T vs. Efficiency</t>
  </si>
  <si>
    <t>n vs. Efficiency</t>
  </si>
  <si>
    <t>Rp</t>
  </si>
  <si>
    <t xml:space="preserve">T </t>
  </si>
  <si>
    <t>Eg1&gt;Eg2&gt;Eg3</t>
  </si>
  <si>
    <t>a=2, b=100</t>
  </si>
  <si>
    <t>n=2</t>
  </si>
  <si>
    <t>V/ Volt</t>
  </si>
  <si>
    <t>I/A</t>
  </si>
  <si>
    <t>P/W</t>
  </si>
  <si>
    <t>P w/quadrant change</t>
  </si>
  <si>
    <t>Pmax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</si>
</sst>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9" fontId="1" fillId="0" borderId="2" xfId="0" applyNumberFormat="1" applyFont="1" applyBorder="1" applyAlignment="1">
      <alignment horizontal="justify" vertical="center" wrapText="1" readingOrder="1"/>
    </xf>
    <xf numFmtId="9" fontId="1" fillId="0" borderId="3" xfId="0" applyNumberFormat="1" applyFont="1" applyBorder="1" applyAlignment="1">
      <alignment horizontal="justify" vertical="center" wrapText="1" readingOrder="1"/>
    </xf>
    <xf numFmtId="0" fontId="1" fillId="0" borderId="1" xfId="0" applyFont="1" applyFill="1" applyBorder="1" applyAlignment="1">
      <alignment horizontal="justify" vertical="center" wrapText="1" readingOrder="1"/>
    </xf>
    <xf numFmtId="0" fontId="0" fillId="0" borderId="1" xfId="0" applyBorder="1"/>
    <xf numFmtId="0" fontId="1" fillId="0" borderId="4" xfId="0" applyFont="1" applyFill="1" applyBorder="1" applyAlignment="1">
      <alignment horizontal="justify" vertical="center" wrapText="1" readingOrder="1"/>
    </xf>
    <xf numFmtId="0" fontId="2" fillId="0" borderId="4" xfId="0" applyFont="1" applyFill="1" applyBorder="1"/>
    <xf numFmtId="0" fontId="0" fillId="0" borderId="4" xfId="0" applyFill="1" applyBorder="1"/>
    <xf numFmtId="9" fontId="1" fillId="0" borderId="0" xfId="0" applyNumberFormat="1" applyFont="1" applyFill="1" applyBorder="1" applyAlignment="1">
      <alignment horizontal="justify" vertical="center" wrapText="1" readingOrder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0" borderId="1" xfId="0" applyFont="1" applyBorder="1" applyAlignment="1">
      <alignment horizontal="justify" vertical="center" wrapText="1" readingOrder="1"/>
    </xf>
    <xf numFmtId="0" fontId="4" fillId="0" borderId="1" xfId="0" applyFont="1" applyBorder="1" applyAlignment="1">
      <alignment vertical="center" wrapText="1" readingOrder="1"/>
    </xf>
    <xf numFmtId="0" fontId="5" fillId="0" borderId="1" xfId="0" applyFont="1" applyBorder="1" applyAlignment="1"/>
    <xf numFmtId="0" fontId="5" fillId="0" borderId="4" xfId="0" applyFont="1" applyFill="1" applyBorder="1" applyAlignment="1"/>
    <xf numFmtId="0" fontId="5" fillId="0" borderId="0" xfId="0" applyFont="1" applyAlignment="1"/>
    <xf numFmtId="0" fontId="1" fillId="0" borderId="0" xfId="0" applyFont="1"/>
    <xf numFmtId="0" fontId="4" fillId="0" borderId="0" xfId="0" applyFont="1"/>
    <xf numFmtId="0" fontId="0" fillId="0" borderId="0" xfId="0" applyFill="1"/>
    <xf numFmtId="0" fontId="4" fillId="0" borderId="1" xfId="0" applyFont="1" applyFill="1" applyBorder="1" applyAlignment="1">
      <alignment horizontal="justify" vertical="center" wrapText="1" readingOrder="1"/>
    </xf>
    <xf numFmtId="9" fontId="6" fillId="0" borderId="2" xfId="0" applyNumberFormat="1" applyFont="1" applyBorder="1" applyAlignment="1">
      <alignment horizontal="justify" vertical="center" wrapText="1" readingOrder="1"/>
    </xf>
    <xf numFmtId="0" fontId="7" fillId="0" borderId="0" xfId="0" applyFont="1"/>
    <xf numFmtId="9" fontId="8" fillId="0" borderId="2" xfId="0" applyNumberFormat="1" applyFont="1" applyBorder="1" applyAlignment="1">
      <alignment horizontal="justify" vertical="center" wrapText="1" readingOrder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0" fillId="3" borderId="0" xfId="0" applyFill="1"/>
    <xf numFmtId="0" fontId="7" fillId="3" borderId="0" xfId="0" applyFont="1" applyFill="1"/>
    <xf numFmtId="0" fontId="0" fillId="4" borderId="0" xfId="0" applyFill="1"/>
    <xf numFmtId="0" fontId="7" fillId="4" borderId="0" xfId="0" applyFont="1" applyFill="1"/>
    <xf numFmtId="0" fontId="5" fillId="0" borderId="0" xfId="0" applyFont="1"/>
    <xf numFmtId="11" fontId="5" fillId="0" borderId="0" xfId="0" applyNumberFormat="1" applyFont="1"/>
    <xf numFmtId="0" fontId="8" fillId="0" borderId="0" xfId="0" applyFont="1"/>
    <xf numFmtId="0" fontId="9" fillId="0" borderId="0" xfId="0" applyFont="1"/>
    <xf numFmtId="0" fontId="8" fillId="2" borderId="0" xfId="0" applyFont="1" applyFill="1"/>
    <xf numFmtId="0" fontId="5" fillId="2" borderId="0" xfId="0" applyFont="1" applyFill="1"/>
    <xf numFmtId="0" fontId="5" fillId="0" borderId="0" xfId="0" applyFont="1" applyFill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'[1]Pmax calculator'!$A$4:$A$103</c:f>
              <c:numCache>
                <c:formatCode>General</c:formatCode>
                <c:ptCount val="100"/>
                <c:pt idx="0">
                  <c:v>0</c:v>
                </c:pt>
                <c:pt idx="1">
                  <c:v>7.3699999999999998E-3</c:v>
                </c:pt>
                <c:pt idx="2">
                  <c:v>1.474E-2</c:v>
                </c:pt>
                <c:pt idx="3">
                  <c:v>2.2120000000000001E-2</c:v>
                </c:pt>
                <c:pt idx="4">
                  <c:v>2.9489999999999999E-2</c:v>
                </c:pt>
                <c:pt idx="5">
                  <c:v>3.6859999999999997E-2</c:v>
                </c:pt>
                <c:pt idx="6">
                  <c:v>4.4229999999999998E-2</c:v>
                </c:pt>
                <c:pt idx="7">
                  <c:v>5.16E-2</c:v>
                </c:pt>
                <c:pt idx="8">
                  <c:v>5.8970000000000002E-2</c:v>
                </c:pt>
                <c:pt idx="9">
                  <c:v>6.6350000000000006E-2</c:v>
                </c:pt>
                <c:pt idx="10">
                  <c:v>7.3719999999999994E-2</c:v>
                </c:pt>
                <c:pt idx="11">
                  <c:v>8.1089999999999995E-2</c:v>
                </c:pt>
                <c:pt idx="12">
                  <c:v>8.8459999999999997E-2</c:v>
                </c:pt>
                <c:pt idx="13">
                  <c:v>9.5829999999999999E-2</c:v>
                </c:pt>
                <c:pt idx="14">
                  <c:v>0.1032</c:v>
                </c:pt>
                <c:pt idx="15">
                  <c:v>0.11058</c:v>
                </c:pt>
                <c:pt idx="16">
                  <c:v>0.11795</c:v>
                </c:pt>
                <c:pt idx="17">
                  <c:v>0.12531999999999999</c:v>
                </c:pt>
                <c:pt idx="18">
                  <c:v>0.13269</c:v>
                </c:pt>
                <c:pt idx="19">
                  <c:v>0.14005999999999999</c:v>
                </c:pt>
                <c:pt idx="20">
                  <c:v>0.14743000000000001</c:v>
                </c:pt>
                <c:pt idx="21">
                  <c:v>0.15481</c:v>
                </c:pt>
                <c:pt idx="22">
                  <c:v>0.16217999999999999</c:v>
                </c:pt>
                <c:pt idx="23">
                  <c:v>0.16955000000000001</c:v>
                </c:pt>
                <c:pt idx="24">
                  <c:v>0.17691999999999999</c:v>
                </c:pt>
                <c:pt idx="25">
                  <c:v>0.18429000000000001</c:v>
                </c:pt>
                <c:pt idx="26">
                  <c:v>0.19166</c:v>
                </c:pt>
                <c:pt idx="27">
                  <c:v>0.19903999999999999</c:v>
                </c:pt>
                <c:pt idx="28">
                  <c:v>0.20641000000000001</c:v>
                </c:pt>
                <c:pt idx="29">
                  <c:v>0.21378</c:v>
                </c:pt>
                <c:pt idx="30">
                  <c:v>0.22115000000000001</c:v>
                </c:pt>
                <c:pt idx="31">
                  <c:v>0.22852</c:v>
                </c:pt>
                <c:pt idx="32">
                  <c:v>0.23588999999999999</c:v>
                </c:pt>
                <c:pt idx="33">
                  <c:v>0.24326999999999999</c:v>
                </c:pt>
                <c:pt idx="34">
                  <c:v>0.25063999999999997</c:v>
                </c:pt>
                <c:pt idx="35">
                  <c:v>0.25801000000000002</c:v>
                </c:pt>
                <c:pt idx="36">
                  <c:v>0.26538</c:v>
                </c:pt>
                <c:pt idx="37">
                  <c:v>0.27274999999999999</c:v>
                </c:pt>
                <c:pt idx="38">
                  <c:v>0.28011999999999998</c:v>
                </c:pt>
                <c:pt idx="39">
                  <c:v>0.28749999999999998</c:v>
                </c:pt>
                <c:pt idx="40">
                  <c:v>0.29487000000000002</c:v>
                </c:pt>
                <c:pt idx="41">
                  <c:v>0.30224000000000001</c:v>
                </c:pt>
                <c:pt idx="42">
                  <c:v>0.30961</c:v>
                </c:pt>
                <c:pt idx="43">
                  <c:v>0.31697999999999998</c:v>
                </c:pt>
                <c:pt idx="44">
                  <c:v>0.32435000000000003</c:v>
                </c:pt>
                <c:pt idx="45">
                  <c:v>0.33173000000000002</c:v>
                </c:pt>
                <c:pt idx="46">
                  <c:v>0.33910000000000001</c:v>
                </c:pt>
                <c:pt idx="47">
                  <c:v>0.34647</c:v>
                </c:pt>
                <c:pt idx="48">
                  <c:v>0.35383999999999999</c:v>
                </c:pt>
                <c:pt idx="49">
                  <c:v>0.36120999999999998</c:v>
                </c:pt>
                <c:pt idx="50">
                  <c:v>0.36858000000000002</c:v>
                </c:pt>
                <c:pt idx="51">
                  <c:v>0.37596000000000002</c:v>
                </c:pt>
                <c:pt idx="52">
                  <c:v>0.38333</c:v>
                </c:pt>
                <c:pt idx="53">
                  <c:v>0.39069999999999999</c:v>
                </c:pt>
                <c:pt idx="54">
                  <c:v>0.39806999999999998</c:v>
                </c:pt>
                <c:pt idx="55">
                  <c:v>0.40544000000000002</c:v>
                </c:pt>
                <c:pt idx="56">
                  <c:v>0.41282000000000002</c:v>
                </c:pt>
                <c:pt idx="57">
                  <c:v>0.42019000000000001</c:v>
                </c:pt>
                <c:pt idx="58">
                  <c:v>0.42756</c:v>
                </c:pt>
                <c:pt idx="59">
                  <c:v>0.43492999999999998</c:v>
                </c:pt>
                <c:pt idx="60">
                  <c:v>0.44230000000000003</c:v>
                </c:pt>
                <c:pt idx="61">
                  <c:v>0.44967000000000001</c:v>
                </c:pt>
                <c:pt idx="62">
                  <c:v>0.45705000000000001</c:v>
                </c:pt>
                <c:pt idx="63">
                  <c:v>0.46442</c:v>
                </c:pt>
                <c:pt idx="64">
                  <c:v>0.47178999999999999</c:v>
                </c:pt>
                <c:pt idx="65">
                  <c:v>0.47915999999999997</c:v>
                </c:pt>
                <c:pt idx="66">
                  <c:v>0.48653000000000002</c:v>
                </c:pt>
                <c:pt idx="67">
                  <c:v>0.49390000000000001</c:v>
                </c:pt>
                <c:pt idx="68">
                  <c:v>0.50127999999999995</c:v>
                </c:pt>
                <c:pt idx="69">
                  <c:v>0.50865000000000005</c:v>
                </c:pt>
                <c:pt idx="70">
                  <c:v>0.51602000000000003</c:v>
                </c:pt>
                <c:pt idx="71">
                  <c:v>0.52339000000000002</c:v>
                </c:pt>
                <c:pt idx="72">
                  <c:v>0.53076000000000001</c:v>
                </c:pt>
                <c:pt idx="73">
                  <c:v>0.53813</c:v>
                </c:pt>
                <c:pt idx="74">
                  <c:v>0.54551000000000005</c:v>
                </c:pt>
                <c:pt idx="75">
                  <c:v>0.55288000000000004</c:v>
                </c:pt>
                <c:pt idx="76">
                  <c:v>0.56025000000000003</c:v>
                </c:pt>
                <c:pt idx="77">
                  <c:v>0.56762000000000001</c:v>
                </c:pt>
                <c:pt idx="78">
                  <c:v>0.57499</c:v>
                </c:pt>
                <c:pt idx="79">
                  <c:v>0.58235999999999999</c:v>
                </c:pt>
                <c:pt idx="80">
                  <c:v>0.58974000000000004</c:v>
                </c:pt>
                <c:pt idx="81">
                  <c:v>0.59711000000000003</c:v>
                </c:pt>
                <c:pt idx="82">
                  <c:v>0.60448000000000002</c:v>
                </c:pt>
                <c:pt idx="83">
                  <c:v>0.61185</c:v>
                </c:pt>
                <c:pt idx="84">
                  <c:v>0.61921999999999999</c:v>
                </c:pt>
                <c:pt idx="85">
                  <c:v>0.62658999999999998</c:v>
                </c:pt>
                <c:pt idx="86">
                  <c:v>0.63397000000000003</c:v>
                </c:pt>
                <c:pt idx="87">
                  <c:v>0.64134000000000002</c:v>
                </c:pt>
                <c:pt idx="88">
                  <c:v>0.64871000000000001</c:v>
                </c:pt>
                <c:pt idx="89">
                  <c:v>0.65608</c:v>
                </c:pt>
                <c:pt idx="90">
                  <c:v>0.66344999999999998</c:v>
                </c:pt>
                <c:pt idx="91">
                  <c:v>0.67081999999999997</c:v>
                </c:pt>
                <c:pt idx="92">
                  <c:v>0.67820000000000003</c:v>
                </c:pt>
                <c:pt idx="93">
                  <c:v>0.68557000000000001</c:v>
                </c:pt>
                <c:pt idx="94">
                  <c:v>0.69294</c:v>
                </c:pt>
                <c:pt idx="95">
                  <c:v>0.70030999999999999</c:v>
                </c:pt>
                <c:pt idx="96">
                  <c:v>0.70767999999999998</c:v>
                </c:pt>
                <c:pt idx="97">
                  <c:v>0.71504999999999996</c:v>
                </c:pt>
                <c:pt idx="98">
                  <c:v>0.72243000000000002</c:v>
                </c:pt>
                <c:pt idx="99">
                  <c:v>0.7298</c:v>
                </c:pt>
              </c:numCache>
            </c:numRef>
          </c:xVal>
          <c:yVal>
            <c:numRef>
              <c:f>'[1]Pmax calculator'!$D$4:$D$103</c:f>
              <c:numCache>
                <c:formatCode>General</c:formatCode>
                <c:ptCount val="100"/>
                <c:pt idx="0">
                  <c:v>0</c:v>
                </c:pt>
                <c:pt idx="1">
                  <c:v>2.9104129999999996E-4</c:v>
                </c:pt>
                <c:pt idx="2">
                  <c:v>5.8060860000000002E-4</c:v>
                </c:pt>
                <c:pt idx="3">
                  <c:v>8.6887360000000014E-4</c:v>
                </c:pt>
                <c:pt idx="4">
                  <c:v>1.1554181999999999E-3</c:v>
                </c:pt>
                <c:pt idx="5">
                  <c:v>1.4401201999999999E-3</c:v>
                </c:pt>
                <c:pt idx="6">
                  <c:v>1.7236430999999998E-3</c:v>
                </c:pt>
                <c:pt idx="7">
                  <c:v>2.005176E-3</c:v>
                </c:pt>
                <c:pt idx="8">
                  <c:v>2.2856772000000003E-3</c:v>
                </c:pt>
                <c:pt idx="9">
                  <c:v>2.5644274999999999E-3</c:v>
                </c:pt>
                <c:pt idx="10">
                  <c:v>2.8419059999999999E-3</c:v>
                </c:pt>
                <c:pt idx="11">
                  <c:v>3.1170996000000001E-3</c:v>
                </c:pt>
                <c:pt idx="12">
                  <c:v>3.3915563999999997E-3</c:v>
                </c:pt>
                <c:pt idx="13">
                  <c:v>3.6635808999999999E-3</c:v>
                </c:pt>
                <c:pt idx="14">
                  <c:v>3.9339839999999997E-3</c:v>
                </c:pt>
                <c:pt idx="15">
                  <c:v>4.2042515999999993E-3</c:v>
                </c:pt>
                <c:pt idx="16">
                  <c:v>4.4714845000000001E-3</c:v>
                </c:pt>
                <c:pt idx="17">
                  <c:v>4.7383492000000003E-3</c:v>
                </c:pt>
                <c:pt idx="18">
                  <c:v>5.0024129999999998E-3</c:v>
                </c:pt>
                <c:pt idx="19">
                  <c:v>5.2662559999999995E-3</c:v>
                </c:pt>
                <c:pt idx="20">
                  <c:v>5.5271507000000004E-3</c:v>
                </c:pt>
                <c:pt idx="21">
                  <c:v>5.7883459000000002E-3</c:v>
                </c:pt>
                <c:pt idx="22">
                  <c:v>6.0460703999999999E-3</c:v>
                </c:pt>
                <c:pt idx="23">
                  <c:v>6.3021735000000009E-3</c:v>
                </c:pt>
                <c:pt idx="24">
                  <c:v>6.5584243999999995E-3</c:v>
                </c:pt>
                <c:pt idx="25">
                  <c:v>6.8113584000000001E-3</c:v>
                </c:pt>
                <c:pt idx="26">
                  <c:v>7.0645875999999991E-3</c:v>
                </c:pt>
                <c:pt idx="27">
                  <c:v>7.3147199999999994E-3</c:v>
                </c:pt>
                <c:pt idx="28">
                  <c:v>7.5628624000000002E-3</c:v>
                </c:pt>
                <c:pt idx="29">
                  <c:v>7.8115212000000002E-3</c:v>
                </c:pt>
                <c:pt idx="30">
                  <c:v>8.0564945000000006E-3</c:v>
                </c:pt>
                <c:pt idx="31">
                  <c:v>8.2998463999999997E-3</c:v>
                </c:pt>
                <c:pt idx="32">
                  <c:v>8.5439357999999993E-3</c:v>
                </c:pt>
                <c:pt idx="33">
                  <c:v>8.7844797000000002E-3</c:v>
                </c:pt>
                <c:pt idx="34">
                  <c:v>9.0230399999999978E-3</c:v>
                </c:pt>
                <c:pt idx="35">
                  <c:v>9.2625590000000018E-3</c:v>
                </c:pt>
                <c:pt idx="36">
                  <c:v>9.4979502000000007E-3</c:v>
                </c:pt>
                <c:pt idx="37">
                  <c:v>9.731720000000001E-3</c:v>
                </c:pt>
                <c:pt idx="38">
                  <c:v>9.9638683999999991E-3</c:v>
                </c:pt>
                <c:pt idx="39">
                  <c:v>1.0194749999999999E-2</c:v>
                </c:pt>
                <c:pt idx="40">
                  <c:v>1.0423654500000001E-2</c:v>
                </c:pt>
                <c:pt idx="41">
                  <c:v>1.06509376E-2</c:v>
                </c:pt>
                <c:pt idx="42">
                  <c:v>1.0876599299999999E-2</c:v>
                </c:pt>
                <c:pt idx="43">
                  <c:v>1.11006396E-2</c:v>
                </c:pt>
                <c:pt idx="44">
                  <c:v>1.13230585E-2</c:v>
                </c:pt>
                <c:pt idx="45">
                  <c:v>1.1540886700000001E-2</c:v>
                </c:pt>
                <c:pt idx="46">
                  <c:v>1.1759988000000001E-2</c:v>
                </c:pt>
                <c:pt idx="47">
                  <c:v>1.19740032E-2</c:v>
                </c:pt>
                <c:pt idx="48">
                  <c:v>1.2186249599999999E-2</c:v>
                </c:pt>
                <c:pt idx="49">
                  <c:v>1.2396727200000001E-2</c:v>
                </c:pt>
                <c:pt idx="50">
                  <c:v>1.2605436000000001E-2</c:v>
                </c:pt>
                <c:pt idx="51">
                  <c:v>1.28127168E-2</c:v>
                </c:pt>
                <c:pt idx="52">
                  <c:v>1.3014053500000001E-2</c:v>
                </c:pt>
                <c:pt idx="53">
                  <c:v>1.3213474000000001E-2</c:v>
                </c:pt>
                <c:pt idx="54">
                  <c:v>1.3410978299999998E-2</c:v>
                </c:pt>
                <c:pt idx="55">
                  <c:v>1.3602512000000002E-2</c:v>
                </c:pt>
                <c:pt idx="56">
                  <c:v>1.3792316200000002E-2</c:v>
                </c:pt>
                <c:pt idx="57">
                  <c:v>1.3979721300000001E-2</c:v>
                </c:pt>
                <c:pt idx="58">
                  <c:v>1.4160787199999999E-2</c:v>
                </c:pt>
                <c:pt idx="59">
                  <c:v>1.4335292800000001E-2</c:v>
                </c:pt>
                <c:pt idx="60">
                  <c:v>1.4503017E-2</c:v>
                </c:pt>
                <c:pt idx="61">
                  <c:v>1.4668235400000002E-2</c:v>
                </c:pt>
                <c:pt idx="62">
                  <c:v>1.4826701999999999E-2</c:v>
                </c:pt>
                <c:pt idx="63">
                  <c:v>1.4972900799999999E-2</c:v>
                </c:pt>
                <c:pt idx="64">
                  <c:v>1.5116151599999999E-2</c:v>
                </c:pt>
                <c:pt idx="65">
                  <c:v>1.52468712E-2</c:v>
                </c:pt>
                <c:pt idx="66">
                  <c:v>1.5364617399999999E-2</c:v>
                </c:pt>
                <c:pt idx="67">
                  <c:v>1.5473886999999999E-2</c:v>
                </c:pt>
                <c:pt idx="68">
                  <c:v>1.5564743999999998E-2</c:v>
                </c:pt>
                <c:pt idx="69">
                  <c:v>1.5646073999999999E-2</c:v>
                </c:pt>
                <c:pt idx="70">
                  <c:v>1.5702488600000002E-2</c:v>
                </c:pt>
                <c:pt idx="71">
                  <c:v>1.5743571200000001E-2</c:v>
                </c:pt>
                <c:pt idx="72">
                  <c:v>1.5758264399999999E-2</c:v>
                </c:pt>
                <c:pt idx="73">
                  <c:v>1.57456838E-2</c:v>
                </c:pt>
                <c:pt idx="74">
                  <c:v>1.5705232900000001E-2</c:v>
                </c:pt>
                <c:pt idx="75">
                  <c:v>1.5624388800000001E-2</c:v>
                </c:pt>
                <c:pt idx="76">
                  <c:v>1.5507720000000001E-2</c:v>
                </c:pt>
                <c:pt idx="77">
                  <c:v>1.5342768599999999E-2</c:v>
                </c:pt>
                <c:pt idx="78">
                  <c:v>1.5122237E-2</c:v>
                </c:pt>
                <c:pt idx="79">
                  <c:v>1.48443564E-2</c:v>
                </c:pt>
                <c:pt idx="80">
                  <c:v>1.4495809200000001E-2</c:v>
                </c:pt>
                <c:pt idx="81">
                  <c:v>1.4067911600000002E-2</c:v>
                </c:pt>
                <c:pt idx="82">
                  <c:v>1.3552441599999999E-2</c:v>
                </c:pt>
                <c:pt idx="83">
                  <c:v>1.2922272E-2</c:v>
                </c:pt>
                <c:pt idx="84">
                  <c:v>1.2180057399999999E-2</c:v>
                </c:pt>
                <c:pt idx="85">
                  <c:v>1.1291151800000001E-2</c:v>
                </c:pt>
                <c:pt idx="86">
                  <c:v>1.0244955200000001E-2</c:v>
                </c:pt>
                <c:pt idx="87">
                  <c:v>9.0172403999999994E-3</c:v>
                </c:pt>
                <c:pt idx="88">
                  <c:v>7.5769328E-3</c:v>
                </c:pt>
                <c:pt idx="89">
                  <c:v>5.8981592000000001E-3</c:v>
                </c:pt>
                <c:pt idx="90">
                  <c:v>3.9342585000000001E-3</c:v>
                </c:pt>
                <c:pt idx="91">
                  <c:v>1.6569254E-3</c:v>
                </c:pt>
                <c:pt idx="92">
                  <c:v>-9.9017199999999988E-4</c:v>
                </c:pt>
                <c:pt idx="93">
                  <c:v>-4.0654301000000006E-3</c:v>
                </c:pt>
                <c:pt idx="94">
                  <c:v>-7.6154105999999997E-3</c:v>
                </c:pt>
                <c:pt idx="95">
                  <c:v>-1.17301925E-2</c:v>
                </c:pt>
                <c:pt idx="96">
                  <c:v>-1.64818672E-2</c:v>
                </c:pt>
                <c:pt idx="97">
                  <c:v>-2.19734865E-2</c:v>
                </c:pt>
                <c:pt idx="98">
                  <c:v>-2.83048074E-2</c:v>
                </c:pt>
                <c:pt idx="99">
                  <c:v>-3.5606942000000003E-2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07-4CE0-8E73-7EED6D510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67424"/>
        <c:axId val="30168960"/>
      </c:scatterChart>
      <c:valAx>
        <c:axId val="3016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168960"/>
        <c:crosses val="autoZero"/>
        <c:crossBetween val="midCat"/>
      </c:valAx>
      <c:valAx>
        <c:axId val="3016896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1674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5</xdr:row>
      <xdr:rowOff>123825</xdr:rowOff>
    </xdr:from>
    <xdr:to>
      <xdr:col>6</xdr:col>
      <xdr:colOff>9525</xdr:colOff>
      <xdr:row>8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1076325"/>
          <a:ext cx="33813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12</xdr:row>
      <xdr:rowOff>47624</xdr:rowOff>
    </xdr:from>
    <xdr:to>
      <xdr:col>5</xdr:col>
      <xdr:colOff>161925</xdr:colOff>
      <xdr:row>15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9134" r="37633" b="41297"/>
        <a:stretch/>
      </xdr:blipFill>
      <xdr:spPr>
        <a:xfrm>
          <a:off x="219075" y="2333624"/>
          <a:ext cx="3171825" cy="6477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</xdr:row>
          <xdr:rowOff>85725</xdr:rowOff>
        </xdr:from>
        <xdr:to>
          <xdr:col>14</xdr:col>
          <xdr:colOff>495300</xdr:colOff>
          <xdr:row>26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6</xdr:row>
      <xdr:rowOff>119062</xdr:rowOff>
    </xdr:from>
    <xdr:to>
      <xdr:col>12</xdr:col>
      <xdr:colOff>123825</xdr:colOff>
      <xdr:row>21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ssier/2014-2015/Manuscripts/2015-2016/Simulating%20OSC/Pmax%20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ax calculator"/>
    </sheetNames>
    <sheetDataSet>
      <sheetData sheetId="0">
        <row r="4">
          <cell r="A4">
            <v>0</v>
          </cell>
          <cell r="D4">
            <v>0</v>
          </cell>
        </row>
        <row r="5">
          <cell r="A5">
            <v>7.3699999999999998E-3</v>
          </cell>
          <cell r="D5">
            <v>2.9104129999999996E-4</v>
          </cell>
        </row>
        <row r="6">
          <cell r="A6">
            <v>1.474E-2</v>
          </cell>
          <cell r="D6">
            <v>5.8060860000000002E-4</v>
          </cell>
        </row>
        <row r="7">
          <cell r="A7">
            <v>2.2120000000000001E-2</v>
          </cell>
          <cell r="D7">
            <v>8.6887360000000014E-4</v>
          </cell>
        </row>
        <row r="8">
          <cell r="A8">
            <v>2.9489999999999999E-2</v>
          </cell>
          <cell r="D8">
            <v>1.1554181999999999E-3</v>
          </cell>
        </row>
        <row r="9">
          <cell r="A9">
            <v>3.6859999999999997E-2</v>
          </cell>
          <cell r="D9">
            <v>1.4401201999999999E-3</v>
          </cell>
        </row>
        <row r="10">
          <cell r="A10">
            <v>4.4229999999999998E-2</v>
          </cell>
          <cell r="D10">
            <v>1.7236430999999998E-3</v>
          </cell>
        </row>
        <row r="11">
          <cell r="A11">
            <v>5.16E-2</v>
          </cell>
          <cell r="D11">
            <v>2.005176E-3</v>
          </cell>
        </row>
        <row r="12">
          <cell r="A12">
            <v>5.8970000000000002E-2</v>
          </cell>
          <cell r="D12">
            <v>2.2856772000000003E-3</v>
          </cell>
        </row>
        <row r="13">
          <cell r="A13">
            <v>6.6350000000000006E-2</v>
          </cell>
          <cell r="D13">
            <v>2.5644274999999999E-3</v>
          </cell>
        </row>
        <row r="14">
          <cell r="A14">
            <v>7.3719999999999994E-2</v>
          </cell>
          <cell r="D14">
            <v>2.8419059999999999E-3</v>
          </cell>
        </row>
        <row r="15">
          <cell r="A15">
            <v>8.1089999999999995E-2</v>
          </cell>
          <cell r="D15">
            <v>3.1170996000000001E-3</v>
          </cell>
        </row>
        <row r="16">
          <cell r="A16">
            <v>8.8459999999999997E-2</v>
          </cell>
          <cell r="D16">
            <v>3.3915563999999997E-3</v>
          </cell>
        </row>
        <row r="17">
          <cell r="A17">
            <v>9.5829999999999999E-2</v>
          </cell>
          <cell r="D17">
            <v>3.6635808999999999E-3</v>
          </cell>
        </row>
        <row r="18">
          <cell r="A18">
            <v>0.1032</v>
          </cell>
          <cell r="D18">
            <v>3.9339839999999997E-3</v>
          </cell>
        </row>
        <row r="19">
          <cell r="A19">
            <v>0.11058</v>
          </cell>
          <cell r="D19">
            <v>4.2042515999999993E-3</v>
          </cell>
        </row>
        <row r="20">
          <cell r="A20">
            <v>0.11795</v>
          </cell>
          <cell r="D20">
            <v>4.4714845000000001E-3</v>
          </cell>
        </row>
        <row r="21">
          <cell r="A21">
            <v>0.12531999999999999</v>
          </cell>
          <cell r="D21">
            <v>4.7383492000000003E-3</v>
          </cell>
        </row>
        <row r="22">
          <cell r="A22">
            <v>0.13269</v>
          </cell>
          <cell r="D22">
            <v>5.0024129999999998E-3</v>
          </cell>
        </row>
        <row r="23">
          <cell r="A23">
            <v>0.14005999999999999</v>
          </cell>
          <cell r="D23">
            <v>5.2662559999999995E-3</v>
          </cell>
        </row>
        <row r="24">
          <cell r="A24">
            <v>0.14743000000000001</v>
          </cell>
          <cell r="D24">
            <v>5.5271507000000004E-3</v>
          </cell>
        </row>
        <row r="25">
          <cell r="A25">
            <v>0.15481</v>
          </cell>
          <cell r="D25">
            <v>5.7883459000000002E-3</v>
          </cell>
        </row>
        <row r="26">
          <cell r="A26">
            <v>0.16217999999999999</v>
          </cell>
          <cell r="D26">
            <v>6.0460703999999999E-3</v>
          </cell>
        </row>
        <row r="27">
          <cell r="A27">
            <v>0.16955000000000001</v>
          </cell>
          <cell r="D27">
            <v>6.3021735000000009E-3</v>
          </cell>
        </row>
        <row r="28">
          <cell r="A28">
            <v>0.17691999999999999</v>
          </cell>
          <cell r="D28">
            <v>6.5584243999999995E-3</v>
          </cell>
        </row>
        <row r="29">
          <cell r="A29">
            <v>0.18429000000000001</v>
          </cell>
          <cell r="D29">
            <v>6.8113584000000001E-3</v>
          </cell>
        </row>
        <row r="30">
          <cell r="A30">
            <v>0.19166</v>
          </cell>
          <cell r="D30">
            <v>7.0645875999999991E-3</v>
          </cell>
        </row>
        <row r="31">
          <cell r="A31">
            <v>0.19903999999999999</v>
          </cell>
          <cell r="D31">
            <v>7.3147199999999994E-3</v>
          </cell>
        </row>
        <row r="32">
          <cell r="A32">
            <v>0.20641000000000001</v>
          </cell>
          <cell r="D32">
            <v>7.5628624000000002E-3</v>
          </cell>
        </row>
        <row r="33">
          <cell r="A33">
            <v>0.21378</v>
          </cell>
          <cell r="D33">
            <v>7.8115212000000002E-3</v>
          </cell>
        </row>
        <row r="34">
          <cell r="A34">
            <v>0.22115000000000001</v>
          </cell>
          <cell r="D34">
            <v>8.0564945000000006E-3</v>
          </cell>
        </row>
        <row r="35">
          <cell r="A35">
            <v>0.22852</v>
          </cell>
          <cell r="D35">
            <v>8.2998463999999997E-3</v>
          </cell>
        </row>
        <row r="36">
          <cell r="A36">
            <v>0.23588999999999999</v>
          </cell>
          <cell r="D36">
            <v>8.5439357999999993E-3</v>
          </cell>
        </row>
        <row r="37">
          <cell r="A37">
            <v>0.24326999999999999</v>
          </cell>
          <cell r="D37">
            <v>8.7844797000000002E-3</v>
          </cell>
        </row>
        <row r="38">
          <cell r="A38">
            <v>0.25063999999999997</v>
          </cell>
          <cell r="D38">
            <v>9.0230399999999978E-3</v>
          </cell>
        </row>
        <row r="39">
          <cell r="A39">
            <v>0.25801000000000002</v>
          </cell>
          <cell r="D39">
            <v>9.2625590000000018E-3</v>
          </cell>
        </row>
        <row r="40">
          <cell r="A40">
            <v>0.26538</v>
          </cell>
          <cell r="D40">
            <v>9.4979502000000007E-3</v>
          </cell>
        </row>
        <row r="41">
          <cell r="A41">
            <v>0.27274999999999999</v>
          </cell>
          <cell r="D41">
            <v>9.731720000000001E-3</v>
          </cell>
        </row>
        <row r="42">
          <cell r="A42">
            <v>0.28011999999999998</v>
          </cell>
          <cell r="D42">
            <v>9.9638683999999991E-3</v>
          </cell>
        </row>
        <row r="43">
          <cell r="A43">
            <v>0.28749999999999998</v>
          </cell>
          <cell r="D43">
            <v>1.0194749999999999E-2</v>
          </cell>
        </row>
        <row r="44">
          <cell r="A44">
            <v>0.29487000000000002</v>
          </cell>
          <cell r="D44">
            <v>1.0423654500000001E-2</v>
          </cell>
        </row>
        <row r="45">
          <cell r="A45">
            <v>0.30224000000000001</v>
          </cell>
          <cell r="D45">
            <v>1.06509376E-2</v>
          </cell>
        </row>
        <row r="46">
          <cell r="A46">
            <v>0.30961</v>
          </cell>
          <cell r="D46">
            <v>1.0876599299999999E-2</v>
          </cell>
        </row>
        <row r="47">
          <cell r="A47">
            <v>0.31697999999999998</v>
          </cell>
          <cell r="D47">
            <v>1.11006396E-2</v>
          </cell>
        </row>
        <row r="48">
          <cell r="A48">
            <v>0.32435000000000003</v>
          </cell>
          <cell r="D48">
            <v>1.13230585E-2</v>
          </cell>
        </row>
        <row r="49">
          <cell r="A49">
            <v>0.33173000000000002</v>
          </cell>
          <cell r="D49">
            <v>1.1540886700000001E-2</v>
          </cell>
        </row>
        <row r="50">
          <cell r="A50">
            <v>0.33910000000000001</v>
          </cell>
          <cell r="D50">
            <v>1.1759988000000001E-2</v>
          </cell>
        </row>
        <row r="51">
          <cell r="A51">
            <v>0.34647</v>
          </cell>
          <cell r="D51">
            <v>1.19740032E-2</v>
          </cell>
        </row>
        <row r="52">
          <cell r="A52">
            <v>0.35383999999999999</v>
          </cell>
          <cell r="D52">
            <v>1.2186249599999999E-2</v>
          </cell>
        </row>
        <row r="53">
          <cell r="A53">
            <v>0.36120999999999998</v>
          </cell>
          <cell r="D53">
            <v>1.2396727200000001E-2</v>
          </cell>
        </row>
        <row r="54">
          <cell r="A54">
            <v>0.36858000000000002</v>
          </cell>
          <cell r="D54">
            <v>1.2605436000000001E-2</v>
          </cell>
        </row>
        <row r="55">
          <cell r="A55">
            <v>0.37596000000000002</v>
          </cell>
          <cell r="D55">
            <v>1.28127168E-2</v>
          </cell>
        </row>
        <row r="56">
          <cell r="A56">
            <v>0.38333</v>
          </cell>
          <cell r="D56">
            <v>1.3014053500000001E-2</v>
          </cell>
        </row>
        <row r="57">
          <cell r="A57">
            <v>0.39069999999999999</v>
          </cell>
          <cell r="D57">
            <v>1.3213474000000001E-2</v>
          </cell>
        </row>
        <row r="58">
          <cell r="A58">
            <v>0.39806999999999998</v>
          </cell>
          <cell r="D58">
            <v>1.3410978299999998E-2</v>
          </cell>
        </row>
        <row r="59">
          <cell r="A59">
            <v>0.40544000000000002</v>
          </cell>
          <cell r="D59">
            <v>1.3602512000000002E-2</v>
          </cell>
        </row>
        <row r="60">
          <cell r="A60">
            <v>0.41282000000000002</v>
          </cell>
          <cell r="D60">
            <v>1.3792316200000002E-2</v>
          </cell>
        </row>
        <row r="61">
          <cell r="A61">
            <v>0.42019000000000001</v>
          </cell>
          <cell r="D61">
            <v>1.3979721300000001E-2</v>
          </cell>
        </row>
        <row r="62">
          <cell r="A62">
            <v>0.42756</v>
          </cell>
          <cell r="D62">
            <v>1.4160787199999999E-2</v>
          </cell>
        </row>
        <row r="63">
          <cell r="A63">
            <v>0.43492999999999998</v>
          </cell>
          <cell r="D63">
            <v>1.4335292800000001E-2</v>
          </cell>
        </row>
        <row r="64">
          <cell r="A64">
            <v>0.44230000000000003</v>
          </cell>
          <cell r="D64">
            <v>1.4503017E-2</v>
          </cell>
        </row>
        <row r="65">
          <cell r="A65">
            <v>0.44967000000000001</v>
          </cell>
          <cell r="D65">
            <v>1.4668235400000002E-2</v>
          </cell>
        </row>
        <row r="66">
          <cell r="A66">
            <v>0.45705000000000001</v>
          </cell>
          <cell r="D66">
            <v>1.4826701999999999E-2</v>
          </cell>
        </row>
        <row r="67">
          <cell r="A67">
            <v>0.46442</v>
          </cell>
          <cell r="D67">
            <v>1.4972900799999999E-2</v>
          </cell>
        </row>
        <row r="68">
          <cell r="A68">
            <v>0.47178999999999999</v>
          </cell>
          <cell r="D68">
            <v>1.5116151599999999E-2</v>
          </cell>
        </row>
        <row r="69">
          <cell r="A69">
            <v>0.47915999999999997</v>
          </cell>
          <cell r="D69">
            <v>1.52468712E-2</v>
          </cell>
        </row>
        <row r="70">
          <cell r="A70">
            <v>0.48653000000000002</v>
          </cell>
          <cell r="D70">
            <v>1.5364617399999999E-2</v>
          </cell>
        </row>
        <row r="71">
          <cell r="A71">
            <v>0.49390000000000001</v>
          </cell>
          <cell r="D71">
            <v>1.5473886999999999E-2</v>
          </cell>
        </row>
        <row r="72">
          <cell r="A72">
            <v>0.50127999999999995</v>
          </cell>
          <cell r="D72">
            <v>1.5564743999999998E-2</v>
          </cell>
        </row>
        <row r="73">
          <cell r="A73">
            <v>0.50865000000000005</v>
          </cell>
          <cell r="D73">
            <v>1.5646073999999999E-2</v>
          </cell>
        </row>
        <row r="74">
          <cell r="A74">
            <v>0.51602000000000003</v>
          </cell>
          <cell r="D74">
            <v>1.5702488600000002E-2</v>
          </cell>
        </row>
        <row r="75">
          <cell r="A75">
            <v>0.52339000000000002</v>
          </cell>
          <cell r="D75">
            <v>1.5743571200000001E-2</v>
          </cell>
        </row>
        <row r="76">
          <cell r="A76">
            <v>0.53076000000000001</v>
          </cell>
          <cell r="D76">
            <v>1.5758264399999999E-2</v>
          </cell>
        </row>
        <row r="77">
          <cell r="A77">
            <v>0.53813</v>
          </cell>
          <cell r="D77">
            <v>1.57456838E-2</v>
          </cell>
        </row>
        <row r="78">
          <cell r="A78">
            <v>0.54551000000000005</v>
          </cell>
          <cell r="D78">
            <v>1.5705232900000001E-2</v>
          </cell>
        </row>
        <row r="79">
          <cell r="A79">
            <v>0.55288000000000004</v>
          </cell>
          <cell r="D79">
            <v>1.5624388800000001E-2</v>
          </cell>
        </row>
        <row r="80">
          <cell r="A80">
            <v>0.56025000000000003</v>
          </cell>
          <cell r="D80">
            <v>1.5507720000000001E-2</v>
          </cell>
        </row>
        <row r="81">
          <cell r="A81">
            <v>0.56762000000000001</v>
          </cell>
          <cell r="D81">
            <v>1.5342768599999999E-2</v>
          </cell>
        </row>
        <row r="82">
          <cell r="A82">
            <v>0.57499</v>
          </cell>
          <cell r="D82">
            <v>1.5122237E-2</v>
          </cell>
        </row>
        <row r="83">
          <cell r="A83">
            <v>0.58235999999999999</v>
          </cell>
          <cell r="D83">
            <v>1.48443564E-2</v>
          </cell>
        </row>
        <row r="84">
          <cell r="A84">
            <v>0.58974000000000004</v>
          </cell>
          <cell r="D84">
            <v>1.4495809200000001E-2</v>
          </cell>
        </row>
        <row r="85">
          <cell r="A85">
            <v>0.59711000000000003</v>
          </cell>
          <cell r="D85">
            <v>1.4067911600000002E-2</v>
          </cell>
        </row>
        <row r="86">
          <cell r="A86">
            <v>0.60448000000000002</v>
          </cell>
          <cell r="D86">
            <v>1.3552441599999999E-2</v>
          </cell>
        </row>
        <row r="87">
          <cell r="A87">
            <v>0.61185</v>
          </cell>
          <cell r="D87">
            <v>1.2922272E-2</v>
          </cell>
        </row>
        <row r="88">
          <cell r="A88">
            <v>0.61921999999999999</v>
          </cell>
          <cell r="D88">
            <v>1.2180057399999999E-2</v>
          </cell>
        </row>
        <row r="89">
          <cell r="A89">
            <v>0.62658999999999998</v>
          </cell>
          <cell r="D89">
            <v>1.1291151800000001E-2</v>
          </cell>
        </row>
        <row r="90">
          <cell r="A90">
            <v>0.63397000000000003</v>
          </cell>
          <cell r="D90">
            <v>1.0244955200000001E-2</v>
          </cell>
        </row>
        <row r="91">
          <cell r="A91">
            <v>0.64134000000000002</v>
          </cell>
          <cell r="D91">
            <v>9.0172403999999994E-3</v>
          </cell>
        </row>
        <row r="92">
          <cell r="A92">
            <v>0.64871000000000001</v>
          </cell>
          <cell r="D92">
            <v>7.5769328E-3</v>
          </cell>
        </row>
        <row r="93">
          <cell r="A93">
            <v>0.65608</v>
          </cell>
          <cell r="D93">
            <v>5.8981592000000001E-3</v>
          </cell>
        </row>
        <row r="94">
          <cell r="A94">
            <v>0.66344999999999998</v>
          </cell>
          <cell r="D94">
            <v>3.9342585000000001E-3</v>
          </cell>
        </row>
        <row r="95">
          <cell r="A95">
            <v>0.67081999999999997</v>
          </cell>
          <cell r="D95">
            <v>1.6569254E-3</v>
          </cell>
        </row>
        <row r="96">
          <cell r="A96">
            <v>0.67820000000000003</v>
          </cell>
          <cell r="D96">
            <v>-9.9017199999999988E-4</v>
          </cell>
        </row>
        <row r="97">
          <cell r="A97">
            <v>0.68557000000000001</v>
          </cell>
          <cell r="D97">
            <v>-4.0654301000000006E-3</v>
          </cell>
        </row>
        <row r="98">
          <cell r="A98">
            <v>0.69294</v>
          </cell>
          <cell r="D98">
            <v>-7.6154105999999997E-3</v>
          </cell>
        </row>
        <row r="99">
          <cell r="A99">
            <v>0.70030999999999999</v>
          </cell>
          <cell r="D99">
            <v>-1.17301925E-2</v>
          </cell>
        </row>
        <row r="100">
          <cell r="A100">
            <v>0.70767999999999998</v>
          </cell>
          <cell r="D100">
            <v>-1.64818672E-2</v>
          </cell>
        </row>
        <row r="101">
          <cell r="A101">
            <v>0.71504999999999996</v>
          </cell>
          <cell r="D101">
            <v>-2.19734865E-2</v>
          </cell>
        </row>
        <row r="102">
          <cell r="A102">
            <v>0.72243000000000002</v>
          </cell>
          <cell r="D102">
            <v>-2.83048074E-2</v>
          </cell>
        </row>
        <row r="103">
          <cell r="A103">
            <v>0.7298</v>
          </cell>
          <cell r="D103">
            <v>-3.5606942000000003E-2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F16" sqref="F16"/>
    </sheetView>
  </sheetViews>
  <sheetFormatPr defaultRowHeight="15" x14ac:dyDescent="0.25"/>
  <cols>
    <col min="1" max="2" width="12.42578125" customWidth="1"/>
    <col min="3" max="3" width="15" customWidth="1"/>
    <col min="4" max="4" width="14.28515625" customWidth="1"/>
    <col min="5" max="5" width="13.85546875" customWidth="1"/>
    <col min="6" max="6" width="13.140625" customWidth="1"/>
    <col min="7" max="7" width="12.140625" customWidth="1"/>
    <col min="8" max="8" width="10.42578125" customWidth="1"/>
    <col min="9" max="9" width="13.140625" customWidth="1"/>
    <col min="10" max="10" width="11.7109375" customWidth="1"/>
    <col min="11" max="11" width="14.140625" customWidth="1"/>
    <col min="12" max="12" width="12" customWidth="1"/>
  </cols>
  <sheetData>
    <row r="1" spans="1:16" ht="31.5" x14ac:dyDescent="0.25">
      <c r="A1" s="1" t="s">
        <v>3</v>
      </c>
      <c r="B1" s="1" t="s">
        <v>4</v>
      </c>
      <c r="C1" s="1" t="s">
        <v>6</v>
      </c>
      <c r="D1" s="2" t="s">
        <v>7</v>
      </c>
      <c r="E1" s="2" t="s">
        <v>32</v>
      </c>
      <c r="H1" s="16" t="s">
        <v>21</v>
      </c>
      <c r="I1" s="16" t="s">
        <v>22</v>
      </c>
      <c r="J1" s="16" t="s">
        <v>23</v>
      </c>
      <c r="K1" s="23" t="s">
        <v>5</v>
      </c>
      <c r="L1" s="1" t="s">
        <v>3</v>
      </c>
      <c r="M1" s="2" t="s">
        <v>25</v>
      </c>
      <c r="N1" s="2" t="s">
        <v>26</v>
      </c>
      <c r="P1" s="8"/>
    </row>
    <row r="2" spans="1:16" ht="15.75" x14ac:dyDescent="0.25">
      <c r="A2" s="17">
        <v>0.68</v>
      </c>
      <c r="B2" s="16">
        <v>0.2</v>
      </c>
      <c r="C2" s="17">
        <v>19.96</v>
      </c>
      <c r="D2" s="17">
        <v>29.94</v>
      </c>
      <c r="E2" s="17">
        <v>39.92</v>
      </c>
      <c r="H2" s="17">
        <v>18.170000000000002</v>
      </c>
      <c r="I2" s="17">
        <v>27.26</v>
      </c>
      <c r="J2" s="17">
        <v>36.35</v>
      </c>
      <c r="K2" s="24">
        <v>20</v>
      </c>
      <c r="L2" s="12">
        <v>0.38800000000000001</v>
      </c>
      <c r="M2" s="12">
        <v>0.53400000000000003</v>
      </c>
      <c r="N2" s="12">
        <v>0.63</v>
      </c>
    </row>
    <row r="3" spans="1:16" ht="15.75" x14ac:dyDescent="0.25">
      <c r="A3" s="17">
        <v>0.68</v>
      </c>
      <c r="B3" s="16">
        <v>0.4</v>
      </c>
      <c r="C3" s="17">
        <v>19.920000000000002</v>
      </c>
      <c r="D3" s="17">
        <v>29.88</v>
      </c>
      <c r="E3" s="17">
        <v>39.840000000000003</v>
      </c>
      <c r="H3" s="17">
        <v>19.04</v>
      </c>
      <c r="I3" s="17">
        <v>28.56</v>
      </c>
      <c r="J3" s="17">
        <v>38.07</v>
      </c>
      <c r="K3" s="24">
        <v>40</v>
      </c>
      <c r="L3" s="12">
        <v>0.58099999999999996</v>
      </c>
      <c r="M3" s="12">
        <v>0.67400000000000004</v>
      </c>
      <c r="N3" s="12">
        <v>0.72499999999999998</v>
      </c>
    </row>
    <row r="4" spans="1:16" ht="15.75" x14ac:dyDescent="0.25">
      <c r="A4" s="17">
        <v>0.68</v>
      </c>
      <c r="B4" s="16">
        <v>0.6</v>
      </c>
      <c r="C4" s="17">
        <v>19.88</v>
      </c>
      <c r="D4" s="17">
        <v>29.82</v>
      </c>
      <c r="E4" s="17">
        <v>39.76</v>
      </c>
      <c r="H4" s="17">
        <v>19.350000000000001</v>
      </c>
      <c r="I4" s="17">
        <v>29.02</v>
      </c>
      <c r="J4" s="17">
        <v>38.69</v>
      </c>
      <c r="K4" s="24">
        <v>60</v>
      </c>
      <c r="L4" s="12">
        <v>0.63600000000000001</v>
      </c>
      <c r="M4" s="12">
        <v>0.70499999999999996</v>
      </c>
      <c r="N4" s="12">
        <v>0.748</v>
      </c>
    </row>
    <row r="5" spans="1:16" ht="15.75" x14ac:dyDescent="0.25">
      <c r="A5" s="17">
        <v>0.68</v>
      </c>
      <c r="B5" s="16">
        <v>0.8</v>
      </c>
      <c r="C5" s="17">
        <v>19.84</v>
      </c>
      <c r="D5" s="17">
        <v>29.76</v>
      </c>
      <c r="E5" s="17">
        <v>39.68</v>
      </c>
      <c r="H5" s="17">
        <v>19.5</v>
      </c>
      <c r="I5" s="17">
        <v>29.25</v>
      </c>
      <c r="J5" s="17">
        <v>39</v>
      </c>
      <c r="K5" s="24">
        <v>80</v>
      </c>
      <c r="L5" s="12">
        <v>0.66100000000000003</v>
      </c>
      <c r="M5" s="12">
        <v>0.72099999999999997</v>
      </c>
      <c r="N5" s="12">
        <v>0.75900000000000001</v>
      </c>
    </row>
    <row r="6" spans="1:16" ht="15.75" x14ac:dyDescent="0.25">
      <c r="A6" s="17">
        <v>0.68</v>
      </c>
      <c r="B6" s="16">
        <v>1</v>
      </c>
      <c r="C6" s="17">
        <v>19.8</v>
      </c>
      <c r="D6" s="17">
        <v>29.7</v>
      </c>
      <c r="E6" s="17">
        <v>39.590000000000003</v>
      </c>
      <c r="H6" s="17">
        <v>19.600000000000001</v>
      </c>
      <c r="I6" s="17">
        <v>29.4</v>
      </c>
      <c r="J6" s="17">
        <v>39.19</v>
      </c>
      <c r="K6" s="24">
        <v>100</v>
      </c>
      <c r="L6" s="12">
        <v>0.67500000000000004</v>
      </c>
      <c r="M6" s="12">
        <v>0.73</v>
      </c>
      <c r="N6" s="12">
        <v>0.76500000000000001</v>
      </c>
    </row>
    <row r="7" spans="1:16" ht="15.75" x14ac:dyDescent="0.25">
      <c r="A7" s="17">
        <v>0.68</v>
      </c>
      <c r="B7" s="16">
        <v>2</v>
      </c>
      <c r="C7" s="17">
        <v>19.600000000000001</v>
      </c>
      <c r="D7" s="17">
        <v>29.4</v>
      </c>
      <c r="E7" s="17">
        <v>39.19</v>
      </c>
      <c r="H7" s="17">
        <v>19.66</v>
      </c>
      <c r="I7" s="17">
        <v>29.49</v>
      </c>
      <c r="J7" s="17">
        <v>39.32</v>
      </c>
      <c r="K7" s="24">
        <v>120</v>
      </c>
      <c r="L7" s="13">
        <v>0.69</v>
      </c>
      <c r="M7" s="13">
        <v>0.74</v>
      </c>
      <c r="N7" s="13">
        <v>0.77</v>
      </c>
    </row>
    <row r="8" spans="1:16" ht="15.75" x14ac:dyDescent="0.25">
      <c r="A8" s="17">
        <v>0.68</v>
      </c>
      <c r="B8" s="16">
        <v>4</v>
      </c>
      <c r="C8" s="17">
        <v>19.21</v>
      </c>
      <c r="D8" s="17">
        <v>28.81</v>
      </c>
      <c r="E8" s="17">
        <v>38.4</v>
      </c>
      <c r="H8" s="17">
        <v>19.71</v>
      </c>
      <c r="I8" s="17">
        <v>29.56</v>
      </c>
      <c r="J8" s="17">
        <v>39.409999999999997</v>
      </c>
      <c r="K8" s="24">
        <v>140</v>
      </c>
      <c r="L8" s="13">
        <v>0.69199999999999995</v>
      </c>
      <c r="M8" s="13">
        <v>0.746</v>
      </c>
      <c r="N8" s="13">
        <v>0.77500000000000002</v>
      </c>
    </row>
    <row r="9" spans="1:16" ht="15.75" x14ac:dyDescent="0.25">
      <c r="A9" s="17">
        <v>0.68</v>
      </c>
      <c r="B9" s="16">
        <v>6</v>
      </c>
      <c r="C9" s="17">
        <v>18.829999999999998</v>
      </c>
      <c r="D9" s="17">
        <v>28.22</v>
      </c>
      <c r="E9" s="17">
        <v>37.590000000000003</v>
      </c>
      <c r="H9" s="17">
        <v>19.739999999999998</v>
      </c>
      <c r="I9" s="17">
        <v>29.61</v>
      </c>
      <c r="J9" s="17">
        <v>39.479999999999997</v>
      </c>
      <c r="K9" s="24">
        <v>160</v>
      </c>
      <c r="L9" s="13">
        <v>0.69699999999999995</v>
      </c>
      <c r="M9" s="13">
        <v>0.748</v>
      </c>
      <c r="N9" s="13">
        <v>0.77700000000000002</v>
      </c>
    </row>
    <row r="10" spans="1:16" ht="15.75" x14ac:dyDescent="0.25">
      <c r="A10" s="17">
        <v>0.68</v>
      </c>
      <c r="B10" s="16">
        <v>8</v>
      </c>
      <c r="C10" s="17">
        <v>18.46</v>
      </c>
      <c r="D10" s="17">
        <v>27.64</v>
      </c>
      <c r="E10" s="17">
        <v>36.74</v>
      </c>
      <c r="H10" s="17">
        <v>19.77</v>
      </c>
      <c r="I10" s="17">
        <v>29.66</v>
      </c>
      <c r="J10" s="17">
        <v>39.54</v>
      </c>
      <c r="K10" s="24">
        <v>180</v>
      </c>
      <c r="L10" s="13">
        <v>0.69899999999999995</v>
      </c>
      <c r="M10" s="13">
        <v>0.749</v>
      </c>
      <c r="N10" s="13">
        <v>0.77900000000000003</v>
      </c>
    </row>
    <row r="11" spans="1:16" ht="15.75" x14ac:dyDescent="0.25">
      <c r="A11" s="17">
        <v>0.68</v>
      </c>
      <c r="B11" s="16">
        <v>10</v>
      </c>
      <c r="C11" s="17">
        <v>18.100000000000001</v>
      </c>
      <c r="D11" s="17">
        <v>27.04</v>
      </c>
      <c r="E11" s="17">
        <v>35.81</v>
      </c>
      <c r="H11" s="17">
        <v>19.87</v>
      </c>
      <c r="I11" s="17">
        <v>29.69</v>
      </c>
      <c r="J11" s="17">
        <v>39.58</v>
      </c>
      <c r="K11" s="24">
        <v>200</v>
      </c>
      <c r="L11" s="13">
        <v>0.70499999999999996</v>
      </c>
      <c r="M11" s="13">
        <v>0.75</v>
      </c>
      <c r="N11" s="13">
        <v>0.78</v>
      </c>
    </row>
    <row r="12" spans="1:16" ht="15.75" x14ac:dyDescent="0.25">
      <c r="A12" s="17">
        <v>0.68</v>
      </c>
      <c r="B12" s="16">
        <v>12</v>
      </c>
      <c r="C12" s="17">
        <v>17.739999999999998</v>
      </c>
      <c r="D12" s="17">
        <v>26.42</v>
      </c>
      <c r="E12" s="17">
        <v>34.729999999999997</v>
      </c>
      <c r="H12" s="17">
        <v>19.89</v>
      </c>
      <c r="I12" s="17">
        <v>29.84</v>
      </c>
      <c r="J12" s="17">
        <v>39.78</v>
      </c>
      <c r="K12" s="25">
        <v>400</v>
      </c>
      <c r="L12" s="14">
        <v>0.70799999999999996</v>
      </c>
      <c r="M12" s="14">
        <v>0.76</v>
      </c>
      <c r="N12" s="15">
        <v>0.79</v>
      </c>
    </row>
    <row r="13" spans="1:16" ht="15.75" x14ac:dyDescent="0.25">
      <c r="A13" s="17">
        <v>0.68</v>
      </c>
      <c r="B13" s="16">
        <v>14</v>
      </c>
      <c r="C13" s="17">
        <v>17.38</v>
      </c>
      <c r="D13" s="17">
        <v>25.76</v>
      </c>
      <c r="E13" s="17">
        <v>33.49</v>
      </c>
      <c r="H13" s="17">
        <v>19.920000000000002</v>
      </c>
      <c r="I13" s="17">
        <v>29.88</v>
      </c>
      <c r="J13" s="17">
        <v>39.840000000000003</v>
      </c>
      <c r="K13" s="25">
        <v>600</v>
      </c>
      <c r="L13" s="14">
        <v>0.71</v>
      </c>
      <c r="M13" s="14">
        <v>0.76</v>
      </c>
      <c r="N13" s="15">
        <v>0.79</v>
      </c>
    </row>
    <row r="14" spans="1:16" ht="15.75" x14ac:dyDescent="0.25">
      <c r="A14" s="17">
        <v>0.68</v>
      </c>
      <c r="B14" s="16">
        <v>16</v>
      </c>
      <c r="C14" s="17">
        <v>17.02</v>
      </c>
      <c r="D14" s="17">
        <v>25.05</v>
      </c>
      <c r="E14" s="17">
        <v>32.06</v>
      </c>
      <c r="H14" s="17">
        <v>19.940000000000001</v>
      </c>
      <c r="I14" s="17">
        <v>29.91</v>
      </c>
      <c r="J14" s="17">
        <v>39.880000000000003</v>
      </c>
      <c r="K14" s="25">
        <v>800</v>
      </c>
      <c r="L14" s="14">
        <v>0.72</v>
      </c>
      <c r="M14" s="14">
        <v>0.76</v>
      </c>
      <c r="N14" s="15">
        <v>0.79</v>
      </c>
    </row>
    <row r="15" spans="1:16" ht="15.75" x14ac:dyDescent="0.25">
      <c r="A15" s="17">
        <v>0.68</v>
      </c>
      <c r="B15" s="16">
        <v>18</v>
      </c>
      <c r="C15" s="17">
        <v>16.66</v>
      </c>
      <c r="D15" s="17">
        <v>24.29</v>
      </c>
      <c r="E15" s="17">
        <v>30.51</v>
      </c>
      <c r="H15" s="17">
        <v>19.95</v>
      </c>
      <c r="I15" s="17">
        <v>29.92</v>
      </c>
      <c r="J15" s="17">
        <v>39.9</v>
      </c>
      <c r="K15" s="25">
        <v>1000</v>
      </c>
      <c r="L15" s="14">
        <v>0.72</v>
      </c>
      <c r="M15" s="14">
        <v>0.76</v>
      </c>
      <c r="N15" s="15">
        <v>0.79</v>
      </c>
    </row>
    <row r="16" spans="1:16" ht="15.75" x14ac:dyDescent="0.25">
      <c r="A16" s="17">
        <v>0.68</v>
      </c>
      <c r="B16" s="16">
        <v>20</v>
      </c>
      <c r="C16" s="17">
        <v>16.3</v>
      </c>
      <c r="D16" s="17">
        <v>23.47</v>
      </c>
      <c r="E16" s="17">
        <v>28.92</v>
      </c>
    </row>
    <row r="17" spans="1:13" ht="15.75" x14ac:dyDescent="0.25">
      <c r="A17" s="17">
        <v>0.68</v>
      </c>
      <c r="B17" s="16">
        <v>40</v>
      </c>
      <c r="C17" s="17">
        <v>12.51</v>
      </c>
      <c r="D17" s="17">
        <v>15.58</v>
      </c>
      <c r="E17" s="17">
        <v>17.28</v>
      </c>
    </row>
    <row r="18" spans="1:13" ht="15.75" x14ac:dyDescent="0.25">
      <c r="A18" s="17">
        <v>0.68</v>
      </c>
      <c r="B18" s="16">
        <v>60</v>
      </c>
      <c r="C18" s="17">
        <v>9.48</v>
      </c>
      <c r="D18" s="17">
        <v>11.08</v>
      </c>
      <c r="E18" s="17">
        <v>11.99</v>
      </c>
    </row>
    <row r="19" spans="1:13" ht="15.75" x14ac:dyDescent="0.25">
      <c r="A19" s="17">
        <v>0.68</v>
      </c>
      <c r="B19" s="16">
        <v>80</v>
      </c>
      <c r="C19" s="17">
        <v>7.49</v>
      </c>
      <c r="D19" s="17">
        <v>8.5399999999999991</v>
      </c>
      <c r="E19" s="17">
        <v>9.15</v>
      </c>
    </row>
    <row r="20" spans="1:13" ht="15.75" x14ac:dyDescent="0.25">
      <c r="A20" s="17">
        <v>0.68</v>
      </c>
      <c r="B20" s="16">
        <v>100</v>
      </c>
      <c r="C20" s="17">
        <v>6.16</v>
      </c>
      <c r="D20" s="17">
        <v>6.93</v>
      </c>
      <c r="E20" s="17">
        <v>7.39</v>
      </c>
    </row>
    <row r="22" spans="1:13" s="10" customFormat="1" ht="18.75" x14ac:dyDescent="0.3">
      <c r="B22" s="9"/>
      <c r="C22" s="9" t="s">
        <v>14</v>
      </c>
      <c r="D22" s="9"/>
      <c r="E22" s="9"/>
    </row>
    <row r="23" spans="1:13" ht="15.75" thickBot="1" x14ac:dyDescent="0.3">
      <c r="A23" s="26"/>
      <c r="B23" s="26"/>
      <c r="C23" s="27" t="s">
        <v>4</v>
      </c>
      <c r="D23" s="26"/>
      <c r="E23" s="26"/>
      <c r="F23" s="26"/>
      <c r="G23" s="28"/>
      <c r="H23" s="28"/>
      <c r="I23" s="29" t="s">
        <v>5</v>
      </c>
      <c r="J23" s="28"/>
      <c r="K23" s="28"/>
      <c r="L23" s="28"/>
    </row>
    <row r="24" spans="1:13" s="22" customFormat="1" ht="28.5" x14ac:dyDescent="0.25">
      <c r="A24" s="22" t="s">
        <v>8</v>
      </c>
      <c r="B24" s="22" t="s">
        <v>9</v>
      </c>
      <c r="C24" s="22" t="s">
        <v>10</v>
      </c>
      <c r="D24" s="22" t="s">
        <v>11</v>
      </c>
      <c r="E24" s="22" t="s">
        <v>13</v>
      </c>
      <c r="F24" s="22" t="s">
        <v>12</v>
      </c>
      <c r="G24" s="22" t="s">
        <v>8</v>
      </c>
      <c r="H24" s="22" t="s">
        <v>9</v>
      </c>
      <c r="I24" s="22" t="s">
        <v>10</v>
      </c>
      <c r="J24" s="22" t="s">
        <v>11</v>
      </c>
      <c r="K24" s="22" t="s">
        <v>13</v>
      </c>
      <c r="L24" s="22" t="s">
        <v>12</v>
      </c>
    </row>
    <row r="25" spans="1:13" ht="15.75" x14ac:dyDescent="0.25">
      <c r="A25" s="17">
        <v>6.29</v>
      </c>
      <c r="B25" s="17">
        <f>A25/(0.68*C2)</f>
        <v>0.46342685370741482</v>
      </c>
      <c r="C25" s="17">
        <v>11.24</v>
      </c>
      <c r="D25" s="17">
        <f>C25/(0.73*D2)</f>
        <v>0.51427055023288581</v>
      </c>
      <c r="E25" s="17">
        <v>16.600000000000001</v>
      </c>
      <c r="F25" s="17">
        <f>E25/(0.77*E2)</f>
        <v>0.54004112120344583</v>
      </c>
      <c r="G25" s="17">
        <v>1.79</v>
      </c>
      <c r="H25" s="17">
        <f>G25/(H2*L2)</f>
        <v>0.25390214979943149</v>
      </c>
      <c r="I25" s="17">
        <v>3.98</v>
      </c>
      <c r="J25" s="17">
        <f>I25/(I2*M2)</f>
        <v>0.27341098754949561</v>
      </c>
      <c r="K25" s="17">
        <v>6.9</v>
      </c>
      <c r="L25" s="17">
        <f>K25/(J2*N2)</f>
        <v>0.30130346498984739</v>
      </c>
      <c r="M25" s="17"/>
    </row>
    <row r="26" spans="1:13" ht="15.75" x14ac:dyDescent="0.25">
      <c r="A26" s="17">
        <v>6.25</v>
      </c>
      <c r="B26" s="17">
        <f t="shared" ref="B26:B43" si="0">A26/(0.68*C3)</f>
        <v>0.46140444129459007</v>
      </c>
      <c r="C26" s="17">
        <v>11.15</v>
      </c>
      <c r="D26" s="17">
        <f t="shared" ref="D26:D43" si="1">C26/(0.73*D3)</f>
        <v>0.51117712860574716</v>
      </c>
      <c r="E26" s="17">
        <v>16.420000000000002</v>
      </c>
      <c r="F26" s="17">
        <f t="shared" ref="F26:F43" si="2">E26/(0.77*E3)</f>
        <v>0.53525791477598705</v>
      </c>
      <c r="G26" s="17">
        <v>3.52</v>
      </c>
      <c r="H26" s="17">
        <f t="shared" ref="H26:H38" si="3">G26/(H3*L3)</f>
        <v>0.31819956898422019</v>
      </c>
      <c r="I26" s="17">
        <v>7.17</v>
      </c>
      <c r="J26" s="17">
        <f t="shared" ref="J26:J38" si="4">I26/(I3*M3)</f>
        <v>0.37247836820188018</v>
      </c>
      <c r="K26" s="17">
        <v>11.33</v>
      </c>
      <c r="L26" s="17">
        <f t="shared" ref="L26:L38" si="5">K26/(J3*N3)</f>
        <v>0.41049609159171402</v>
      </c>
      <c r="M26" s="17"/>
    </row>
    <row r="27" spans="1:13" ht="15.75" x14ac:dyDescent="0.25">
      <c r="A27" s="17">
        <v>6.22</v>
      </c>
      <c r="B27" s="17">
        <f t="shared" si="0"/>
        <v>0.4601136229139543</v>
      </c>
      <c r="C27" s="17">
        <v>11.06</v>
      </c>
      <c r="D27" s="17">
        <f t="shared" si="1"/>
        <v>0.50807125860183944</v>
      </c>
      <c r="E27" s="17">
        <v>16.25</v>
      </c>
      <c r="F27" s="17">
        <f t="shared" si="2"/>
        <v>0.53078209516841313</v>
      </c>
      <c r="G27" s="17">
        <v>4.71</v>
      </c>
      <c r="H27" s="17">
        <f t="shared" si="3"/>
        <v>0.38272146653015449</v>
      </c>
      <c r="I27" s="17">
        <v>8.8699999999999992</v>
      </c>
      <c r="J27" s="17">
        <f t="shared" si="4"/>
        <v>0.43354790777697944</v>
      </c>
      <c r="K27" s="17">
        <v>13.31</v>
      </c>
      <c r="L27" s="17">
        <f t="shared" si="5"/>
        <v>0.45991516275675437</v>
      </c>
      <c r="M27" s="17"/>
    </row>
    <row r="28" spans="1:13" ht="15.75" x14ac:dyDescent="0.25">
      <c r="A28" s="17">
        <v>6.18</v>
      </c>
      <c r="B28" s="17">
        <f t="shared" si="0"/>
        <v>0.45807637571157489</v>
      </c>
      <c r="C28" s="17">
        <v>10.97</v>
      </c>
      <c r="D28" s="17">
        <f t="shared" si="1"/>
        <v>0.50495286492856084</v>
      </c>
      <c r="E28" s="17">
        <v>16.07</v>
      </c>
      <c r="F28" s="17">
        <f t="shared" si="2"/>
        <v>0.52596093422706325</v>
      </c>
      <c r="G28" s="17">
        <v>5.47</v>
      </c>
      <c r="H28" s="17">
        <f t="shared" si="3"/>
        <v>0.4243764304278676</v>
      </c>
      <c r="I28" s="17">
        <v>9.83</v>
      </c>
      <c r="J28" s="17">
        <f t="shared" si="4"/>
        <v>0.46611425252201955</v>
      </c>
      <c r="K28" s="17">
        <v>14.38</v>
      </c>
      <c r="L28" s="17">
        <f t="shared" si="5"/>
        <v>0.48579439883787712</v>
      </c>
      <c r="M28" s="17"/>
    </row>
    <row r="29" spans="1:13" ht="15.75" x14ac:dyDescent="0.25">
      <c r="A29" s="17">
        <v>6.14</v>
      </c>
      <c r="B29" s="17">
        <f t="shared" si="0"/>
        <v>0.45603089720736772</v>
      </c>
      <c r="C29" s="17">
        <v>10.88</v>
      </c>
      <c r="D29" s="17">
        <f t="shared" si="1"/>
        <v>0.50182187168488546</v>
      </c>
      <c r="E29" s="17">
        <v>15.9</v>
      </c>
      <c r="F29" s="17">
        <f t="shared" si="2"/>
        <v>0.52157996083229718</v>
      </c>
      <c r="G29" s="17">
        <v>5.97</v>
      </c>
      <c r="H29" s="17">
        <f t="shared" si="3"/>
        <v>0.45124716553287975</v>
      </c>
      <c r="I29" s="17">
        <v>10.43</v>
      </c>
      <c r="J29" s="17">
        <f t="shared" si="4"/>
        <v>0.48597521200260924</v>
      </c>
      <c r="K29" s="17">
        <v>15.05</v>
      </c>
      <c r="L29" s="17">
        <f t="shared" si="5"/>
        <v>0.50199547370194153</v>
      </c>
      <c r="M29" s="17"/>
    </row>
    <row r="30" spans="1:13" ht="15.75" x14ac:dyDescent="0.25">
      <c r="A30" s="17">
        <v>5.97</v>
      </c>
      <c r="B30" s="17">
        <f t="shared" si="0"/>
        <v>0.44792917166866741</v>
      </c>
      <c r="C30" s="17">
        <v>10.43</v>
      </c>
      <c r="D30" s="17">
        <f t="shared" si="1"/>
        <v>0.48597521200260924</v>
      </c>
      <c r="E30" s="17">
        <v>15.05</v>
      </c>
      <c r="F30" s="17">
        <f t="shared" si="2"/>
        <v>0.4987357628337471</v>
      </c>
      <c r="G30" s="17">
        <v>6.32</v>
      </c>
      <c r="H30" s="17">
        <f t="shared" si="3"/>
        <v>0.46589116428560906</v>
      </c>
      <c r="I30" s="17">
        <v>10.85</v>
      </c>
      <c r="J30" s="17">
        <f t="shared" si="4"/>
        <v>0.49719098549210455</v>
      </c>
      <c r="K30" s="17">
        <v>15.5</v>
      </c>
      <c r="L30" s="17">
        <f t="shared" si="5"/>
        <v>0.51194990157350273</v>
      </c>
      <c r="M30" s="17"/>
    </row>
    <row r="31" spans="1:13" ht="15.75" x14ac:dyDescent="0.25">
      <c r="A31" s="17">
        <v>5.64</v>
      </c>
      <c r="B31" s="17">
        <f t="shared" si="0"/>
        <v>0.4317604188994702</v>
      </c>
      <c r="C31" s="17">
        <v>9.59</v>
      </c>
      <c r="D31" s="17">
        <f t="shared" si="1"/>
        <v>0.45598702885698938</v>
      </c>
      <c r="E31" s="17">
        <v>13.46</v>
      </c>
      <c r="F31" s="17">
        <f t="shared" si="2"/>
        <v>0.45522186147186156</v>
      </c>
      <c r="G31" s="17">
        <v>6.59</v>
      </c>
      <c r="H31" s="17">
        <f t="shared" si="3"/>
        <v>0.4831619171630257</v>
      </c>
      <c r="I31" s="17">
        <v>11.15</v>
      </c>
      <c r="J31" s="17">
        <f t="shared" si="4"/>
        <v>0.50562857567831332</v>
      </c>
      <c r="K31" s="17">
        <v>15.83</v>
      </c>
      <c r="L31" s="17">
        <f t="shared" si="5"/>
        <v>0.5182899378739636</v>
      </c>
      <c r="M31" s="17"/>
    </row>
    <row r="32" spans="1:13" ht="15.75" x14ac:dyDescent="0.25">
      <c r="A32" s="17">
        <v>5.32</v>
      </c>
      <c r="B32" s="17">
        <f t="shared" si="0"/>
        <v>0.4154821780013121</v>
      </c>
      <c r="C32" s="17">
        <v>8.8000000000000007</v>
      </c>
      <c r="D32" s="17">
        <f t="shared" si="1"/>
        <v>0.42717202411580246</v>
      </c>
      <c r="E32" s="17">
        <v>12.02</v>
      </c>
      <c r="F32" s="17">
        <f t="shared" si="2"/>
        <v>0.41528038335699946</v>
      </c>
      <c r="G32" s="17">
        <v>6.79</v>
      </c>
      <c r="H32" s="17">
        <f t="shared" si="3"/>
        <v>0.49350305768389358</v>
      </c>
      <c r="I32" s="17">
        <v>11.38</v>
      </c>
      <c r="J32" s="17">
        <f t="shared" si="4"/>
        <v>0.51380965023017588</v>
      </c>
      <c r="K32" s="17">
        <v>16.010000000000002</v>
      </c>
      <c r="L32" s="17">
        <f t="shared" si="5"/>
        <v>0.52190705686146421</v>
      </c>
      <c r="M32" s="17"/>
    </row>
    <row r="33" spans="1:13" ht="15.75" x14ac:dyDescent="0.25">
      <c r="A33" s="17">
        <v>5.0199999999999996</v>
      </c>
      <c r="B33" s="17">
        <f t="shared" si="0"/>
        <v>0.39991077687846527</v>
      </c>
      <c r="C33" s="17">
        <v>8.08</v>
      </c>
      <c r="D33" s="17">
        <f t="shared" si="1"/>
        <v>0.40045199532145198</v>
      </c>
      <c r="E33" s="17">
        <v>10.75</v>
      </c>
      <c r="F33" s="17">
        <f t="shared" si="2"/>
        <v>0.37999561679474575</v>
      </c>
      <c r="G33" s="17">
        <v>6.95</v>
      </c>
      <c r="H33" s="17">
        <f t="shared" si="3"/>
        <v>0.50292237700653364</v>
      </c>
      <c r="I33" s="17">
        <v>11.56</v>
      </c>
      <c r="J33" s="17">
        <f t="shared" si="4"/>
        <v>0.52036115584996678</v>
      </c>
      <c r="K33" s="17">
        <v>16.27</v>
      </c>
      <c r="L33" s="17">
        <f t="shared" si="5"/>
        <v>0.52821828433922058</v>
      </c>
      <c r="M33" s="17"/>
    </row>
    <row r="34" spans="1:13" ht="15.75" x14ac:dyDescent="0.25">
      <c r="A34" s="17">
        <v>4.74</v>
      </c>
      <c r="B34" s="17">
        <f t="shared" si="0"/>
        <v>0.38511537211569707</v>
      </c>
      <c r="C34" s="17">
        <v>7.43</v>
      </c>
      <c r="D34" s="17">
        <f t="shared" si="1"/>
        <v>0.37640836508065167</v>
      </c>
      <c r="E34" s="17">
        <v>9.64</v>
      </c>
      <c r="F34" s="17">
        <f t="shared" si="2"/>
        <v>0.3496085037553901</v>
      </c>
      <c r="G34" s="17">
        <v>7.07</v>
      </c>
      <c r="H34" s="17">
        <f t="shared" si="3"/>
        <v>0.50469898310650441</v>
      </c>
      <c r="I34" s="17">
        <v>11.71</v>
      </c>
      <c r="J34" s="17">
        <f t="shared" si="4"/>
        <v>0.52587852251038514</v>
      </c>
      <c r="K34" s="17">
        <v>16.420000000000002</v>
      </c>
      <c r="L34" s="17">
        <f t="shared" si="5"/>
        <v>0.53186665111879872</v>
      </c>
      <c r="M34" s="17"/>
    </row>
    <row r="35" spans="1:13" ht="15.75" x14ac:dyDescent="0.25">
      <c r="A35" s="17">
        <v>4.4800000000000004</v>
      </c>
      <c r="B35" s="17">
        <f t="shared" si="0"/>
        <v>0.37137741229524507</v>
      </c>
      <c r="C35" s="17">
        <v>6.83</v>
      </c>
      <c r="D35" s="17">
        <f>C35/(0.73*D12)</f>
        <v>0.35413188431346115</v>
      </c>
      <c r="E35" s="17">
        <v>8.66</v>
      </c>
      <c r="F35" s="17">
        <f t="shared" si="2"/>
        <v>0.32383395470064058</v>
      </c>
      <c r="G35" s="17">
        <v>7.67</v>
      </c>
      <c r="H35" s="17">
        <f t="shared" si="3"/>
        <v>0.54466230936819171</v>
      </c>
      <c r="I35" s="17">
        <v>12.38</v>
      </c>
      <c r="J35" s="17">
        <f t="shared" si="4"/>
        <v>0.54589389022153245</v>
      </c>
      <c r="K35" s="17">
        <v>17.13</v>
      </c>
      <c r="L35" s="17">
        <f t="shared" si="5"/>
        <v>0.54508658380586894</v>
      </c>
      <c r="M35" s="17"/>
    </row>
    <row r="36" spans="1:13" ht="15.75" x14ac:dyDescent="0.25">
      <c r="A36" s="17">
        <v>4.2300000000000004</v>
      </c>
      <c r="B36" s="17">
        <f t="shared" si="0"/>
        <v>0.35791646923441417</v>
      </c>
      <c r="C36" s="17">
        <v>6.31</v>
      </c>
      <c r="D36" s="17">
        <f t="shared" si="1"/>
        <v>0.33555262486173743</v>
      </c>
      <c r="E36" s="17">
        <v>7.87</v>
      </c>
      <c r="F36" s="17">
        <f t="shared" si="2"/>
        <v>0.30518898837800001</v>
      </c>
      <c r="G36" s="17">
        <v>7.88</v>
      </c>
      <c r="H36" s="17">
        <f t="shared" si="3"/>
        <v>0.55715821030601276</v>
      </c>
      <c r="I36" s="17">
        <v>12.6</v>
      </c>
      <c r="J36" s="17">
        <f t="shared" si="4"/>
        <v>0.5548509828788839</v>
      </c>
      <c r="K36" s="17">
        <v>17.37</v>
      </c>
      <c r="L36" s="17">
        <f t="shared" si="5"/>
        <v>0.55189110873875247</v>
      </c>
      <c r="M36" s="17"/>
    </row>
    <row r="37" spans="1:13" ht="15.75" x14ac:dyDescent="0.25">
      <c r="A37" s="17">
        <v>4.01</v>
      </c>
      <c r="B37" s="17">
        <f t="shared" si="0"/>
        <v>0.34647819174673389</v>
      </c>
      <c r="C37" s="17">
        <v>5.84</v>
      </c>
      <c r="D37" s="17">
        <f t="shared" si="1"/>
        <v>0.31936127744510978</v>
      </c>
      <c r="E37" s="17">
        <v>7.18</v>
      </c>
      <c r="F37" s="17">
        <f t="shared" si="2"/>
        <v>0.2908507587234973</v>
      </c>
      <c r="G37" s="17">
        <v>7.98</v>
      </c>
      <c r="H37" s="17">
        <f t="shared" si="3"/>
        <v>0.55583416917418926</v>
      </c>
      <c r="I37" s="17">
        <v>12.72</v>
      </c>
      <c r="J37" s="17">
        <f t="shared" si="4"/>
        <v>0.55957345721374652</v>
      </c>
      <c r="K37" s="17">
        <v>17.489999999999998</v>
      </c>
      <c r="L37" s="17">
        <f t="shared" si="5"/>
        <v>0.5551464520142706</v>
      </c>
      <c r="M37" s="17"/>
    </row>
    <row r="38" spans="1:13" ht="15.75" x14ac:dyDescent="0.25">
      <c r="A38" s="17">
        <v>3.79</v>
      </c>
      <c r="B38" s="17">
        <f t="shared" si="0"/>
        <v>0.33454558293905795</v>
      </c>
      <c r="C38" s="17">
        <v>5.43</v>
      </c>
      <c r="D38" s="17">
        <f t="shared" si="1"/>
        <v>0.30623121302525985</v>
      </c>
      <c r="E38" s="17">
        <v>6.58</v>
      </c>
      <c r="F38" s="17">
        <f t="shared" si="2"/>
        <v>0.28008700575072254</v>
      </c>
      <c r="G38" s="17">
        <v>8.0399999999999991</v>
      </c>
      <c r="H38" s="17">
        <f t="shared" si="3"/>
        <v>0.55973266499582286</v>
      </c>
      <c r="I38" s="17">
        <v>12.77</v>
      </c>
      <c r="J38" s="17">
        <f t="shared" si="4"/>
        <v>0.56158528004503239</v>
      </c>
      <c r="K38" s="17">
        <v>17.559999999999999</v>
      </c>
      <c r="L38" s="17">
        <f t="shared" si="5"/>
        <v>0.55708892484375494</v>
      </c>
      <c r="M38" s="17"/>
    </row>
    <row r="39" spans="1:13" ht="15.75" x14ac:dyDescent="0.25">
      <c r="A39" s="17">
        <v>3.6</v>
      </c>
      <c r="B39" s="17">
        <f t="shared" si="0"/>
        <v>0.32479249368459034</v>
      </c>
      <c r="C39" s="17">
        <v>5.0599999999999996</v>
      </c>
      <c r="D39" s="17">
        <f t="shared" si="1"/>
        <v>0.29533476136834547</v>
      </c>
      <c r="E39" s="17">
        <v>6.07</v>
      </c>
      <c r="F39" s="17">
        <f t="shared" si="2"/>
        <v>0.27258357133875805</v>
      </c>
      <c r="G39" s="17"/>
      <c r="H39" s="17"/>
      <c r="I39" s="17"/>
      <c r="J39" s="17"/>
      <c r="K39" s="17"/>
      <c r="L39" s="17"/>
      <c r="M39" s="17"/>
    </row>
    <row r="40" spans="1:13" ht="15.75" x14ac:dyDescent="0.25">
      <c r="A40" s="17">
        <v>2.29</v>
      </c>
      <c r="B40" s="17">
        <f t="shared" si="0"/>
        <v>0.2691964075798185</v>
      </c>
      <c r="C40" s="17">
        <v>2.93</v>
      </c>
      <c r="D40" s="17">
        <f t="shared" si="1"/>
        <v>0.25761865405243817</v>
      </c>
      <c r="E40" s="17">
        <v>3.36</v>
      </c>
      <c r="F40" s="17">
        <f t="shared" si="2"/>
        <v>0.25252525252525249</v>
      </c>
      <c r="G40" s="17"/>
      <c r="H40" s="17"/>
      <c r="I40" s="17"/>
      <c r="J40" s="17"/>
      <c r="K40" s="17"/>
      <c r="L40" s="17"/>
      <c r="M40" s="17"/>
    </row>
    <row r="41" spans="1:13" ht="15.75" x14ac:dyDescent="0.25">
      <c r="A41" s="17">
        <v>1.65</v>
      </c>
      <c r="B41" s="17">
        <f t="shared" si="0"/>
        <v>0.2559568131049888</v>
      </c>
      <c r="C41" s="17">
        <v>2.04</v>
      </c>
      <c r="D41" s="17">
        <f t="shared" si="1"/>
        <v>0.25221304584343013</v>
      </c>
      <c r="E41" s="17">
        <v>2.31</v>
      </c>
      <c r="F41" s="17">
        <f t="shared" si="2"/>
        <v>0.25020850708924103</v>
      </c>
      <c r="G41" s="17"/>
      <c r="H41" s="17"/>
      <c r="I41" s="17"/>
      <c r="J41" s="17"/>
      <c r="K41" s="17"/>
      <c r="L41" s="17"/>
      <c r="M41" s="17"/>
    </row>
    <row r="42" spans="1:13" ht="15.75" x14ac:dyDescent="0.25">
      <c r="A42" s="17">
        <v>1.28</v>
      </c>
      <c r="B42" s="17">
        <f t="shared" si="0"/>
        <v>0.25131547946281313</v>
      </c>
      <c r="C42" s="17">
        <v>1.57</v>
      </c>
      <c r="D42" s="17">
        <f t="shared" si="1"/>
        <v>0.25183664303358894</v>
      </c>
      <c r="E42" s="17">
        <v>1.77</v>
      </c>
      <c r="F42" s="17">
        <f t="shared" si="2"/>
        <v>0.25122418565041515</v>
      </c>
      <c r="G42" s="17"/>
      <c r="H42" s="17"/>
      <c r="I42" s="17"/>
      <c r="J42" s="17"/>
      <c r="K42" s="17"/>
      <c r="L42" s="17"/>
      <c r="M42" s="17"/>
    </row>
    <row r="43" spans="1:13" ht="15.75" x14ac:dyDescent="0.25">
      <c r="A43" s="17">
        <v>1.01</v>
      </c>
      <c r="B43" s="17">
        <f t="shared" si="0"/>
        <v>0.24111917494270432</v>
      </c>
      <c r="C43" s="17">
        <v>1.27</v>
      </c>
      <c r="D43" s="17">
        <f t="shared" si="1"/>
        <v>0.25104271679614149</v>
      </c>
      <c r="E43" s="17">
        <v>1.42</v>
      </c>
      <c r="F43" s="17">
        <f t="shared" si="2"/>
        <v>0.24954747552853102</v>
      </c>
      <c r="G43" s="17"/>
      <c r="H43" s="17"/>
      <c r="I43" s="17"/>
      <c r="J43" s="17"/>
      <c r="K43" s="17"/>
      <c r="L43" s="17"/>
      <c r="M43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I10" sqref="I10"/>
    </sheetView>
  </sheetViews>
  <sheetFormatPr defaultRowHeight="15" x14ac:dyDescent="0.25"/>
  <cols>
    <col min="2" max="2" width="15.7109375" customWidth="1"/>
    <col min="3" max="3" width="14" customWidth="1"/>
    <col min="4" max="4" width="16.28515625" customWidth="1"/>
    <col min="5" max="5" width="19" customWidth="1"/>
    <col min="6" max="6" width="12.85546875" customWidth="1"/>
    <col min="7" max="7" width="15.85546875" customWidth="1"/>
    <col min="8" max="8" width="7.5703125" customWidth="1"/>
    <col min="9" max="9" width="12.5703125" customWidth="1"/>
    <col min="10" max="10" width="11" customWidth="1"/>
    <col min="11" max="11" width="12.140625" customWidth="1"/>
    <col min="12" max="12" width="13.7109375" customWidth="1"/>
    <col min="13" max="13" width="13.140625" customWidth="1"/>
  </cols>
  <sheetData>
    <row r="1" spans="1:18" ht="31.5" x14ac:dyDescent="0.25">
      <c r="A1" s="1" t="s">
        <v>1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J1" s="1" t="s">
        <v>21</v>
      </c>
      <c r="K1" s="1" t="s">
        <v>22</v>
      </c>
      <c r="L1" s="1" t="s">
        <v>23</v>
      </c>
      <c r="M1" s="20" t="s">
        <v>2</v>
      </c>
      <c r="N1" s="1" t="s">
        <v>24</v>
      </c>
      <c r="O1" s="2" t="s">
        <v>25</v>
      </c>
      <c r="P1" s="2" t="s">
        <v>26</v>
      </c>
      <c r="R1" s="8"/>
    </row>
    <row r="2" spans="1:18" ht="15.75" x14ac:dyDescent="0.25">
      <c r="A2" s="19">
        <v>25</v>
      </c>
      <c r="B2" s="19">
        <v>19.59</v>
      </c>
      <c r="C2" s="11">
        <v>29.39</v>
      </c>
      <c r="D2" s="11">
        <v>39.19</v>
      </c>
      <c r="E2" s="11">
        <v>0.68799999999999994</v>
      </c>
      <c r="F2" s="19">
        <v>0.73199999999999998</v>
      </c>
      <c r="G2" s="11">
        <v>0.78100000000000003</v>
      </c>
      <c r="J2">
        <v>19.59</v>
      </c>
      <c r="K2">
        <v>29.4</v>
      </c>
      <c r="L2">
        <v>39.19</v>
      </c>
      <c r="M2" s="19">
        <v>1</v>
      </c>
      <c r="N2" s="11">
        <v>0.51700000000000002</v>
      </c>
      <c r="O2" s="11">
        <v>0.52500000000000002</v>
      </c>
      <c r="P2" s="11">
        <v>0.57199999999999995</v>
      </c>
    </row>
    <row r="3" spans="1:18" ht="15.75" x14ac:dyDescent="0.25">
      <c r="A3" s="19">
        <v>50</v>
      </c>
      <c r="B3" s="19">
        <v>20.84</v>
      </c>
      <c r="C3" s="11">
        <v>30.64</v>
      </c>
      <c r="D3" s="11">
        <v>40.44</v>
      </c>
      <c r="E3" s="11">
        <v>0.61199999999999999</v>
      </c>
      <c r="F3" s="19">
        <v>0.66300000000000003</v>
      </c>
      <c r="G3" s="11">
        <v>0.73</v>
      </c>
      <c r="M3" s="19">
        <v>1.2</v>
      </c>
      <c r="N3" s="11">
        <v>0.55400000000000005</v>
      </c>
      <c r="O3" s="11">
        <v>0.56499999999999995</v>
      </c>
      <c r="P3" s="11">
        <v>0.61399999999999999</v>
      </c>
    </row>
    <row r="4" spans="1:18" ht="15.75" x14ac:dyDescent="0.25">
      <c r="A4" s="19">
        <v>100</v>
      </c>
      <c r="B4" s="19">
        <v>23.34</v>
      </c>
      <c r="C4" s="11">
        <v>33.14</v>
      </c>
      <c r="D4" s="11">
        <v>42.94</v>
      </c>
      <c r="E4" s="11">
        <v>0.46200000000000002</v>
      </c>
      <c r="F4" s="19">
        <v>0.53900000000000003</v>
      </c>
      <c r="G4" s="11">
        <v>0.63700000000000001</v>
      </c>
      <c r="M4" s="19">
        <v>1.4</v>
      </c>
      <c r="N4" s="11">
        <v>0.59199999999999997</v>
      </c>
      <c r="O4" s="11">
        <v>0.60599999999999998</v>
      </c>
      <c r="P4" s="11">
        <v>0.65400000000000003</v>
      </c>
    </row>
    <row r="5" spans="1:18" ht="15.75" x14ac:dyDescent="0.25">
      <c r="A5" s="19">
        <v>150</v>
      </c>
      <c r="B5" s="19">
        <v>25.6</v>
      </c>
      <c r="C5" s="11">
        <v>35.64</v>
      </c>
      <c r="D5" s="11">
        <v>45.44</v>
      </c>
      <c r="E5" s="11">
        <v>0.32900000000000001</v>
      </c>
      <c r="F5" s="19">
        <v>0.433</v>
      </c>
      <c r="G5" s="11">
        <v>0.56699999999999995</v>
      </c>
      <c r="M5" s="19">
        <v>1.6</v>
      </c>
      <c r="N5" s="11">
        <v>0.63200000000000001</v>
      </c>
      <c r="O5" s="11">
        <v>0.64700000000000002</v>
      </c>
      <c r="P5" s="11">
        <v>0.7</v>
      </c>
    </row>
    <row r="6" spans="1:18" ht="15.75" x14ac:dyDescent="0.25">
      <c r="A6" s="19">
        <v>200</v>
      </c>
      <c r="B6" s="19">
        <v>28.34</v>
      </c>
      <c r="C6" s="11">
        <v>38.14</v>
      </c>
      <c r="D6" s="11">
        <v>47.94</v>
      </c>
      <c r="E6" s="11">
        <v>0.251</v>
      </c>
      <c r="F6" s="19">
        <v>0.36199999999999999</v>
      </c>
      <c r="G6" s="11">
        <v>0.52300000000000002</v>
      </c>
      <c r="M6" s="19">
        <v>1.8</v>
      </c>
      <c r="N6" s="11">
        <v>0.66800000000000004</v>
      </c>
      <c r="O6" s="11">
        <v>0.68700000000000006</v>
      </c>
      <c r="P6" s="11">
        <v>0.73799999999999999</v>
      </c>
    </row>
    <row r="7" spans="1:18" ht="15.75" x14ac:dyDescent="0.25">
      <c r="A7" s="19">
        <v>250</v>
      </c>
      <c r="B7" s="19">
        <v>30.84</v>
      </c>
      <c r="C7" s="11">
        <v>40.64</v>
      </c>
      <c r="D7" s="11">
        <v>50.44</v>
      </c>
      <c r="E7" s="11">
        <v>0.20399999999999999</v>
      </c>
      <c r="F7" s="19">
        <v>0.33100000000000002</v>
      </c>
      <c r="G7" s="11">
        <v>0.51400000000000001</v>
      </c>
      <c r="M7" s="19">
        <v>2</v>
      </c>
      <c r="N7" s="11">
        <v>0.70599999999999996</v>
      </c>
      <c r="O7" s="11">
        <v>0.72599999999999998</v>
      </c>
      <c r="P7" s="11">
        <v>0.78400000000000003</v>
      </c>
    </row>
    <row r="8" spans="1:18" ht="15.75" x14ac:dyDescent="0.25">
      <c r="B8" s="19"/>
      <c r="C8" s="11"/>
      <c r="D8" s="11"/>
      <c r="E8" s="11"/>
      <c r="F8" s="19"/>
      <c r="G8" s="11"/>
      <c r="M8" s="3"/>
      <c r="N8" s="4"/>
      <c r="O8" s="4"/>
      <c r="P8" s="4"/>
    </row>
    <row r="9" spans="1:18" s="18" customFormat="1" ht="15.75" x14ac:dyDescent="0.25">
      <c r="B9" s="6"/>
      <c r="C9" s="7"/>
      <c r="D9" s="7"/>
      <c r="E9" s="7"/>
      <c r="M9" s="5"/>
      <c r="N9" s="7"/>
      <c r="O9" s="7"/>
    </row>
    <row r="10" spans="1:18" x14ac:dyDescent="0.25">
      <c r="A10" s="21" t="s">
        <v>27</v>
      </c>
    </row>
    <row r="11" spans="1:18" ht="15.75" thickBot="1" x14ac:dyDescent="0.3">
      <c r="A11" s="26"/>
      <c r="B11" s="26"/>
      <c r="C11" s="27" t="s">
        <v>30</v>
      </c>
      <c r="D11" s="26"/>
      <c r="E11" s="26"/>
      <c r="F11" s="26"/>
      <c r="G11" s="28"/>
      <c r="H11" s="28"/>
      <c r="I11" s="28"/>
      <c r="J11" s="28"/>
      <c r="K11" s="29" t="s">
        <v>31</v>
      </c>
      <c r="L11" s="28"/>
      <c r="M11" s="28"/>
      <c r="N11" s="28"/>
    </row>
    <row r="12" spans="1:18" s="1" customFormat="1" ht="31.5" x14ac:dyDescent="0.25">
      <c r="A12" s="1" t="s">
        <v>8</v>
      </c>
      <c r="B12" s="1" t="s">
        <v>28</v>
      </c>
      <c r="C12" s="1" t="s">
        <v>10</v>
      </c>
      <c r="D12" s="1" t="s">
        <v>11</v>
      </c>
      <c r="E12" s="1" t="s">
        <v>13</v>
      </c>
      <c r="F12" s="1" t="s">
        <v>29</v>
      </c>
      <c r="I12" s="1" t="s">
        <v>8</v>
      </c>
      <c r="J12" s="1" t="s">
        <v>9</v>
      </c>
      <c r="K12" s="1" t="s">
        <v>33</v>
      </c>
      <c r="L12" s="1" t="s">
        <v>0</v>
      </c>
      <c r="M12" s="1" t="s">
        <v>34</v>
      </c>
      <c r="N12" s="1" t="s">
        <v>35</v>
      </c>
    </row>
    <row r="13" spans="1:18" ht="15.75" x14ac:dyDescent="0.25">
      <c r="A13" s="11">
        <v>5.63</v>
      </c>
      <c r="B13" s="11">
        <f t="shared" ref="B13:B18" si="0">A13/(B2*E2)</f>
        <v>0.41772024169901589</v>
      </c>
      <c r="C13" s="11">
        <v>10.36</v>
      </c>
      <c r="D13" s="11">
        <f t="shared" ref="D13:D18" si="1">C13/(C2*F2)</f>
        <v>0.48155853911129204</v>
      </c>
      <c r="E13" s="11">
        <v>14.53</v>
      </c>
      <c r="F13" s="11">
        <f t="shared" ref="F13:F18" si="2">E13/(D2*G2)</f>
        <v>0.47472195440382209</v>
      </c>
      <c r="G13" s="11"/>
      <c r="H13" s="11"/>
      <c r="I13" s="11">
        <v>5.84</v>
      </c>
      <c r="J13" s="11">
        <f t="shared" ref="J13:J18" si="3">I13/(19.59*N2)</f>
        <v>0.57661756531131914</v>
      </c>
      <c r="K13" s="11">
        <v>9.34</v>
      </c>
      <c r="L13" s="11">
        <f t="shared" ref="L13:L18" si="4">K13/(29.4*O2)</f>
        <v>0.60511823777129892</v>
      </c>
      <c r="M13" s="11">
        <v>13.92</v>
      </c>
      <c r="N13" s="11">
        <f t="shared" ref="N13:N18" si="5">M13/(39.19*P2)</f>
        <v>0.62096617340301963</v>
      </c>
    </row>
    <row r="14" spans="1:18" ht="15.75" x14ac:dyDescent="0.25">
      <c r="A14" s="11">
        <v>5.45</v>
      </c>
      <c r="B14" s="11">
        <f t="shared" si="0"/>
        <v>0.42731423983540956</v>
      </c>
      <c r="C14" s="11">
        <v>9.73</v>
      </c>
      <c r="D14" s="11">
        <f t="shared" si="1"/>
        <v>0.47897246868219068</v>
      </c>
      <c r="E14" s="11">
        <v>13.97</v>
      </c>
      <c r="F14" s="11">
        <f t="shared" si="2"/>
        <v>0.47321924583011538</v>
      </c>
      <c r="G14" s="11"/>
      <c r="H14" s="11"/>
      <c r="I14" s="11">
        <v>6.22</v>
      </c>
      <c r="J14" s="11">
        <f t="shared" si="3"/>
        <v>0.57312081792264891</v>
      </c>
      <c r="K14" s="11">
        <v>10</v>
      </c>
      <c r="L14" s="11">
        <f t="shared" si="4"/>
        <v>0.60201071579074117</v>
      </c>
      <c r="M14" s="11">
        <v>14.88</v>
      </c>
      <c r="N14" s="11">
        <f t="shared" si="5"/>
        <v>0.61838549852759428</v>
      </c>
    </row>
    <row r="15" spans="1:18" ht="15.75" x14ac:dyDescent="0.25">
      <c r="A15" s="11">
        <v>4.4800000000000004</v>
      </c>
      <c r="B15" s="11">
        <f t="shared" si="0"/>
        <v>0.41546571109553121</v>
      </c>
      <c r="C15" s="11">
        <v>8.06</v>
      </c>
      <c r="D15" s="11">
        <f t="shared" si="1"/>
        <v>0.45122564305252466</v>
      </c>
      <c r="E15" s="11">
        <v>12.52</v>
      </c>
      <c r="F15" s="11">
        <f t="shared" si="2"/>
        <v>0.45772312722874969</v>
      </c>
      <c r="G15" s="11"/>
      <c r="H15" s="11"/>
      <c r="I15" s="11">
        <v>6.59</v>
      </c>
      <c r="J15" s="11">
        <f t="shared" si="3"/>
        <v>0.56823668998247867</v>
      </c>
      <c r="K15" s="11">
        <v>10.66</v>
      </c>
      <c r="L15" s="11">
        <f t="shared" si="4"/>
        <v>0.59832513863631265</v>
      </c>
      <c r="M15" s="11">
        <v>15.82</v>
      </c>
      <c r="N15" s="11">
        <f t="shared" si="5"/>
        <v>0.61723915403121155</v>
      </c>
    </row>
    <row r="16" spans="1:18" ht="15.75" x14ac:dyDescent="0.25">
      <c r="A16" s="11">
        <v>3.17</v>
      </c>
      <c r="B16" s="11">
        <f t="shared" si="0"/>
        <v>0.3763772796352583</v>
      </c>
      <c r="C16" s="11">
        <v>6.41</v>
      </c>
      <c r="D16" s="11">
        <f t="shared" si="1"/>
        <v>0.41536742845441849</v>
      </c>
      <c r="E16" s="11">
        <v>11.19</v>
      </c>
      <c r="F16" s="11">
        <f t="shared" si="2"/>
        <v>0.43431887622028476</v>
      </c>
      <c r="G16" s="11"/>
      <c r="H16" s="11"/>
      <c r="I16" s="11">
        <v>6.94</v>
      </c>
      <c r="J16" s="11">
        <f t="shared" si="3"/>
        <v>0.56054173855170231</v>
      </c>
      <c r="K16" s="11">
        <v>11.3</v>
      </c>
      <c r="L16" s="11">
        <f t="shared" si="4"/>
        <v>0.59405524188036896</v>
      </c>
      <c r="M16" s="11">
        <v>16.760000000000002</v>
      </c>
      <c r="N16" s="11">
        <f t="shared" si="5"/>
        <v>0.61094302482411711</v>
      </c>
    </row>
    <row r="17" spans="1:14" ht="15.75" x14ac:dyDescent="0.25">
      <c r="A17" s="11">
        <v>2.44</v>
      </c>
      <c r="B17" s="11">
        <f t="shared" si="0"/>
        <v>0.34301748545690208</v>
      </c>
      <c r="C17" s="11">
        <v>5.29</v>
      </c>
      <c r="D17" s="11">
        <f t="shared" si="1"/>
        <v>0.38314786755396663</v>
      </c>
      <c r="E17" s="11">
        <v>10.55</v>
      </c>
      <c r="F17" s="11">
        <f t="shared" si="2"/>
        <v>0.42077772486481269</v>
      </c>
      <c r="G17" s="11"/>
      <c r="H17" s="11"/>
      <c r="I17" s="11">
        <v>7.3</v>
      </c>
      <c r="J17" s="11">
        <f t="shared" si="3"/>
        <v>0.55784296644077846</v>
      </c>
      <c r="K17" s="11">
        <v>11.94</v>
      </c>
      <c r="L17" s="11">
        <f t="shared" si="4"/>
        <v>0.59115349196447131</v>
      </c>
      <c r="M17" s="11">
        <v>17.670000000000002</v>
      </c>
      <c r="N17" s="11">
        <f t="shared" si="5"/>
        <v>0.61094895205139865</v>
      </c>
    </row>
    <row r="18" spans="1:14" ht="15.75" x14ac:dyDescent="0.25">
      <c r="A18" s="11">
        <v>2.0299999999999998</v>
      </c>
      <c r="B18" s="11">
        <f t="shared" si="0"/>
        <v>0.32266473385722644</v>
      </c>
      <c r="C18" s="11">
        <v>4.91</v>
      </c>
      <c r="D18" s="11">
        <f t="shared" si="1"/>
        <v>0.36500582819896754</v>
      </c>
      <c r="E18" s="11">
        <v>10.5</v>
      </c>
      <c r="F18" s="11">
        <f t="shared" si="2"/>
        <v>0.40499634346158475</v>
      </c>
      <c r="G18" s="11"/>
      <c r="H18" s="11"/>
      <c r="I18" s="11">
        <v>7.64</v>
      </c>
      <c r="J18" s="11">
        <f t="shared" si="3"/>
        <v>0.55240070163565558</v>
      </c>
      <c r="K18" s="11">
        <v>12.56</v>
      </c>
      <c r="L18" s="11">
        <f t="shared" si="4"/>
        <v>0.58844474428890026</v>
      </c>
      <c r="M18" s="11">
        <v>18.600000000000001</v>
      </c>
      <c r="N18" s="11">
        <f t="shared" si="5"/>
        <v>0.60537100780603137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5"/>
  <sheetViews>
    <sheetView workbookViewId="0">
      <selection activeCell="T10" sqref="T10"/>
    </sheetView>
  </sheetViews>
  <sheetFormatPr defaultRowHeight="15" x14ac:dyDescent="0.25"/>
  <cols>
    <col min="1" max="1" width="9.140625" style="30"/>
    <col min="2" max="2" width="16.5703125" style="30" customWidth="1"/>
    <col min="3" max="3" width="4.42578125" style="30" customWidth="1"/>
    <col min="4" max="16384" width="9.140625" style="30"/>
  </cols>
  <sheetData>
    <row r="2" spans="2:11" x14ac:dyDescent="0.25">
      <c r="J2" s="30" t="s">
        <v>36</v>
      </c>
      <c r="K2" s="30" t="s">
        <v>37</v>
      </c>
    </row>
    <row r="3" spans="2:11" x14ac:dyDescent="0.25">
      <c r="B3" s="30" t="s">
        <v>38</v>
      </c>
      <c r="C3" s="30" t="s">
        <v>39</v>
      </c>
      <c r="D3" s="31">
        <v>5.0000000000000002E-5</v>
      </c>
      <c r="E3" s="30" t="s">
        <v>40</v>
      </c>
      <c r="J3" s="30">
        <v>1.6</v>
      </c>
      <c r="K3" s="30">
        <v>5</v>
      </c>
    </row>
    <row r="4" spans="2:11" x14ac:dyDescent="0.25">
      <c r="D4" s="31">
        <v>3.4699999999999998E-4</v>
      </c>
      <c r="E4" s="30" t="s">
        <v>41</v>
      </c>
      <c r="J4" s="30">
        <v>1.4</v>
      </c>
      <c r="K4" s="30">
        <v>10</v>
      </c>
    </row>
    <row r="5" spans="2:11" x14ac:dyDescent="0.25">
      <c r="J5" s="30">
        <v>1.2</v>
      </c>
      <c r="K5" s="30">
        <v>15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Origin50.Graph" shapeId="1025" r:id="rId3">
          <objectPr defaultSize="0" autoPict="0" r:id="rId4">
            <anchor moveWithCells="1">
              <from>
                <xdr:col>6</xdr:col>
                <xdr:colOff>19050</xdr:colOff>
                <xdr:row>6</xdr:row>
                <xdr:rowOff>85725</xdr:rowOff>
              </from>
              <to>
                <xdr:col>14</xdr:col>
                <xdr:colOff>495300</xdr:colOff>
                <xdr:row>26</xdr:row>
                <xdr:rowOff>28575</xdr:rowOff>
              </to>
            </anchor>
          </objectPr>
        </oleObject>
      </mc:Choice>
      <mc:Fallback>
        <oleObject progId="Origin50.Graph" shapeId="1025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O17" sqref="O17"/>
    </sheetView>
  </sheetViews>
  <sheetFormatPr defaultRowHeight="15" x14ac:dyDescent="0.25"/>
  <cols>
    <col min="1" max="1" width="9.42578125" style="30" customWidth="1"/>
    <col min="2" max="16384" width="9.140625" style="30"/>
  </cols>
  <sheetData>
    <row r="1" spans="1:19" x14ac:dyDescent="0.25">
      <c r="A1" s="32" t="s">
        <v>42</v>
      </c>
      <c r="F1" s="32" t="s">
        <v>47</v>
      </c>
      <c r="K1" s="32" t="s">
        <v>48</v>
      </c>
      <c r="P1" s="32" t="s">
        <v>49</v>
      </c>
    </row>
    <row r="2" spans="1:19" s="33" customFormat="1" x14ac:dyDescent="0.25">
      <c r="A2" s="33" t="s">
        <v>43</v>
      </c>
      <c r="B2" s="33" t="s">
        <v>44</v>
      </c>
      <c r="C2" s="33" t="s">
        <v>45</v>
      </c>
      <c r="D2" s="33" t="s">
        <v>46</v>
      </c>
      <c r="F2" s="33" t="s">
        <v>50</v>
      </c>
      <c r="G2" s="33" t="s">
        <v>44</v>
      </c>
      <c r="H2" s="33" t="s">
        <v>45</v>
      </c>
      <c r="I2" s="33" t="s">
        <v>46</v>
      </c>
      <c r="K2" s="33" t="s">
        <v>51</v>
      </c>
      <c r="L2" s="33" t="s">
        <v>44</v>
      </c>
      <c r="M2" s="33" t="s">
        <v>45</v>
      </c>
      <c r="N2" s="33" t="s">
        <v>46</v>
      </c>
      <c r="P2" s="33" t="s">
        <v>2</v>
      </c>
      <c r="Q2" s="33" t="s">
        <v>44</v>
      </c>
      <c r="R2" s="33" t="s">
        <v>45</v>
      </c>
      <c r="S2" s="33" t="s">
        <v>46</v>
      </c>
    </row>
    <row r="3" spans="1:19" x14ac:dyDescent="0.25">
      <c r="A3" s="30">
        <v>0.2</v>
      </c>
      <c r="B3" s="30">
        <v>6.29</v>
      </c>
      <c r="C3" s="30">
        <v>11.24</v>
      </c>
      <c r="D3" s="30">
        <v>16.600000000000001</v>
      </c>
      <c r="F3" s="30">
        <v>20</v>
      </c>
      <c r="G3" s="30">
        <v>1.79</v>
      </c>
      <c r="H3" s="30">
        <v>3.98</v>
      </c>
      <c r="I3" s="30">
        <v>6.9</v>
      </c>
      <c r="K3" s="30">
        <v>25</v>
      </c>
      <c r="L3" s="30">
        <v>5.53</v>
      </c>
      <c r="M3" s="30">
        <v>10.11</v>
      </c>
      <c r="N3" s="30">
        <v>14.53</v>
      </c>
      <c r="P3" s="30">
        <v>1</v>
      </c>
      <c r="Q3" s="30">
        <v>5.84</v>
      </c>
      <c r="R3" s="30">
        <v>9.34</v>
      </c>
      <c r="S3" s="30">
        <v>13.92</v>
      </c>
    </row>
    <row r="4" spans="1:19" x14ac:dyDescent="0.25">
      <c r="A4" s="30">
        <v>0.4</v>
      </c>
      <c r="B4" s="30">
        <v>6.25</v>
      </c>
      <c r="C4" s="30">
        <v>11.15</v>
      </c>
      <c r="D4" s="30">
        <v>16.420000000000002</v>
      </c>
      <c r="F4" s="30">
        <v>40</v>
      </c>
      <c r="G4" s="30">
        <v>3.52</v>
      </c>
      <c r="H4" s="30">
        <v>7.17</v>
      </c>
      <c r="I4" s="30">
        <v>11.33</v>
      </c>
      <c r="K4" s="30">
        <v>50</v>
      </c>
      <c r="L4" s="30">
        <v>5.49</v>
      </c>
      <c r="M4" s="30">
        <v>9.73</v>
      </c>
      <c r="N4" s="30">
        <v>13.97</v>
      </c>
      <c r="P4" s="30">
        <v>1.2</v>
      </c>
      <c r="Q4" s="30">
        <v>6.22</v>
      </c>
      <c r="R4" s="30">
        <v>10</v>
      </c>
      <c r="S4" s="30">
        <v>14.88</v>
      </c>
    </row>
    <row r="5" spans="1:19" x14ac:dyDescent="0.25">
      <c r="A5" s="30">
        <v>0.6</v>
      </c>
      <c r="B5" s="30">
        <v>6.22</v>
      </c>
      <c r="C5" s="30">
        <v>11.06</v>
      </c>
      <c r="D5" s="30">
        <v>16.25</v>
      </c>
      <c r="F5" s="30">
        <v>60</v>
      </c>
      <c r="G5" s="30">
        <v>4.71</v>
      </c>
      <c r="H5" s="30">
        <v>8.8699999999999992</v>
      </c>
      <c r="I5" s="30">
        <v>13.31</v>
      </c>
      <c r="K5" s="30">
        <v>100</v>
      </c>
      <c r="L5" s="30">
        <v>4.4800000000000004</v>
      </c>
      <c r="M5" s="30">
        <v>8.06</v>
      </c>
      <c r="N5" s="30">
        <v>12.52</v>
      </c>
      <c r="P5" s="30">
        <v>1.4</v>
      </c>
      <c r="Q5" s="30">
        <v>6.59</v>
      </c>
      <c r="R5" s="30">
        <v>10.66</v>
      </c>
      <c r="S5" s="30">
        <v>15.82</v>
      </c>
    </row>
    <row r="6" spans="1:19" x14ac:dyDescent="0.25">
      <c r="A6" s="30">
        <v>0.8</v>
      </c>
      <c r="B6" s="30">
        <v>6.18</v>
      </c>
      <c r="C6" s="30">
        <v>10.97</v>
      </c>
      <c r="D6" s="30">
        <v>16.07</v>
      </c>
      <c r="F6" s="30">
        <v>80</v>
      </c>
      <c r="G6" s="30">
        <v>5.47</v>
      </c>
      <c r="H6" s="30">
        <v>9.83</v>
      </c>
      <c r="I6" s="30">
        <v>14.38</v>
      </c>
      <c r="K6" s="30">
        <v>150</v>
      </c>
      <c r="L6" s="30">
        <v>3.17</v>
      </c>
      <c r="M6" s="30">
        <v>6.41</v>
      </c>
      <c r="N6" s="30">
        <v>11.19</v>
      </c>
      <c r="P6" s="30">
        <v>1.6</v>
      </c>
      <c r="Q6" s="30">
        <v>6.94</v>
      </c>
      <c r="R6" s="30">
        <v>11.3</v>
      </c>
      <c r="S6" s="30">
        <v>16.760000000000002</v>
      </c>
    </row>
    <row r="7" spans="1:19" x14ac:dyDescent="0.25">
      <c r="A7" s="30">
        <v>1</v>
      </c>
      <c r="B7" s="30">
        <v>6.14</v>
      </c>
      <c r="C7" s="30">
        <v>10.88</v>
      </c>
      <c r="D7" s="30">
        <v>15.9</v>
      </c>
      <c r="F7" s="30">
        <v>100</v>
      </c>
      <c r="G7" s="30">
        <v>5.97</v>
      </c>
      <c r="H7" s="30">
        <v>10.43</v>
      </c>
      <c r="I7" s="30">
        <v>15.05</v>
      </c>
      <c r="K7" s="30">
        <v>200</v>
      </c>
      <c r="L7" s="30">
        <v>2.44</v>
      </c>
      <c r="M7" s="30">
        <v>5.29</v>
      </c>
      <c r="N7" s="30">
        <v>10.55</v>
      </c>
      <c r="P7" s="30">
        <v>1.8</v>
      </c>
      <c r="Q7" s="30">
        <v>7.3</v>
      </c>
      <c r="R7" s="30">
        <v>11.94</v>
      </c>
      <c r="S7" s="30">
        <v>17.670000000000002</v>
      </c>
    </row>
    <row r="8" spans="1:19" x14ac:dyDescent="0.25">
      <c r="A8" s="30">
        <v>2</v>
      </c>
      <c r="B8" s="30">
        <v>5.97</v>
      </c>
      <c r="C8" s="30">
        <v>10.43</v>
      </c>
      <c r="D8" s="30">
        <v>15.05</v>
      </c>
      <c r="F8" s="30">
        <v>120</v>
      </c>
      <c r="G8" s="30">
        <v>6.32</v>
      </c>
      <c r="H8" s="30">
        <v>10.85</v>
      </c>
      <c r="I8" s="30">
        <v>15.5</v>
      </c>
      <c r="K8" s="30">
        <v>250</v>
      </c>
      <c r="L8" s="30">
        <v>2.0299999999999998</v>
      </c>
      <c r="M8" s="30">
        <v>4.91</v>
      </c>
      <c r="N8" s="30">
        <v>10.45</v>
      </c>
      <c r="P8" s="30">
        <v>2</v>
      </c>
      <c r="Q8" s="30">
        <v>7.64</v>
      </c>
      <c r="R8" s="30">
        <v>12.56</v>
      </c>
      <c r="S8" s="30">
        <v>18.600000000000001</v>
      </c>
    </row>
    <row r="9" spans="1:19" x14ac:dyDescent="0.25">
      <c r="A9" s="30">
        <v>4</v>
      </c>
      <c r="B9" s="30">
        <v>5.64</v>
      </c>
      <c r="C9" s="30">
        <v>9.59</v>
      </c>
      <c r="D9" s="30">
        <v>13.46</v>
      </c>
      <c r="F9" s="30">
        <v>140</v>
      </c>
      <c r="G9" s="30">
        <v>6.59</v>
      </c>
      <c r="H9" s="30">
        <v>11.15</v>
      </c>
      <c r="I9" s="30">
        <v>15.83</v>
      </c>
    </row>
    <row r="10" spans="1:19" x14ac:dyDescent="0.25">
      <c r="A10" s="30">
        <v>6</v>
      </c>
      <c r="B10" s="30">
        <v>5.32</v>
      </c>
      <c r="C10" s="30">
        <v>8.8000000000000007</v>
      </c>
      <c r="D10" s="30">
        <v>12.02</v>
      </c>
      <c r="F10" s="30">
        <v>160</v>
      </c>
      <c r="G10" s="30">
        <v>6.79</v>
      </c>
      <c r="H10" s="30">
        <v>11.38</v>
      </c>
      <c r="I10" s="30">
        <v>16.010000000000002</v>
      </c>
    </row>
    <row r="11" spans="1:19" x14ac:dyDescent="0.25">
      <c r="A11" s="30">
        <v>8</v>
      </c>
      <c r="B11" s="30">
        <v>5.0199999999999996</v>
      </c>
      <c r="C11" s="30">
        <v>8.08</v>
      </c>
      <c r="D11" s="30">
        <v>10.75</v>
      </c>
      <c r="F11" s="30">
        <v>180</v>
      </c>
      <c r="G11" s="30">
        <v>6.95</v>
      </c>
      <c r="H11" s="30">
        <v>11.56</v>
      </c>
      <c r="I11" s="30">
        <v>16.27</v>
      </c>
    </row>
    <row r="12" spans="1:19" x14ac:dyDescent="0.25">
      <c r="A12" s="30">
        <v>10</v>
      </c>
      <c r="B12" s="30">
        <v>4.74</v>
      </c>
      <c r="C12" s="30">
        <v>7.43</v>
      </c>
      <c r="D12" s="30">
        <v>9.64</v>
      </c>
      <c r="F12" s="30">
        <v>200</v>
      </c>
      <c r="G12" s="30">
        <v>7.07</v>
      </c>
      <c r="H12" s="30">
        <v>11.71</v>
      </c>
      <c r="I12" s="30">
        <v>16.420000000000002</v>
      </c>
    </row>
    <row r="13" spans="1:19" x14ac:dyDescent="0.25">
      <c r="A13" s="30">
        <v>12</v>
      </c>
      <c r="B13" s="30">
        <v>4.4800000000000004</v>
      </c>
      <c r="C13" s="30">
        <v>6.83</v>
      </c>
      <c r="D13" s="30">
        <v>8.66</v>
      </c>
      <c r="F13" s="30">
        <v>400</v>
      </c>
      <c r="G13" s="30">
        <v>7.67</v>
      </c>
      <c r="H13" s="30">
        <v>12.38</v>
      </c>
      <c r="I13" s="30">
        <v>17.13</v>
      </c>
    </row>
    <row r="14" spans="1:19" x14ac:dyDescent="0.25">
      <c r="A14" s="30">
        <v>14</v>
      </c>
      <c r="B14" s="30">
        <v>4.2300000000000004</v>
      </c>
      <c r="C14" s="30">
        <v>6.31</v>
      </c>
      <c r="D14" s="30">
        <v>7.87</v>
      </c>
      <c r="F14" s="30">
        <v>600</v>
      </c>
      <c r="G14" s="30">
        <v>7.88</v>
      </c>
      <c r="H14" s="30">
        <v>12.6</v>
      </c>
      <c r="I14" s="30">
        <v>17.37</v>
      </c>
    </row>
    <row r="15" spans="1:19" x14ac:dyDescent="0.25">
      <c r="A15" s="30">
        <v>16</v>
      </c>
      <c r="B15" s="30">
        <v>4.01</v>
      </c>
      <c r="C15" s="30">
        <v>5.84</v>
      </c>
      <c r="D15" s="30">
        <v>7.18</v>
      </c>
      <c r="F15" s="30">
        <v>800</v>
      </c>
      <c r="G15" s="30">
        <v>7.98</v>
      </c>
      <c r="H15" s="30">
        <v>12.72</v>
      </c>
      <c r="I15" s="30">
        <v>17.489999999999998</v>
      </c>
    </row>
    <row r="16" spans="1:19" x14ac:dyDescent="0.25">
      <c r="A16" s="30">
        <v>18</v>
      </c>
      <c r="B16" s="30">
        <v>3.79</v>
      </c>
      <c r="C16" s="30">
        <v>5.43</v>
      </c>
      <c r="D16" s="30">
        <v>6.58</v>
      </c>
      <c r="F16" s="30">
        <v>1000</v>
      </c>
      <c r="G16" s="30">
        <v>8.0399999999999991</v>
      </c>
      <c r="H16" s="30">
        <v>12.77</v>
      </c>
      <c r="I16" s="30">
        <v>17.559999999999999</v>
      </c>
    </row>
    <row r="17" spans="1:11" x14ac:dyDescent="0.25">
      <c r="A17" s="30">
        <v>20</v>
      </c>
      <c r="B17" s="30">
        <v>3.6</v>
      </c>
      <c r="C17" s="30">
        <v>5.0599999999999996</v>
      </c>
      <c r="D17" s="30">
        <v>6.07</v>
      </c>
    </row>
    <row r="18" spans="1:11" x14ac:dyDescent="0.25">
      <c r="A18" s="30">
        <v>40</v>
      </c>
      <c r="B18" s="30">
        <v>2.29</v>
      </c>
      <c r="C18" s="30">
        <v>2.93</v>
      </c>
      <c r="D18" s="30">
        <v>3.36</v>
      </c>
    </row>
    <row r="19" spans="1:11" x14ac:dyDescent="0.25">
      <c r="A19" s="30">
        <v>60</v>
      </c>
      <c r="B19" s="30">
        <v>1.65</v>
      </c>
      <c r="C19" s="30">
        <v>2.04</v>
      </c>
      <c r="D19" s="30">
        <v>2.31</v>
      </c>
      <c r="J19" s="34" t="s">
        <v>52</v>
      </c>
      <c r="K19" s="35"/>
    </row>
    <row r="20" spans="1:11" x14ac:dyDescent="0.25">
      <c r="A20" s="30">
        <v>80</v>
      </c>
      <c r="B20" s="30">
        <v>1.28</v>
      </c>
      <c r="C20" s="30">
        <v>1.57</v>
      </c>
      <c r="D20" s="30">
        <v>1.77</v>
      </c>
    </row>
    <row r="21" spans="1:11" x14ac:dyDescent="0.25">
      <c r="A21" s="30">
        <v>100</v>
      </c>
      <c r="B21" s="30">
        <v>1.01</v>
      </c>
      <c r="C21" s="30">
        <v>1.27</v>
      </c>
      <c r="D21" s="30">
        <v>1.42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>
      <selection activeCell="P7" sqref="P7"/>
    </sheetView>
  </sheetViews>
  <sheetFormatPr defaultRowHeight="15" x14ac:dyDescent="0.25"/>
  <cols>
    <col min="1" max="16384" width="9.140625" style="30"/>
  </cols>
  <sheetData>
    <row r="1" spans="1:10" x14ac:dyDescent="0.25">
      <c r="A1" s="30" t="s">
        <v>53</v>
      </c>
      <c r="B1" s="30" t="s">
        <v>54</v>
      </c>
    </row>
    <row r="3" spans="1:10" x14ac:dyDescent="0.25">
      <c r="A3" s="30" t="s">
        <v>55</v>
      </c>
      <c r="B3" s="30" t="s">
        <v>56</v>
      </c>
      <c r="C3" s="30" t="s">
        <v>57</v>
      </c>
      <c r="D3" s="30" t="s">
        <v>58</v>
      </c>
    </row>
    <row r="4" spans="1:10" x14ac:dyDescent="0.25">
      <c r="A4" s="36">
        <v>0</v>
      </c>
      <c r="B4" s="36">
        <v>-3.9600000000000003E-2</v>
      </c>
      <c r="C4" s="30">
        <f>A4*B4</f>
        <v>0</v>
      </c>
      <c r="D4" s="30">
        <f>-1*C4</f>
        <v>0</v>
      </c>
      <c r="I4" s="37" t="s">
        <v>59</v>
      </c>
      <c r="J4" s="30">
        <f>MAX(D4:D77)</f>
        <v>1.5758264399999999E-2</v>
      </c>
    </row>
    <row r="5" spans="1:10" x14ac:dyDescent="0.25">
      <c r="A5" s="30">
        <v>7.3699999999999998E-3</v>
      </c>
      <c r="B5" s="30">
        <v>-3.9489999999999997E-2</v>
      </c>
      <c r="C5" s="30">
        <f t="shared" ref="C5:C68" si="0">A5*B5</f>
        <v>-2.9104129999999996E-4</v>
      </c>
      <c r="D5" s="30">
        <f t="shared" ref="D5:D68" si="1">-1*C5</f>
        <v>2.9104129999999996E-4</v>
      </c>
      <c r="I5" s="37"/>
    </row>
    <row r="6" spans="1:10" x14ac:dyDescent="0.25">
      <c r="A6" s="30">
        <v>1.474E-2</v>
      </c>
      <c r="B6" s="30">
        <v>-3.9390000000000001E-2</v>
      </c>
      <c r="C6" s="30">
        <f t="shared" si="0"/>
        <v>-5.8060860000000002E-4</v>
      </c>
      <c r="D6" s="30">
        <f t="shared" si="1"/>
        <v>5.8060860000000002E-4</v>
      </c>
    </row>
    <row r="7" spans="1:10" x14ac:dyDescent="0.25">
      <c r="A7" s="30">
        <v>2.2120000000000001E-2</v>
      </c>
      <c r="B7" s="30">
        <v>-3.9280000000000002E-2</v>
      </c>
      <c r="C7" s="30">
        <f t="shared" si="0"/>
        <v>-8.6887360000000014E-4</v>
      </c>
      <c r="D7" s="30">
        <f t="shared" si="1"/>
        <v>8.6887360000000014E-4</v>
      </c>
    </row>
    <row r="8" spans="1:10" x14ac:dyDescent="0.25">
      <c r="A8" s="30">
        <v>2.9489999999999999E-2</v>
      </c>
      <c r="B8" s="30">
        <v>-3.918E-2</v>
      </c>
      <c r="C8" s="30">
        <f t="shared" si="0"/>
        <v>-1.1554181999999999E-3</v>
      </c>
      <c r="D8" s="30">
        <f t="shared" si="1"/>
        <v>1.1554181999999999E-3</v>
      </c>
    </row>
    <row r="9" spans="1:10" x14ac:dyDescent="0.25">
      <c r="A9" s="30">
        <v>3.6859999999999997E-2</v>
      </c>
      <c r="B9" s="30">
        <v>-3.9070000000000001E-2</v>
      </c>
      <c r="C9" s="30">
        <f t="shared" si="0"/>
        <v>-1.4401201999999999E-3</v>
      </c>
      <c r="D9" s="30">
        <f t="shared" si="1"/>
        <v>1.4401201999999999E-3</v>
      </c>
    </row>
    <row r="10" spans="1:10" x14ac:dyDescent="0.25">
      <c r="A10" s="30">
        <v>4.4229999999999998E-2</v>
      </c>
      <c r="B10" s="30">
        <v>-3.8969999999999998E-2</v>
      </c>
      <c r="C10" s="30">
        <f t="shared" si="0"/>
        <v>-1.7236430999999998E-3</v>
      </c>
      <c r="D10" s="30">
        <f t="shared" si="1"/>
        <v>1.7236430999999998E-3</v>
      </c>
    </row>
    <row r="11" spans="1:10" x14ac:dyDescent="0.25">
      <c r="A11" s="30">
        <v>5.16E-2</v>
      </c>
      <c r="B11" s="30">
        <v>-3.8859999999999999E-2</v>
      </c>
      <c r="C11" s="30">
        <f t="shared" si="0"/>
        <v>-2.005176E-3</v>
      </c>
      <c r="D11" s="30">
        <f t="shared" si="1"/>
        <v>2.005176E-3</v>
      </c>
    </row>
    <row r="12" spans="1:10" x14ac:dyDescent="0.25">
      <c r="A12" s="30">
        <v>5.8970000000000002E-2</v>
      </c>
      <c r="B12" s="30">
        <v>-3.8760000000000003E-2</v>
      </c>
      <c r="C12" s="30">
        <f t="shared" si="0"/>
        <v>-2.2856772000000003E-3</v>
      </c>
      <c r="D12" s="30">
        <f t="shared" si="1"/>
        <v>2.2856772000000003E-3</v>
      </c>
    </row>
    <row r="13" spans="1:10" x14ac:dyDescent="0.25">
      <c r="A13" s="30">
        <v>6.6350000000000006E-2</v>
      </c>
      <c r="B13" s="30">
        <v>-3.8649999999999997E-2</v>
      </c>
      <c r="C13" s="30">
        <f t="shared" si="0"/>
        <v>-2.5644274999999999E-3</v>
      </c>
      <c r="D13" s="30">
        <f t="shared" si="1"/>
        <v>2.5644274999999999E-3</v>
      </c>
    </row>
    <row r="14" spans="1:10" x14ac:dyDescent="0.25">
      <c r="A14" s="30">
        <v>7.3719999999999994E-2</v>
      </c>
      <c r="B14" s="30">
        <v>-3.8550000000000001E-2</v>
      </c>
      <c r="C14" s="30">
        <f t="shared" si="0"/>
        <v>-2.8419059999999999E-3</v>
      </c>
      <c r="D14" s="30">
        <f t="shared" si="1"/>
        <v>2.8419059999999999E-3</v>
      </c>
    </row>
    <row r="15" spans="1:10" x14ac:dyDescent="0.25">
      <c r="A15" s="30">
        <v>8.1089999999999995E-2</v>
      </c>
      <c r="B15" s="30">
        <v>-3.8440000000000002E-2</v>
      </c>
      <c r="C15" s="30">
        <f t="shared" si="0"/>
        <v>-3.1170996000000001E-3</v>
      </c>
      <c r="D15" s="30">
        <f t="shared" si="1"/>
        <v>3.1170996000000001E-3</v>
      </c>
    </row>
    <row r="16" spans="1:10" x14ac:dyDescent="0.25">
      <c r="A16" s="30">
        <v>8.8459999999999997E-2</v>
      </c>
      <c r="B16" s="30">
        <v>-3.8339999999999999E-2</v>
      </c>
      <c r="C16" s="30">
        <f t="shared" si="0"/>
        <v>-3.3915563999999997E-3</v>
      </c>
      <c r="D16" s="30">
        <f t="shared" si="1"/>
        <v>3.3915563999999997E-3</v>
      </c>
    </row>
    <row r="17" spans="1:4" x14ac:dyDescent="0.25">
      <c r="A17" s="30">
        <v>9.5829999999999999E-2</v>
      </c>
      <c r="B17" s="30">
        <v>-3.823E-2</v>
      </c>
      <c r="C17" s="30">
        <f t="shared" si="0"/>
        <v>-3.6635808999999999E-3</v>
      </c>
      <c r="D17" s="30">
        <f t="shared" si="1"/>
        <v>3.6635808999999999E-3</v>
      </c>
    </row>
    <row r="18" spans="1:4" x14ac:dyDescent="0.25">
      <c r="A18" s="30">
        <v>0.1032</v>
      </c>
      <c r="B18" s="30">
        <v>-3.8120000000000001E-2</v>
      </c>
      <c r="C18" s="30">
        <f t="shared" si="0"/>
        <v>-3.9339839999999997E-3</v>
      </c>
      <c r="D18" s="30">
        <f t="shared" si="1"/>
        <v>3.9339839999999997E-3</v>
      </c>
    </row>
    <row r="19" spans="1:4" x14ac:dyDescent="0.25">
      <c r="A19" s="30">
        <v>0.11058</v>
      </c>
      <c r="B19" s="30">
        <v>-3.8019999999999998E-2</v>
      </c>
      <c r="C19" s="30">
        <f t="shared" si="0"/>
        <v>-4.2042515999999993E-3</v>
      </c>
      <c r="D19" s="30">
        <f t="shared" si="1"/>
        <v>4.2042515999999993E-3</v>
      </c>
    </row>
    <row r="20" spans="1:4" x14ac:dyDescent="0.25">
      <c r="A20" s="30">
        <v>0.11795</v>
      </c>
      <c r="B20" s="30">
        <v>-3.7909999999999999E-2</v>
      </c>
      <c r="C20" s="30">
        <f t="shared" si="0"/>
        <v>-4.4714845000000001E-3</v>
      </c>
      <c r="D20" s="30">
        <f t="shared" si="1"/>
        <v>4.4714845000000001E-3</v>
      </c>
    </row>
    <row r="21" spans="1:4" x14ac:dyDescent="0.25">
      <c r="A21" s="30">
        <v>0.12531999999999999</v>
      </c>
      <c r="B21" s="30">
        <v>-3.7810000000000003E-2</v>
      </c>
      <c r="C21" s="30">
        <f t="shared" si="0"/>
        <v>-4.7383492000000003E-3</v>
      </c>
      <c r="D21" s="30">
        <f t="shared" si="1"/>
        <v>4.7383492000000003E-3</v>
      </c>
    </row>
    <row r="22" spans="1:4" x14ac:dyDescent="0.25">
      <c r="A22" s="30">
        <v>0.13269</v>
      </c>
      <c r="B22" s="30">
        <v>-3.7699999999999997E-2</v>
      </c>
      <c r="C22" s="30">
        <f t="shared" si="0"/>
        <v>-5.0024129999999998E-3</v>
      </c>
      <c r="D22" s="30">
        <f t="shared" si="1"/>
        <v>5.0024129999999998E-3</v>
      </c>
    </row>
    <row r="23" spans="1:4" x14ac:dyDescent="0.25">
      <c r="A23" s="30">
        <v>0.14005999999999999</v>
      </c>
      <c r="B23" s="30">
        <v>-3.7600000000000001E-2</v>
      </c>
      <c r="C23" s="30">
        <f t="shared" si="0"/>
        <v>-5.2662559999999995E-3</v>
      </c>
      <c r="D23" s="30">
        <f t="shared" si="1"/>
        <v>5.2662559999999995E-3</v>
      </c>
    </row>
    <row r="24" spans="1:4" x14ac:dyDescent="0.25">
      <c r="A24" s="30">
        <v>0.14743000000000001</v>
      </c>
      <c r="B24" s="30">
        <v>-3.7490000000000002E-2</v>
      </c>
      <c r="C24" s="30">
        <f t="shared" si="0"/>
        <v>-5.5271507000000004E-3</v>
      </c>
      <c r="D24" s="30">
        <f t="shared" si="1"/>
        <v>5.5271507000000004E-3</v>
      </c>
    </row>
    <row r="25" spans="1:4" x14ac:dyDescent="0.25">
      <c r="A25" s="30">
        <v>0.15481</v>
      </c>
      <c r="B25" s="30">
        <v>-3.739E-2</v>
      </c>
      <c r="C25" s="30">
        <f t="shared" si="0"/>
        <v>-5.7883459000000002E-3</v>
      </c>
      <c r="D25" s="30">
        <f t="shared" si="1"/>
        <v>5.7883459000000002E-3</v>
      </c>
    </row>
    <row r="26" spans="1:4" x14ac:dyDescent="0.25">
      <c r="A26" s="30">
        <v>0.16217999999999999</v>
      </c>
      <c r="B26" s="30">
        <v>-3.7280000000000001E-2</v>
      </c>
      <c r="C26" s="30">
        <f t="shared" si="0"/>
        <v>-6.0460703999999999E-3</v>
      </c>
      <c r="D26" s="30">
        <f t="shared" si="1"/>
        <v>6.0460703999999999E-3</v>
      </c>
    </row>
    <row r="27" spans="1:4" x14ac:dyDescent="0.25">
      <c r="A27" s="30">
        <v>0.16955000000000001</v>
      </c>
      <c r="B27" s="30">
        <v>-3.7170000000000002E-2</v>
      </c>
      <c r="C27" s="30">
        <f t="shared" si="0"/>
        <v>-6.3021735000000009E-3</v>
      </c>
      <c r="D27" s="30">
        <f t="shared" si="1"/>
        <v>6.3021735000000009E-3</v>
      </c>
    </row>
    <row r="28" spans="1:4" x14ac:dyDescent="0.25">
      <c r="A28" s="30">
        <v>0.17691999999999999</v>
      </c>
      <c r="B28" s="30">
        <v>-3.7069999999999999E-2</v>
      </c>
      <c r="C28" s="30">
        <f t="shared" si="0"/>
        <v>-6.5584243999999995E-3</v>
      </c>
      <c r="D28" s="30">
        <f t="shared" si="1"/>
        <v>6.5584243999999995E-3</v>
      </c>
    </row>
    <row r="29" spans="1:4" x14ac:dyDescent="0.25">
      <c r="A29" s="30">
        <v>0.18429000000000001</v>
      </c>
      <c r="B29" s="30">
        <v>-3.696E-2</v>
      </c>
      <c r="C29" s="30">
        <f t="shared" si="0"/>
        <v>-6.8113584000000001E-3</v>
      </c>
      <c r="D29" s="30">
        <f t="shared" si="1"/>
        <v>6.8113584000000001E-3</v>
      </c>
    </row>
    <row r="30" spans="1:4" x14ac:dyDescent="0.25">
      <c r="A30" s="30">
        <v>0.19166</v>
      </c>
      <c r="B30" s="30">
        <v>-3.6859999999999997E-2</v>
      </c>
      <c r="C30" s="30">
        <f t="shared" si="0"/>
        <v>-7.0645875999999991E-3</v>
      </c>
      <c r="D30" s="30">
        <f t="shared" si="1"/>
        <v>7.0645875999999991E-3</v>
      </c>
    </row>
    <row r="31" spans="1:4" x14ac:dyDescent="0.25">
      <c r="A31" s="30">
        <v>0.19903999999999999</v>
      </c>
      <c r="B31" s="30">
        <v>-3.6749999999999998E-2</v>
      </c>
      <c r="C31" s="30">
        <f t="shared" si="0"/>
        <v>-7.3147199999999994E-3</v>
      </c>
      <c r="D31" s="30">
        <f t="shared" si="1"/>
        <v>7.3147199999999994E-3</v>
      </c>
    </row>
    <row r="32" spans="1:4" x14ac:dyDescent="0.25">
      <c r="A32" s="30">
        <v>0.20641000000000001</v>
      </c>
      <c r="B32" s="30">
        <v>-3.6639999999999999E-2</v>
      </c>
      <c r="C32" s="30">
        <f t="shared" si="0"/>
        <v>-7.5628624000000002E-3</v>
      </c>
      <c r="D32" s="30">
        <f t="shared" si="1"/>
        <v>7.5628624000000002E-3</v>
      </c>
    </row>
    <row r="33" spans="1:4" x14ac:dyDescent="0.25">
      <c r="A33" s="30">
        <v>0.21378</v>
      </c>
      <c r="B33" s="30">
        <v>-3.6540000000000003E-2</v>
      </c>
      <c r="C33" s="30">
        <f t="shared" si="0"/>
        <v>-7.8115212000000002E-3</v>
      </c>
      <c r="D33" s="30">
        <f t="shared" si="1"/>
        <v>7.8115212000000002E-3</v>
      </c>
    </row>
    <row r="34" spans="1:4" x14ac:dyDescent="0.25">
      <c r="A34" s="30">
        <v>0.22115000000000001</v>
      </c>
      <c r="B34" s="30">
        <v>-3.6429999999999997E-2</v>
      </c>
      <c r="C34" s="30">
        <f t="shared" si="0"/>
        <v>-8.0564945000000006E-3</v>
      </c>
      <c r="D34" s="30">
        <f t="shared" si="1"/>
        <v>8.0564945000000006E-3</v>
      </c>
    </row>
    <row r="35" spans="1:4" x14ac:dyDescent="0.25">
      <c r="A35" s="30">
        <v>0.22852</v>
      </c>
      <c r="B35" s="30">
        <v>-3.6319999999999998E-2</v>
      </c>
      <c r="C35" s="30">
        <f t="shared" si="0"/>
        <v>-8.2998463999999997E-3</v>
      </c>
      <c r="D35" s="30">
        <f t="shared" si="1"/>
        <v>8.2998463999999997E-3</v>
      </c>
    </row>
    <row r="36" spans="1:4" x14ac:dyDescent="0.25">
      <c r="A36" s="30">
        <v>0.23588999999999999</v>
      </c>
      <c r="B36" s="30">
        <v>-3.6220000000000002E-2</v>
      </c>
      <c r="C36" s="30">
        <f t="shared" si="0"/>
        <v>-8.5439357999999993E-3</v>
      </c>
      <c r="D36" s="30">
        <f t="shared" si="1"/>
        <v>8.5439357999999993E-3</v>
      </c>
    </row>
    <row r="37" spans="1:4" x14ac:dyDescent="0.25">
      <c r="A37" s="30">
        <v>0.24326999999999999</v>
      </c>
      <c r="B37" s="30">
        <v>-3.6110000000000003E-2</v>
      </c>
      <c r="C37" s="30">
        <f t="shared" si="0"/>
        <v>-8.7844797000000002E-3</v>
      </c>
      <c r="D37" s="30">
        <f t="shared" si="1"/>
        <v>8.7844797000000002E-3</v>
      </c>
    </row>
    <row r="38" spans="1:4" x14ac:dyDescent="0.25">
      <c r="A38" s="30">
        <v>0.25063999999999997</v>
      </c>
      <c r="B38" s="30">
        <v>-3.5999999999999997E-2</v>
      </c>
      <c r="C38" s="30">
        <f t="shared" si="0"/>
        <v>-9.0230399999999978E-3</v>
      </c>
      <c r="D38" s="30">
        <f t="shared" si="1"/>
        <v>9.0230399999999978E-3</v>
      </c>
    </row>
    <row r="39" spans="1:4" x14ac:dyDescent="0.25">
      <c r="A39" s="30">
        <v>0.25801000000000002</v>
      </c>
      <c r="B39" s="30">
        <v>-3.5900000000000001E-2</v>
      </c>
      <c r="C39" s="30">
        <f t="shared" si="0"/>
        <v>-9.2625590000000018E-3</v>
      </c>
      <c r="D39" s="30">
        <f t="shared" si="1"/>
        <v>9.2625590000000018E-3</v>
      </c>
    </row>
    <row r="40" spans="1:4" x14ac:dyDescent="0.25">
      <c r="A40" s="30">
        <v>0.26538</v>
      </c>
      <c r="B40" s="30">
        <v>-3.5790000000000002E-2</v>
      </c>
      <c r="C40" s="30">
        <f t="shared" si="0"/>
        <v>-9.4979502000000007E-3</v>
      </c>
      <c r="D40" s="30">
        <f t="shared" si="1"/>
        <v>9.4979502000000007E-3</v>
      </c>
    </row>
    <row r="41" spans="1:4" x14ac:dyDescent="0.25">
      <c r="A41" s="30">
        <v>0.27274999999999999</v>
      </c>
      <c r="B41" s="30">
        <v>-3.5680000000000003E-2</v>
      </c>
      <c r="C41" s="30">
        <f t="shared" si="0"/>
        <v>-9.731720000000001E-3</v>
      </c>
      <c r="D41" s="30">
        <f t="shared" si="1"/>
        <v>9.731720000000001E-3</v>
      </c>
    </row>
    <row r="42" spans="1:4" x14ac:dyDescent="0.25">
      <c r="A42" s="30">
        <v>0.28011999999999998</v>
      </c>
      <c r="B42" s="30">
        <v>-3.5569999999999997E-2</v>
      </c>
      <c r="C42" s="30">
        <f t="shared" si="0"/>
        <v>-9.9638683999999991E-3</v>
      </c>
      <c r="D42" s="30">
        <f t="shared" si="1"/>
        <v>9.9638683999999991E-3</v>
      </c>
    </row>
    <row r="43" spans="1:4" x14ac:dyDescent="0.25">
      <c r="A43" s="30">
        <v>0.28749999999999998</v>
      </c>
      <c r="B43" s="30">
        <v>-3.5459999999999998E-2</v>
      </c>
      <c r="C43" s="30">
        <f t="shared" si="0"/>
        <v>-1.0194749999999999E-2</v>
      </c>
      <c r="D43" s="30">
        <f t="shared" si="1"/>
        <v>1.0194749999999999E-2</v>
      </c>
    </row>
    <row r="44" spans="1:4" x14ac:dyDescent="0.25">
      <c r="A44" s="30">
        <v>0.29487000000000002</v>
      </c>
      <c r="B44" s="30">
        <v>-3.5349999999999999E-2</v>
      </c>
      <c r="C44" s="30">
        <f t="shared" si="0"/>
        <v>-1.0423654500000001E-2</v>
      </c>
      <c r="D44" s="30">
        <f t="shared" si="1"/>
        <v>1.0423654500000001E-2</v>
      </c>
    </row>
    <row r="45" spans="1:4" x14ac:dyDescent="0.25">
      <c r="A45" s="30">
        <v>0.30224000000000001</v>
      </c>
      <c r="B45" s="30">
        <v>-3.524E-2</v>
      </c>
      <c r="C45" s="30">
        <f t="shared" si="0"/>
        <v>-1.06509376E-2</v>
      </c>
      <c r="D45" s="30">
        <f t="shared" si="1"/>
        <v>1.06509376E-2</v>
      </c>
    </row>
    <row r="46" spans="1:4" x14ac:dyDescent="0.25">
      <c r="A46" s="30">
        <v>0.30961</v>
      </c>
      <c r="B46" s="30">
        <v>-3.5130000000000002E-2</v>
      </c>
      <c r="C46" s="30">
        <f t="shared" si="0"/>
        <v>-1.0876599299999999E-2</v>
      </c>
      <c r="D46" s="30">
        <f t="shared" si="1"/>
        <v>1.0876599299999999E-2</v>
      </c>
    </row>
    <row r="47" spans="1:4" x14ac:dyDescent="0.25">
      <c r="A47" s="30">
        <v>0.31697999999999998</v>
      </c>
      <c r="B47" s="30">
        <v>-3.5020000000000003E-2</v>
      </c>
      <c r="C47" s="30">
        <f t="shared" si="0"/>
        <v>-1.11006396E-2</v>
      </c>
      <c r="D47" s="30">
        <f t="shared" si="1"/>
        <v>1.11006396E-2</v>
      </c>
    </row>
    <row r="48" spans="1:4" x14ac:dyDescent="0.25">
      <c r="A48" s="30">
        <v>0.32435000000000003</v>
      </c>
      <c r="B48" s="30">
        <v>-3.4909999999999997E-2</v>
      </c>
      <c r="C48" s="30">
        <f t="shared" si="0"/>
        <v>-1.13230585E-2</v>
      </c>
      <c r="D48" s="30">
        <f t="shared" si="1"/>
        <v>1.13230585E-2</v>
      </c>
    </row>
    <row r="49" spans="1:4" x14ac:dyDescent="0.25">
      <c r="A49" s="30">
        <v>0.33173000000000002</v>
      </c>
      <c r="B49" s="30">
        <v>-3.4790000000000001E-2</v>
      </c>
      <c r="C49" s="30">
        <f t="shared" si="0"/>
        <v>-1.1540886700000001E-2</v>
      </c>
      <c r="D49" s="30">
        <f t="shared" si="1"/>
        <v>1.1540886700000001E-2</v>
      </c>
    </row>
    <row r="50" spans="1:4" x14ac:dyDescent="0.25">
      <c r="A50" s="30">
        <v>0.33910000000000001</v>
      </c>
      <c r="B50" s="30">
        <v>-3.4680000000000002E-2</v>
      </c>
      <c r="C50" s="30">
        <f t="shared" si="0"/>
        <v>-1.1759988000000001E-2</v>
      </c>
      <c r="D50" s="30">
        <f t="shared" si="1"/>
        <v>1.1759988000000001E-2</v>
      </c>
    </row>
    <row r="51" spans="1:4" x14ac:dyDescent="0.25">
      <c r="A51" s="30">
        <v>0.34647</v>
      </c>
      <c r="B51" s="30">
        <v>-3.456E-2</v>
      </c>
      <c r="C51" s="30">
        <f t="shared" si="0"/>
        <v>-1.19740032E-2</v>
      </c>
      <c r="D51" s="30">
        <f t="shared" si="1"/>
        <v>1.19740032E-2</v>
      </c>
    </row>
    <row r="52" spans="1:4" x14ac:dyDescent="0.25">
      <c r="A52" s="30">
        <v>0.35383999999999999</v>
      </c>
      <c r="B52" s="30">
        <v>-3.4439999999999998E-2</v>
      </c>
      <c r="C52" s="30">
        <f t="shared" si="0"/>
        <v>-1.2186249599999999E-2</v>
      </c>
      <c r="D52" s="30">
        <f t="shared" si="1"/>
        <v>1.2186249599999999E-2</v>
      </c>
    </row>
    <row r="53" spans="1:4" x14ac:dyDescent="0.25">
      <c r="A53" s="30">
        <v>0.36120999999999998</v>
      </c>
      <c r="B53" s="30">
        <v>-3.4320000000000003E-2</v>
      </c>
      <c r="C53" s="30">
        <f t="shared" si="0"/>
        <v>-1.2396727200000001E-2</v>
      </c>
      <c r="D53" s="30">
        <f t="shared" si="1"/>
        <v>1.2396727200000001E-2</v>
      </c>
    </row>
    <row r="54" spans="1:4" x14ac:dyDescent="0.25">
      <c r="A54" s="30">
        <v>0.36858000000000002</v>
      </c>
      <c r="B54" s="30">
        <v>-3.4200000000000001E-2</v>
      </c>
      <c r="C54" s="30">
        <f t="shared" si="0"/>
        <v>-1.2605436000000001E-2</v>
      </c>
      <c r="D54" s="30">
        <f t="shared" si="1"/>
        <v>1.2605436000000001E-2</v>
      </c>
    </row>
    <row r="55" spans="1:4" x14ac:dyDescent="0.25">
      <c r="A55" s="30">
        <v>0.37596000000000002</v>
      </c>
      <c r="B55" s="30">
        <v>-3.4079999999999999E-2</v>
      </c>
      <c r="C55" s="30">
        <f t="shared" si="0"/>
        <v>-1.28127168E-2</v>
      </c>
      <c r="D55" s="30">
        <f t="shared" si="1"/>
        <v>1.28127168E-2</v>
      </c>
    </row>
    <row r="56" spans="1:4" x14ac:dyDescent="0.25">
      <c r="A56" s="30">
        <v>0.38333</v>
      </c>
      <c r="B56" s="30">
        <v>-3.3950000000000001E-2</v>
      </c>
      <c r="C56" s="30">
        <f t="shared" si="0"/>
        <v>-1.3014053500000001E-2</v>
      </c>
      <c r="D56" s="30">
        <f t="shared" si="1"/>
        <v>1.3014053500000001E-2</v>
      </c>
    </row>
    <row r="57" spans="1:4" x14ac:dyDescent="0.25">
      <c r="A57" s="30">
        <v>0.39069999999999999</v>
      </c>
      <c r="B57" s="30">
        <v>-3.3820000000000003E-2</v>
      </c>
      <c r="C57" s="30">
        <f t="shared" si="0"/>
        <v>-1.3213474000000001E-2</v>
      </c>
      <c r="D57" s="30">
        <f t="shared" si="1"/>
        <v>1.3213474000000001E-2</v>
      </c>
    </row>
    <row r="58" spans="1:4" x14ac:dyDescent="0.25">
      <c r="A58" s="30">
        <v>0.39806999999999998</v>
      </c>
      <c r="B58" s="30">
        <v>-3.3689999999999998E-2</v>
      </c>
      <c r="C58" s="30">
        <f t="shared" si="0"/>
        <v>-1.3410978299999998E-2</v>
      </c>
      <c r="D58" s="30">
        <f t="shared" si="1"/>
        <v>1.3410978299999998E-2</v>
      </c>
    </row>
    <row r="59" spans="1:4" x14ac:dyDescent="0.25">
      <c r="A59" s="30">
        <v>0.40544000000000002</v>
      </c>
      <c r="B59" s="30">
        <v>-3.3550000000000003E-2</v>
      </c>
      <c r="C59" s="30">
        <f t="shared" si="0"/>
        <v>-1.3602512000000002E-2</v>
      </c>
      <c r="D59" s="30">
        <f t="shared" si="1"/>
        <v>1.3602512000000002E-2</v>
      </c>
    </row>
    <row r="60" spans="1:4" x14ac:dyDescent="0.25">
      <c r="A60" s="30">
        <v>0.41282000000000002</v>
      </c>
      <c r="B60" s="30">
        <v>-3.3410000000000002E-2</v>
      </c>
      <c r="C60" s="30">
        <f t="shared" si="0"/>
        <v>-1.3792316200000002E-2</v>
      </c>
      <c r="D60" s="30">
        <f t="shared" si="1"/>
        <v>1.3792316200000002E-2</v>
      </c>
    </row>
    <row r="61" spans="1:4" x14ac:dyDescent="0.25">
      <c r="A61" s="30">
        <v>0.42019000000000001</v>
      </c>
      <c r="B61" s="30">
        <v>-3.3270000000000001E-2</v>
      </c>
      <c r="C61" s="30">
        <f t="shared" si="0"/>
        <v>-1.3979721300000001E-2</v>
      </c>
      <c r="D61" s="30">
        <f t="shared" si="1"/>
        <v>1.3979721300000001E-2</v>
      </c>
    </row>
    <row r="62" spans="1:4" x14ac:dyDescent="0.25">
      <c r="A62" s="30">
        <v>0.42756</v>
      </c>
      <c r="B62" s="30">
        <v>-3.3119999999999997E-2</v>
      </c>
      <c r="C62" s="30">
        <f t="shared" si="0"/>
        <v>-1.4160787199999999E-2</v>
      </c>
      <c r="D62" s="30">
        <f t="shared" si="1"/>
        <v>1.4160787199999999E-2</v>
      </c>
    </row>
    <row r="63" spans="1:4" x14ac:dyDescent="0.25">
      <c r="A63" s="30">
        <v>0.43492999999999998</v>
      </c>
      <c r="B63" s="30">
        <v>-3.2960000000000003E-2</v>
      </c>
      <c r="C63" s="30">
        <f t="shared" si="0"/>
        <v>-1.4335292800000001E-2</v>
      </c>
      <c r="D63" s="30">
        <f t="shared" si="1"/>
        <v>1.4335292800000001E-2</v>
      </c>
    </row>
    <row r="64" spans="1:4" x14ac:dyDescent="0.25">
      <c r="A64" s="30">
        <v>0.44230000000000003</v>
      </c>
      <c r="B64" s="30">
        <v>-3.279E-2</v>
      </c>
      <c r="C64" s="30">
        <f t="shared" si="0"/>
        <v>-1.4503017E-2</v>
      </c>
      <c r="D64" s="30">
        <f t="shared" si="1"/>
        <v>1.4503017E-2</v>
      </c>
    </row>
    <row r="65" spans="1:4" x14ac:dyDescent="0.25">
      <c r="A65" s="30">
        <v>0.44967000000000001</v>
      </c>
      <c r="B65" s="30">
        <v>-3.2620000000000003E-2</v>
      </c>
      <c r="C65" s="30">
        <f t="shared" si="0"/>
        <v>-1.4668235400000002E-2</v>
      </c>
      <c r="D65" s="30">
        <f t="shared" si="1"/>
        <v>1.4668235400000002E-2</v>
      </c>
    </row>
    <row r="66" spans="1:4" x14ac:dyDescent="0.25">
      <c r="A66" s="30">
        <v>0.45705000000000001</v>
      </c>
      <c r="B66" s="30">
        <v>-3.2439999999999997E-2</v>
      </c>
      <c r="C66" s="30">
        <f t="shared" si="0"/>
        <v>-1.4826701999999999E-2</v>
      </c>
      <c r="D66" s="30">
        <f t="shared" si="1"/>
        <v>1.4826701999999999E-2</v>
      </c>
    </row>
    <row r="67" spans="1:4" x14ac:dyDescent="0.25">
      <c r="A67" s="30">
        <v>0.46442</v>
      </c>
      <c r="B67" s="30">
        <v>-3.2239999999999998E-2</v>
      </c>
      <c r="C67" s="30">
        <f t="shared" si="0"/>
        <v>-1.4972900799999999E-2</v>
      </c>
      <c r="D67" s="30">
        <f t="shared" si="1"/>
        <v>1.4972900799999999E-2</v>
      </c>
    </row>
    <row r="68" spans="1:4" x14ac:dyDescent="0.25">
      <c r="A68" s="30">
        <v>0.47178999999999999</v>
      </c>
      <c r="B68" s="30">
        <v>-3.2039999999999999E-2</v>
      </c>
      <c r="C68" s="30">
        <f t="shared" si="0"/>
        <v>-1.5116151599999999E-2</v>
      </c>
      <c r="D68" s="30">
        <f t="shared" si="1"/>
        <v>1.5116151599999999E-2</v>
      </c>
    </row>
    <row r="69" spans="1:4" x14ac:dyDescent="0.25">
      <c r="A69" s="30">
        <v>0.47915999999999997</v>
      </c>
      <c r="B69" s="30">
        <v>-3.1820000000000001E-2</v>
      </c>
      <c r="C69" s="30">
        <f t="shared" ref="C69:C103" si="2">A69*B69</f>
        <v>-1.52468712E-2</v>
      </c>
      <c r="D69" s="30">
        <f t="shared" ref="D69:D103" si="3">-1*C69</f>
        <v>1.52468712E-2</v>
      </c>
    </row>
    <row r="70" spans="1:4" x14ac:dyDescent="0.25">
      <c r="A70" s="30">
        <v>0.48653000000000002</v>
      </c>
      <c r="B70" s="30">
        <v>-3.1579999999999997E-2</v>
      </c>
      <c r="C70" s="30">
        <f t="shared" si="2"/>
        <v>-1.5364617399999999E-2</v>
      </c>
      <c r="D70" s="30">
        <f t="shared" si="3"/>
        <v>1.5364617399999999E-2</v>
      </c>
    </row>
    <row r="71" spans="1:4" x14ac:dyDescent="0.25">
      <c r="A71" s="30">
        <v>0.49390000000000001</v>
      </c>
      <c r="B71" s="30">
        <v>-3.1329999999999997E-2</v>
      </c>
      <c r="C71" s="30">
        <f t="shared" si="2"/>
        <v>-1.5473886999999999E-2</v>
      </c>
      <c r="D71" s="30">
        <f t="shared" si="3"/>
        <v>1.5473886999999999E-2</v>
      </c>
    </row>
    <row r="72" spans="1:4" x14ac:dyDescent="0.25">
      <c r="A72" s="30">
        <v>0.50127999999999995</v>
      </c>
      <c r="B72" s="30">
        <v>-3.1050000000000001E-2</v>
      </c>
      <c r="C72" s="30">
        <f t="shared" si="2"/>
        <v>-1.5564743999999998E-2</v>
      </c>
      <c r="D72" s="30">
        <f t="shared" si="3"/>
        <v>1.5564743999999998E-2</v>
      </c>
    </row>
    <row r="73" spans="1:4" x14ac:dyDescent="0.25">
      <c r="A73" s="30">
        <v>0.50865000000000005</v>
      </c>
      <c r="B73" s="30">
        <v>-3.0759999999999999E-2</v>
      </c>
      <c r="C73" s="30">
        <f t="shared" si="2"/>
        <v>-1.5646073999999999E-2</v>
      </c>
      <c r="D73" s="30">
        <f t="shared" si="3"/>
        <v>1.5646073999999999E-2</v>
      </c>
    </row>
    <row r="74" spans="1:4" x14ac:dyDescent="0.25">
      <c r="A74" s="30">
        <v>0.51602000000000003</v>
      </c>
      <c r="B74" s="30">
        <v>-3.0429999999999999E-2</v>
      </c>
      <c r="C74" s="30">
        <f t="shared" si="2"/>
        <v>-1.5702488600000002E-2</v>
      </c>
      <c r="D74" s="30">
        <f t="shared" si="3"/>
        <v>1.5702488600000002E-2</v>
      </c>
    </row>
    <row r="75" spans="1:4" x14ac:dyDescent="0.25">
      <c r="A75" s="30">
        <v>0.52339000000000002</v>
      </c>
      <c r="B75" s="30">
        <v>-3.0079999999999999E-2</v>
      </c>
      <c r="C75" s="30">
        <f t="shared" si="2"/>
        <v>-1.5743571200000001E-2</v>
      </c>
      <c r="D75" s="30">
        <f t="shared" si="3"/>
        <v>1.5743571200000001E-2</v>
      </c>
    </row>
    <row r="76" spans="1:4" x14ac:dyDescent="0.25">
      <c r="A76" s="30">
        <v>0.53076000000000001</v>
      </c>
      <c r="B76" s="30">
        <v>-2.9690000000000001E-2</v>
      </c>
      <c r="C76" s="30">
        <f t="shared" si="2"/>
        <v>-1.5758264399999999E-2</v>
      </c>
      <c r="D76" s="30">
        <f t="shared" si="3"/>
        <v>1.5758264399999999E-2</v>
      </c>
    </row>
    <row r="77" spans="1:4" x14ac:dyDescent="0.25">
      <c r="A77" s="30">
        <v>0.53813</v>
      </c>
      <c r="B77" s="30">
        <v>-2.9260000000000001E-2</v>
      </c>
      <c r="C77" s="30">
        <f t="shared" si="2"/>
        <v>-1.57456838E-2</v>
      </c>
      <c r="D77" s="30">
        <f t="shared" si="3"/>
        <v>1.57456838E-2</v>
      </c>
    </row>
    <row r="78" spans="1:4" x14ac:dyDescent="0.25">
      <c r="A78" s="30">
        <v>0.54551000000000005</v>
      </c>
      <c r="B78" s="30">
        <v>-2.879E-2</v>
      </c>
      <c r="C78" s="30">
        <f t="shared" si="2"/>
        <v>-1.5705232900000001E-2</v>
      </c>
      <c r="D78" s="30">
        <f t="shared" si="3"/>
        <v>1.5705232900000001E-2</v>
      </c>
    </row>
    <row r="79" spans="1:4" x14ac:dyDescent="0.25">
      <c r="A79" s="30">
        <v>0.55288000000000004</v>
      </c>
      <c r="B79" s="30">
        <v>-2.826E-2</v>
      </c>
      <c r="C79" s="30">
        <f t="shared" si="2"/>
        <v>-1.5624388800000001E-2</v>
      </c>
      <c r="D79" s="30">
        <f t="shared" si="3"/>
        <v>1.5624388800000001E-2</v>
      </c>
    </row>
    <row r="80" spans="1:4" x14ac:dyDescent="0.25">
      <c r="A80" s="30">
        <v>0.56025000000000003</v>
      </c>
      <c r="B80" s="30">
        <v>-2.768E-2</v>
      </c>
      <c r="C80" s="30">
        <f t="shared" si="2"/>
        <v>-1.5507720000000001E-2</v>
      </c>
      <c r="D80" s="30">
        <f t="shared" si="3"/>
        <v>1.5507720000000001E-2</v>
      </c>
    </row>
    <row r="81" spans="1:4" x14ac:dyDescent="0.25">
      <c r="A81" s="30">
        <v>0.56762000000000001</v>
      </c>
      <c r="B81" s="30">
        <v>-2.7029999999999998E-2</v>
      </c>
      <c r="C81" s="30">
        <f t="shared" si="2"/>
        <v>-1.5342768599999999E-2</v>
      </c>
      <c r="D81" s="30">
        <f t="shared" si="3"/>
        <v>1.5342768599999999E-2</v>
      </c>
    </row>
    <row r="82" spans="1:4" x14ac:dyDescent="0.25">
      <c r="A82" s="30">
        <v>0.57499</v>
      </c>
      <c r="B82" s="30">
        <v>-2.63E-2</v>
      </c>
      <c r="C82" s="30">
        <f t="shared" si="2"/>
        <v>-1.5122237E-2</v>
      </c>
      <c r="D82" s="30">
        <f t="shared" si="3"/>
        <v>1.5122237E-2</v>
      </c>
    </row>
    <row r="83" spans="1:4" x14ac:dyDescent="0.25">
      <c r="A83" s="30">
        <v>0.58235999999999999</v>
      </c>
      <c r="B83" s="30">
        <v>-2.5489999999999999E-2</v>
      </c>
      <c r="C83" s="30">
        <f t="shared" si="2"/>
        <v>-1.48443564E-2</v>
      </c>
      <c r="D83" s="30">
        <f t="shared" si="3"/>
        <v>1.48443564E-2</v>
      </c>
    </row>
    <row r="84" spans="1:4" x14ac:dyDescent="0.25">
      <c r="A84" s="30">
        <v>0.58974000000000004</v>
      </c>
      <c r="B84" s="30">
        <v>-2.4580000000000001E-2</v>
      </c>
      <c r="C84" s="30">
        <f t="shared" si="2"/>
        <v>-1.4495809200000001E-2</v>
      </c>
      <c r="D84" s="30">
        <f t="shared" si="3"/>
        <v>1.4495809200000001E-2</v>
      </c>
    </row>
    <row r="85" spans="1:4" x14ac:dyDescent="0.25">
      <c r="A85" s="30">
        <v>0.59711000000000003</v>
      </c>
      <c r="B85" s="30">
        <v>-2.3560000000000001E-2</v>
      </c>
      <c r="C85" s="30">
        <f t="shared" si="2"/>
        <v>-1.4067911600000002E-2</v>
      </c>
      <c r="D85" s="30">
        <f t="shared" si="3"/>
        <v>1.4067911600000002E-2</v>
      </c>
    </row>
    <row r="86" spans="1:4" x14ac:dyDescent="0.25">
      <c r="A86" s="30">
        <v>0.60448000000000002</v>
      </c>
      <c r="B86" s="30">
        <v>-2.2419999999999999E-2</v>
      </c>
      <c r="C86" s="30">
        <f t="shared" si="2"/>
        <v>-1.3552441599999999E-2</v>
      </c>
      <c r="D86" s="30">
        <f t="shared" si="3"/>
        <v>1.3552441599999999E-2</v>
      </c>
    </row>
    <row r="87" spans="1:4" x14ac:dyDescent="0.25">
      <c r="A87" s="30">
        <v>0.61185</v>
      </c>
      <c r="B87" s="30">
        <v>-2.112E-2</v>
      </c>
      <c r="C87" s="30">
        <f t="shared" si="2"/>
        <v>-1.2922272E-2</v>
      </c>
      <c r="D87" s="30">
        <f t="shared" si="3"/>
        <v>1.2922272E-2</v>
      </c>
    </row>
    <row r="88" spans="1:4" x14ac:dyDescent="0.25">
      <c r="A88" s="30">
        <v>0.61921999999999999</v>
      </c>
      <c r="B88" s="30">
        <v>-1.967E-2</v>
      </c>
      <c r="C88" s="30">
        <f t="shared" si="2"/>
        <v>-1.2180057399999999E-2</v>
      </c>
      <c r="D88" s="30">
        <f t="shared" si="3"/>
        <v>1.2180057399999999E-2</v>
      </c>
    </row>
    <row r="89" spans="1:4" x14ac:dyDescent="0.25">
      <c r="A89" s="30">
        <v>0.62658999999999998</v>
      </c>
      <c r="B89" s="30">
        <v>-1.8020000000000001E-2</v>
      </c>
      <c r="C89" s="30">
        <f t="shared" si="2"/>
        <v>-1.1291151800000001E-2</v>
      </c>
      <c r="D89" s="30">
        <f t="shared" si="3"/>
        <v>1.1291151800000001E-2</v>
      </c>
    </row>
    <row r="90" spans="1:4" x14ac:dyDescent="0.25">
      <c r="A90" s="30">
        <v>0.63397000000000003</v>
      </c>
      <c r="B90" s="30">
        <v>-1.6160000000000001E-2</v>
      </c>
      <c r="C90" s="30">
        <f t="shared" si="2"/>
        <v>-1.0244955200000001E-2</v>
      </c>
      <c r="D90" s="30">
        <f t="shared" si="3"/>
        <v>1.0244955200000001E-2</v>
      </c>
    </row>
    <row r="91" spans="1:4" x14ac:dyDescent="0.25">
      <c r="A91" s="30">
        <v>0.64134000000000002</v>
      </c>
      <c r="B91" s="30">
        <v>-1.406E-2</v>
      </c>
      <c r="C91" s="30">
        <f t="shared" si="2"/>
        <v>-9.0172403999999994E-3</v>
      </c>
      <c r="D91" s="30">
        <f t="shared" si="3"/>
        <v>9.0172403999999994E-3</v>
      </c>
    </row>
    <row r="92" spans="1:4" x14ac:dyDescent="0.25">
      <c r="A92" s="30">
        <v>0.64871000000000001</v>
      </c>
      <c r="B92" s="30">
        <v>-1.1679999999999999E-2</v>
      </c>
      <c r="C92" s="30">
        <f t="shared" si="2"/>
        <v>-7.5769328E-3</v>
      </c>
      <c r="D92" s="30">
        <f t="shared" si="3"/>
        <v>7.5769328E-3</v>
      </c>
    </row>
    <row r="93" spans="1:4" x14ac:dyDescent="0.25">
      <c r="A93" s="30">
        <v>0.65608</v>
      </c>
      <c r="B93" s="30">
        <v>-8.9899999999999997E-3</v>
      </c>
      <c r="C93" s="30">
        <f t="shared" si="2"/>
        <v>-5.8981592000000001E-3</v>
      </c>
      <c r="D93" s="30">
        <f t="shared" si="3"/>
        <v>5.8981592000000001E-3</v>
      </c>
    </row>
    <row r="94" spans="1:4" x14ac:dyDescent="0.25">
      <c r="A94" s="30">
        <v>0.66344999999999998</v>
      </c>
      <c r="B94" s="30">
        <v>-5.9300000000000004E-3</v>
      </c>
      <c r="C94" s="30">
        <f t="shared" si="2"/>
        <v>-3.9342585000000001E-3</v>
      </c>
      <c r="D94" s="30">
        <f t="shared" si="3"/>
        <v>3.9342585000000001E-3</v>
      </c>
    </row>
    <row r="95" spans="1:4" x14ac:dyDescent="0.25">
      <c r="A95" s="30">
        <v>0.67081999999999997</v>
      </c>
      <c r="B95" s="30">
        <v>-2.47E-3</v>
      </c>
      <c r="C95" s="30">
        <f t="shared" si="2"/>
        <v>-1.6569254E-3</v>
      </c>
      <c r="D95" s="30">
        <f t="shared" si="3"/>
        <v>1.6569254E-3</v>
      </c>
    </row>
    <row r="96" spans="1:4" x14ac:dyDescent="0.25">
      <c r="A96" s="36">
        <v>0.67820000000000003</v>
      </c>
      <c r="B96" s="30">
        <v>1.4599999999999999E-3</v>
      </c>
      <c r="C96" s="30">
        <f t="shared" si="2"/>
        <v>9.9017199999999988E-4</v>
      </c>
      <c r="D96" s="30">
        <f t="shared" si="3"/>
        <v>-9.9017199999999988E-4</v>
      </c>
    </row>
    <row r="97" spans="1:4" x14ac:dyDescent="0.25">
      <c r="A97" s="30">
        <v>0.68557000000000001</v>
      </c>
      <c r="B97" s="30">
        <v>5.9300000000000004E-3</v>
      </c>
      <c r="C97" s="30">
        <f t="shared" si="2"/>
        <v>4.0654301000000006E-3</v>
      </c>
      <c r="D97" s="30">
        <f t="shared" si="3"/>
        <v>-4.0654301000000006E-3</v>
      </c>
    </row>
    <row r="98" spans="1:4" x14ac:dyDescent="0.25">
      <c r="A98" s="30">
        <v>0.69294</v>
      </c>
      <c r="B98" s="30">
        <v>1.099E-2</v>
      </c>
      <c r="C98" s="30">
        <f t="shared" si="2"/>
        <v>7.6154105999999997E-3</v>
      </c>
      <c r="D98" s="30">
        <f t="shared" si="3"/>
        <v>-7.6154105999999997E-3</v>
      </c>
    </row>
    <row r="99" spans="1:4" x14ac:dyDescent="0.25">
      <c r="A99" s="30">
        <v>0.70030999999999999</v>
      </c>
      <c r="B99" s="30">
        <v>1.6750000000000001E-2</v>
      </c>
      <c r="C99" s="30">
        <f t="shared" si="2"/>
        <v>1.17301925E-2</v>
      </c>
      <c r="D99" s="30">
        <f t="shared" si="3"/>
        <v>-1.17301925E-2</v>
      </c>
    </row>
    <row r="100" spans="1:4" x14ac:dyDescent="0.25">
      <c r="A100" s="30">
        <v>0.70767999999999998</v>
      </c>
      <c r="B100" s="30">
        <v>2.3290000000000002E-2</v>
      </c>
      <c r="C100" s="30">
        <f t="shared" si="2"/>
        <v>1.64818672E-2</v>
      </c>
      <c r="D100" s="30">
        <f t="shared" si="3"/>
        <v>-1.64818672E-2</v>
      </c>
    </row>
    <row r="101" spans="1:4" x14ac:dyDescent="0.25">
      <c r="A101" s="30">
        <v>0.71504999999999996</v>
      </c>
      <c r="B101" s="30">
        <v>3.073E-2</v>
      </c>
      <c r="C101" s="30">
        <f t="shared" si="2"/>
        <v>2.19734865E-2</v>
      </c>
      <c r="D101" s="30">
        <f t="shared" si="3"/>
        <v>-2.19734865E-2</v>
      </c>
    </row>
    <row r="102" spans="1:4" x14ac:dyDescent="0.25">
      <c r="A102" s="30">
        <v>0.72243000000000002</v>
      </c>
      <c r="B102" s="30">
        <v>3.918E-2</v>
      </c>
      <c r="C102" s="30">
        <f t="shared" si="2"/>
        <v>2.83048074E-2</v>
      </c>
      <c r="D102" s="30">
        <f t="shared" si="3"/>
        <v>-2.83048074E-2</v>
      </c>
    </row>
    <row r="103" spans="1:4" x14ac:dyDescent="0.25">
      <c r="A103" s="30">
        <v>0.7298</v>
      </c>
      <c r="B103" s="30">
        <v>4.879E-2</v>
      </c>
      <c r="C103" s="30">
        <f t="shared" si="2"/>
        <v>3.5606942000000003E-2</v>
      </c>
      <c r="D103" s="30">
        <f t="shared" si="3"/>
        <v>-3.5606942000000003E-2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Rs, Rp changed</vt:lpstr>
      <vt:lpstr>n and T changed</vt:lpstr>
      <vt:lpstr>Eg vs T change</vt:lpstr>
      <vt:lpstr>Efficiency spectrum</vt:lpstr>
      <vt:lpstr>Pmax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Fahmi</dc:creator>
  <cp:lastModifiedBy>UTM</cp:lastModifiedBy>
  <dcterms:created xsi:type="dcterms:W3CDTF">2016-05-28T15:37:18Z</dcterms:created>
  <dcterms:modified xsi:type="dcterms:W3CDTF">2017-07-29T03:12:59Z</dcterms:modified>
</cp:coreProperties>
</file>