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poliakove\Desktop\HPR metabolites\"/>
    </mc:Choice>
  </mc:AlternateContent>
  <bookViews>
    <workbookView xWindow="8205" yWindow="2220" windowWidth="30900" windowHeight="20775" tabRatio="500" firstSheet="1" activeTab="1"/>
  </bookViews>
  <sheets>
    <sheet name="Standards" sheetId="1" r:id="rId1"/>
    <sheet name="ARPE Protein Conc." sheetId="4" r:id="rId2"/>
    <sheet name="Results C18 Ceramide" sheetId="2" r:id="rId3"/>
    <sheet name="Results C16 Ceramide" sheetId="3" r:id="rId4"/>
  </sheets>
  <definedNames>
    <definedName name="_xlnm.Print_Area" localSheetId="2">'Results C18 Ceramide'!$M$17:$R$31</definedName>
    <definedName name="_xlnm.Print_Area" localSheetId="0">Standards!$A$2:$H$19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4" l="1"/>
  <c r="F21" i="4"/>
  <c r="F20" i="4"/>
  <c r="F18" i="4"/>
  <c r="F17" i="4"/>
  <c r="F16" i="4"/>
  <c r="F14" i="4"/>
  <c r="F13" i="4"/>
  <c r="F12" i="4"/>
  <c r="F10" i="4"/>
  <c r="F9" i="4"/>
  <c r="F8" i="4"/>
  <c r="F6" i="4"/>
  <c r="F5" i="4"/>
  <c r="F4" i="4"/>
  <c r="L4" i="3"/>
  <c r="L5" i="3"/>
  <c r="L6" i="3"/>
  <c r="N4" i="3"/>
  <c r="L7" i="3"/>
  <c r="L8" i="3"/>
  <c r="L9" i="3"/>
  <c r="N7" i="3"/>
  <c r="L10" i="3"/>
  <c r="L11" i="3"/>
  <c r="L12" i="3"/>
  <c r="N10" i="3"/>
  <c r="L13" i="3"/>
  <c r="L14" i="3"/>
  <c r="L15" i="3"/>
  <c r="N13" i="3"/>
  <c r="L16" i="3"/>
  <c r="L17" i="3"/>
  <c r="L18" i="3"/>
  <c r="N16" i="3"/>
  <c r="M16" i="3"/>
  <c r="M13" i="3"/>
  <c r="M10" i="3"/>
  <c r="M7" i="3"/>
  <c r="M4" i="3"/>
  <c r="G20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1" i="3"/>
  <c r="G4" i="3"/>
  <c r="L15" i="2"/>
  <c r="L16" i="2"/>
  <c r="L17" i="2"/>
  <c r="N15" i="2"/>
  <c r="L12" i="2"/>
  <c r="L13" i="2"/>
  <c r="L14" i="2"/>
  <c r="N12" i="2"/>
  <c r="L9" i="2"/>
  <c r="L10" i="2"/>
  <c r="L11" i="2"/>
  <c r="N9" i="2"/>
  <c r="L6" i="2"/>
  <c r="L7" i="2"/>
  <c r="L8" i="2"/>
  <c r="N6" i="2"/>
  <c r="L3" i="2"/>
  <c r="L4" i="2"/>
  <c r="L5" i="2"/>
  <c r="N3" i="2"/>
  <c r="M15" i="2"/>
  <c r="M12" i="2"/>
  <c r="M9" i="2"/>
  <c r="M6" i="2"/>
  <c r="M3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9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3" i="2"/>
</calcChain>
</file>

<file path=xl/sharedStrings.xml><?xml version="1.0" encoding="utf-8"?>
<sst xmlns="http://schemas.openxmlformats.org/spreadsheetml/2006/main" count="225" uniqueCount="80">
  <si>
    <t>Concentration</t>
  </si>
  <si>
    <t>(mg / ml)</t>
  </si>
  <si>
    <t>Mass Injected</t>
  </si>
  <si>
    <t>(ng)</t>
  </si>
  <si>
    <t>Compound</t>
  </si>
  <si>
    <t>C16 Ceramide</t>
  </si>
  <si>
    <t>C18 Ceramide</t>
  </si>
  <si>
    <t>C16 Dihydroceramide</t>
  </si>
  <si>
    <t>C18 Dihydroceramide</t>
  </si>
  <si>
    <t>MW = 538</t>
  </si>
  <si>
    <t>MW = 566</t>
  </si>
  <si>
    <t>MW = 540</t>
  </si>
  <si>
    <t>MW = 568</t>
  </si>
  <si>
    <t>EP_ARPE_CER002</t>
  </si>
  <si>
    <t>EP_ARPE_CER003</t>
  </si>
  <si>
    <t>EP_ARPE_CER004</t>
  </si>
  <si>
    <t>EP_ARPE_CER005</t>
  </si>
  <si>
    <t>EP_ARPE_CER006</t>
  </si>
  <si>
    <t>EP_ARPE_CER007</t>
  </si>
  <si>
    <t>EP_ARPE_CER008</t>
  </si>
  <si>
    <t>EP_ARPE_CER009</t>
  </si>
  <si>
    <t>EP_ARPE_CER010</t>
  </si>
  <si>
    <t>EP_ARPE_CER011</t>
  </si>
  <si>
    <t>EP_ARPE_CER012</t>
  </si>
  <si>
    <t>EP_ARPE_CER013</t>
  </si>
  <si>
    <t>EP_ARPE_CER014</t>
  </si>
  <si>
    <t>EP_ARPE_CER015</t>
  </si>
  <si>
    <t>EP_ARPE_CER016</t>
  </si>
  <si>
    <t>SAMPLE NAME</t>
  </si>
  <si>
    <t>COMPOUND</t>
  </si>
  <si>
    <t>C18 CER</t>
  </si>
  <si>
    <t>Volume Injected</t>
  </si>
  <si>
    <t>(µl)</t>
  </si>
  <si>
    <t>Total Volume</t>
  </si>
  <si>
    <t>Ceramide Content</t>
  </si>
  <si>
    <t>C18 DHCER</t>
  </si>
  <si>
    <t>MEAN</t>
  </si>
  <si>
    <t>STDEV</t>
  </si>
  <si>
    <t>DHCER</t>
  </si>
  <si>
    <t>CER</t>
  </si>
  <si>
    <t>RATIO</t>
  </si>
  <si>
    <t>DMSO</t>
  </si>
  <si>
    <t>4HPR</t>
  </si>
  <si>
    <t>MPR</t>
  </si>
  <si>
    <t>KETO</t>
  </si>
  <si>
    <t>A1120</t>
  </si>
  <si>
    <t>C16 CER</t>
  </si>
  <si>
    <t>C16 DHCER</t>
  </si>
  <si>
    <t>SAMPLE</t>
  </si>
  <si>
    <t>TUBE #</t>
  </si>
  <si>
    <t>PROTEIN CONC.</t>
  </si>
  <si>
    <t>PROTEIN</t>
  </si>
  <si>
    <t>ALIQUOT</t>
  </si>
  <si>
    <t>µg / µl</t>
  </si>
  <si>
    <t>µg</t>
  </si>
  <si>
    <t>µl</t>
  </si>
  <si>
    <t>Control</t>
  </si>
  <si>
    <t>1A</t>
  </si>
  <si>
    <t>1B</t>
  </si>
  <si>
    <t>1C</t>
  </si>
  <si>
    <t>2A</t>
  </si>
  <si>
    <t>2B</t>
  </si>
  <si>
    <t>2C</t>
  </si>
  <si>
    <t>3-KETO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</si>
  <si>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</si>
  <si>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</si>
  <si>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</si>
  <si>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</si>
  <si>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</si>
  <si>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</si>
  <si>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</si>
  <si>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</si>
  <si>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</si>
  <si>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ARPE 19 Samples processed on 02152017</t>
  </si>
  <si>
    <t>Protein Assay - WS</t>
  </si>
  <si>
    <t>CONTROL (DMSO)</t>
  </si>
  <si>
    <t>TREATMENT</t>
  </si>
  <si>
    <t>STOCK SOLUTIONS</t>
  </si>
  <si>
    <t>(DH / C)</t>
  </si>
  <si>
    <t>3-KETO-HPR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</si>
</sst>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C18 Ceramide'!$J$20:$J$24</c:f>
              <c:strCache>
                <c:ptCount val="5"/>
                <c:pt idx="0">
                  <c:v>DMSO</c:v>
                </c:pt>
                <c:pt idx="1">
                  <c:v>4HPR</c:v>
                </c:pt>
                <c:pt idx="2">
                  <c:v>MPR</c:v>
                </c:pt>
                <c:pt idx="3">
                  <c:v>3-KETO-HPR</c:v>
                </c:pt>
                <c:pt idx="4">
                  <c:v>A1120</c:v>
                </c:pt>
              </c:strCache>
            </c:strRef>
          </c:cat>
          <c:val>
            <c:numRef>
              <c:f>'Results C18 Ceramide'!$K$20:$K$24</c:f>
              <c:numCache>
                <c:formatCode>0.0000</c:formatCode>
                <c:ptCount val="5"/>
                <c:pt idx="0">
                  <c:v>0.2886924250425395</c:v>
                </c:pt>
                <c:pt idx="1">
                  <c:v>0.65628342700281317</c:v>
                </c:pt>
                <c:pt idx="2">
                  <c:v>0.33750733225818547</c:v>
                </c:pt>
                <c:pt idx="3">
                  <c:v>0.70616230792849788</c:v>
                </c:pt>
                <c:pt idx="4">
                  <c:v>0.15279022976791742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2-4183-A775-DF0791F4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44027520"/>
        <c:axId val="-1544025200"/>
      </c:barChart>
      <c:catAx>
        <c:axId val="-154402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4025200"/>
        <c:crosses val="autoZero"/>
        <c:auto val="1"/>
        <c:lblAlgn val="ctr"/>
        <c:lblOffset val="100"/>
        <c:noMultiLvlLbl val="0"/>
      </c:catAx>
      <c:valAx>
        <c:axId val="-154402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402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'Results C16 Ceramide'!$J$21:$J$25</c:f>
              <c:strCache>
                <c:ptCount val="5"/>
                <c:pt idx="0">
                  <c:v>DMSO</c:v>
                </c:pt>
                <c:pt idx="1">
                  <c:v>4HPR</c:v>
                </c:pt>
                <c:pt idx="2">
                  <c:v>MPR</c:v>
                </c:pt>
                <c:pt idx="3">
                  <c:v>KETO</c:v>
                </c:pt>
                <c:pt idx="4">
                  <c:v>A1120</c:v>
                </c:pt>
              </c:strCache>
            </c:strRef>
          </c:cat>
          <c:val>
            <c:numRef>
              <c:f>'Results C16 Ceramide'!$K$21:$K$25</c:f>
              <c:numCache>
                <c:formatCode>0.00</c:formatCode>
                <c:ptCount val="5"/>
                <c:pt idx="0">
                  <c:v>7.7531098814228497E-2</c:v>
                </c:pt>
                <c:pt idx="1">
                  <c:v>0.30031509477653912</c:v>
                </c:pt>
                <c:pt idx="2">
                  <c:v>8.2767520367505065E-2</c:v>
                </c:pt>
                <c:pt idx="3">
                  <c:v>0.66460061260436454</c:v>
                </c:pt>
                <c:pt idx="4">
                  <c:v>7.1567410953766342E-2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305-9DB0-A41D7588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594204224"/>
        <c:axId val="-1594201472"/>
      </c:barChart>
      <c:catAx>
        <c:axId val="-159420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4201472"/>
        <c:crosses val="autoZero"/>
        <c:auto val="1"/>
        <c:lblAlgn val="ctr"/>
        <c:lblOffset val="100"/>
        <c:noMultiLvlLbl val="0"/>
      </c:catAx>
      <c:valAx>
        <c:axId val="-159420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420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201083</xdr:colOff>
      <xdr:row>16</xdr:row>
      <xdr:rowOff>99484</xdr:rowOff>
    </xdr:from>
    <xdr:to>
      <xdr:col>17</xdr:col>
      <xdr:colOff>582083</xdr:colOff>
      <xdr:row>30</xdr:row>
      <xdr:rowOff>27517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59429</xdr:colOff>
      <xdr:row>18</xdr:row>
      <xdr:rowOff>32727</xdr:rowOff>
    </xdr:from>
    <xdr:to>
      <xdr:col>18</xdr:col>
      <xdr:colOff>479506</xdr:colOff>
      <xdr:row>31</xdr:row>
      <xdr:rowOff>108927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/>
  </sheetViews>
  <sheetFormatPr defaultColWidth="11" defaultRowHeight="15.75" x14ac:dyDescent="0.25"/>
  <cols>
    <col min="1" max="1" width="19.375" style="1" customWidth="1"/>
    <col min="2" max="2" width="16.125" style="1" customWidth="1"/>
    <col min="3" max="3" width="10.875" style="1"/>
    <col min="4" max="4" width="15" style="1" customWidth="1"/>
    <col min="5" max="5" width="19.125" style="1" customWidth="1"/>
    <col min="6" max="6" width="10.875" style="1"/>
    <col min="7" max="7" width="12.875" style="1" customWidth="1"/>
    <col min="8" max="8" width="13" style="1" customWidth="1"/>
  </cols>
  <sheetData>
    <row r="1" spans="1:9" x14ac:dyDescent="0.25">
      <c r="A1" s="1" t="s">
        <v>77</v>
      </c>
    </row>
    <row r="2" spans="1:9" x14ac:dyDescent="0.25">
      <c r="A2" s="5" t="s">
        <v>4</v>
      </c>
      <c r="B2" s="5" t="s">
        <v>0</v>
      </c>
      <c r="C2" s="5"/>
      <c r="D2" s="5"/>
      <c r="E2" s="5"/>
      <c r="F2" s="5"/>
      <c r="G2" s="5"/>
      <c r="H2" s="5"/>
      <c r="I2" s="5"/>
    </row>
    <row r="3" spans="1:9" x14ac:dyDescent="0.25">
      <c r="A3" s="5"/>
      <c r="B3" s="5" t="s">
        <v>1</v>
      </c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</row>
    <row r="5" spans="1:9" x14ac:dyDescent="0.25">
      <c r="A5" s="3" t="s">
        <v>5</v>
      </c>
      <c r="B5" s="1">
        <v>2.2999999999999998</v>
      </c>
      <c r="E5" s="4"/>
      <c r="H5" s="2"/>
    </row>
    <row r="6" spans="1:9" x14ac:dyDescent="0.25">
      <c r="A6" s="3" t="s">
        <v>9</v>
      </c>
      <c r="B6" s="1">
        <v>2.2999999999999998</v>
      </c>
      <c r="E6" s="4"/>
      <c r="H6" s="2"/>
    </row>
    <row r="7" spans="1:9" x14ac:dyDescent="0.25">
      <c r="A7" s="3"/>
      <c r="B7" s="1">
        <v>2.2999999999999998</v>
      </c>
      <c r="E7" s="4"/>
      <c r="H7" s="2"/>
    </row>
    <row r="8" spans="1:9" x14ac:dyDescent="0.25">
      <c r="A8" s="3"/>
      <c r="E8" s="4"/>
      <c r="H8" s="2"/>
    </row>
    <row r="9" spans="1:9" x14ac:dyDescent="0.25">
      <c r="A9" s="3" t="s">
        <v>6</v>
      </c>
      <c r="B9" s="1">
        <v>1.5</v>
      </c>
      <c r="E9" s="4"/>
      <c r="H9" s="2"/>
    </row>
    <row r="10" spans="1:9" x14ac:dyDescent="0.25">
      <c r="A10" s="3" t="s">
        <v>10</v>
      </c>
      <c r="B10" s="1">
        <v>1.5</v>
      </c>
      <c r="E10" s="4"/>
      <c r="H10" s="2"/>
    </row>
    <row r="11" spans="1:9" x14ac:dyDescent="0.25">
      <c r="A11" s="3"/>
      <c r="B11" s="1">
        <v>1.5</v>
      </c>
      <c r="E11" s="4"/>
      <c r="H11" s="2"/>
    </row>
    <row r="12" spans="1:9" x14ac:dyDescent="0.25">
      <c r="A12" s="3"/>
      <c r="E12" s="4"/>
      <c r="H12" s="2"/>
    </row>
    <row r="13" spans="1:9" x14ac:dyDescent="0.25">
      <c r="A13" s="3" t="s">
        <v>7</v>
      </c>
      <c r="B13" s="1">
        <v>0.9</v>
      </c>
      <c r="E13" s="4"/>
      <c r="H13" s="2"/>
    </row>
    <row r="14" spans="1:9" x14ac:dyDescent="0.25">
      <c r="A14" s="3" t="s">
        <v>11</v>
      </c>
      <c r="B14" s="1">
        <v>0.9</v>
      </c>
      <c r="E14" s="4"/>
      <c r="H14" s="2"/>
    </row>
    <row r="15" spans="1:9" x14ac:dyDescent="0.25">
      <c r="A15" s="3"/>
      <c r="B15" s="1">
        <v>0.9</v>
      </c>
      <c r="E15" s="4"/>
      <c r="H15" s="2"/>
    </row>
    <row r="16" spans="1:9" x14ac:dyDescent="0.25">
      <c r="A16" s="3"/>
      <c r="E16" s="4"/>
      <c r="H16" s="2"/>
    </row>
    <row r="17" spans="1:8" x14ac:dyDescent="0.25">
      <c r="A17" s="3" t="s">
        <v>8</v>
      </c>
      <c r="B17" s="1">
        <v>0.8</v>
      </c>
      <c r="E17" s="4"/>
      <c r="H17" s="2"/>
    </row>
    <row r="18" spans="1:8" x14ac:dyDescent="0.25">
      <c r="A18" s="3" t="s">
        <v>12</v>
      </c>
      <c r="B18" s="1">
        <v>0.8</v>
      </c>
      <c r="E18" s="4"/>
      <c r="H18" s="2"/>
    </row>
    <row r="19" spans="1:8" x14ac:dyDescent="0.25">
      <c r="A19" s="3"/>
      <c r="B19" s="1">
        <v>0.8</v>
      </c>
      <c r="E19" s="4"/>
      <c r="H19" s="2"/>
    </row>
    <row r="20" spans="1:8" x14ac:dyDescent="0.25">
      <c r="A20" s="3"/>
    </row>
    <row r="21" spans="1:8" x14ac:dyDescent="0.25">
      <c r="A21" s="3"/>
    </row>
    <row r="22" spans="1:8" x14ac:dyDescent="0.25">
      <c r="A22" s="3"/>
    </row>
    <row r="23" spans="1:8" x14ac:dyDescent="0.25">
      <c r="A23" s="3"/>
    </row>
    <row r="24" spans="1:8" x14ac:dyDescent="0.25">
      <c r="A24" s="3"/>
    </row>
    <row r="25" spans="1:8" x14ac:dyDescent="0.25">
      <c r="A25" s="3"/>
    </row>
  </sheetData>
  <phoneticPr fontId="2" type="noConversion"/>
  <pageMargins left="0.7" right="0.7" top="0.75" bottom="0.75" header="0.3" footer="0.3"/>
  <pageSetup scale="8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110" zoomScaleNormal="110" zoomScalePageLayoutView="110" workbookViewId="0">
      <selection activeCell="C4" sqref="C4:C6"/>
    </sheetView>
  </sheetViews>
  <sheetFormatPr defaultColWidth="11" defaultRowHeight="15.75" x14ac:dyDescent="0.25"/>
  <cols>
    <col min="3" max="3" width="19.375" customWidth="1"/>
    <col min="4" max="4" width="15.375" customWidth="1"/>
    <col min="8" max="8" width="10.875" style="13"/>
  </cols>
  <sheetData>
    <row r="1" spans="1:8" x14ac:dyDescent="0.25">
      <c r="A1" s="8" t="s">
        <v>48</v>
      </c>
      <c r="B1" s="9" t="s">
        <v>49</v>
      </c>
      <c r="C1" s="9" t="s">
        <v>28</v>
      </c>
      <c r="D1" s="10" t="s">
        <v>50</v>
      </c>
      <c r="E1" s="9" t="s">
        <v>51</v>
      </c>
      <c r="F1" s="9" t="s">
        <v>52</v>
      </c>
      <c r="H1" s="12" t="s">
        <v>73</v>
      </c>
    </row>
    <row r="2" spans="1:8" x14ac:dyDescent="0.25">
      <c r="B2" s="1"/>
      <c r="C2" s="1"/>
      <c r="D2" s="2" t="s">
        <v>53</v>
      </c>
      <c r="E2" s="1" t="s">
        <v>54</v>
      </c>
      <c r="F2" s="1" t="s">
        <v>55</v>
      </c>
      <c r="H2" s="12" t="s">
        <v>74</v>
      </c>
    </row>
    <row r="3" spans="1:8" x14ac:dyDescent="0.25">
      <c r="B3" s="1"/>
      <c r="D3" s="2"/>
      <c r="E3" s="1"/>
      <c r="F3" s="1"/>
    </row>
    <row r="4" spans="1:8" x14ac:dyDescent="0.25">
      <c r="A4" t="s">
        <v>56</v>
      </c>
      <c r="B4" s="1" t="s">
        <v>57</v>
      </c>
      <c r="C4" s="1" t="s">
        <v>13</v>
      </c>
      <c r="D4" s="2">
        <v>1.23</v>
      </c>
      <c r="E4" s="1">
        <v>216</v>
      </c>
      <c r="F4" s="11">
        <f>E4/D4</f>
        <v>175.60975609756099</v>
      </c>
    </row>
    <row r="5" spans="1:8" x14ac:dyDescent="0.25">
      <c r="B5" s="1" t="s">
        <v>58</v>
      </c>
      <c r="C5" s="1" t="s">
        <v>14</v>
      </c>
      <c r="D5" s="2">
        <v>0.54</v>
      </c>
      <c r="E5" s="1">
        <v>216</v>
      </c>
      <c r="F5" s="11">
        <f t="shared" ref="F5:F22" si="0">E5/D5</f>
        <v>400</v>
      </c>
    </row>
    <row r="6" spans="1:8" x14ac:dyDescent="0.25">
      <c r="B6" s="1" t="s">
        <v>59</v>
      </c>
      <c r="C6" s="1" t="s">
        <v>15</v>
      </c>
      <c r="D6" s="2">
        <v>0.68</v>
      </c>
      <c r="E6" s="1">
        <v>216</v>
      </c>
      <c r="F6" s="11">
        <f t="shared" si="0"/>
        <v>317.64705882352939</v>
      </c>
    </row>
    <row r="7" spans="1:8" x14ac:dyDescent="0.25">
      <c r="B7" s="1"/>
      <c r="D7" s="2"/>
      <c r="E7" s="1"/>
      <c r="F7" s="11"/>
    </row>
    <row r="8" spans="1:8" x14ac:dyDescent="0.25">
      <c r="A8" t="s">
        <v>42</v>
      </c>
      <c r="B8" s="1" t="s">
        <v>60</v>
      </c>
      <c r="C8" s="1" t="s">
        <v>16</v>
      </c>
      <c r="D8" s="2">
        <v>1.4</v>
      </c>
      <c r="E8" s="1">
        <v>216</v>
      </c>
      <c r="F8" s="11">
        <f t="shared" si="0"/>
        <v>154.28571428571431</v>
      </c>
    </row>
    <row r="9" spans="1:8" x14ac:dyDescent="0.25">
      <c r="B9" s="1" t="s">
        <v>61</v>
      </c>
      <c r="C9" s="1" t="s">
        <v>17</v>
      </c>
      <c r="D9" s="2">
        <v>1.23</v>
      </c>
      <c r="E9" s="1">
        <v>216</v>
      </c>
      <c r="F9" s="11">
        <f t="shared" si="0"/>
        <v>175.60975609756099</v>
      </c>
    </row>
    <row r="10" spans="1:8" x14ac:dyDescent="0.25">
      <c r="B10" s="1" t="s">
        <v>62</v>
      </c>
      <c r="C10" s="1" t="s">
        <v>18</v>
      </c>
      <c r="D10" s="2">
        <v>1.32</v>
      </c>
      <c r="E10" s="1">
        <v>216</v>
      </c>
      <c r="F10" s="11">
        <f t="shared" si="0"/>
        <v>163.63636363636363</v>
      </c>
    </row>
    <row r="11" spans="1:8" x14ac:dyDescent="0.25">
      <c r="B11" s="1"/>
      <c r="D11" s="2"/>
      <c r="E11" s="1"/>
      <c r="F11" s="11"/>
    </row>
    <row r="12" spans="1:8" x14ac:dyDescent="0.25">
      <c r="A12" t="s">
        <v>63</v>
      </c>
      <c r="B12" s="1" t="s">
        <v>64</v>
      </c>
      <c r="C12" s="1" t="s">
        <v>19</v>
      </c>
      <c r="D12" s="2">
        <v>0.98</v>
      </c>
      <c r="E12" s="1">
        <v>216</v>
      </c>
      <c r="F12" s="11">
        <f t="shared" si="0"/>
        <v>220.40816326530611</v>
      </c>
    </row>
    <row r="13" spans="1:8" x14ac:dyDescent="0.25">
      <c r="B13" s="1" t="s">
        <v>65</v>
      </c>
      <c r="C13" s="1" t="s">
        <v>20</v>
      </c>
      <c r="D13" s="2">
        <v>1.06</v>
      </c>
      <c r="E13" s="1">
        <v>216</v>
      </c>
      <c r="F13" s="11">
        <f t="shared" si="0"/>
        <v>203.77358490566036</v>
      </c>
    </row>
    <row r="14" spans="1:8" x14ac:dyDescent="0.25">
      <c r="B14" s="1" t="s">
        <v>66</v>
      </c>
      <c r="C14" s="1" t="s">
        <v>21</v>
      </c>
      <c r="D14" s="2">
        <v>0.97</v>
      </c>
      <c r="E14" s="1">
        <v>216</v>
      </c>
      <c r="F14" s="11">
        <f t="shared" si="0"/>
        <v>222.68041237113403</v>
      </c>
    </row>
    <row r="15" spans="1:8" x14ac:dyDescent="0.25">
      <c r="B15" s="1"/>
      <c r="D15" s="2"/>
      <c r="E15" s="1"/>
      <c r="F15" s="11"/>
    </row>
    <row r="16" spans="1:8" x14ac:dyDescent="0.25">
      <c r="A16" t="s">
        <v>45</v>
      </c>
      <c r="B16" s="1" t="s">
        <v>67</v>
      </c>
      <c r="C16" s="1" t="s">
        <v>22</v>
      </c>
      <c r="D16" s="2">
        <v>1.1100000000000001</v>
      </c>
      <c r="E16" s="1">
        <v>216</v>
      </c>
      <c r="F16" s="11">
        <f t="shared" si="0"/>
        <v>194.59459459459458</v>
      </c>
    </row>
    <row r="17" spans="1:6" x14ac:dyDescent="0.25">
      <c r="B17" s="1" t="s">
        <v>68</v>
      </c>
      <c r="C17" s="1" t="s">
        <v>23</v>
      </c>
      <c r="D17" s="2">
        <v>1.04</v>
      </c>
      <c r="E17" s="1">
        <v>216</v>
      </c>
      <c r="F17" s="11">
        <f t="shared" si="0"/>
        <v>207.69230769230768</v>
      </c>
    </row>
    <row r="18" spans="1:6" x14ac:dyDescent="0.25">
      <c r="B18" s="1" t="s">
        <v>69</v>
      </c>
      <c r="C18" s="1" t="s">
        <v>24</v>
      </c>
      <c r="D18" s="2">
        <v>0.77</v>
      </c>
      <c r="E18" s="1">
        <v>216</v>
      </c>
      <c r="F18" s="11">
        <f t="shared" si="0"/>
        <v>280.51948051948051</v>
      </c>
    </row>
    <row r="19" spans="1:6" x14ac:dyDescent="0.25">
      <c r="B19" s="1"/>
      <c r="C19" s="1"/>
      <c r="D19" s="2"/>
      <c r="E19" s="1"/>
      <c r="F19" s="11"/>
    </row>
    <row r="20" spans="1:6" x14ac:dyDescent="0.25">
      <c r="A20" t="s">
        <v>43</v>
      </c>
      <c r="B20" s="1" t="s">
        <v>70</v>
      </c>
      <c r="C20" s="1" t="s">
        <v>25</v>
      </c>
      <c r="D20" s="2">
        <v>1.1000000000000001</v>
      </c>
      <c r="E20" s="1">
        <v>216</v>
      </c>
      <c r="F20" s="11">
        <f t="shared" si="0"/>
        <v>196.36363636363635</v>
      </c>
    </row>
    <row r="21" spans="1:6" x14ac:dyDescent="0.25">
      <c r="B21" s="1" t="s">
        <v>71</v>
      </c>
      <c r="C21" s="1" t="s">
        <v>26</v>
      </c>
      <c r="D21" s="2">
        <v>1.25</v>
      </c>
      <c r="E21" s="1">
        <v>216</v>
      </c>
      <c r="F21" s="11">
        <f t="shared" si="0"/>
        <v>172.8</v>
      </c>
    </row>
    <row r="22" spans="1:6" x14ac:dyDescent="0.25">
      <c r="B22" s="1" t="s">
        <v>72</v>
      </c>
      <c r="C22" s="1" t="s">
        <v>27</v>
      </c>
      <c r="D22" s="2">
        <v>1.42</v>
      </c>
      <c r="E22" s="1">
        <v>216</v>
      </c>
      <c r="F22" s="11">
        <f t="shared" si="0"/>
        <v>152.11267605633805</v>
      </c>
    </row>
    <row r="23" spans="1:6" x14ac:dyDescent="0.25">
      <c r="C23" s="1"/>
    </row>
    <row r="24" spans="1:6" x14ac:dyDescent="0.25">
      <c r="C24" s="1"/>
    </row>
    <row r="25" spans="1:6" x14ac:dyDescent="0.25">
      <c r="C25" s="1"/>
    </row>
    <row r="26" spans="1:6" x14ac:dyDescent="0.25">
      <c r="C26" s="1"/>
    </row>
    <row r="27" spans="1:6" x14ac:dyDescent="0.25">
      <c r="C27" s="1"/>
    </row>
    <row r="28" spans="1:6" x14ac:dyDescent="0.25">
      <c r="C28" s="1"/>
    </row>
    <row r="29" spans="1:6" x14ac:dyDescent="0.25">
      <c r="C29" s="1"/>
    </row>
    <row r="30" spans="1:6" x14ac:dyDescent="0.25">
      <c r="C30" s="1"/>
    </row>
    <row r="31" spans="1:6" x14ac:dyDescent="0.25">
      <c r="C31" s="1"/>
    </row>
    <row r="32" spans="1:6" x14ac:dyDescent="0.25">
      <c r="C32" s="1"/>
    </row>
    <row r="33" spans="3:3" x14ac:dyDescent="0.25">
      <c r="C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6" zoomScale="120" zoomScaleNormal="120" zoomScalePageLayoutView="120" workbookViewId="0">
      <selection activeCell="J23" sqref="J23"/>
    </sheetView>
  </sheetViews>
  <sheetFormatPr defaultColWidth="11" defaultRowHeight="15.75" x14ac:dyDescent="0.25"/>
  <cols>
    <col min="1" max="2" width="15.375" style="1" customWidth="1"/>
    <col min="3" max="3" width="13.625" style="1" customWidth="1"/>
    <col min="4" max="4" width="13.375" style="1" customWidth="1"/>
    <col min="5" max="5" width="15.125" style="1" customWidth="1"/>
    <col min="6" max="6" width="11.875" style="1" customWidth="1"/>
    <col min="7" max="7" width="18.375" customWidth="1"/>
    <col min="11" max="11" width="11.625" bestFit="1" customWidth="1"/>
    <col min="12" max="13" width="10.875" style="1"/>
    <col min="14" max="14" width="11.625" style="1" bestFit="1" customWidth="1"/>
  </cols>
  <sheetData>
    <row r="1" spans="1:14" x14ac:dyDescent="0.25">
      <c r="A1" s="1" t="s">
        <v>28</v>
      </c>
      <c r="B1" s="1" t="s">
        <v>76</v>
      </c>
      <c r="C1" s="1" t="s">
        <v>29</v>
      </c>
      <c r="D1" s="1" t="s">
        <v>2</v>
      </c>
      <c r="E1" s="1" t="s">
        <v>31</v>
      </c>
      <c r="F1" s="1" t="s">
        <v>33</v>
      </c>
      <c r="G1" s="1" t="s">
        <v>34</v>
      </c>
      <c r="J1" s="1" t="s">
        <v>38</v>
      </c>
      <c r="K1" s="1" t="s">
        <v>39</v>
      </c>
      <c r="L1" s="1" t="s">
        <v>40</v>
      </c>
      <c r="M1" s="1" t="s">
        <v>36</v>
      </c>
      <c r="N1" s="1" t="s">
        <v>37</v>
      </c>
    </row>
    <row r="2" spans="1:14" x14ac:dyDescent="0.25">
      <c r="D2" s="1" t="s">
        <v>3</v>
      </c>
      <c r="E2" s="1" t="s">
        <v>32</v>
      </c>
      <c r="F2" s="1" t="s">
        <v>32</v>
      </c>
      <c r="G2" s="1" t="s">
        <v>3</v>
      </c>
    </row>
    <row r="3" spans="1:14" x14ac:dyDescent="0.25">
      <c r="A3" s="1" t="s">
        <v>13</v>
      </c>
      <c r="B3" s="1" t="s">
        <v>75</v>
      </c>
      <c r="C3" s="1" t="s">
        <v>30</v>
      </c>
      <c r="D3" s="2">
        <v>2</v>
      </c>
      <c r="E3" s="1">
        <v>20</v>
      </c>
      <c r="F3" s="1">
        <v>100</v>
      </c>
      <c r="G3" s="2">
        <f>(D3/E3)*F3</f>
        <v>10</v>
      </c>
      <c r="J3" s="2">
        <v>2.25</v>
      </c>
      <c r="K3" s="2">
        <v>10</v>
      </c>
      <c r="L3" s="4">
        <f>J3/K3</f>
        <v>0.22500000000000001</v>
      </c>
      <c r="M3" s="4">
        <f>AVERAGE(L3:L5)</f>
        <v>0.2886924250425395</v>
      </c>
      <c r="N3" s="4">
        <f>STDEV(L3:L5)</f>
        <v>8.5163354331259974E-2</v>
      </c>
    </row>
    <row r="4" spans="1:14" x14ac:dyDescent="0.25">
      <c r="A4" s="1" t="s">
        <v>14</v>
      </c>
      <c r="B4" s="1" t="s">
        <v>75</v>
      </c>
      <c r="D4" s="2">
        <v>2.4700000000000002</v>
      </c>
      <c r="E4" s="1">
        <v>20</v>
      </c>
      <c r="F4" s="1">
        <v>100</v>
      </c>
      <c r="G4" s="2">
        <f t="shared" ref="G4:G17" si="0">(D4/E4)*F4</f>
        <v>12.350000000000001</v>
      </c>
      <c r="J4" s="2">
        <v>4.76</v>
      </c>
      <c r="K4" s="2">
        <v>12.35</v>
      </c>
      <c r="L4" s="4">
        <f t="shared" ref="L4:L17" si="1">J4/K4</f>
        <v>0.38542510121457491</v>
      </c>
      <c r="N4" s="4"/>
    </row>
    <row r="5" spans="1:14" x14ac:dyDescent="0.25">
      <c r="A5" s="1" t="s">
        <v>15</v>
      </c>
      <c r="B5" s="1" t="s">
        <v>75</v>
      </c>
      <c r="D5" s="2">
        <v>2.2999999999999998</v>
      </c>
      <c r="E5" s="1">
        <v>20</v>
      </c>
      <c r="F5" s="1">
        <v>100</v>
      </c>
      <c r="G5" s="2">
        <f t="shared" si="0"/>
        <v>11.5</v>
      </c>
      <c r="J5" s="2">
        <v>2.94</v>
      </c>
      <c r="K5" s="2">
        <v>11.5</v>
      </c>
      <c r="L5" s="4">
        <f t="shared" si="1"/>
        <v>0.25565217391304346</v>
      </c>
      <c r="N5" s="4"/>
    </row>
    <row r="6" spans="1:14" x14ac:dyDescent="0.25">
      <c r="A6" s="1" t="s">
        <v>16</v>
      </c>
      <c r="B6" s="1" t="s">
        <v>42</v>
      </c>
      <c r="D6" s="2">
        <v>2.56</v>
      </c>
      <c r="E6" s="1">
        <v>20</v>
      </c>
      <c r="F6" s="1">
        <v>100</v>
      </c>
      <c r="G6" s="2">
        <f t="shared" si="0"/>
        <v>12.8</v>
      </c>
      <c r="J6" s="2">
        <v>9.3000000000000007</v>
      </c>
      <c r="K6" s="2">
        <v>12.8</v>
      </c>
      <c r="L6" s="4">
        <f t="shared" si="1"/>
        <v>0.7265625</v>
      </c>
      <c r="M6" s="4">
        <f>AVERAGE(L6:L8)</f>
        <v>0.65628342700281317</v>
      </c>
      <c r="N6" s="4">
        <f>STDEV(L6:L8)</f>
        <v>6.2555129355487168E-2</v>
      </c>
    </row>
    <row r="7" spans="1:14" x14ac:dyDescent="0.25">
      <c r="A7" s="1" t="s">
        <v>17</v>
      </c>
      <c r="B7" s="1" t="s">
        <v>42</v>
      </c>
      <c r="D7" s="2">
        <v>2.36</v>
      </c>
      <c r="E7" s="1">
        <v>20</v>
      </c>
      <c r="F7" s="1">
        <v>100</v>
      </c>
      <c r="G7" s="2">
        <f t="shared" si="0"/>
        <v>11.799999999999999</v>
      </c>
      <c r="J7" s="2">
        <v>7.5</v>
      </c>
      <c r="K7" s="2">
        <v>11.8</v>
      </c>
      <c r="L7" s="4">
        <f t="shared" si="1"/>
        <v>0.63559322033898302</v>
      </c>
      <c r="N7" s="4"/>
    </row>
    <row r="8" spans="1:14" x14ac:dyDescent="0.25">
      <c r="A8" s="1" t="s">
        <v>18</v>
      </c>
      <c r="B8" s="1" t="s">
        <v>42</v>
      </c>
      <c r="D8" s="2">
        <v>2.39</v>
      </c>
      <c r="E8" s="1">
        <v>20</v>
      </c>
      <c r="F8" s="1">
        <v>100</v>
      </c>
      <c r="G8" s="2">
        <f t="shared" si="0"/>
        <v>11.950000000000001</v>
      </c>
      <c r="J8" s="2">
        <v>7.25</v>
      </c>
      <c r="K8" s="2">
        <v>11.95</v>
      </c>
      <c r="L8" s="4">
        <f t="shared" si="1"/>
        <v>0.60669456066945615</v>
      </c>
      <c r="N8" s="4"/>
    </row>
    <row r="9" spans="1:14" x14ac:dyDescent="0.25">
      <c r="A9" s="1" t="s">
        <v>19</v>
      </c>
      <c r="B9" s="1" t="s">
        <v>43</v>
      </c>
      <c r="D9" s="2">
        <v>2.93</v>
      </c>
      <c r="E9" s="1">
        <v>20</v>
      </c>
      <c r="F9" s="1">
        <v>100</v>
      </c>
      <c r="G9" s="2">
        <f t="shared" si="0"/>
        <v>14.650000000000002</v>
      </c>
      <c r="J9" s="2">
        <v>5.3</v>
      </c>
      <c r="K9" s="2">
        <v>14.65</v>
      </c>
      <c r="L9" s="4">
        <f t="shared" si="1"/>
        <v>0.36177474402730375</v>
      </c>
      <c r="M9" s="4">
        <f>AVERAGE(L9:L11)</f>
        <v>0.33750733225818547</v>
      </c>
      <c r="N9" s="4">
        <f>STDEV(L9:L11)</f>
        <v>2.1844874971593074E-2</v>
      </c>
    </row>
    <row r="10" spans="1:14" x14ac:dyDescent="0.25">
      <c r="A10" s="1" t="s">
        <v>20</v>
      </c>
      <c r="B10" s="1" t="s">
        <v>43</v>
      </c>
      <c r="D10" s="2">
        <v>3</v>
      </c>
      <c r="E10" s="1">
        <v>20</v>
      </c>
      <c r="F10" s="1">
        <v>100</v>
      </c>
      <c r="G10" s="2">
        <f t="shared" si="0"/>
        <v>15</v>
      </c>
      <c r="J10" s="2">
        <v>4.97</v>
      </c>
      <c r="K10" s="2">
        <v>15</v>
      </c>
      <c r="L10" s="4">
        <f t="shared" si="1"/>
        <v>0.33133333333333331</v>
      </c>
      <c r="N10" s="4"/>
    </row>
    <row r="11" spans="1:14" x14ac:dyDescent="0.25">
      <c r="A11" s="1" t="s">
        <v>21</v>
      </c>
      <c r="B11" s="1" t="s">
        <v>43</v>
      </c>
      <c r="D11" s="2">
        <v>2.73</v>
      </c>
      <c r="E11" s="1">
        <v>20</v>
      </c>
      <c r="F11" s="1">
        <v>100</v>
      </c>
      <c r="G11" s="2">
        <f t="shared" si="0"/>
        <v>13.65</v>
      </c>
      <c r="J11" s="2">
        <v>4.3600000000000003</v>
      </c>
      <c r="K11" s="2">
        <v>13.65</v>
      </c>
      <c r="L11" s="4">
        <f t="shared" si="1"/>
        <v>0.31941391941391944</v>
      </c>
      <c r="N11" s="4"/>
    </row>
    <row r="12" spans="1:14" x14ac:dyDescent="0.25">
      <c r="A12" s="1" t="s">
        <v>22</v>
      </c>
      <c r="B12" s="1" t="s">
        <v>44</v>
      </c>
      <c r="D12" s="2">
        <v>2.87</v>
      </c>
      <c r="E12" s="1">
        <v>20</v>
      </c>
      <c r="F12" s="1">
        <v>100</v>
      </c>
      <c r="G12" s="2">
        <f t="shared" si="0"/>
        <v>14.350000000000001</v>
      </c>
      <c r="J12" s="2">
        <v>9.6999999999999993</v>
      </c>
      <c r="K12" s="2">
        <v>14.35</v>
      </c>
      <c r="L12" s="4">
        <f t="shared" si="1"/>
        <v>0.6759581881533101</v>
      </c>
      <c r="M12" s="4">
        <f>AVERAGE(L12:L14)</f>
        <v>0.70616230792849788</v>
      </c>
      <c r="N12" s="4">
        <f>STDEV(L12:L14)</f>
        <v>6.0540280882627057E-2</v>
      </c>
    </row>
    <row r="13" spans="1:14" x14ac:dyDescent="0.25">
      <c r="A13" s="1" t="s">
        <v>23</v>
      </c>
      <c r="B13" s="1" t="s">
        <v>44</v>
      </c>
      <c r="D13" s="2">
        <v>2.9</v>
      </c>
      <c r="E13" s="1">
        <v>20</v>
      </c>
      <c r="F13" s="1">
        <v>100</v>
      </c>
      <c r="G13" s="2">
        <f t="shared" si="0"/>
        <v>14.499999999999998</v>
      </c>
      <c r="J13" s="2">
        <v>11.25</v>
      </c>
      <c r="K13" s="2">
        <v>14.5</v>
      </c>
      <c r="L13" s="4">
        <f t="shared" si="1"/>
        <v>0.77586206896551724</v>
      </c>
      <c r="N13" s="4"/>
    </row>
    <row r="14" spans="1:14" x14ac:dyDescent="0.25">
      <c r="A14" s="1" t="s">
        <v>24</v>
      </c>
      <c r="B14" s="1" t="s">
        <v>44</v>
      </c>
      <c r="D14" s="2">
        <v>2.91</v>
      </c>
      <c r="E14" s="1">
        <v>20</v>
      </c>
      <c r="F14" s="1">
        <v>100</v>
      </c>
      <c r="G14" s="2">
        <f t="shared" si="0"/>
        <v>14.550000000000002</v>
      </c>
      <c r="J14" s="2">
        <v>9.6999999999999993</v>
      </c>
      <c r="K14" s="2">
        <v>14.55</v>
      </c>
      <c r="L14" s="4">
        <f t="shared" si="1"/>
        <v>0.66666666666666663</v>
      </c>
      <c r="N14" s="4"/>
    </row>
    <row r="15" spans="1:14" x14ac:dyDescent="0.25">
      <c r="A15" s="1" t="s">
        <v>25</v>
      </c>
      <c r="B15" s="1" t="s">
        <v>45</v>
      </c>
      <c r="D15" s="2">
        <v>2.3199999999999998</v>
      </c>
      <c r="E15" s="1">
        <v>20</v>
      </c>
      <c r="F15" s="1">
        <v>100</v>
      </c>
      <c r="G15" s="2">
        <f t="shared" si="0"/>
        <v>11.6</v>
      </c>
      <c r="J15" s="2">
        <v>1.58</v>
      </c>
      <c r="K15" s="2">
        <v>11.6</v>
      </c>
      <c r="L15" s="4">
        <f t="shared" si="1"/>
        <v>0.13620689655172416</v>
      </c>
      <c r="M15" s="4">
        <f>AVERAGE(L15:L17)</f>
        <v>0.15279022976791742</v>
      </c>
      <c r="N15" s="4">
        <f>STDEV(L15:L17)</f>
        <v>4.3178303617726461E-2</v>
      </c>
    </row>
    <row r="16" spans="1:14" x14ac:dyDescent="0.25">
      <c r="A16" s="1" t="s">
        <v>26</v>
      </c>
      <c r="B16" s="1" t="s">
        <v>45</v>
      </c>
      <c r="D16" s="2">
        <v>3.33</v>
      </c>
      <c r="E16" s="1">
        <v>20</v>
      </c>
      <c r="F16" s="1">
        <v>100</v>
      </c>
      <c r="G16" s="2">
        <f t="shared" si="0"/>
        <v>16.650000000000002</v>
      </c>
      <c r="J16" s="2">
        <v>3.36</v>
      </c>
      <c r="K16" s="2">
        <v>16.649999999999999</v>
      </c>
      <c r="L16" s="4">
        <f t="shared" si="1"/>
        <v>0.20180180180180182</v>
      </c>
    </row>
    <row r="17" spans="1:12" x14ac:dyDescent="0.25">
      <c r="A17" s="1" t="s">
        <v>27</v>
      </c>
      <c r="B17" s="1" t="s">
        <v>45</v>
      </c>
      <c r="D17" s="2">
        <v>2.21</v>
      </c>
      <c r="E17" s="1">
        <v>20</v>
      </c>
      <c r="F17" s="1">
        <v>100</v>
      </c>
      <c r="G17" s="2">
        <f t="shared" si="0"/>
        <v>11.05</v>
      </c>
      <c r="J17" s="2">
        <v>1.33</v>
      </c>
      <c r="K17" s="2">
        <v>11.05</v>
      </c>
      <c r="L17" s="4">
        <f t="shared" si="1"/>
        <v>0.12036199095022625</v>
      </c>
    </row>
    <row r="18" spans="1:12" x14ac:dyDescent="0.25">
      <c r="D18" s="2"/>
    </row>
    <row r="19" spans="1:12" x14ac:dyDescent="0.25">
      <c r="A19" s="1" t="s">
        <v>13</v>
      </c>
      <c r="B19" s="1" t="s">
        <v>75</v>
      </c>
      <c r="C19" s="1" t="s">
        <v>35</v>
      </c>
      <c r="D19" s="2">
        <v>0.44900000000000001</v>
      </c>
      <c r="E19" s="1">
        <v>20</v>
      </c>
      <c r="F19" s="1">
        <v>100</v>
      </c>
      <c r="G19" s="2">
        <f>(D19/E19)*F19</f>
        <v>2.2450000000000001</v>
      </c>
    </row>
    <row r="20" spans="1:12" x14ac:dyDescent="0.25">
      <c r="A20" s="1" t="s">
        <v>14</v>
      </c>
      <c r="B20" s="1" t="s">
        <v>75</v>
      </c>
      <c r="D20" s="2">
        <v>0.95199999999999996</v>
      </c>
      <c r="E20" s="1">
        <v>20</v>
      </c>
      <c r="F20" s="1">
        <v>100</v>
      </c>
      <c r="G20" s="2">
        <f t="shared" ref="G20:G33" si="2">(D20/E20)*F20</f>
        <v>4.76</v>
      </c>
      <c r="J20" t="s">
        <v>41</v>
      </c>
      <c r="K20" s="7">
        <v>0.2886924250425395</v>
      </c>
      <c r="L20" s="2">
        <v>8.5163354331259974E-2</v>
      </c>
    </row>
    <row r="21" spans="1:12" x14ac:dyDescent="0.25">
      <c r="A21" s="1" t="s">
        <v>15</v>
      </c>
      <c r="B21" s="1" t="s">
        <v>75</v>
      </c>
      <c r="D21" s="2">
        <v>0.58799999999999997</v>
      </c>
      <c r="E21" s="1">
        <v>20</v>
      </c>
      <c r="F21" s="1">
        <v>100</v>
      </c>
      <c r="G21" s="2">
        <f t="shared" si="2"/>
        <v>2.94</v>
      </c>
      <c r="J21" t="s">
        <v>42</v>
      </c>
      <c r="K21" s="7">
        <v>0.65628342700281317</v>
      </c>
      <c r="L21" s="2">
        <v>6.2555129355487168E-2</v>
      </c>
    </row>
    <row r="22" spans="1:12" x14ac:dyDescent="0.25">
      <c r="A22" s="1" t="s">
        <v>16</v>
      </c>
      <c r="B22" s="1" t="s">
        <v>42</v>
      </c>
      <c r="D22" s="2">
        <v>1.86</v>
      </c>
      <c r="E22" s="1">
        <v>20</v>
      </c>
      <c r="F22" s="1">
        <v>100</v>
      </c>
      <c r="G22" s="2">
        <f t="shared" si="2"/>
        <v>9.3000000000000007</v>
      </c>
      <c r="J22" t="s">
        <v>43</v>
      </c>
      <c r="K22" s="7">
        <v>0.33750733225818547</v>
      </c>
      <c r="L22" s="2">
        <v>2.1844874971593074E-2</v>
      </c>
    </row>
    <row r="23" spans="1:12" x14ac:dyDescent="0.25">
      <c r="A23" s="1" t="s">
        <v>17</v>
      </c>
      <c r="B23" s="1" t="s">
        <v>42</v>
      </c>
      <c r="D23" s="2">
        <v>1.5</v>
      </c>
      <c r="E23" s="1">
        <v>20</v>
      </c>
      <c r="F23" s="1">
        <v>100</v>
      </c>
      <c r="G23" s="2">
        <f t="shared" si="2"/>
        <v>7.5</v>
      </c>
      <c r="J23" t="s">
        <v>79</v>
      </c>
      <c r="K23" s="7">
        <v>0.70616230792849788</v>
      </c>
      <c r="L23" s="2">
        <v>6.0540280882627057E-2</v>
      </c>
    </row>
    <row r="24" spans="1:12" x14ac:dyDescent="0.25">
      <c r="A24" s="1" t="s">
        <v>18</v>
      </c>
      <c r="B24" s="1" t="s">
        <v>42</v>
      </c>
      <c r="D24" s="2">
        <v>1.45</v>
      </c>
      <c r="E24" s="1">
        <v>20</v>
      </c>
      <c r="F24" s="1">
        <v>100</v>
      </c>
      <c r="G24" s="2">
        <f t="shared" si="2"/>
        <v>7.2499999999999991</v>
      </c>
      <c r="J24" t="s">
        <v>45</v>
      </c>
      <c r="K24" s="7">
        <v>0.15279022976791742</v>
      </c>
      <c r="L24" s="2">
        <v>4.3178303617726461E-2</v>
      </c>
    </row>
    <row r="25" spans="1:12" x14ac:dyDescent="0.25">
      <c r="A25" s="1" t="s">
        <v>19</v>
      </c>
      <c r="B25" s="1" t="s">
        <v>43</v>
      </c>
      <c r="D25" s="2">
        <v>1.06</v>
      </c>
      <c r="E25" s="1">
        <v>20</v>
      </c>
      <c r="F25" s="1">
        <v>100</v>
      </c>
      <c r="G25" s="2">
        <f t="shared" si="2"/>
        <v>5.3000000000000007</v>
      </c>
    </row>
    <row r="26" spans="1:12" x14ac:dyDescent="0.25">
      <c r="A26" s="1" t="s">
        <v>20</v>
      </c>
      <c r="B26" s="1" t="s">
        <v>43</v>
      </c>
      <c r="D26" s="2">
        <v>0.99399999999999999</v>
      </c>
      <c r="E26" s="1">
        <v>20</v>
      </c>
      <c r="F26" s="1">
        <v>100</v>
      </c>
      <c r="G26" s="2">
        <f t="shared" si="2"/>
        <v>4.97</v>
      </c>
    </row>
    <row r="27" spans="1:12" x14ac:dyDescent="0.25">
      <c r="A27" s="1" t="s">
        <v>21</v>
      </c>
      <c r="B27" s="1" t="s">
        <v>43</v>
      </c>
      <c r="D27" s="2">
        <v>0.871</v>
      </c>
      <c r="E27" s="1">
        <v>20</v>
      </c>
      <c r="F27" s="1">
        <v>100</v>
      </c>
      <c r="G27" s="2">
        <f t="shared" si="2"/>
        <v>4.3549999999999995</v>
      </c>
    </row>
    <row r="28" spans="1:12" x14ac:dyDescent="0.25">
      <c r="A28" s="1" t="s">
        <v>22</v>
      </c>
      <c r="B28" s="1" t="s">
        <v>44</v>
      </c>
      <c r="D28" s="2">
        <v>1.94</v>
      </c>
      <c r="E28" s="1">
        <v>20</v>
      </c>
      <c r="F28" s="1">
        <v>100</v>
      </c>
      <c r="G28" s="2">
        <f t="shared" si="2"/>
        <v>9.7000000000000011</v>
      </c>
    </row>
    <row r="29" spans="1:12" x14ac:dyDescent="0.25">
      <c r="A29" s="1" t="s">
        <v>23</v>
      </c>
      <c r="B29" s="1" t="s">
        <v>44</v>
      </c>
      <c r="D29" s="2">
        <v>2.25</v>
      </c>
      <c r="E29" s="1">
        <v>20</v>
      </c>
      <c r="F29" s="1">
        <v>100</v>
      </c>
      <c r="G29" s="2">
        <f t="shared" si="2"/>
        <v>11.25</v>
      </c>
    </row>
    <row r="30" spans="1:12" x14ac:dyDescent="0.25">
      <c r="A30" s="1" t="s">
        <v>24</v>
      </c>
      <c r="B30" s="1" t="s">
        <v>44</v>
      </c>
      <c r="D30" s="2">
        <v>1.94</v>
      </c>
      <c r="E30" s="1">
        <v>20</v>
      </c>
      <c r="F30" s="1">
        <v>100</v>
      </c>
      <c r="G30" s="2">
        <f t="shared" si="2"/>
        <v>9.7000000000000011</v>
      </c>
    </row>
    <row r="31" spans="1:12" x14ac:dyDescent="0.25">
      <c r="A31" s="1" t="s">
        <v>25</v>
      </c>
      <c r="B31" s="1" t="s">
        <v>45</v>
      </c>
      <c r="D31" s="1">
        <v>0.316</v>
      </c>
      <c r="E31" s="1">
        <v>20</v>
      </c>
      <c r="F31" s="1">
        <v>100</v>
      </c>
      <c r="G31" s="2">
        <f t="shared" si="2"/>
        <v>1.58</v>
      </c>
    </row>
    <row r="32" spans="1:12" x14ac:dyDescent="0.25">
      <c r="A32" s="1" t="s">
        <v>26</v>
      </c>
      <c r="B32" s="1" t="s">
        <v>45</v>
      </c>
      <c r="D32" s="1">
        <v>0.67200000000000004</v>
      </c>
      <c r="E32" s="1">
        <v>20</v>
      </c>
      <c r="F32" s="1">
        <v>100</v>
      </c>
      <c r="G32" s="2">
        <f t="shared" si="2"/>
        <v>3.3600000000000003</v>
      </c>
    </row>
    <row r="33" spans="1:7" x14ac:dyDescent="0.25">
      <c r="A33" s="1" t="s">
        <v>27</v>
      </c>
      <c r="B33" s="1" t="s">
        <v>45</v>
      </c>
      <c r="D33" s="1">
        <v>0.26500000000000001</v>
      </c>
      <c r="E33" s="1">
        <v>20</v>
      </c>
      <c r="F33" s="1">
        <v>100</v>
      </c>
      <c r="G33" s="2">
        <f t="shared" si="2"/>
        <v>1.3250000000000002</v>
      </c>
    </row>
  </sheetData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I21" zoomScale="107" zoomScaleNormal="107" zoomScalePageLayoutView="107" workbookViewId="0">
      <selection activeCell="O1" sqref="O1:P19"/>
    </sheetView>
  </sheetViews>
  <sheetFormatPr defaultColWidth="11" defaultRowHeight="15.75" x14ac:dyDescent="0.25"/>
  <cols>
    <col min="1" max="2" width="17.125" style="1" customWidth="1"/>
    <col min="3" max="3" width="12.375" style="1" customWidth="1"/>
    <col min="4" max="4" width="13.125" style="1" customWidth="1"/>
    <col min="5" max="5" width="14.875" style="1" customWidth="1"/>
    <col min="6" max="6" width="14.375" style="1" customWidth="1"/>
    <col min="7" max="7" width="16.375" style="1" customWidth="1"/>
    <col min="11" max="12" width="10.875" style="14"/>
    <col min="13" max="14" width="10.875" style="1"/>
    <col min="15" max="15" width="10.875" style="14"/>
  </cols>
  <sheetData>
    <row r="1" spans="1:16" x14ac:dyDescent="0.25">
      <c r="A1" s="1" t="s">
        <v>28</v>
      </c>
      <c r="B1" s="1" t="s">
        <v>76</v>
      </c>
      <c r="C1" s="1" t="s">
        <v>29</v>
      </c>
      <c r="D1" s="1" t="s">
        <v>2</v>
      </c>
      <c r="E1" s="1" t="s">
        <v>31</v>
      </c>
      <c r="F1" s="1" t="s">
        <v>33</v>
      </c>
      <c r="G1" s="1" t="s">
        <v>34</v>
      </c>
      <c r="J1" s="1" t="s">
        <v>38</v>
      </c>
      <c r="K1" s="1" t="s">
        <v>39</v>
      </c>
      <c r="L1" s="1" t="s">
        <v>40</v>
      </c>
      <c r="M1" s="1" t="s">
        <v>36</v>
      </c>
      <c r="N1" s="1" t="s">
        <v>37</v>
      </c>
      <c r="O1" s="1"/>
    </row>
    <row r="2" spans="1:16" x14ac:dyDescent="0.25">
      <c r="D2" s="1" t="s">
        <v>3</v>
      </c>
      <c r="E2" s="1" t="s">
        <v>32</v>
      </c>
      <c r="F2" s="1" t="s">
        <v>32</v>
      </c>
      <c r="G2" s="1" t="s">
        <v>3</v>
      </c>
      <c r="L2" s="14" t="s">
        <v>78</v>
      </c>
    </row>
    <row r="4" spans="1:16" x14ac:dyDescent="0.25">
      <c r="A4" s="1" t="s">
        <v>13</v>
      </c>
      <c r="B4" s="1" t="s">
        <v>75</v>
      </c>
      <c r="C4" s="1" t="s">
        <v>46</v>
      </c>
      <c r="D4" s="2">
        <v>3.67</v>
      </c>
      <c r="E4" s="1">
        <v>20</v>
      </c>
      <c r="F4" s="1">
        <v>100</v>
      </c>
      <c r="G4" s="2">
        <f>(D4/E4)*F4</f>
        <v>18.350000000000001</v>
      </c>
      <c r="J4" s="2">
        <v>0.29850000000000004</v>
      </c>
      <c r="K4" s="2">
        <v>18.350000000000001</v>
      </c>
      <c r="L4" s="2">
        <f>J4/K4</f>
        <v>1.6267029972752044E-2</v>
      </c>
      <c r="M4" s="2">
        <f>AVERAGE(L4:L6)</f>
        <v>7.7531098814228497E-2</v>
      </c>
      <c r="N4" s="2">
        <f>STDEV(L4:L6)</f>
        <v>8.2054326306800651E-2</v>
      </c>
      <c r="O4" s="15"/>
      <c r="P4" s="6"/>
    </row>
    <row r="5" spans="1:16" x14ac:dyDescent="0.25">
      <c r="A5" s="1" t="s">
        <v>14</v>
      </c>
      <c r="B5" s="1" t="s">
        <v>75</v>
      </c>
      <c r="D5" s="2">
        <v>4.8899999999999997</v>
      </c>
      <c r="E5" s="1">
        <v>20</v>
      </c>
      <c r="F5" s="1">
        <v>100</v>
      </c>
      <c r="G5" s="2">
        <f t="shared" ref="G5:G18" si="0">(D5/E5)*F5</f>
        <v>24.45</v>
      </c>
      <c r="J5" s="2">
        <v>4.1749999999999998</v>
      </c>
      <c r="K5" s="2">
        <v>24.45</v>
      </c>
      <c r="L5" s="2">
        <f>J5/K5</f>
        <v>0.17075664621676892</v>
      </c>
      <c r="N5" s="2"/>
      <c r="O5" s="15"/>
    </row>
    <row r="6" spans="1:16" x14ac:dyDescent="0.25">
      <c r="A6" s="1" t="s">
        <v>15</v>
      </c>
      <c r="B6" s="1" t="s">
        <v>75</v>
      </c>
      <c r="D6" s="2">
        <v>3.95</v>
      </c>
      <c r="E6" s="1">
        <v>20</v>
      </c>
      <c r="F6" s="1">
        <v>100</v>
      </c>
      <c r="G6" s="2">
        <f t="shared" si="0"/>
        <v>19.75</v>
      </c>
      <c r="J6" s="2">
        <v>0.89999999999999991</v>
      </c>
      <c r="K6" s="2">
        <v>19.75</v>
      </c>
      <c r="L6" s="2">
        <f t="shared" ref="L6:L18" si="1">J6/K6</f>
        <v>4.556962025316455E-2</v>
      </c>
      <c r="N6" s="2"/>
      <c r="O6" s="15"/>
    </row>
    <row r="7" spans="1:16" x14ac:dyDescent="0.25">
      <c r="A7" s="1" t="s">
        <v>16</v>
      </c>
      <c r="B7" s="1" t="s">
        <v>42</v>
      </c>
      <c r="D7" s="2">
        <v>3.7</v>
      </c>
      <c r="E7" s="1">
        <v>20</v>
      </c>
      <c r="F7" s="1">
        <v>100</v>
      </c>
      <c r="G7" s="2">
        <f t="shared" si="0"/>
        <v>18.5</v>
      </c>
      <c r="J7" s="2">
        <v>6.15</v>
      </c>
      <c r="K7" s="2">
        <v>18.5</v>
      </c>
      <c r="L7" s="2">
        <f t="shared" si="1"/>
        <v>0.33243243243243248</v>
      </c>
      <c r="M7" s="2">
        <f>AVERAGE(L7:L9)</f>
        <v>0.30031509477653912</v>
      </c>
      <c r="N7" s="2">
        <f>STDEV(L7:L9)</f>
        <v>5.7255869599837347E-2</v>
      </c>
      <c r="O7" s="15"/>
      <c r="P7" s="6"/>
    </row>
    <row r="8" spans="1:16" x14ac:dyDescent="0.25">
      <c r="A8" s="1" t="s">
        <v>17</v>
      </c>
      <c r="B8" s="1" t="s">
        <v>42</v>
      </c>
      <c r="D8" s="2">
        <v>3.42</v>
      </c>
      <c r="E8" s="1">
        <v>20</v>
      </c>
      <c r="F8" s="1">
        <v>100</v>
      </c>
      <c r="G8" s="2">
        <f t="shared" si="0"/>
        <v>17.099999999999998</v>
      </c>
      <c r="J8" s="2">
        <v>4.0049999999999999</v>
      </c>
      <c r="K8" s="2">
        <v>17.099999999999998</v>
      </c>
      <c r="L8" s="2">
        <f t="shared" si="1"/>
        <v>0.23421052631578951</v>
      </c>
      <c r="N8" s="2"/>
      <c r="O8" s="15"/>
    </row>
    <row r="9" spans="1:16" x14ac:dyDescent="0.25">
      <c r="A9" s="1" t="s">
        <v>18</v>
      </c>
      <c r="B9" s="1" t="s">
        <v>42</v>
      </c>
      <c r="D9" s="2">
        <v>3.44</v>
      </c>
      <c r="E9" s="1">
        <v>20</v>
      </c>
      <c r="F9" s="1">
        <v>100</v>
      </c>
      <c r="G9" s="2">
        <f t="shared" si="0"/>
        <v>17.2</v>
      </c>
      <c r="J9" s="2">
        <v>5.75</v>
      </c>
      <c r="K9" s="2">
        <v>17.2</v>
      </c>
      <c r="L9" s="2">
        <f t="shared" si="1"/>
        <v>0.33430232558139539</v>
      </c>
      <c r="N9" s="2"/>
      <c r="O9" s="15"/>
    </row>
    <row r="10" spans="1:16" x14ac:dyDescent="0.25">
      <c r="A10" s="1" t="s">
        <v>19</v>
      </c>
      <c r="B10" s="1" t="s">
        <v>43</v>
      </c>
      <c r="D10" s="2">
        <v>4.08</v>
      </c>
      <c r="E10" s="1">
        <v>20</v>
      </c>
      <c r="F10" s="1">
        <v>100</v>
      </c>
      <c r="G10" s="2">
        <f t="shared" si="0"/>
        <v>20.400000000000002</v>
      </c>
      <c r="J10" s="2">
        <v>2.68</v>
      </c>
      <c r="K10" s="2">
        <v>20.400000000000002</v>
      </c>
      <c r="L10" s="2">
        <f t="shared" si="1"/>
        <v>0.13137254901960785</v>
      </c>
      <c r="M10" s="2">
        <f>AVERAGE(L10:L12)</f>
        <v>8.2767520367505065E-2</v>
      </c>
      <c r="N10" s="2">
        <f>STDEV(L10:L12)</f>
        <v>4.2808161031101452E-2</v>
      </c>
      <c r="O10" s="15"/>
      <c r="P10" s="6"/>
    </row>
    <row r="11" spans="1:16" x14ac:dyDescent="0.25">
      <c r="A11" s="1" t="s">
        <v>20</v>
      </c>
      <c r="B11" s="1" t="s">
        <v>43</v>
      </c>
      <c r="D11" s="2">
        <v>4.0599999999999996</v>
      </c>
      <c r="E11" s="1">
        <v>20</v>
      </c>
      <c r="F11" s="1">
        <v>100</v>
      </c>
      <c r="G11" s="2">
        <f t="shared" si="0"/>
        <v>20.299999999999997</v>
      </c>
      <c r="J11" s="2">
        <v>1.345</v>
      </c>
      <c r="K11" s="2">
        <v>20.299999999999997</v>
      </c>
      <c r="L11" s="2">
        <f t="shared" si="1"/>
        <v>6.6256157635467994E-2</v>
      </c>
      <c r="N11" s="2"/>
      <c r="O11" s="15"/>
    </row>
    <row r="12" spans="1:16" x14ac:dyDescent="0.25">
      <c r="A12" s="1" t="s">
        <v>21</v>
      </c>
      <c r="B12" s="1" t="s">
        <v>43</v>
      </c>
      <c r="D12" s="2">
        <v>3.71</v>
      </c>
      <c r="E12" s="1">
        <v>20</v>
      </c>
      <c r="F12" s="1">
        <v>100</v>
      </c>
      <c r="G12" s="2">
        <f t="shared" si="0"/>
        <v>18.55</v>
      </c>
      <c r="J12" s="2">
        <v>0.94000000000000006</v>
      </c>
      <c r="K12" s="2">
        <v>18.55</v>
      </c>
      <c r="L12" s="2">
        <f t="shared" si="1"/>
        <v>5.0673854447439354E-2</v>
      </c>
      <c r="N12" s="2"/>
      <c r="O12" s="15"/>
    </row>
    <row r="13" spans="1:16" x14ac:dyDescent="0.25">
      <c r="A13" s="1" t="s">
        <v>22</v>
      </c>
      <c r="B13" s="1" t="s">
        <v>44</v>
      </c>
      <c r="D13" s="2">
        <v>5.03</v>
      </c>
      <c r="E13" s="1">
        <v>20</v>
      </c>
      <c r="F13" s="1">
        <v>100</v>
      </c>
      <c r="G13" s="2">
        <f t="shared" si="0"/>
        <v>25.15</v>
      </c>
      <c r="J13" s="2">
        <v>19.55</v>
      </c>
      <c r="K13" s="2">
        <v>25.15</v>
      </c>
      <c r="L13" s="2">
        <f t="shared" si="1"/>
        <v>0.77733598409542748</v>
      </c>
      <c r="M13" s="2">
        <f>AVERAGE(L13:L15)</f>
        <v>0.66460061260436454</v>
      </c>
      <c r="N13" s="2">
        <f>STDEV(L13:L15)</f>
        <v>0.10140223020302108</v>
      </c>
      <c r="O13" s="15"/>
      <c r="P13" s="6"/>
    </row>
    <row r="14" spans="1:16" x14ac:dyDescent="0.25">
      <c r="A14" s="1" t="s">
        <v>23</v>
      </c>
      <c r="B14" s="1" t="s">
        <v>44</v>
      </c>
      <c r="D14" s="2">
        <v>4.9400000000000004</v>
      </c>
      <c r="E14" s="1">
        <v>20</v>
      </c>
      <c r="F14" s="1">
        <v>100</v>
      </c>
      <c r="G14" s="2">
        <f t="shared" si="0"/>
        <v>24.700000000000003</v>
      </c>
      <c r="J14" s="2">
        <v>15.7</v>
      </c>
      <c r="K14" s="2">
        <v>24.700000000000003</v>
      </c>
      <c r="L14" s="2">
        <f t="shared" si="1"/>
        <v>0.63562753036437236</v>
      </c>
      <c r="N14" s="2"/>
      <c r="O14" s="15"/>
    </row>
    <row r="15" spans="1:16" x14ac:dyDescent="0.25">
      <c r="A15" s="1" t="s">
        <v>24</v>
      </c>
      <c r="B15" s="1" t="s">
        <v>44</v>
      </c>
      <c r="D15" s="2">
        <v>5.01</v>
      </c>
      <c r="E15" s="1">
        <v>20</v>
      </c>
      <c r="F15" s="1">
        <v>100</v>
      </c>
      <c r="G15" s="2">
        <f t="shared" si="0"/>
        <v>25.05</v>
      </c>
      <c r="J15" s="2">
        <v>14.550000000000002</v>
      </c>
      <c r="K15" s="2">
        <v>25.05</v>
      </c>
      <c r="L15" s="2">
        <f t="shared" si="1"/>
        <v>0.58083832335329355</v>
      </c>
      <c r="N15" s="2"/>
      <c r="O15" s="15"/>
    </row>
    <row r="16" spans="1:16" x14ac:dyDescent="0.25">
      <c r="A16" s="1" t="s">
        <v>25</v>
      </c>
      <c r="B16" s="1" t="s">
        <v>45</v>
      </c>
      <c r="D16" s="2">
        <v>3.66</v>
      </c>
      <c r="E16" s="1">
        <v>20</v>
      </c>
      <c r="F16" s="1">
        <v>100</v>
      </c>
      <c r="G16" s="2">
        <f t="shared" si="0"/>
        <v>18.3</v>
      </c>
      <c r="J16" s="2">
        <v>1</v>
      </c>
      <c r="K16" s="2">
        <v>18.3</v>
      </c>
      <c r="L16" s="2">
        <f t="shared" si="1"/>
        <v>5.4644808743169397E-2</v>
      </c>
      <c r="M16" s="2">
        <f>AVERAGE(L16:L18)</f>
        <v>7.1567410953766342E-2</v>
      </c>
      <c r="N16" s="2">
        <f>STDEV(L16:L18)</f>
        <v>6.6331047589844122E-2</v>
      </c>
      <c r="O16" s="15"/>
      <c r="P16" s="6"/>
    </row>
    <row r="17" spans="1:15" x14ac:dyDescent="0.25">
      <c r="A17" s="1" t="s">
        <v>26</v>
      </c>
      <c r="B17" s="1" t="s">
        <v>45</v>
      </c>
      <c r="D17" s="2">
        <v>4.83</v>
      </c>
      <c r="E17" s="1">
        <v>20</v>
      </c>
      <c r="F17" s="1">
        <v>100</v>
      </c>
      <c r="G17" s="2">
        <f t="shared" si="0"/>
        <v>24.15</v>
      </c>
      <c r="J17" s="2">
        <v>3.4949999999999997</v>
      </c>
      <c r="K17" s="2">
        <v>24.15</v>
      </c>
      <c r="L17" s="2">
        <f t="shared" si="1"/>
        <v>0.14472049689440994</v>
      </c>
      <c r="O17" s="15"/>
    </row>
    <row r="18" spans="1:15" x14ac:dyDescent="0.25">
      <c r="A18" s="1" t="s">
        <v>27</v>
      </c>
      <c r="B18" s="1" t="s">
        <v>45</v>
      </c>
      <c r="D18" s="2">
        <v>3.71</v>
      </c>
      <c r="E18" s="1">
        <v>20</v>
      </c>
      <c r="F18" s="1">
        <v>100</v>
      </c>
      <c r="G18" s="2">
        <f t="shared" si="0"/>
        <v>18.55</v>
      </c>
      <c r="J18" s="2">
        <v>0.28449999999999998</v>
      </c>
      <c r="K18" s="2">
        <v>18.55</v>
      </c>
      <c r="L18" s="2">
        <f t="shared" si="1"/>
        <v>1.5336927223719675E-2</v>
      </c>
      <c r="O18" s="15"/>
    </row>
    <row r="19" spans="1:15" x14ac:dyDescent="0.25">
      <c r="D19" s="2"/>
    </row>
    <row r="20" spans="1:15" x14ac:dyDescent="0.25">
      <c r="A20" s="1" t="s">
        <v>13</v>
      </c>
      <c r="B20" s="1" t="s">
        <v>75</v>
      </c>
      <c r="C20" s="1" t="s">
        <v>47</v>
      </c>
      <c r="D20" s="4">
        <v>5.9700000000000003E-2</v>
      </c>
      <c r="E20" s="1">
        <v>20</v>
      </c>
      <c r="F20" s="1">
        <v>100</v>
      </c>
      <c r="G20" s="2">
        <f>(D20/E20)*F20</f>
        <v>0.29850000000000004</v>
      </c>
    </row>
    <row r="21" spans="1:15" x14ac:dyDescent="0.25">
      <c r="A21" s="1" t="s">
        <v>14</v>
      </c>
      <c r="B21" s="1" t="s">
        <v>75</v>
      </c>
      <c r="D21" s="4">
        <v>0.83499999999999996</v>
      </c>
      <c r="E21" s="1">
        <v>20</v>
      </c>
      <c r="F21" s="1">
        <v>100</v>
      </c>
      <c r="G21" s="2">
        <f>(D21/E21)*F21</f>
        <v>4.1749999999999998</v>
      </c>
      <c r="J21" t="s">
        <v>41</v>
      </c>
      <c r="K21" s="15">
        <v>7.7531098814228497E-2</v>
      </c>
      <c r="L21" s="15">
        <v>8.2054326306800651E-2</v>
      </c>
    </row>
    <row r="22" spans="1:15" x14ac:dyDescent="0.25">
      <c r="A22" s="1" t="s">
        <v>15</v>
      </c>
      <c r="B22" s="1" t="s">
        <v>75</v>
      </c>
      <c r="D22" s="4">
        <v>0.18</v>
      </c>
      <c r="E22" s="1">
        <v>20</v>
      </c>
      <c r="F22" s="1">
        <v>100</v>
      </c>
      <c r="G22" s="2">
        <f t="shared" ref="G22:G34" si="2">(D22/E22)*F22</f>
        <v>0.89999999999999991</v>
      </c>
      <c r="J22" t="s">
        <v>42</v>
      </c>
      <c r="K22" s="15">
        <v>0.30031509477653912</v>
      </c>
      <c r="L22" s="15">
        <v>5.7255869599837347E-2</v>
      </c>
    </row>
    <row r="23" spans="1:15" x14ac:dyDescent="0.25">
      <c r="A23" s="1" t="s">
        <v>16</v>
      </c>
      <c r="B23" s="1" t="s">
        <v>42</v>
      </c>
      <c r="D23" s="4">
        <v>1.23</v>
      </c>
      <c r="E23" s="1">
        <v>20</v>
      </c>
      <c r="F23" s="1">
        <v>100</v>
      </c>
      <c r="G23" s="2">
        <f t="shared" si="2"/>
        <v>6.15</v>
      </c>
      <c r="J23" t="s">
        <v>43</v>
      </c>
      <c r="K23" s="15">
        <v>8.2767520367505065E-2</v>
      </c>
      <c r="L23" s="15">
        <v>4.2808161031101452E-2</v>
      </c>
    </row>
    <row r="24" spans="1:15" x14ac:dyDescent="0.25">
      <c r="A24" s="1" t="s">
        <v>17</v>
      </c>
      <c r="B24" s="1" t="s">
        <v>42</v>
      </c>
      <c r="D24" s="4">
        <v>0.80100000000000005</v>
      </c>
      <c r="E24" s="1">
        <v>20</v>
      </c>
      <c r="F24" s="1">
        <v>100</v>
      </c>
      <c r="G24" s="2">
        <f t="shared" si="2"/>
        <v>4.0049999999999999</v>
      </c>
      <c r="J24" t="s">
        <v>44</v>
      </c>
      <c r="K24" s="15">
        <v>0.66460061260436454</v>
      </c>
      <c r="L24" s="15">
        <v>0.10140223020302108</v>
      </c>
    </row>
    <row r="25" spans="1:15" x14ac:dyDescent="0.25">
      <c r="A25" s="1" t="s">
        <v>18</v>
      </c>
      <c r="B25" s="1" t="s">
        <v>42</v>
      </c>
      <c r="D25" s="4">
        <v>1.1499999999999999</v>
      </c>
      <c r="E25" s="1">
        <v>20</v>
      </c>
      <c r="F25" s="1">
        <v>100</v>
      </c>
      <c r="G25" s="2">
        <f t="shared" si="2"/>
        <v>5.75</v>
      </c>
      <c r="J25" t="s">
        <v>45</v>
      </c>
      <c r="K25" s="15">
        <v>7.1567410953766342E-2</v>
      </c>
      <c r="L25" s="15">
        <v>6.6331047589844122E-2</v>
      </c>
    </row>
    <row r="26" spans="1:15" x14ac:dyDescent="0.25">
      <c r="A26" s="1" t="s">
        <v>19</v>
      </c>
      <c r="B26" s="1" t="s">
        <v>43</v>
      </c>
      <c r="D26" s="4">
        <v>0.53600000000000003</v>
      </c>
      <c r="E26" s="1">
        <v>20</v>
      </c>
      <c r="F26" s="1">
        <v>100</v>
      </c>
      <c r="G26" s="2">
        <f t="shared" si="2"/>
        <v>2.68</v>
      </c>
      <c r="L26" s="15"/>
    </row>
    <row r="27" spans="1:15" x14ac:dyDescent="0.25">
      <c r="A27" s="1" t="s">
        <v>20</v>
      </c>
      <c r="B27" s="1" t="s">
        <v>43</v>
      </c>
      <c r="D27" s="4">
        <v>0.26900000000000002</v>
      </c>
      <c r="E27" s="1">
        <v>20</v>
      </c>
      <c r="F27" s="1">
        <v>100</v>
      </c>
      <c r="G27" s="2">
        <f t="shared" si="2"/>
        <v>1.345</v>
      </c>
      <c r="K27" s="15"/>
      <c r="L27" s="15"/>
    </row>
    <row r="28" spans="1:15" x14ac:dyDescent="0.25">
      <c r="A28" s="1" t="s">
        <v>21</v>
      </c>
      <c r="B28" s="1" t="s">
        <v>43</v>
      </c>
      <c r="D28" s="4">
        <v>0.188</v>
      </c>
      <c r="E28" s="1">
        <v>20</v>
      </c>
      <c r="F28" s="1">
        <v>100</v>
      </c>
      <c r="G28" s="2">
        <f t="shared" si="2"/>
        <v>0.94000000000000006</v>
      </c>
      <c r="K28" s="15"/>
    </row>
    <row r="29" spans="1:15" x14ac:dyDescent="0.25">
      <c r="A29" s="1" t="s">
        <v>22</v>
      </c>
      <c r="B29" s="1" t="s">
        <v>44</v>
      </c>
      <c r="D29" s="4">
        <v>3.91</v>
      </c>
      <c r="E29" s="1">
        <v>20</v>
      </c>
      <c r="F29" s="1">
        <v>100</v>
      </c>
      <c r="G29" s="2">
        <f t="shared" si="2"/>
        <v>19.55</v>
      </c>
      <c r="K29" s="15"/>
      <c r="L29" s="15"/>
    </row>
    <row r="30" spans="1:15" x14ac:dyDescent="0.25">
      <c r="A30" s="1" t="s">
        <v>23</v>
      </c>
      <c r="B30" s="1" t="s">
        <v>44</v>
      </c>
      <c r="D30" s="4">
        <v>3.14</v>
      </c>
      <c r="E30" s="1">
        <v>20</v>
      </c>
      <c r="F30" s="1">
        <v>100</v>
      </c>
      <c r="G30" s="2">
        <f t="shared" si="2"/>
        <v>15.7</v>
      </c>
      <c r="K30" s="15"/>
      <c r="L30" s="15"/>
    </row>
    <row r="31" spans="1:15" x14ac:dyDescent="0.25">
      <c r="A31" s="1" t="s">
        <v>24</v>
      </c>
      <c r="B31" s="1" t="s">
        <v>44</v>
      </c>
      <c r="D31" s="4">
        <v>2.91</v>
      </c>
      <c r="E31" s="1">
        <v>20</v>
      </c>
      <c r="F31" s="1">
        <v>100</v>
      </c>
      <c r="G31" s="2">
        <f t="shared" si="2"/>
        <v>14.550000000000002</v>
      </c>
      <c r="K31" s="15"/>
    </row>
    <row r="32" spans="1:15" x14ac:dyDescent="0.25">
      <c r="A32" s="1" t="s">
        <v>25</v>
      </c>
      <c r="B32" s="1" t="s">
        <v>45</v>
      </c>
      <c r="D32" s="4">
        <v>0.2</v>
      </c>
      <c r="E32" s="1">
        <v>20</v>
      </c>
      <c r="F32" s="1">
        <v>100</v>
      </c>
      <c r="G32" s="2">
        <f t="shared" si="2"/>
        <v>1</v>
      </c>
      <c r="K32" s="15"/>
      <c r="L32" s="15"/>
    </row>
    <row r="33" spans="1:12" x14ac:dyDescent="0.25">
      <c r="A33" s="1" t="s">
        <v>26</v>
      </c>
      <c r="B33" s="1" t="s">
        <v>45</v>
      </c>
      <c r="D33" s="4">
        <v>0.69899999999999995</v>
      </c>
      <c r="E33" s="1">
        <v>20</v>
      </c>
      <c r="F33" s="1">
        <v>100</v>
      </c>
      <c r="G33" s="2">
        <f t="shared" si="2"/>
        <v>3.4949999999999997</v>
      </c>
      <c r="L33" s="15"/>
    </row>
    <row r="34" spans="1:12" x14ac:dyDescent="0.25">
      <c r="A34" s="1" t="s">
        <v>27</v>
      </c>
      <c r="B34" s="1" t="s">
        <v>45</v>
      </c>
      <c r="D34" s="4">
        <v>5.6899999999999999E-2</v>
      </c>
      <c r="E34" s="1">
        <v>20</v>
      </c>
      <c r="F34" s="1">
        <v>100</v>
      </c>
      <c r="G34" s="2">
        <f t="shared" si="2"/>
        <v>0.28449999999999998</v>
      </c>
      <c r="K34" s="15"/>
    </row>
    <row r="35" spans="1:12" x14ac:dyDescent="0.25">
      <c r="K35" s="15"/>
    </row>
    <row r="37" spans="1:12" x14ac:dyDescent="0.25">
      <c r="K37" s="15"/>
    </row>
    <row r="38" spans="1:12" x14ac:dyDescent="0.25">
      <c r="K38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Standards</vt:lpstr>
      <vt:lpstr>ARPE Protein Conc.</vt:lpstr>
      <vt:lpstr>Results C18 Ceramide</vt:lpstr>
      <vt:lpstr>Results C16 Ceramide</vt:lpstr>
      <vt:lpstr>'Results C18 Ceramide'!Print_Area</vt:lpstr>
      <vt:lpstr>Standards!Print_Area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National Eye Institute (NEI)</cp:lastModifiedBy>
  <cp:lastPrinted>2017-03-10T16:31:02Z</cp:lastPrinted>
  <dcterms:created xsi:type="dcterms:W3CDTF">2017-03-02T16:40:37Z</dcterms:created>
  <dcterms:modified xsi:type="dcterms:W3CDTF">2017-04-13T22:23:44Z</dcterms:modified>
</cp:coreProperties>
</file>