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filterPrivacy="1" autoCompressPictures="0"/>
  <bookViews>
    <workbookView xWindow="5920" yWindow="0" windowWidth="25600" windowHeight="14680"/>
  </bookViews>
  <sheets>
    <sheet name="Biolum Total Flux" sheetId="5" r:id="rId1"/>
    <sheet name="CFU tissue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5" l="1"/>
  <c r="E53" i="5"/>
  <c r="F53" i="5"/>
  <c r="G53" i="5"/>
  <c r="H53" i="5"/>
  <c r="I53" i="5"/>
  <c r="C53" i="5"/>
  <c r="I52" i="5"/>
  <c r="D52" i="5"/>
  <c r="E52" i="5"/>
  <c r="F52" i="5"/>
  <c r="G52" i="5"/>
  <c r="H52" i="5"/>
  <c r="C52" i="5"/>
  <c r="D51" i="5"/>
  <c r="E51" i="5"/>
  <c r="F51" i="5"/>
  <c r="G51" i="5"/>
  <c r="C51" i="5"/>
  <c r="P17" i="5"/>
  <c r="P16" i="5"/>
  <c r="P47" i="5"/>
  <c r="P46" i="5"/>
  <c r="P45" i="5"/>
  <c r="P32" i="5"/>
  <c r="P31" i="5"/>
  <c r="P15" i="5"/>
  <c r="P30" i="5"/>
  <c r="D32" i="7"/>
  <c r="D31" i="7"/>
  <c r="D30" i="7"/>
  <c r="D22" i="7"/>
  <c r="D21" i="7"/>
  <c r="D20" i="7"/>
  <c r="D12" i="7"/>
  <c r="D11" i="7"/>
  <c r="D10" i="7"/>
  <c r="L30" i="5"/>
  <c r="L15" i="5"/>
  <c r="D46" i="5"/>
  <c r="D47" i="5"/>
  <c r="E46" i="5"/>
  <c r="E47" i="5"/>
  <c r="F46" i="5"/>
  <c r="F47" i="5"/>
  <c r="G46" i="5"/>
  <c r="G47" i="5"/>
  <c r="H46" i="5"/>
  <c r="H47" i="5"/>
  <c r="I46" i="5"/>
  <c r="I47" i="5"/>
  <c r="J46" i="5"/>
  <c r="J47" i="5"/>
  <c r="K46" i="5"/>
  <c r="K47" i="5"/>
  <c r="L46" i="5"/>
  <c r="L47" i="5"/>
  <c r="M46" i="5"/>
  <c r="M47" i="5"/>
  <c r="N46" i="5"/>
  <c r="N47" i="5"/>
  <c r="O46" i="5"/>
  <c r="O47" i="5"/>
  <c r="C46" i="5"/>
  <c r="C47" i="5"/>
  <c r="D45" i="5"/>
  <c r="E45" i="5"/>
  <c r="F45" i="5"/>
  <c r="G45" i="5"/>
  <c r="H45" i="5"/>
  <c r="I45" i="5"/>
  <c r="J45" i="5"/>
  <c r="K45" i="5"/>
  <c r="L45" i="5"/>
  <c r="M45" i="5"/>
  <c r="N45" i="5"/>
  <c r="O45" i="5"/>
  <c r="C45" i="5"/>
  <c r="D31" i="5"/>
  <c r="D32" i="5"/>
  <c r="E31" i="5"/>
  <c r="E32" i="5"/>
  <c r="F31" i="5"/>
  <c r="F32" i="5"/>
  <c r="G31" i="5"/>
  <c r="G32" i="5"/>
  <c r="H31" i="5"/>
  <c r="H32" i="5"/>
  <c r="I31" i="5"/>
  <c r="I32" i="5"/>
  <c r="J31" i="5"/>
  <c r="J32" i="5"/>
  <c r="K31" i="5"/>
  <c r="K32" i="5"/>
  <c r="L31" i="5"/>
  <c r="L32" i="5"/>
  <c r="M31" i="5"/>
  <c r="M32" i="5"/>
  <c r="N31" i="5"/>
  <c r="N32" i="5"/>
  <c r="O31" i="5"/>
  <c r="O32" i="5"/>
  <c r="C31" i="5"/>
  <c r="C32" i="5"/>
  <c r="D30" i="5"/>
  <c r="E30" i="5"/>
  <c r="F30" i="5"/>
  <c r="G30" i="5"/>
  <c r="H30" i="5"/>
  <c r="I30" i="5"/>
  <c r="J30" i="5"/>
  <c r="K30" i="5"/>
  <c r="M30" i="5"/>
  <c r="N30" i="5"/>
  <c r="O30" i="5"/>
  <c r="C30" i="5"/>
  <c r="D16" i="5"/>
  <c r="D17" i="5"/>
  <c r="E16" i="5"/>
  <c r="E17" i="5"/>
  <c r="F16" i="5"/>
  <c r="F17" i="5"/>
  <c r="G16" i="5"/>
  <c r="G17" i="5"/>
  <c r="H16" i="5"/>
  <c r="H17" i="5"/>
  <c r="I16" i="5"/>
  <c r="I17" i="5"/>
  <c r="J16" i="5"/>
  <c r="J17" i="5"/>
  <c r="K16" i="5"/>
  <c r="K17" i="5"/>
  <c r="L16" i="5"/>
  <c r="L17" i="5"/>
  <c r="M16" i="5"/>
  <c r="M17" i="5"/>
  <c r="N16" i="5"/>
  <c r="N17" i="5"/>
  <c r="O16" i="5"/>
  <c r="O17" i="5"/>
  <c r="C16" i="5"/>
  <c r="C17" i="5"/>
  <c r="G15" i="5"/>
  <c r="D15" i="5"/>
  <c r="E15" i="5"/>
  <c r="F15" i="5"/>
  <c r="H15" i="5"/>
  <c r="I15" i="5"/>
  <c r="J15" i="5"/>
  <c r="K15" i="5"/>
  <c r="M15" i="5"/>
  <c r="N15" i="5"/>
  <c r="O15" i="5"/>
  <c r="C15" i="5"/>
</calcChain>
</file>

<file path=xl/sharedStrings.xml><?xml version="1.0" encoding="utf-8"?>
<sst xmlns="http://schemas.openxmlformats.org/spreadsheetml/2006/main" count="102" uniqueCount="58">
  <si>
    <t>AVE</t>
    <phoneticPr fontId="0" type="noConversion"/>
  </si>
  <si>
    <t>SD</t>
    <phoneticPr fontId="0" type="noConversion"/>
  </si>
  <si>
    <t>SEM</t>
    <phoneticPr fontId="0" type="noConversion"/>
  </si>
  <si>
    <t>Day 0</t>
  </si>
  <si>
    <t>Day 1</t>
  </si>
  <si>
    <t>Day 3</t>
  </si>
  <si>
    <t>Day 5</t>
  </si>
  <si>
    <t>Day 7</t>
  </si>
  <si>
    <t>Day 14</t>
  </si>
  <si>
    <t>Day 21</t>
    <phoneticPr fontId="2" type="noConversion"/>
  </si>
  <si>
    <t>Day 28</t>
    <phoneticPr fontId="2" type="noConversion"/>
  </si>
  <si>
    <t>Day 35</t>
    <phoneticPr fontId="2" type="noConversion"/>
  </si>
  <si>
    <t>Control 1</t>
  </si>
  <si>
    <t>Control 2</t>
  </si>
  <si>
    <t>Control 3</t>
  </si>
  <si>
    <t>Control 4</t>
  </si>
  <si>
    <t>Control 5</t>
  </si>
  <si>
    <t>Vanc 1</t>
  </si>
  <si>
    <t>Vanc 5</t>
  </si>
  <si>
    <t>Vanc 4</t>
  </si>
  <si>
    <t>Vanc 3</t>
  </si>
  <si>
    <t>Vanc 2</t>
  </si>
  <si>
    <t>Combined 1</t>
  </si>
  <si>
    <t>Combined 5</t>
  </si>
  <si>
    <t>Combined 2</t>
  </si>
  <si>
    <t>Combined 3</t>
  </si>
  <si>
    <t>Combined 4</t>
  </si>
  <si>
    <t>Day 10</t>
  </si>
  <si>
    <t>Day 17</t>
  </si>
  <si>
    <t>Day 25</t>
  </si>
  <si>
    <t>A1</t>
  </si>
  <si>
    <t>A2</t>
  </si>
  <si>
    <t>A3</t>
  </si>
  <si>
    <t>A4</t>
  </si>
  <si>
    <t>A5</t>
  </si>
  <si>
    <t>A6</t>
  </si>
  <si>
    <t>Day 32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</si>
  <si>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</si>
  <si>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</si>
  <si>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</si>
  <si>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</si>
  <si>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</si>
  <si>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</si>
  <si>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</si>
  <si>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</si>
  <si>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</si>
  <si>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</si>
  <si>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</si>
  <si>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</si>
  <si>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SEM</t>
    <phoneticPr fontId="1" type="noConversion"/>
  </si>
  <si>
    <t>SD</t>
    <phoneticPr fontId="1" type="noConversion"/>
  </si>
  <si>
    <t>AVE</t>
    <phoneticPr fontId="1" type="noConversion"/>
  </si>
  <si>
    <t>Combined</t>
    <phoneticPr fontId="1" type="noConversion"/>
  </si>
  <si>
    <t>Combined</t>
  </si>
  <si>
    <t>Vanc</t>
    <phoneticPr fontId="1" type="noConversion"/>
  </si>
  <si>
    <t>Control</t>
    <phoneticPr fontId="1" type="noConversion"/>
  </si>
  <si>
    <t xml:space="preserve">CFU Tissue </t>
    <phoneticPr fontId="1" type="noConversion"/>
  </si>
  <si>
    <t>Day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</si>
</sst>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0"/>
      <name val="Times New Roman"/>
    </font>
    <font>
      <sz val="12"/>
      <color theme="0"/>
      <name val="Calibri"/>
      <family val="2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1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1" fontId="7" fillId="0" borderId="0" xfId="0" applyNumberFormat="1" applyFont="1" applyAlignment="1"/>
    <xf numFmtId="0" fontId="7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1" fontId="3" fillId="3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1" fontId="7" fillId="7" borderId="1" xfId="0" applyNumberFormat="1" applyFont="1" applyFill="1" applyBorder="1" applyAlignment="1">
      <alignment horizontal="center"/>
    </xf>
    <xf numFmtId="11" fontId="7" fillId="3" borderId="1" xfId="1" applyNumberFormat="1" applyFont="1" applyFill="1" applyBorder="1" applyAlignment="1">
      <alignment horizontal="center"/>
    </xf>
    <xf numFmtId="11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1" fontId="7" fillId="3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0" fillId="0" borderId="0" xfId="0" applyFont="1"/>
    <xf numFmtId="0" fontId="11" fillId="3" borderId="1" xfId="0" applyFont="1" applyFill="1" applyBorder="1"/>
    <xf numFmtId="0" fontId="12" fillId="0" borderId="0" xfId="0" applyFont="1"/>
    <xf numFmtId="0" fontId="11" fillId="6" borderId="1" xfId="0" applyFont="1" applyFill="1" applyBorder="1"/>
    <xf numFmtId="0" fontId="13" fillId="6" borderId="1" xfId="0" applyFont="1" applyFill="1" applyBorder="1"/>
    <xf numFmtId="0" fontId="11" fillId="0" borderId="1" xfId="0" applyFont="1" applyBorder="1"/>
    <xf numFmtId="0" fontId="13" fillId="3" borderId="1" xfId="0" applyFont="1" applyFill="1" applyBorder="1"/>
    <xf numFmtId="0" fontId="14" fillId="5" borderId="1" xfId="0" applyFont="1" applyFill="1" applyBorder="1"/>
    <xf numFmtId="0" fontId="13" fillId="3" borderId="1" xfId="24" applyFont="1" applyFill="1" applyBorder="1"/>
    <xf numFmtId="11" fontId="13" fillId="3" borderId="1" xfId="24" applyNumberFormat="1" applyFont="1" applyFill="1" applyBorder="1"/>
    <xf numFmtId="0" fontId="13" fillId="4" borderId="1" xfId="24" applyFont="1" applyFill="1" applyBorder="1"/>
    <xf numFmtId="0" fontId="12" fillId="0" borderId="0" xfId="0" applyFont="1" applyAlignment="1">
      <alignment horizontal="center"/>
    </xf>
  </cellXfs>
  <cellStyles count="31">
    <cellStyle name="60% - Accent5" xfId="1" builtinId="48"/>
    <cellStyle name="60% - Accent5 2" xfId="2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1" baseline="0">
                <a:effectLst/>
              </a:rPr>
              <a:t>In vivo </a:t>
            </a:r>
            <a:r>
              <a:rPr lang="en-US" sz="1800" b="1" i="0" baseline="0">
                <a:effectLst/>
              </a:rPr>
              <a:t>S. Aureus Bioluminescence (log scale)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791861855876"/>
          <c:y val="0.112042295942515"/>
          <c:w val="0.75890635901525"/>
          <c:h val="0.759084376747988"/>
        </c:manualLayout>
      </c:layout>
      <c:lineChart>
        <c:grouping val="standard"/>
        <c:varyColors val="0"/>
        <c:ser>
          <c:idx val="0"/>
          <c:order val="0"/>
          <c:tx>
            <c:v>Control</c:v>
          </c:tx>
          <c:spPr>
            <a:ln w="38100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'Biolum Total Flux'!$C$17:$P$17</c:f>
                <c:numCache>
                  <c:formatCode>General</c:formatCode>
                  <c:ptCount val="14"/>
                  <c:pt idx="0">
                    <c:v>10059.20875747423</c:v>
                  </c:pt>
                  <c:pt idx="1">
                    <c:v>133841.8451780352</c:v>
                  </c:pt>
                  <c:pt idx="2">
                    <c:v>284497.353703796</c:v>
                  </c:pt>
                  <c:pt idx="3">
                    <c:v>350872.3151478185</c:v>
                  </c:pt>
                  <c:pt idx="4">
                    <c:v>621627.1354575748</c:v>
                  </c:pt>
                  <c:pt idx="5">
                    <c:v>914416.5827328699</c:v>
                  </c:pt>
                  <c:pt idx="6">
                    <c:v>265159.159221416</c:v>
                  </c:pt>
                  <c:pt idx="7">
                    <c:v>91252.28094058527</c:v>
                  </c:pt>
                  <c:pt idx="8">
                    <c:v>32814.82025090452</c:v>
                  </c:pt>
                  <c:pt idx="9">
                    <c:v>26565.58463392343</c:v>
                  </c:pt>
                  <c:pt idx="10">
                    <c:v>6211.894375755067</c:v>
                  </c:pt>
                  <c:pt idx="11">
                    <c:v>5085.206221388613</c:v>
                  </c:pt>
                  <c:pt idx="12">
                    <c:v>13498.56971302962</c:v>
                  </c:pt>
                  <c:pt idx="13">
                    <c:v>27234.18929703373</c:v>
                  </c:pt>
                </c:numCache>
              </c:numRef>
            </c:plus>
            <c:minus>
              <c:numRef>
                <c:f>'Biolum Total Flux'!$C$17:$P$17</c:f>
                <c:numCache>
                  <c:formatCode>General</c:formatCode>
                  <c:ptCount val="14"/>
                  <c:pt idx="0">
                    <c:v>10059.20875747423</c:v>
                  </c:pt>
                  <c:pt idx="1">
                    <c:v>133841.8451780352</c:v>
                  </c:pt>
                  <c:pt idx="2">
                    <c:v>284497.353703796</c:v>
                  </c:pt>
                  <c:pt idx="3">
                    <c:v>350872.3151478185</c:v>
                  </c:pt>
                  <c:pt idx="4">
                    <c:v>621627.1354575748</c:v>
                  </c:pt>
                  <c:pt idx="5">
                    <c:v>914416.5827328699</c:v>
                  </c:pt>
                  <c:pt idx="6">
                    <c:v>265159.159221416</c:v>
                  </c:pt>
                  <c:pt idx="7">
                    <c:v>91252.28094058527</c:v>
                  </c:pt>
                  <c:pt idx="8">
                    <c:v>32814.82025090452</c:v>
                  </c:pt>
                  <c:pt idx="9">
                    <c:v>26565.58463392343</c:v>
                  </c:pt>
                  <c:pt idx="10">
                    <c:v>6211.894375755067</c:v>
                  </c:pt>
                  <c:pt idx="11">
                    <c:v>5085.206221388613</c:v>
                  </c:pt>
                  <c:pt idx="12">
                    <c:v>13498.56971302962</c:v>
                  </c:pt>
                  <c:pt idx="13">
                    <c:v>27234.18929703373</c:v>
                  </c:pt>
                </c:numCache>
              </c:numRef>
            </c:minus>
            <c:spPr>
              <a:ln w="19050" cmpd="sng">
                <a:solidFill>
                  <a:schemeClr val="tx1"/>
                </a:solidFill>
              </a:ln>
            </c:spPr>
          </c:errBars>
          <c:cat>
            <c:numRef>
              <c:f>'Biolum Total Flux'!$B$50:$B$62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5.0</c:v>
                </c:pt>
                <c:pt idx="4">
                  <c:v>7.0</c:v>
                </c:pt>
                <c:pt idx="5">
                  <c:v>10.0</c:v>
                </c:pt>
                <c:pt idx="6">
                  <c:v>14.0</c:v>
                </c:pt>
                <c:pt idx="7">
                  <c:v>17.0</c:v>
                </c:pt>
                <c:pt idx="8">
                  <c:v>21.0</c:v>
                </c:pt>
                <c:pt idx="9">
                  <c:v>25.0</c:v>
                </c:pt>
                <c:pt idx="10">
                  <c:v>28.0</c:v>
                </c:pt>
                <c:pt idx="11">
                  <c:v>32.0</c:v>
                </c:pt>
                <c:pt idx="12">
                  <c:v>35.0</c:v>
                </c:pt>
              </c:numCache>
            </c:numRef>
          </c:cat>
          <c:val>
            <c:numRef>
              <c:f>'Biolum Total Flux'!$C$15:$O$15</c:f>
              <c:numCache>
                <c:formatCode>0.00E+00</c:formatCode>
                <c:ptCount val="13"/>
                <c:pt idx="0">
                  <c:v>92049.09090909091</c:v>
                </c:pt>
                <c:pt idx="1">
                  <c:v>455954.5454545455</c:v>
                </c:pt>
                <c:pt idx="2">
                  <c:v>1.07469090909091E6</c:v>
                </c:pt>
                <c:pt idx="3">
                  <c:v>1.28379090909091E6</c:v>
                </c:pt>
                <c:pt idx="4">
                  <c:v>1.51080909090909E6</c:v>
                </c:pt>
                <c:pt idx="5">
                  <c:v>3.34626666666667E6</c:v>
                </c:pt>
                <c:pt idx="6">
                  <c:v>950883.3333333333</c:v>
                </c:pt>
                <c:pt idx="7">
                  <c:v>437163.6363636364</c:v>
                </c:pt>
                <c:pt idx="8">
                  <c:v>161660.9090909091</c:v>
                </c:pt>
                <c:pt idx="9">
                  <c:v>145458.1818181818</c:v>
                </c:pt>
                <c:pt idx="10">
                  <c:v>165649.090909091</c:v>
                </c:pt>
                <c:pt idx="11">
                  <c:v>136136.3636363636</c:v>
                </c:pt>
                <c:pt idx="12">
                  <c:v>141315.4545454546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78-453E-8EA5-19C9F6F9A262}"/>
            </c:ext>
          </c:extLst>
        </c:ser>
        <c:ser>
          <c:idx val="1"/>
          <c:order val="1"/>
          <c:tx>
            <c:v>Vanc</c:v>
          </c:tx>
          <c:spPr>
            <a:ln w="38100">
              <a:solidFill>
                <a:schemeClr val="tx1"/>
              </a:solidFill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'Biolum Total Flux'!$C$32:$P$32</c:f>
                <c:numCache>
                  <c:formatCode>General</c:formatCode>
                  <c:ptCount val="14"/>
                  <c:pt idx="0">
                    <c:v>14186.314968895</c:v>
                  </c:pt>
                  <c:pt idx="1">
                    <c:v>225037.2156182686</c:v>
                  </c:pt>
                  <c:pt idx="2">
                    <c:v>549181.3346523883</c:v>
                  </c:pt>
                  <c:pt idx="3">
                    <c:v>618047.3884984484</c:v>
                  </c:pt>
                  <c:pt idx="4">
                    <c:v>545243.9771286257</c:v>
                  </c:pt>
                  <c:pt idx="5">
                    <c:v>378358.6605980981</c:v>
                  </c:pt>
                  <c:pt idx="6">
                    <c:v>129232.7671392954</c:v>
                  </c:pt>
                  <c:pt idx="7">
                    <c:v>51627.66869815653</c:v>
                  </c:pt>
                  <c:pt idx="8">
                    <c:v>13006.58078826457</c:v>
                  </c:pt>
                  <c:pt idx="9">
                    <c:v>20394.07939120754</c:v>
                  </c:pt>
                  <c:pt idx="10">
                    <c:v>20355.42744039024</c:v>
                  </c:pt>
                  <c:pt idx="11">
                    <c:v>9933.674259684611</c:v>
                  </c:pt>
                  <c:pt idx="12">
                    <c:v>16882.22515297384</c:v>
                  </c:pt>
                  <c:pt idx="13">
                    <c:v>11778.48132070609</c:v>
                  </c:pt>
                </c:numCache>
              </c:numRef>
            </c:plus>
            <c:minus>
              <c:numRef>
                <c:f>'Biolum Total Flux'!$C$32:$P$32</c:f>
                <c:numCache>
                  <c:formatCode>General</c:formatCode>
                  <c:ptCount val="14"/>
                  <c:pt idx="0">
                    <c:v>14186.314968895</c:v>
                  </c:pt>
                  <c:pt idx="1">
                    <c:v>225037.2156182686</c:v>
                  </c:pt>
                  <c:pt idx="2">
                    <c:v>549181.3346523883</c:v>
                  </c:pt>
                  <c:pt idx="3">
                    <c:v>618047.3884984484</c:v>
                  </c:pt>
                  <c:pt idx="4">
                    <c:v>545243.9771286257</c:v>
                  </c:pt>
                  <c:pt idx="5">
                    <c:v>378358.6605980981</c:v>
                  </c:pt>
                  <c:pt idx="6">
                    <c:v>129232.7671392954</c:v>
                  </c:pt>
                  <c:pt idx="7">
                    <c:v>51627.66869815653</c:v>
                  </c:pt>
                  <c:pt idx="8">
                    <c:v>13006.58078826457</c:v>
                  </c:pt>
                  <c:pt idx="9">
                    <c:v>20394.07939120754</c:v>
                  </c:pt>
                  <c:pt idx="10">
                    <c:v>20355.42744039024</c:v>
                  </c:pt>
                  <c:pt idx="11">
                    <c:v>9933.674259684611</c:v>
                  </c:pt>
                  <c:pt idx="12">
                    <c:v>16882.22515297384</c:v>
                  </c:pt>
                  <c:pt idx="13">
                    <c:v>11778.48132070609</c:v>
                  </c:pt>
                </c:numCache>
              </c:numRef>
            </c:minus>
            <c:spPr>
              <a:ln w="19050" cmpd="sng">
                <a:solidFill>
                  <a:schemeClr val="tx1"/>
                </a:solidFill>
              </a:ln>
            </c:spPr>
          </c:errBars>
          <c:cat>
            <c:numRef>
              <c:f>'Biolum Total Flux'!$B$50:$B$62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5.0</c:v>
                </c:pt>
                <c:pt idx="4">
                  <c:v>7.0</c:v>
                </c:pt>
                <c:pt idx="5">
                  <c:v>10.0</c:v>
                </c:pt>
                <c:pt idx="6">
                  <c:v>14.0</c:v>
                </c:pt>
                <c:pt idx="7">
                  <c:v>17.0</c:v>
                </c:pt>
                <c:pt idx="8">
                  <c:v>21.0</c:v>
                </c:pt>
                <c:pt idx="9">
                  <c:v>25.0</c:v>
                </c:pt>
                <c:pt idx="10">
                  <c:v>28.0</c:v>
                </c:pt>
                <c:pt idx="11">
                  <c:v>32.0</c:v>
                </c:pt>
                <c:pt idx="12">
                  <c:v>35.0</c:v>
                </c:pt>
              </c:numCache>
            </c:numRef>
          </c:cat>
          <c:val>
            <c:numRef>
              <c:f>'Biolum Total Flux'!$C$30:$O$30</c:f>
              <c:numCache>
                <c:formatCode>0.00E+00</c:formatCode>
                <c:ptCount val="13"/>
                <c:pt idx="0">
                  <c:v>105178.1818181818</c:v>
                </c:pt>
                <c:pt idx="1">
                  <c:v>517436.3636363636</c:v>
                </c:pt>
                <c:pt idx="2">
                  <c:v>1.33301818181818E6</c:v>
                </c:pt>
                <c:pt idx="3">
                  <c:v>1.58294545454545E6</c:v>
                </c:pt>
                <c:pt idx="4">
                  <c:v>1.75053636363636E6</c:v>
                </c:pt>
                <c:pt idx="5">
                  <c:v>1.44983636363636E6</c:v>
                </c:pt>
                <c:pt idx="6">
                  <c:v>377865.4545454545</c:v>
                </c:pt>
                <c:pt idx="7">
                  <c:v>184214.5454545454</c:v>
                </c:pt>
                <c:pt idx="8">
                  <c:v>105797.2727272727</c:v>
                </c:pt>
                <c:pt idx="9">
                  <c:v>133771.8181818182</c:v>
                </c:pt>
                <c:pt idx="10">
                  <c:v>171489.090909091</c:v>
                </c:pt>
                <c:pt idx="11">
                  <c:v>151554.5454545454</c:v>
                </c:pt>
                <c:pt idx="12">
                  <c:v>155375.4545454546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78-453E-8EA5-19C9F6F9A262}"/>
            </c:ext>
          </c:extLst>
        </c:ser>
        <c:ser>
          <c:idx val="2"/>
          <c:order val="2"/>
          <c:tx>
            <c:v>Combined</c:v>
          </c:tx>
          <c:spPr>
            <a:ln w="38100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'Biolum Total Flux'!$C$47:$P$47</c:f>
                <c:numCache>
                  <c:formatCode>General</c:formatCode>
                  <c:ptCount val="14"/>
                  <c:pt idx="0">
                    <c:v>9593.316276975476</c:v>
                  </c:pt>
                  <c:pt idx="1">
                    <c:v>128443.8894280493</c:v>
                  </c:pt>
                  <c:pt idx="2">
                    <c:v>217461.6246567359</c:v>
                  </c:pt>
                  <c:pt idx="3">
                    <c:v>284844.0948024053</c:v>
                  </c:pt>
                  <c:pt idx="4">
                    <c:v>351574.5128456337</c:v>
                  </c:pt>
                  <c:pt idx="5">
                    <c:v>18357.88073618431</c:v>
                  </c:pt>
                  <c:pt idx="6">
                    <c:v>8078.74811306679</c:v>
                  </c:pt>
                  <c:pt idx="7">
                    <c:v>5080.7232516966</c:v>
                  </c:pt>
                  <c:pt idx="8">
                    <c:v>7091.279570741322</c:v>
                  </c:pt>
                  <c:pt idx="9">
                    <c:v>7269.04025858928</c:v>
                  </c:pt>
                  <c:pt idx="10">
                    <c:v>12883.34127776404</c:v>
                  </c:pt>
                  <c:pt idx="11">
                    <c:v>4783.57209452007</c:v>
                  </c:pt>
                  <c:pt idx="12">
                    <c:v>15839.79007394911</c:v>
                  </c:pt>
                  <c:pt idx="13">
                    <c:v>3668.036107904186</c:v>
                  </c:pt>
                </c:numCache>
              </c:numRef>
            </c:plus>
            <c:minus>
              <c:numRef>
                <c:f>'Biolum Total Flux'!$C$47:$P$47</c:f>
                <c:numCache>
                  <c:formatCode>General</c:formatCode>
                  <c:ptCount val="14"/>
                  <c:pt idx="0">
                    <c:v>9593.316276975476</c:v>
                  </c:pt>
                  <c:pt idx="1">
                    <c:v>128443.8894280493</c:v>
                  </c:pt>
                  <c:pt idx="2">
                    <c:v>217461.6246567359</c:v>
                  </c:pt>
                  <c:pt idx="3">
                    <c:v>284844.0948024053</c:v>
                  </c:pt>
                  <c:pt idx="4">
                    <c:v>351574.5128456337</c:v>
                  </c:pt>
                  <c:pt idx="5">
                    <c:v>18357.88073618431</c:v>
                  </c:pt>
                  <c:pt idx="6">
                    <c:v>8078.74811306679</c:v>
                  </c:pt>
                  <c:pt idx="7">
                    <c:v>5080.7232516966</c:v>
                  </c:pt>
                  <c:pt idx="8">
                    <c:v>7091.279570741322</c:v>
                  </c:pt>
                  <c:pt idx="9">
                    <c:v>7269.04025858928</c:v>
                  </c:pt>
                  <c:pt idx="10">
                    <c:v>12883.34127776404</c:v>
                  </c:pt>
                  <c:pt idx="11">
                    <c:v>4783.57209452007</c:v>
                  </c:pt>
                  <c:pt idx="12">
                    <c:v>15839.79007394911</c:v>
                  </c:pt>
                  <c:pt idx="13">
                    <c:v>3668.036107904186</c:v>
                  </c:pt>
                </c:numCache>
              </c:numRef>
            </c:minus>
            <c:spPr>
              <a:ln w="19050" cmpd="sng">
                <a:solidFill>
                  <a:schemeClr val="tx1"/>
                </a:solidFill>
              </a:ln>
            </c:spPr>
          </c:errBars>
          <c:cat>
            <c:numRef>
              <c:f>'Biolum Total Flux'!$B$50:$B$62</c:f>
              <c:numCache>
                <c:formatCode>General</c:formatCode>
                <c:ptCount val="13"/>
                <c:pt idx="0">
                  <c:v>0.0</c:v>
                </c:pt>
                <c:pt idx="1">
                  <c:v>1.0</c:v>
                </c:pt>
                <c:pt idx="2">
                  <c:v>3.0</c:v>
                </c:pt>
                <c:pt idx="3">
                  <c:v>5.0</c:v>
                </c:pt>
                <c:pt idx="4">
                  <c:v>7.0</c:v>
                </c:pt>
                <c:pt idx="5">
                  <c:v>10.0</c:v>
                </c:pt>
                <c:pt idx="6">
                  <c:v>14.0</c:v>
                </c:pt>
                <c:pt idx="7">
                  <c:v>17.0</c:v>
                </c:pt>
                <c:pt idx="8">
                  <c:v>21.0</c:v>
                </c:pt>
                <c:pt idx="9">
                  <c:v>25.0</c:v>
                </c:pt>
                <c:pt idx="10">
                  <c:v>28.0</c:v>
                </c:pt>
                <c:pt idx="11">
                  <c:v>32.0</c:v>
                </c:pt>
                <c:pt idx="12">
                  <c:v>35.0</c:v>
                </c:pt>
              </c:numCache>
            </c:numRef>
          </c:cat>
          <c:val>
            <c:numRef>
              <c:f>'Biolum Total Flux'!$C$45:$O$45</c:f>
              <c:numCache>
                <c:formatCode>0.00E+00</c:formatCode>
                <c:ptCount val="13"/>
                <c:pt idx="0">
                  <c:v>104640.9090909091</c:v>
                </c:pt>
                <c:pt idx="1">
                  <c:v>377613.6363636364</c:v>
                </c:pt>
                <c:pt idx="2">
                  <c:v>914927.2727272727</c:v>
                </c:pt>
                <c:pt idx="3">
                  <c:v>1.07100727272727E6</c:v>
                </c:pt>
                <c:pt idx="4">
                  <c:v>1.26950909090909E6</c:v>
                </c:pt>
                <c:pt idx="5">
                  <c:v>151638.1818181818</c:v>
                </c:pt>
                <c:pt idx="6">
                  <c:v>136482.7272727273</c:v>
                </c:pt>
                <c:pt idx="7">
                  <c:v>115078.1818181818</c:v>
                </c:pt>
                <c:pt idx="8">
                  <c:v>96646.36363636363</c:v>
                </c:pt>
                <c:pt idx="9">
                  <c:v>91860.90909090909</c:v>
                </c:pt>
                <c:pt idx="10">
                  <c:v>128115.4545454545</c:v>
                </c:pt>
                <c:pt idx="11">
                  <c:v>142927.2727272727</c:v>
                </c:pt>
                <c:pt idx="12">
                  <c:v>146573.6363636364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78-453E-8EA5-19C9F6F9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108552"/>
        <c:axId val="2097114328"/>
      </c:lineChart>
      <c:catAx>
        <c:axId val="2097108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Post-Operative Day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7114328"/>
        <c:crosses val="autoZero"/>
        <c:auto val="1"/>
        <c:lblAlgn val="ctr"/>
        <c:lblOffset val="100"/>
        <c:noMultiLvlLbl val="0"/>
      </c:catAx>
      <c:valAx>
        <c:axId val="2097114328"/>
        <c:scaling>
          <c:logBase val="10.0"/>
          <c:orientation val="minMax"/>
          <c:max val="1.0E7"/>
          <c:min val="100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1" i="0" baseline="0">
                    <a:effectLst/>
                  </a:rPr>
                  <a:t>Mean Maximum Flux (photons/s/cm</a:t>
                </a:r>
                <a:r>
                  <a:rPr lang="en-US" sz="1400" b="1" i="0" baseline="30000">
                    <a:effectLst/>
                  </a:rPr>
                  <a:t>2</a:t>
                </a:r>
                <a:r>
                  <a:rPr lang="en-US" sz="1400" b="1" i="0" baseline="0">
                    <a:effectLst/>
                  </a:rPr>
                  <a:t>/sr )</a:t>
                </a:r>
                <a:endParaRPr lang="en-US" sz="1400">
                  <a:effectLst/>
                </a:endParaRP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2097108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508565398839"/>
          <c:y val="0.418758334819798"/>
          <c:w val="0.116903628948573"/>
          <c:h val="0.16248311800830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CFUs On Implant and Surrounding Tissue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'CFU tissue'!$D$12</c:f>
                <c:numCache>
                  <c:formatCode>General</c:formatCode>
                  <c:ptCount val="1"/>
                  <c:pt idx="0">
                    <c:v>133.9684042352276</c:v>
                  </c:pt>
                </c:numCache>
              </c:numRef>
            </c:plus>
            <c:minus>
              <c:numRef>
                <c:f>'CFU tissue'!$D$12</c:f>
                <c:numCache>
                  <c:formatCode>General</c:formatCode>
                  <c:ptCount val="1"/>
                  <c:pt idx="0">
                    <c:v>133.9684042352276</c:v>
                  </c:pt>
                </c:numCache>
              </c:numRef>
            </c:minus>
          </c:errBars>
          <c:val>
            <c:numRef>
              <c:f>'CFU tissue'!$D$10</c:f>
              <c:numCache>
                <c:formatCode>General</c:formatCode>
                <c:ptCount val="1"/>
                <c:pt idx="0">
                  <c:v>262.0</c:v>
                </c:pt>
              </c:numCache>
            </c:numRef>
          </c:val>
        </c:ser>
        <c:ser>
          <c:idx val="1"/>
          <c:order val="1"/>
          <c:tx>
            <c:v>Vanc</c:v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'CFU tissue'!$D$22</c:f>
                <c:numCache>
                  <c:formatCode>General</c:formatCode>
                  <c:ptCount val="1"/>
                  <c:pt idx="0">
                    <c:v>137.8742784810375</c:v>
                  </c:pt>
                </c:numCache>
              </c:numRef>
            </c:plus>
            <c:minus>
              <c:numRef>
                <c:f>'CFU tissue'!$D$22</c:f>
                <c:numCache>
                  <c:formatCode>General</c:formatCode>
                  <c:ptCount val="1"/>
                  <c:pt idx="0">
                    <c:v>137.8742784810375</c:v>
                  </c:pt>
                </c:numCache>
              </c:numRef>
            </c:minus>
          </c:errBars>
          <c:val>
            <c:numRef>
              <c:f>'CFU tissue'!$D$20</c:f>
              <c:numCache>
                <c:formatCode>General</c:formatCode>
                <c:ptCount val="1"/>
                <c:pt idx="0">
                  <c:v>276.5</c:v>
                </c:pt>
              </c:numCache>
            </c:numRef>
          </c:val>
        </c:ser>
        <c:ser>
          <c:idx val="2"/>
          <c:order val="2"/>
          <c:tx>
            <c:v>Combined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'CFU tissue'!$D$32</c:f>
                <c:numCache>
                  <c:formatCode>General</c:formatCode>
                  <c:ptCount val="1"/>
                  <c:pt idx="0">
                    <c:v>125.0249752827188</c:v>
                  </c:pt>
                </c:numCache>
              </c:numRef>
            </c:plus>
            <c:minus>
              <c:numRef>
                <c:f>'CFU tissue'!$D$32</c:f>
                <c:numCache>
                  <c:formatCode>General</c:formatCode>
                  <c:ptCount val="1"/>
                  <c:pt idx="0">
                    <c:v>125.0249752827188</c:v>
                  </c:pt>
                </c:numCache>
              </c:numRef>
            </c:minus>
          </c:errBars>
          <c:val>
            <c:numRef>
              <c:f>'CFU tissue'!$D$30</c:f>
              <c:numCache>
                <c:formatCode>General</c:formatCode>
                <c:ptCount val="1"/>
                <c:pt idx="0">
                  <c:v>282.3333333333333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494232"/>
        <c:axId val="2096840472"/>
      </c:barChart>
      <c:catAx>
        <c:axId val="2102494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   Control  </a:t>
                </a:r>
                <a:r>
                  <a:rPr lang="en-US" sz="1800" baseline="0"/>
                  <a:t>   </a:t>
                </a:r>
                <a:r>
                  <a:rPr lang="en-US" sz="1800"/>
                  <a:t>    Vanc       Combined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96840472"/>
        <c:crosses val="autoZero"/>
        <c:auto val="1"/>
        <c:lblAlgn val="ctr"/>
        <c:lblOffset val="100"/>
        <c:noMultiLvlLbl val="0"/>
      </c:catAx>
      <c:valAx>
        <c:axId val="2096840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CFU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0176211453744493"/>
              <c:y val="0.4560765550239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02494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25400</xdr:rowOff>
    </xdr:from>
    <xdr:to>
      <xdr:col>28</xdr:col>
      <xdr:colOff>622300</xdr:colOff>
      <xdr:row>26</xdr:row>
      <xdr:rowOff>101600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6</xdr:row>
      <xdr:rowOff>120650</xdr:rowOff>
    </xdr:from>
    <xdr:to>
      <xdr:col>12</xdr:col>
      <xdr:colOff>254000</xdr:colOff>
      <xdr:row>25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63"/>
  <sheetViews>
    <sheetView tabSelected="1" topLeftCell="A11" workbookViewId="0">
      <selection activeCell="B44" sqref="B44"/>
    </sheetView>
  </sheetViews>
  <sheetFormatPr baseColWidth="10" defaultColWidth="8.83203125" defaultRowHeight="15" x14ac:dyDescent="0"/>
  <cols>
    <col min="1" max="2" width="14.83203125" style="3" customWidth="1"/>
    <col min="3" max="4" width="11.1640625" style="3" bestFit="1" customWidth="1"/>
    <col min="5" max="6" width="10.33203125" style="3" customWidth="1"/>
    <col min="7" max="7" width="11" style="3" customWidth="1"/>
    <col min="8" max="9" width="10.6640625" style="3" customWidth="1"/>
    <col min="10" max="10" width="11.33203125" style="3" bestFit="1" customWidth="1"/>
    <col min="11" max="11" width="11.6640625" style="3" bestFit="1" customWidth="1"/>
    <col min="12" max="12" width="13.83203125" style="3" bestFit="1" customWidth="1"/>
    <col min="13" max="13" width="9.83203125" style="3" customWidth="1"/>
    <col min="14" max="15" width="10.5" style="3" bestFit="1" customWidth="1"/>
    <col min="16" max="16" width="9.1640625" style="2" bestFit="1" customWidth="1"/>
    <col min="17" max="16384" width="8.83203125" style="3"/>
  </cols>
  <sheetData>
    <row r="3" spans="2:16" s="2" customFormat="1">
      <c r="B3" s="5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27</v>
      </c>
      <c r="I3" s="5" t="s">
        <v>8</v>
      </c>
      <c r="J3" s="5" t="s">
        <v>28</v>
      </c>
      <c r="K3" s="5" t="s">
        <v>9</v>
      </c>
      <c r="L3" s="5" t="s">
        <v>29</v>
      </c>
      <c r="M3" s="5" t="s">
        <v>10</v>
      </c>
      <c r="N3" s="5" t="s">
        <v>36</v>
      </c>
      <c r="O3" s="5" t="s">
        <v>11</v>
      </c>
      <c r="P3" s="5" t="s">
        <v>57</v>
      </c>
    </row>
    <row r="4" spans="2:16">
      <c r="B4" s="14" t="s">
        <v>12</v>
      </c>
      <c r="C4" s="7">
        <v>130100</v>
      </c>
      <c r="D4" s="7">
        <v>321500</v>
      </c>
      <c r="E4" s="7">
        <v>2293000</v>
      </c>
      <c r="F4" s="7">
        <v>3591000</v>
      </c>
      <c r="G4" s="7">
        <v>7199000</v>
      </c>
      <c r="H4" s="7">
        <v>5788000</v>
      </c>
      <c r="I4" s="13">
        <v>1789000</v>
      </c>
      <c r="J4" s="5">
        <v>330900</v>
      </c>
      <c r="K4" s="7">
        <v>437100</v>
      </c>
      <c r="L4" s="5">
        <v>148400</v>
      </c>
      <c r="M4" s="7">
        <v>184000</v>
      </c>
      <c r="N4" s="13">
        <v>164700</v>
      </c>
      <c r="O4" s="7">
        <v>253100</v>
      </c>
      <c r="P4" s="7">
        <v>323900</v>
      </c>
    </row>
    <row r="5" spans="2:16">
      <c r="B5" s="14" t="s">
        <v>13</v>
      </c>
      <c r="C5" s="7">
        <v>143900</v>
      </c>
      <c r="D5" s="7">
        <v>149300</v>
      </c>
      <c r="E5" s="7">
        <v>199700</v>
      </c>
      <c r="F5" s="7">
        <v>611200</v>
      </c>
      <c r="G5" s="7">
        <v>294400</v>
      </c>
      <c r="H5" s="7">
        <v>1616000</v>
      </c>
      <c r="I5" s="13">
        <v>839100</v>
      </c>
      <c r="J5" s="5">
        <v>1140000</v>
      </c>
      <c r="K5" s="7">
        <v>105600</v>
      </c>
      <c r="L5" s="5">
        <v>402700</v>
      </c>
      <c r="M5" s="7">
        <v>151100</v>
      </c>
      <c r="N5" s="13">
        <v>124100</v>
      </c>
      <c r="O5" s="7">
        <v>138700</v>
      </c>
      <c r="P5" s="7">
        <v>126900</v>
      </c>
    </row>
    <row r="6" spans="2:16">
      <c r="B6" s="14" t="s">
        <v>14</v>
      </c>
      <c r="C6" s="7">
        <v>70060</v>
      </c>
      <c r="D6" s="7">
        <v>161200</v>
      </c>
      <c r="E6" s="7">
        <v>283700</v>
      </c>
      <c r="F6" s="7">
        <v>187500</v>
      </c>
      <c r="G6" s="7">
        <v>327700</v>
      </c>
      <c r="H6" s="7">
        <v>384800</v>
      </c>
      <c r="I6" s="13">
        <v>413400</v>
      </c>
      <c r="J6" s="5">
        <v>161500</v>
      </c>
      <c r="K6" s="7">
        <v>185200</v>
      </c>
      <c r="L6" s="5">
        <v>148900</v>
      </c>
      <c r="M6" s="7">
        <v>148500</v>
      </c>
      <c r="N6" s="13">
        <v>156100</v>
      </c>
      <c r="O6" s="7">
        <v>145300</v>
      </c>
      <c r="P6" s="7">
        <v>124400</v>
      </c>
    </row>
    <row r="7" spans="2:16">
      <c r="B7" s="14" t="s">
        <v>15</v>
      </c>
      <c r="C7" s="7">
        <v>98480</v>
      </c>
      <c r="D7" s="7">
        <v>165000</v>
      </c>
      <c r="E7" s="7">
        <v>458200</v>
      </c>
      <c r="F7" s="7">
        <v>469700</v>
      </c>
      <c r="G7" s="7">
        <v>426400</v>
      </c>
      <c r="H7" s="7">
        <v>693100</v>
      </c>
      <c r="I7" s="13">
        <v>475100</v>
      </c>
      <c r="J7" s="5">
        <v>624700</v>
      </c>
      <c r="K7" s="7">
        <v>97500</v>
      </c>
      <c r="L7" s="5">
        <v>122600</v>
      </c>
      <c r="M7" s="13">
        <v>165500</v>
      </c>
      <c r="N7" s="13">
        <v>119500</v>
      </c>
      <c r="O7" s="7">
        <v>156300</v>
      </c>
      <c r="P7" s="7">
        <v>121100</v>
      </c>
    </row>
    <row r="8" spans="2:16">
      <c r="B8" s="14" t="s">
        <v>16</v>
      </c>
      <c r="C8" s="7">
        <v>96390</v>
      </c>
      <c r="D8" s="7">
        <v>519600</v>
      </c>
      <c r="E8" s="7">
        <v>542600</v>
      </c>
      <c r="F8" s="7">
        <v>370700</v>
      </c>
      <c r="G8" s="7">
        <v>584100</v>
      </c>
      <c r="H8" s="7">
        <v>278800</v>
      </c>
      <c r="I8" s="13">
        <v>170900</v>
      </c>
      <c r="J8" s="5">
        <v>452800</v>
      </c>
      <c r="K8" s="7">
        <v>127400</v>
      </c>
      <c r="L8" s="5">
        <v>119500</v>
      </c>
      <c r="M8" s="13">
        <v>149700</v>
      </c>
      <c r="N8" s="13">
        <v>123900</v>
      </c>
      <c r="O8" s="7">
        <v>169300</v>
      </c>
      <c r="P8" s="7">
        <v>108600</v>
      </c>
    </row>
    <row r="9" spans="2:16">
      <c r="B9" s="15" t="s">
        <v>30</v>
      </c>
      <c r="C9" s="12">
        <v>97550</v>
      </c>
      <c r="D9" s="13">
        <v>654000</v>
      </c>
      <c r="E9" s="13">
        <v>2079000</v>
      </c>
      <c r="F9" s="13">
        <v>3031000</v>
      </c>
      <c r="G9" s="12">
        <v>714800</v>
      </c>
      <c r="H9" s="13">
        <v>2895000</v>
      </c>
      <c r="I9" s="13">
        <v>3013000</v>
      </c>
      <c r="J9" s="13">
        <v>245400</v>
      </c>
      <c r="K9" s="13">
        <v>250400</v>
      </c>
      <c r="L9" s="13">
        <v>104600</v>
      </c>
      <c r="M9" s="13">
        <v>142300</v>
      </c>
      <c r="N9" s="13">
        <v>142800</v>
      </c>
      <c r="O9" s="13">
        <v>131700</v>
      </c>
      <c r="P9" s="7">
        <v>323900</v>
      </c>
    </row>
    <row r="10" spans="2:16">
      <c r="B10" s="15" t="s">
        <v>31</v>
      </c>
      <c r="C10" s="12">
        <v>43080</v>
      </c>
      <c r="D10" s="13">
        <v>239200</v>
      </c>
      <c r="E10" s="13">
        <v>317400</v>
      </c>
      <c r="F10" s="13">
        <v>218300</v>
      </c>
      <c r="G10" s="12">
        <v>283500</v>
      </c>
      <c r="H10" s="13">
        <v>395400</v>
      </c>
      <c r="I10" s="13">
        <v>107300</v>
      </c>
      <c r="J10" s="13">
        <v>118200</v>
      </c>
      <c r="K10" s="13">
        <v>70830</v>
      </c>
      <c r="L10" s="13">
        <v>110400</v>
      </c>
      <c r="M10" s="13">
        <v>142300</v>
      </c>
      <c r="N10" s="13">
        <v>124100</v>
      </c>
      <c r="O10" s="13">
        <v>128200</v>
      </c>
      <c r="P10" s="7">
        <v>126900</v>
      </c>
    </row>
    <row r="11" spans="2:16">
      <c r="B11" s="15" t="s">
        <v>32</v>
      </c>
      <c r="C11" s="12">
        <v>33580</v>
      </c>
      <c r="D11" s="13">
        <v>1605000</v>
      </c>
      <c r="E11" s="13">
        <v>1562000</v>
      </c>
      <c r="F11" s="13">
        <v>1965000</v>
      </c>
      <c r="G11" s="12">
        <v>1289000</v>
      </c>
      <c r="H11" s="13">
        <v>6401000</v>
      </c>
      <c r="I11" s="13">
        <v>1120000</v>
      </c>
      <c r="J11" s="13">
        <v>438400</v>
      </c>
      <c r="K11" s="13">
        <v>87510</v>
      </c>
      <c r="L11" s="13">
        <v>151700</v>
      </c>
      <c r="M11" s="13">
        <v>203500</v>
      </c>
      <c r="N11" s="13">
        <v>156100</v>
      </c>
      <c r="O11" s="13">
        <v>116900</v>
      </c>
      <c r="P11" s="7">
        <v>124400</v>
      </c>
    </row>
    <row r="12" spans="2:16">
      <c r="B12" s="15" t="s">
        <v>33</v>
      </c>
      <c r="C12" s="12">
        <v>113600</v>
      </c>
      <c r="D12" s="13">
        <v>186300</v>
      </c>
      <c r="E12" s="13">
        <v>745300</v>
      </c>
      <c r="F12" s="13">
        <v>1437000</v>
      </c>
      <c r="G12" s="12">
        <v>1964000</v>
      </c>
      <c r="H12" s="13">
        <v>815700</v>
      </c>
      <c r="I12" s="13">
        <v>344500</v>
      </c>
      <c r="J12" s="13">
        <v>603600</v>
      </c>
      <c r="K12" s="13">
        <v>194100</v>
      </c>
      <c r="L12" s="13">
        <v>110700</v>
      </c>
      <c r="M12" s="13">
        <v>182180</v>
      </c>
      <c r="N12" s="13">
        <v>119500</v>
      </c>
      <c r="O12" s="13">
        <v>122900</v>
      </c>
      <c r="P12" s="7">
        <v>121100</v>
      </c>
    </row>
    <row r="13" spans="2:16">
      <c r="B13" s="15" t="s">
        <v>34</v>
      </c>
      <c r="C13" s="12">
        <v>101200</v>
      </c>
      <c r="D13" s="13">
        <v>192300</v>
      </c>
      <c r="E13" s="13">
        <v>502700</v>
      </c>
      <c r="F13" s="13">
        <v>708300</v>
      </c>
      <c r="G13" s="12">
        <v>604000</v>
      </c>
      <c r="H13" s="13">
        <v>614500</v>
      </c>
      <c r="I13" s="13">
        <v>151900</v>
      </c>
      <c r="J13" s="13">
        <v>105100</v>
      </c>
      <c r="K13" s="13">
        <v>165400</v>
      </c>
      <c r="L13" s="13">
        <v>91520</v>
      </c>
      <c r="M13" s="13">
        <v>184100</v>
      </c>
      <c r="N13" s="13">
        <v>123900</v>
      </c>
      <c r="O13" s="13">
        <v>120700</v>
      </c>
      <c r="P13" s="7">
        <v>108600</v>
      </c>
    </row>
    <row r="14" spans="2:16">
      <c r="B14" s="15" t="s">
        <v>35</v>
      </c>
      <c r="C14" s="9">
        <v>84600</v>
      </c>
      <c r="D14" s="13">
        <v>822100</v>
      </c>
      <c r="E14" s="13">
        <v>2838000</v>
      </c>
      <c r="F14" s="13">
        <v>1532000</v>
      </c>
      <c r="G14" s="9">
        <v>2932000</v>
      </c>
      <c r="H14" s="13">
        <v>8956000</v>
      </c>
      <c r="I14" s="13">
        <v>968600</v>
      </c>
      <c r="J14" s="13">
        <v>588200</v>
      </c>
      <c r="K14" s="13">
        <v>57230</v>
      </c>
      <c r="L14" s="13">
        <v>89020</v>
      </c>
      <c r="M14" s="13">
        <v>168960</v>
      </c>
      <c r="N14" s="13">
        <v>142800</v>
      </c>
      <c r="O14" s="13">
        <v>71370</v>
      </c>
      <c r="P14" s="5"/>
    </row>
    <row r="15" spans="2:16">
      <c r="B15" s="16" t="s">
        <v>0</v>
      </c>
      <c r="C15" s="7">
        <f>AVERAGE(C4:C14)</f>
        <v>92049.090909090912</v>
      </c>
      <c r="D15" s="7">
        <f t="shared" ref="D15:O15" si="0">AVERAGE(D4:D14)</f>
        <v>455954.54545454547</v>
      </c>
      <c r="E15" s="7">
        <f t="shared" si="0"/>
        <v>1074690.9090909092</v>
      </c>
      <c r="F15" s="7">
        <f t="shared" si="0"/>
        <v>1283790.9090909092</v>
      </c>
      <c r="G15" s="7">
        <f>AVERAGE(G4:G14)</f>
        <v>1510809.0909090908</v>
      </c>
      <c r="H15" s="7">
        <f>AVERAGE(H9:H14)</f>
        <v>3346266.6666666665</v>
      </c>
      <c r="I15" s="7">
        <f>AVERAGE(I9:I14)</f>
        <v>950883.33333333337</v>
      </c>
      <c r="J15" s="7">
        <f t="shared" si="0"/>
        <v>437163.63636363635</v>
      </c>
      <c r="K15" s="7">
        <f t="shared" si="0"/>
        <v>161660.90909090909</v>
      </c>
      <c r="L15" s="7">
        <f>AVERAGE(L4:L14)</f>
        <v>145458.18181818182</v>
      </c>
      <c r="M15" s="7">
        <f t="shared" si="0"/>
        <v>165649.09090909091</v>
      </c>
      <c r="N15" s="7">
        <f t="shared" si="0"/>
        <v>136136.36363636365</v>
      </c>
      <c r="O15" s="7">
        <f t="shared" si="0"/>
        <v>141315.45454545456</v>
      </c>
      <c r="P15" s="7">
        <f>AVERAGE(P4:P13)</f>
        <v>160980</v>
      </c>
    </row>
    <row r="16" spans="2:16">
      <c r="B16" s="16" t="s">
        <v>1</v>
      </c>
      <c r="C16" s="7">
        <f>STDEV(C4:C14)</f>
        <v>33362.621136399175</v>
      </c>
      <c r="D16" s="7">
        <f t="shared" ref="D16:O16" si="1">STDEV(D4:D14)</f>
        <v>443903.18170438102</v>
      </c>
      <c r="E16" s="7">
        <f t="shared" si="1"/>
        <v>943570.97608451836</v>
      </c>
      <c r="F16" s="7">
        <f t="shared" si="1"/>
        <v>1163711.8186686474</v>
      </c>
      <c r="G16" s="7">
        <f t="shared" si="1"/>
        <v>2061703.9678162069</v>
      </c>
      <c r="H16" s="7">
        <f t="shared" si="1"/>
        <v>3032776.7070039059</v>
      </c>
      <c r="I16" s="7">
        <f t="shared" si="1"/>
        <v>879433.44086354307</v>
      </c>
      <c r="J16" s="7">
        <f t="shared" si="1"/>
        <v>302649.5771440207</v>
      </c>
      <c r="K16" s="7">
        <f t="shared" si="1"/>
        <v>108834.44633520636</v>
      </c>
      <c r="L16" s="7">
        <f t="shared" si="1"/>
        <v>88108.076567154931</v>
      </c>
      <c r="M16" s="7">
        <f t="shared" si="1"/>
        <v>20602.52288169854</v>
      </c>
      <c r="N16" s="7">
        <f t="shared" si="1"/>
        <v>16865.721017926986</v>
      </c>
      <c r="O16" s="7">
        <f t="shared" si="1"/>
        <v>44769.690944574621</v>
      </c>
      <c r="P16" s="7">
        <f>STDEV(P4:P14)</f>
        <v>86122.068406806546</v>
      </c>
    </row>
    <row r="17" spans="2:17">
      <c r="B17" s="16" t="s">
        <v>2</v>
      </c>
      <c r="C17" s="7">
        <f>C16/SQRT(COUNT(C4:C14))</f>
        <v>10059.208757474231</v>
      </c>
      <c r="D17" s="7">
        <f t="shared" ref="D17:O17" si="2">D16/SQRT(COUNT(D4:D14))</f>
        <v>133841.84517803523</v>
      </c>
      <c r="E17" s="7">
        <f t="shared" si="2"/>
        <v>284497.35370379599</v>
      </c>
      <c r="F17" s="7">
        <f t="shared" si="2"/>
        <v>350872.31514781853</v>
      </c>
      <c r="G17" s="7">
        <f t="shared" si="2"/>
        <v>621627.13545757486</v>
      </c>
      <c r="H17" s="7">
        <f t="shared" si="2"/>
        <v>914416.58273286989</v>
      </c>
      <c r="I17" s="7">
        <f t="shared" si="2"/>
        <v>265159.15922141605</v>
      </c>
      <c r="J17" s="7">
        <f t="shared" si="2"/>
        <v>91252.280940585275</v>
      </c>
      <c r="K17" s="7">
        <f t="shared" si="2"/>
        <v>32814.82025090453</v>
      </c>
      <c r="L17" s="7">
        <f t="shared" si="2"/>
        <v>26565.58463392343</v>
      </c>
      <c r="M17" s="7">
        <f t="shared" si="2"/>
        <v>6211.8943757550678</v>
      </c>
      <c r="N17" s="7">
        <f t="shared" si="2"/>
        <v>5085.2062213886138</v>
      </c>
      <c r="O17" s="7">
        <f t="shared" si="2"/>
        <v>13498.569713029623</v>
      </c>
      <c r="P17" s="7">
        <f>P16/SQRT(COUNT(P4:P14))</f>
        <v>27234.189297033729</v>
      </c>
    </row>
    <row r="18" spans="2:17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7">
      <c r="B19" s="6" t="s">
        <v>17</v>
      </c>
      <c r="C19" s="7">
        <v>119700</v>
      </c>
      <c r="D19" s="7">
        <v>227500</v>
      </c>
      <c r="E19" s="7">
        <v>116900</v>
      </c>
      <c r="F19" s="7">
        <v>1027000</v>
      </c>
      <c r="G19" s="7">
        <v>1894000</v>
      </c>
      <c r="H19" s="7">
        <v>306000</v>
      </c>
      <c r="I19" s="13">
        <v>177500</v>
      </c>
      <c r="J19" s="5">
        <v>139600</v>
      </c>
      <c r="K19" s="7">
        <v>105500</v>
      </c>
      <c r="L19" s="5">
        <v>127900</v>
      </c>
      <c r="M19" s="7">
        <v>167900</v>
      </c>
      <c r="N19" s="7">
        <v>125300</v>
      </c>
      <c r="O19" s="13">
        <v>140900</v>
      </c>
      <c r="P19" s="7">
        <v>129700</v>
      </c>
    </row>
    <row r="20" spans="2:17">
      <c r="B20" s="6" t="s">
        <v>21</v>
      </c>
      <c r="C20" s="7">
        <v>135600</v>
      </c>
      <c r="D20" s="7">
        <v>279000</v>
      </c>
      <c r="E20" s="7">
        <v>218600</v>
      </c>
      <c r="F20" s="7">
        <v>464000</v>
      </c>
      <c r="G20" s="7">
        <v>3340000</v>
      </c>
      <c r="H20" s="7">
        <v>2107000</v>
      </c>
      <c r="I20" s="13">
        <v>252200</v>
      </c>
      <c r="J20" s="7">
        <v>133300</v>
      </c>
      <c r="K20" s="7">
        <v>80720</v>
      </c>
      <c r="L20" s="7">
        <v>86970</v>
      </c>
      <c r="M20" s="7">
        <v>186940</v>
      </c>
      <c r="N20" s="7">
        <v>178200</v>
      </c>
      <c r="O20" s="13">
        <v>113000</v>
      </c>
      <c r="P20" s="7">
        <v>137300</v>
      </c>
    </row>
    <row r="21" spans="2:17">
      <c r="B21" s="6" t="s">
        <v>20</v>
      </c>
      <c r="C21" s="7">
        <v>153400</v>
      </c>
      <c r="D21" s="7">
        <v>137000</v>
      </c>
      <c r="E21" s="7">
        <v>153000</v>
      </c>
      <c r="F21" s="7">
        <v>147000</v>
      </c>
      <c r="G21" s="7">
        <v>143400</v>
      </c>
      <c r="H21" s="7">
        <v>159500</v>
      </c>
      <c r="I21" s="13">
        <v>125900</v>
      </c>
      <c r="J21" s="5">
        <v>74300</v>
      </c>
      <c r="K21" s="7">
        <v>90720</v>
      </c>
      <c r="L21" s="5">
        <v>107800</v>
      </c>
      <c r="M21" s="7">
        <v>136200</v>
      </c>
      <c r="N21" s="7">
        <v>183000</v>
      </c>
      <c r="O21" s="13">
        <v>137100</v>
      </c>
      <c r="P21" s="7">
        <v>212100</v>
      </c>
    </row>
    <row r="22" spans="2:17">
      <c r="B22" s="6" t="s">
        <v>19</v>
      </c>
      <c r="C22" s="7">
        <v>109600</v>
      </c>
      <c r="D22" s="7">
        <v>227900</v>
      </c>
      <c r="E22" s="7">
        <v>1596000</v>
      </c>
      <c r="F22" s="7">
        <v>732900</v>
      </c>
      <c r="G22" s="7">
        <v>1810000</v>
      </c>
      <c r="H22" s="7">
        <v>1768000</v>
      </c>
      <c r="I22" s="13">
        <v>148700</v>
      </c>
      <c r="J22" s="5">
        <v>111500</v>
      </c>
      <c r="K22" s="7">
        <v>111100</v>
      </c>
      <c r="L22" s="5">
        <v>100900</v>
      </c>
      <c r="M22" s="7">
        <v>192780</v>
      </c>
      <c r="N22" s="7">
        <v>119600</v>
      </c>
      <c r="O22" s="7">
        <v>295800</v>
      </c>
      <c r="P22" s="7">
        <v>199000</v>
      </c>
    </row>
    <row r="23" spans="2:17">
      <c r="B23" s="6" t="s">
        <v>18</v>
      </c>
      <c r="C23" s="7">
        <v>194100</v>
      </c>
      <c r="D23" s="7">
        <v>699500</v>
      </c>
      <c r="E23" s="7">
        <v>3396000</v>
      </c>
      <c r="F23" s="7">
        <v>1901000</v>
      </c>
      <c r="G23" s="7">
        <v>3229000</v>
      </c>
      <c r="H23" s="7">
        <v>1274000</v>
      </c>
      <c r="I23" s="13">
        <v>189400</v>
      </c>
      <c r="J23" s="7">
        <v>133000</v>
      </c>
      <c r="K23" s="7">
        <v>164700</v>
      </c>
      <c r="L23" s="7">
        <v>241100</v>
      </c>
      <c r="M23" s="7">
        <v>343700</v>
      </c>
      <c r="N23" s="7">
        <v>178800</v>
      </c>
      <c r="O23" s="7">
        <v>171600</v>
      </c>
      <c r="P23" s="7">
        <v>135300</v>
      </c>
    </row>
    <row r="24" spans="2:17">
      <c r="B24" s="17" t="s">
        <v>37</v>
      </c>
      <c r="C24" s="18">
        <v>37080</v>
      </c>
      <c r="D24" s="13">
        <v>2641000</v>
      </c>
      <c r="E24" s="13">
        <v>377800</v>
      </c>
      <c r="F24" s="13">
        <v>855400</v>
      </c>
      <c r="G24" s="13">
        <v>894400</v>
      </c>
      <c r="H24" s="13">
        <v>2434000</v>
      </c>
      <c r="I24" s="13">
        <v>395100</v>
      </c>
      <c r="J24" s="13">
        <v>291800</v>
      </c>
      <c r="K24" s="13">
        <v>115100</v>
      </c>
      <c r="L24" s="7">
        <v>116600</v>
      </c>
      <c r="M24" s="7">
        <v>178610</v>
      </c>
      <c r="N24" s="7">
        <v>111300</v>
      </c>
      <c r="O24" s="7">
        <v>197610</v>
      </c>
      <c r="P24" s="7">
        <v>129700</v>
      </c>
    </row>
    <row r="25" spans="2:17">
      <c r="B25" s="17" t="s">
        <v>38</v>
      </c>
      <c r="C25" s="9">
        <v>123200</v>
      </c>
      <c r="D25" s="13">
        <v>102100</v>
      </c>
      <c r="E25" s="13">
        <v>230500</v>
      </c>
      <c r="F25" s="13">
        <v>629700</v>
      </c>
      <c r="G25" s="13">
        <v>338700</v>
      </c>
      <c r="H25" s="13">
        <v>146400</v>
      </c>
      <c r="I25" s="13">
        <v>96520</v>
      </c>
      <c r="J25" s="13">
        <v>58900</v>
      </c>
      <c r="K25" s="13">
        <v>75600</v>
      </c>
      <c r="L25" s="7">
        <v>111400</v>
      </c>
      <c r="M25" s="7">
        <v>180620</v>
      </c>
      <c r="N25" s="7">
        <v>178200</v>
      </c>
      <c r="O25" s="7">
        <v>180920</v>
      </c>
      <c r="P25" s="7">
        <v>137300</v>
      </c>
    </row>
    <row r="26" spans="2:17">
      <c r="B26" s="17" t="s">
        <v>39</v>
      </c>
      <c r="C26" s="18">
        <v>47540</v>
      </c>
      <c r="D26" s="13">
        <v>866500</v>
      </c>
      <c r="E26" s="13">
        <v>5991000</v>
      </c>
      <c r="F26" s="13">
        <v>7520000</v>
      </c>
      <c r="G26" s="13">
        <v>5984000</v>
      </c>
      <c r="H26" s="13">
        <v>2771000</v>
      </c>
      <c r="I26" s="13">
        <v>995500</v>
      </c>
      <c r="J26" s="13">
        <v>148500</v>
      </c>
      <c r="K26" s="13">
        <v>196200</v>
      </c>
      <c r="L26" s="7">
        <v>98540</v>
      </c>
      <c r="M26" s="7">
        <v>186490</v>
      </c>
      <c r="N26" s="7">
        <v>183000</v>
      </c>
      <c r="O26" s="7">
        <v>115600</v>
      </c>
      <c r="P26" s="7">
        <v>212100</v>
      </c>
    </row>
    <row r="27" spans="2:17">
      <c r="B27" s="17" t="s">
        <v>40</v>
      </c>
      <c r="C27" s="18">
        <v>71310</v>
      </c>
      <c r="D27" s="13">
        <v>213500</v>
      </c>
      <c r="E27" s="13">
        <v>1076000</v>
      </c>
      <c r="F27" s="13">
        <v>1105000</v>
      </c>
      <c r="G27" s="18">
        <v>216400</v>
      </c>
      <c r="H27" s="13">
        <v>542600</v>
      </c>
      <c r="I27" s="13">
        <v>259200</v>
      </c>
      <c r="J27" s="13">
        <v>173800</v>
      </c>
      <c r="K27" s="13">
        <v>92210</v>
      </c>
      <c r="L27" s="7">
        <v>113200</v>
      </c>
      <c r="M27" s="7">
        <v>111800</v>
      </c>
      <c r="N27" s="7">
        <v>119600</v>
      </c>
      <c r="O27" s="7">
        <v>100600</v>
      </c>
      <c r="P27" s="7">
        <v>199000</v>
      </c>
    </row>
    <row r="28" spans="2:17">
      <c r="B28" s="17" t="s">
        <v>41</v>
      </c>
      <c r="C28" s="18">
        <v>95140</v>
      </c>
      <c r="D28" s="13">
        <v>155200</v>
      </c>
      <c r="E28" s="13">
        <v>457400</v>
      </c>
      <c r="F28" s="13">
        <v>946400</v>
      </c>
      <c r="G28" s="18">
        <v>398000</v>
      </c>
      <c r="H28" s="13">
        <v>3921000</v>
      </c>
      <c r="I28" s="13">
        <v>1416000</v>
      </c>
      <c r="J28" s="13">
        <v>666000</v>
      </c>
      <c r="K28" s="13">
        <v>36590</v>
      </c>
      <c r="L28" s="7">
        <v>290400</v>
      </c>
      <c r="M28" s="7">
        <v>103700</v>
      </c>
      <c r="N28" s="7">
        <v>178800</v>
      </c>
      <c r="O28" s="7">
        <v>144000</v>
      </c>
      <c r="P28" s="7">
        <v>135300</v>
      </c>
    </row>
    <row r="29" spans="2:17">
      <c r="B29" s="17" t="s">
        <v>42</v>
      </c>
      <c r="C29" s="18">
        <v>70290</v>
      </c>
      <c r="D29" s="13">
        <v>142600</v>
      </c>
      <c r="E29" s="13">
        <v>1050000</v>
      </c>
      <c r="F29" s="13">
        <v>2084000</v>
      </c>
      <c r="G29" s="18">
        <v>1008000</v>
      </c>
      <c r="H29" s="13">
        <v>518700</v>
      </c>
      <c r="I29" s="13">
        <v>100500</v>
      </c>
      <c r="J29" s="13">
        <v>95660</v>
      </c>
      <c r="K29" s="13">
        <v>95330</v>
      </c>
      <c r="L29" s="7">
        <v>76680</v>
      </c>
      <c r="M29" s="7">
        <v>97640</v>
      </c>
      <c r="N29" s="7">
        <v>111300</v>
      </c>
      <c r="O29" s="7">
        <v>112000</v>
      </c>
      <c r="P29" s="5"/>
      <c r="Q29" s="4"/>
    </row>
    <row r="30" spans="2:17">
      <c r="B30" s="19" t="s">
        <v>0</v>
      </c>
      <c r="C30" s="7">
        <f>AVERAGE(C19:C29)</f>
        <v>105178.18181818182</v>
      </c>
      <c r="D30" s="7">
        <f t="shared" ref="D30:O30" si="3">AVERAGE(D19:D29)</f>
        <v>517436.36363636365</v>
      </c>
      <c r="E30" s="7">
        <f t="shared" si="3"/>
        <v>1333018.1818181819</v>
      </c>
      <c r="F30" s="7">
        <f t="shared" si="3"/>
        <v>1582945.4545454546</v>
      </c>
      <c r="G30" s="7">
        <f t="shared" si="3"/>
        <v>1750536.3636363635</v>
      </c>
      <c r="H30" s="7">
        <f t="shared" si="3"/>
        <v>1449836.3636363635</v>
      </c>
      <c r="I30" s="7">
        <f t="shared" si="3"/>
        <v>377865.45454545453</v>
      </c>
      <c r="J30" s="7">
        <f t="shared" si="3"/>
        <v>184214.54545454544</v>
      </c>
      <c r="K30" s="7">
        <f t="shared" si="3"/>
        <v>105797.27272727272</v>
      </c>
      <c r="L30" s="7">
        <f>AVERAGE(L19:L29)</f>
        <v>133771.81818181818</v>
      </c>
      <c r="M30" s="7">
        <f t="shared" si="3"/>
        <v>171489.09090909091</v>
      </c>
      <c r="N30" s="7">
        <f t="shared" si="3"/>
        <v>151554.54545454544</v>
      </c>
      <c r="O30" s="7">
        <f t="shared" si="3"/>
        <v>155375.45454545456</v>
      </c>
      <c r="P30" s="7">
        <f>AVERAGE(P19:P28)</f>
        <v>162680</v>
      </c>
      <c r="Q30" s="4"/>
    </row>
    <row r="31" spans="2:17">
      <c r="B31" s="19" t="s">
        <v>1</v>
      </c>
      <c r="C31" s="7">
        <f>STDEV(C19:C29)</f>
        <v>47050.683909627041</v>
      </c>
      <c r="D31" s="7">
        <f t="shared" ref="D31:O31" si="4">STDEV(D19:D29)</f>
        <v>746364.00807210314</v>
      </c>
      <c r="E31" s="7">
        <f t="shared" si="4"/>
        <v>1821428.428908576</v>
      </c>
      <c r="F31" s="7">
        <f t="shared" si="4"/>
        <v>2049831.2903083689</v>
      </c>
      <c r="G31" s="7">
        <f t="shared" si="4"/>
        <v>1808369.6913367726</v>
      </c>
      <c r="H31" s="7">
        <f t="shared" si="4"/>
        <v>1254873.713385317</v>
      </c>
      <c r="I31" s="7">
        <f t="shared" si="4"/>
        <v>428616.59922041371</v>
      </c>
      <c r="J31" s="7">
        <f t="shared" si="4"/>
        <v>171229.60587256146</v>
      </c>
      <c r="K31" s="7">
        <f t="shared" si="4"/>
        <v>43137.948280118544</v>
      </c>
      <c r="L31" s="7">
        <f t="shared" si="4"/>
        <v>67639.509285355074</v>
      </c>
      <c r="M31" s="7">
        <f t="shared" si="4"/>
        <v>67511.31526707884</v>
      </c>
      <c r="N31" s="7">
        <f t="shared" si="4"/>
        <v>32946.270308985302</v>
      </c>
      <c r="O31" s="7">
        <f t="shared" si="4"/>
        <v>55992.006458714503</v>
      </c>
      <c r="P31" s="7">
        <f>STDEV(P19:P29)</f>
        <v>37246.828351179407</v>
      </c>
      <c r="Q31" s="4"/>
    </row>
    <row r="32" spans="2:17">
      <c r="B32" s="19" t="s">
        <v>2</v>
      </c>
      <c r="C32" s="7">
        <f>C31/SQRT(COUNT(C19:C29))</f>
        <v>14186.314968894998</v>
      </c>
      <c r="D32" s="7">
        <f t="shared" ref="D32:O32" si="5">D31/SQRT(COUNT(D19:D29))</f>
        <v>225037.21561826864</v>
      </c>
      <c r="E32" s="7">
        <f t="shared" si="5"/>
        <v>549181.33465238835</v>
      </c>
      <c r="F32" s="7">
        <f t="shared" si="5"/>
        <v>618047.38849844842</v>
      </c>
      <c r="G32" s="7">
        <f t="shared" si="5"/>
        <v>545243.97712862573</v>
      </c>
      <c r="H32" s="7">
        <f t="shared" si="5"/>
        <v>378358.66059809813</v>
      </c>
      <c r="I32" s="7">
        <f t="shared" si="5"/>
        <v>129232.76713929538</v>
      </c>
      <c r="J32" s="7">
        <f t="shared" si="5"/>
        <v>51627.668698156536</v>
      </c>
      <c r="K32" s="7">
        <f t="shared" si="5"/>
        <v>13006.580788264568</v>
      </c>
      <c r="L32" s="7">
        <f t="shared" si="5"/>
        <v>20394.079391207535</v>
      </c>
      <c r="M32" s="7">
        <f t="shared" si="5"/>
        <v>20355.427440390242</v>
      </c>
      <c r="N32" s="7">
        <f t="shared" si="5"/>
        <v>9933.6742596846107</v>
      </c>
      <c r="O32" s="7">
        <f t="shared" si="5"/>
        <v>16882.225152973835</v>
      </c>
      <c r="P32" s="7">
        <f>P31/SQRT(COUNT(P19:P29))</f>
        <v>11778.481320706087</v>
      </c>
    </row>
    <row r="33" spans="2:16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6">
      <c r="B34" s="10" t="s">
        <v>22</v>
      </c>
      <c r="C34" s="7">
        <v>154500</v>
      </c>
      <c r="D34" s="7">
        <v>222700</v>
      </c>
      <c r="E34" s="7">
        <v>940700</v>
      </c>
      <c r="F34" s="7">
        <v>3045000</v>
      </c>
      <c r="G34" s="7">
        <v>3891000</v>
      </c>
      <c r="H34" s="7">
        <v>247000</v>
      </c>
      <c r="I34" s="13">
        <v>148300</v>
      </c>
      <c r="J34" s="7">
        <v>117300</v>
      </c>
      <c r="K34" s="7">
        <v>88160</v>
      </c>
      <c r="L34" s="7">
        <v>97170</v>
      </c>
      <c r="M34" s="7">
        <v>127100</v>
      </c>
      <c r="N34" s="13">
        <v>146000</v>
      </c>
      <c r="O34" s="7">
        <v>136100</v>
      </c>
      <c r="P34" s="7">
        <v>168000</v>
      </c>
    </row>
    <row r="35" spans="2:16">
      <c r="B35" s="10" t="s">
        <v>24</v>
      </c>
      <c r="C35" s="7">
        <v>110300</v>
      </c>
      <c r="D35" s="7">
        <v>108700</v>
      </c>
      <c r="E35" s="7">
        <v>158500</v>
      </c>
      <c r="F35" s="7">
        <v>220500</v>
      </c>
      <c r="G35" s="7">
        <v>146000</v>
      </c>
      <c r="H35" s="7">
        <v>141500</v>
      </c>
      <c r="I35" s="13">
        <v>132800</v>
      </c>
      <c r="J35" s="7">
        <v>136200</v>
      </c>
      <c r="K35" s="7">
        <v>139600</v>
      </c>
      <c r="L35" s="7">
        <v>120500</v>
      </c>
      <c r="M35" s="7">
        <v>231300</v>
      </c>
      <c r="N35" s="13">
        <v>140200</v>
      </c>
      <c r="O35" s="7">
        <v>264200</v>
      </c>
      <c r="P35" s="7">
        <v>171500</v>
      </c>
    </row>
    <row r="36" spans="2:16">
      <c r="B36" s="10" t="s">
        <v>25</v>
      </c>
      <c r="C36" s="7">
        <v>115600</v>
      </c>
      <c r="D36" s="7">
        <v>176200</v>
      </c>
      <c r="E36" s="7">
        <v>285000</v>
      </c>
      <c r="F36" s="7">
        <v>280300</v>
      </c>
      <c r="G36" s="7">
        <v>135200</v>
      </c>
      <c r="H36" s="7">
        <v>104400</v>
      </c>
      <c r="I36" s="13">
        <v>162500</v>
      </c>
      <c r="J36" s="7">
        <v>108200</v>
      </c>
      <c r="K36" s="7">
        <v>122800</v>
      </c>
      <c r="L36" s="7">
        <v>69710</v>
      </c>
      <c r="M36" s="7">
        <v>132900</v>
      </c>
      <c r="N36" s="13">
        <v>153200</v>
      </c>
      <c r="O36" s="7">
        <v>144400</v>
      </c>
      <c r="P36" s="7">
        <v>143400</v>
      </c>
    </row>
    <row r="37" spans="2:16">
      <c r="B37" s="10" t="s">
        <v>26</v>
      </c>
      <c r="C37" s="7">
        <v>138700</v>
      </c>
      <c r="D37" s="7">
        <v>986500</v>
      </c>
      <c r="E37" s="7">
        <v>1104000</v>
      </c>
      <c r="F37" s="7">
        <v>1176000</v>
      </c>
      <c r="G37" s="7">
        <v>1175000</v>
      </c>
      <c r="H37" s="7">
        <v>148500</v>
      </c>
      <c r="I37" s="13">
        <v>110600</v>
      </c>
      <c r="J37" s="5">
        <v>88360</v>
      </c>
      <c r="K37" s="13">
        <v>82270</v>
      </c>
      <c r="L37" s="5">
        <v>132800</v>
      </c>
      <c r="M37" s="13">
        <v>165500</v>
      </c>
      <c r="N37" s="13">
        <v>113300</v>
      </c>
      <c r="O37" s="7">
        <v>182100</v>
      </c>
      <c r="P37" s="7">
        <v>152200</v>
      </c>
    </row>
    <row r="38" spans="2:16">
      <c r="B38" s="10" t="s">
        <v>23</v>
      </c>
      <c r="C38" s="7">
        <v>111800</v>
      </c>
      <c r="D38" s="7">
        <v>172700</v>
      </c>
      <c r="E38" s="7">
        <v>1309000</v>
      </c>
      <c r="F38" s="7">
        <v>903200</v>
      </c>
      <c r="G38" s="7">
        <v>1270000</v>
      </c>
      <c r="H38" s="7">
        <v>210400</v>
      </c>
      <c r="I38" s="13">
        <v>176200</v>
      </c>
      <c r="J38" s="5">
        <v>146000</v>
      </c>
      <c r="K38" s="13">
        <v>125600</v>
      </c>
      <c r="L38" s="5">
        <v>97700</v>
      </c>
      <c r="M38" s="13">
        <v>149700</v>
      </c>
      <c r="N38" s="13">
        <v>148100</v>
      </c>
      <c r="O38" s="7">
        <v>164900</v>
      </c>
      <c r="P38" s="7">
        <v>168700</v>
      </c>
    </row>
    <row r="39" spans="2:16">
      <c r="B39" s="8" t="s">
        <v>43</v>
      </c>
      <c r="C39" s="9">
        <v>103900</v>
      </c>
      <c r="D39" s="13">
        <v>211400</v>
      </c>
      <c r="E39" s="13">
        <v>1384000</v>
      </c>
      <c r="F39" s="13">
        <v>822400</v>
      </c>
      <c r="G39" s="9">
        <v>1238000</v>
      </c>
      <c r="H39" s="9">
        <v>105700</v>
      </c>
      <c r="I39" s="13">
        <v>137900</v>
      </c>
      <c r="J39" s="13">
        <v>110300</v>
      </c>
      <c r="K39" s="13">
        <v>70180</v>
      </c>
      <c r="L39" s="13">
        <v>52940</v>
      </c>
      <c r="M39" s="13">
        <v>89770</v>
      </c>
      <c r="N39" s="13">
        <v>158300</v>
      </c>
      <c r="O39" s="13">
        <v>104300</v>
      </c>
      <c r="P39" s="7">
        <v>168000</v>
      </c>
    </row>
    <row r="40" spans="2:16">
      <c r="B40" s="10" t="s">
        <v>44</v>
      </c>
      <c r="C40" s="9">
        <v>82130</v>
      </c>
      <c r="D40" s="7">
        <v>1418000</v>
      </c>
      <c r="E40" s="13">
        <v>2497000</v>
      </c>
      <c r="F40" s="13">
        <v>2236000</v>
      </c>
      <c r="G40" s="9">
        <v>2165000</v>
      </c>
      <c r="H40" s="9">
        <v>133200</v>
      </c>
      <c r="I40" s="13">
        <v>158900</v>
      </c>
      <c r="J40" s="13">
        <v>106200</v>
      </c>
      <c r="K40" s="13">
        <v>80730</v>
      </c>
      <c r="L40" s="13">
        <v>94280</v>
      </c>
      <c r="M40" s="13">
        <v>81120</v>
      </c>
      <c r="N40" s="13">
        <v>140200</v>
      </c>
      <c r="O40" s="13">
        <v>199000</v>
      </c>
      <c r="P40" s="7">
        <v>171500</v>
      </c>
    </row>
    <row r="41" spans="2:16">
      <c r="B41" s="8" t="s">
        <v>45</v>
      </c>
      <c r="C41" s="9">
        <v>78020</v>
      </c>
      <c r="D41" s="13">
        <v>303100</v>
      </c>
      <c r="E41" s="13">
        <v>1127000</v>
      </c>
      <c r="F41" s="13">
        <v>1312000</v>
      </c>
      <c r="G41" s="9">
        <v>1466000</v>
      </c>
      <c r="H41" s="9">
        <v>264900</v>
      </c>
      <c r="I41" s="13">
        <v>155500</v>
      </c>
      <c r="J41" s="13">
        <v>104900</v>
      </c>
      <c r="K41" s="13">
        <v>82350</v>
      </c>
      <c r="L41" s="13">
        <v>72110</v>
      </c>
      <c r="M41" s="13">
        <v>106400</v>
      </c>
      <c r="N41" s="13">
        <v>153200</v>
      </c>
      <c r="O41" s="13">
        <v>109500</v>
      </c>
      <c r="P41" s="7">
        <v>143400</v>
      </c>
    </row>
    <row r="42" spans="2:16">
      <c r="B42" s="8" t="s">
        <v>46</v>
      </c>
      <c r="C42" s="9">
        <v>114900</v>
      </c>
      <c r="D42" s="13">
        <v>340000</v>
      </c>
      <c r="E42" s="13">
        <v>1018000</v>
      </c>
      <c r="F42" s="13">
        <v>1590000</v>
      </c>
      <c r="G42" s="9">
        <v>2176000</v>
      </c>
      <c r="H42" s="13">
        <v>110500</v>
      </c>
      <c r="I42" s="13">
        <v>104400</v>
      </c>
      <c r="J42" s="13">
        <v>109700</v>
      </c>
      <c r="K42" s="13">
        <v>73420</v>
      </c>
      <c r="L42" s="13">
        <v>75230</v>
      </c>
      <c r="M42" s="13">
        <v>113600</v>
      </c>
      <c r="N42" s="13">
        <v>113300</v>
      </c>
      <c r="O42" s="13">
        <v>112000</v>
      </c>
      <c r="P42" s="7">
        <v>152200</v>
      </c>
    </row>
    <row r="43" spans="2:16">
      <c r="B43" s="8" t="s">
        <v>47</v>
      </c>
      <c r="C43" s="11">
        <v>34300</v>
      </c>
      <c r="D43" s="13">
        <v>76150</v>
      </c>
      <c r="E43" s="13">
        <v>107400</v>
      </c>
      <c r="F43" s="13">
        <v>95280</v>
      </c>
      <c r="G43" s="12">
        <v>182600</v>
      </c>
      <c r="H43" s="13">
        <v>107000</v>
      </c>
      <c r="I43" s="13">
        <v>91610</v>
      </c>
      <c r="J43" s="13">
        <v>105200</v>
      </c>
      <c r="K43" s="13">
        <v>108400</v>
      </c>
      <c r="L43" s="13">
        <v>83630</v>
      </c>
      <c r="M43" s="13">
        <v>92180</v>
      </c>
      <c r="N43" s="13">
        <v>148100</v>
      </c>
      <c r="O43" s="13">
        <v>108100</v>
      </c>
      <c r="P43" s="7">
        <v>168700</v>
      </c>
    </row>
    <row r="44" spans="2:16">
      <c r="B44" s="8" t="s">
        <v>48</v>
      </c>
      <c r="C44" s="9">
        <v>106900</v>
      </c>
      <c r="D44" s="13">
        <v>138300</v>
      </c>
      <c r="E44" s="13">
        <v>133600</v>
      </c>
      <c r="F44" s="13">
        <v>100400</v>
      </c>
      <c r="G44" s="9">
        <v>119800</v>
      </c>
      <c r="H44" s="13">
        <v>94920</v>
      </c>
      <c r="I44" s="13">
        <v>122600</v>
      </c>
      <c r="J44" s="13">
        <v>133500</v>
      </c>
      <c r="K44" s="13">
        <v>89600</v>
      </c>
      <c r="L44" s="13">
        <v>114400</v>
      </c>
      <c r="M44" s="13">
        <v>119700</v>
      </c>
      <c r="N44" s="13">
        <v>158300</v>
      </c>
      <c r="O44" s="13">
        <v>87710</v>
      </c>
      <c r="P44" s="5"/>
    </row>
    <row r="45" spans="2:16">
      <c r="B45" s="16" t="s">
        <v>0</v>
      </c>
      <c r="C45" s="7">
        <f>AVERAGE(C34:C44)</f>
        <v>104640.90909090909</v>
      </c>
      <c r="D45" s="7">
        <f t="shared" ref="D45:O45" si="6">AVERAGE(D34:D44)</f>
        <v>377613.63636363635</v>
      </c>
      <c r="E45" s="7">
        <f t="shared" si="6"/>
        <v>914927.27272727271</v>
      </c>
      <c r="F45" s="7">
        <f t="shared" si="6"/>
        <v>1071007.2727272727</v>
      </c>
      <c r="G45" s="7">
        <f t="shared" si="6"/>
        <v>1269509.0909090908</v>
      </c>
      <c r="H45" s="7">
        <f t="shared" si="6"/>
        <v>151638.18181818182</v>
      </c>
      <c r="I45" s="7">
        <f t="shared" si="6"/>
        <v>136482.72727272726</v>
      </c>
      <c r="J45" s="7">
        <f t="shared" si="6"/>
        <v>115078.18181818182</v>
      </c>
      <c r="K45" s="7">
        <f t="shared" si="6"/>
        <v>96646.363636363632</v>
      </c>
      <c r="L45" s="7">
        <f t="shared" si="6"/>
        <v>91860.909090909088</v>
      </c>
      <c r="M45" s="7">
        <f t="shared" si="6"/>
        <v>128115.45454545454</v>
      </c>
      <c r="N45" s="7">
        <f t="shared" si="6"/>
        <v>142927.27272727274</v>
      </c>
      <c r="O45" s="7">
        <f t="shared" si="6"/>
        <v>146573.63636363635</v>
      </c>
      <c r="P45" s="7">
        <f>AVERAGE(P34:P43)</f>
        <v>160760</v>
      </c>
    </row>
    <row r="46" spans="2:16">
      <c r="B46" s="16" t="s">
        <v>1</v>
      </c>
      <c r="C46" s="7">
        <f>STDEV(C34:C44)</f>
        <v>31817.430585936836</v>
      </c>
      <c r="D46" s="7">
        <f t="shared" ref="D46:O46" si="7">STDEV(D34:D44)</f>
        <v>426000.18784673623</v>
      </c>
      <c r="E46" s="7">
        <f t="shared" si="7"/>
        <v>721238.61528749147</v>
      </c>
      <c r="F46" s="7">
        <f t="shared" si="7"/>
        <v>944720.98620800104</v>
      </c>
      <c r="G46" s="7">
        <f t="shared" si="7"/>
        <v>1166040.7449609516</v>
      </c>
      <c r="H46" s="7">
        <f t="shared" si="7"/>
        <v>60886.202348016704</v>
      </c>
      <c r="I46" s="7">
        <f t="shared" si="7"/>
        <v>26794.176266834223</v>
      </c>
      <c r="J46" s="7">
        <f t="shared" si="7"/>
        <v>16850.852689512041</v>
      </c>
      <c r="K46" s="7">
        <f t="shared" si="7"/>
        <v>23519.113619661468</v>
      </c>
      <c r="L46" s="7">
        <f t="shared" si="7"/>
        <v>24108.679123728631</v>
      </c>
      <c r="M46" s="7">
        <f t="shared" si="7"/>
        <v>42729.209064441231</v>
      </c>
      <c r="N46" s="7">
        <f t="shared" si="7"/>
        <v>15865.313795137567</v>
      </c>
      <c r="O46" s="7">
        <f t="shared" si="7"/>
        <v>52534.640433285007</v>
      </c>
      <c r="P46" s="7">
        <f>STDEV(P34:P44)</f>
        <v>11599.348640716378</v>
      </c>
    </row>
    <row r="47" spans="2:16">
      <c r="B47" s="16" t="s">
        <v>2</v>
      </c>
      <c r="C47" s="7">
        <f>C46/SQRT(COUNT(C34:C44))</f>
        <v>9593.3162769754763</v>
      </c>
      <c r="D47" s="7">
        <f t="shared" ref="D47:O47" si="8">D46/SQRT(COUNT(D34:D44))</f>
        <v>128443.88942804933</v>
      </c>
      <c r="E47" s="7">
        <f t="shared" si="8"/>
        <v>217461.62465673595</v>
      </c>
      <c r="F47" s="7">
        <f t="shared" si="8"/>
        <v>284844.09480240528</v>
      </c>
      <c r="G47" s="7">
        <f t="shared" si="8"/>
        <v>351574.51284563367</v>
      </c>
      <c r="H47" s="7">
        <f t="shared" si="8"/>
        <v>18357.880736184306</v>
      </c>
      <c r="I47" s="7">
        <f t="shared" si="8"/>
        <v>8078.7481130667902</v>
      </c>
      <c r="J47" s="7">
        <f t="shared" si="8"/>
        <v>5080.7232516965996</v>
      </c>
      <c r="K47" s="7">
        <f t="shared" si="8"/>
        <v>7091.2795707413225</v>
      </c>
      <c r="L47" s="7">
        <f t="shared" si="8"/>
        <v>7269.0402585892798</v>
      </c>
      <c r="M47" s="7">
        <f t="shared" si="8"/>
        <v>12883.341277764041</v>
      </c>
      <c r="N47" s="7">
        <f t="shared" si="8"/>
        <v>4783.5720945200692</v>
      </c>
      <c r="O47" s="7">
        <f t="shared" si="8"/>
        <v>15839.790073949109</v>
      </c>
      <c r="P47" s="7">
        <f>P46/SQRT(COUNT(P34:P44))</f>
        <v>3668.0361079041859</v>
      </c>
    </row>
    <row r="48" spans="2:16">
      <c r="G48" s="4"/>
      <c r="H48" s="4"/>
      <c r="I48" s="4"/>
      <c r="J48" s="4"/>
      <c r="K48" s="4"/>
      <c r="L48" s="4"/>
      <c r="M48" s="4"/>
      <c r="N48" s="4"/>
      <c r="O48" s="4"/>
    </row>
    <row r="49" spans="2:16">
      <c r="G49" s="4"/>
      <c r="H49" s="4"/>
      <c r="I49" s="4"/>
      <c r="J49" s="4"/>
      <c r="K49" s="4"/>
      <c r="L49" s="4"/>
      <c r="M49" s="4"/>
      <c r="N49" s="4"/>
      <c r="O49" s="4"/>
      <c r="P49" s="1"/>
    </row>
    <row r="50" spans="2:16">
      <c r="B50" s="3">
        <v>0</v>
      </c>
      <c r="G50" s="4"/>
      <c r="H50" s="4"/>
      <c r="I50" s="4"/>
      <c r="J50" s="4"/>
      <c r="K50" s="4"/>
      <c r="L50" s="4"/>
      <c r="M50" s="4"/>
      <c r="N50" s="4"/>
      <c r="O50" s="4"/>
      <c r="P50" s="1"/>
    </row>
    <row r="51" spans="2:16">
      <c r="B51" s="3">
        <v>1</v>
      </c>
      <c r="C51" s="3">
        <f>TTEST(H4:H14,H19:H29,2,2)</f>
        <v>0.25024051434975086</v>
      </c>
      <c r="D51" s="3">
        <f t="shared" ref="D51:G51" si="9">TTEST(I4:I14,I19:I29,2,2)</f>
        <v>0.12224268880096538</v>
      </c>
      <c r="E51" s="3">
        <f t="shared" si="9"/>
        <v>2.5560649861016489E-2</v>
      </c>
      <c r="F51" s="3">
        <f t="shared" si="9"/>
        <v>0.12919685785390683</v>
      </c>
      <c r="G51" s="3">
        <f t="shared" si="9"/>
        <v>0.73078100499601628</v>
      </c>
      <c r="H51" s="4"/>
      <c r="I51" s="4"/>
      <c r="J51" s="4"/>
      <c r="K51" s="4"/>
      <c r="L51" s="4"/>
      <c r="M51" s="4"/>
      <c r="N51" s="4"/>
      <c r="O51" s="4"/>
    </row>
    <row r="52" spans="2:16">
      <c r="B52" s="3">
        <v>3</v>
      </c>
      <c r="C52" s="3">
        <f>TTEST(H4:H14,H34:H44,2,2)</f>
        <v>1.3758116875006745E-2</v>
      </c>
      <c r="D52" s="3">
        <f t="shared" ref="D52:H52" si="10">TTEST(I4:I14,I34:I44,2,2)</f>
        <v>1.3648296260422826E-2</v>
      </c>
      <c r="E52" s="3">
        <f t="shared" si="10"/>
        <v>2.1324060032744631E-3</v>
      </c>
      <c r="F52" s="3">
        <f t="shared" si="10"/>
        <v>6.7057969768453157E-2</v>
      </c>
      <c r="G52" s="3">
        <f t="shared" si="10"/>
        <v>6.584172927991265E-2</v>
      </c>
      <c r="H52" s="3">
        <f t="shared" si="10"/>
        <v>1.6251265559860846E-2</v>
      </c>
      <c r="I52" s="3">
        <f>TTEST(N4:N14,N34:N44,2,2)</f>
        <v>0.34232306514542488</v>
      </c>
      <c r="J52" s="4"/>
      <c r="K52" s="4"/>
      <c r="L52" s="4"/>
      <c r="M52" s="4"/>
      <c r="N52" s="4"/>
      <c r="O52" s="4"/>
    </row>
    <row r="53" spans="2:16">
      <c r="B53" s="3">
        <v>5</v>
      </c>
      <c r="C53" s="3">
        <f>TTEST(H19:H29,H34:H44,2,2)</f>
        <v>2.6691324014369313E-3</v>
      </c>
      <c r="D53" s="3">
        <f t="shared" ref="D53:I53" si="11">TTEST(I19:I29,I34:I44,2,2)</f>
        <v>7.7043671015091519E-2</v>
      </c>
      <c r="E53" s="3">
        <f t="shared" si="11"/>
        <v>0.19761658388108022</v>
      </c>
      <c r="F53" s="3">
        <f t="shared" si="11"/>
        <v>0.54373253264562038</v>
      </c>
      <c r="G53" s="3">
        <f t="shared" si="11"/>
        <v>6.7160099196599626E-2</v>
      </c>
      <c r="H53" s="3">
        <f t="shared" si="11"/>
        <v>8.6885000817724573E-2</v>
      </c>
      <c r="I53" s="3">
        <f t="shared" si="11"/>
        <v>0.443094859131965</v>
      </c>
      <c r="J53" s="4"/>
      <c r="K53" s="4"/>
      <c r="L53" s="4"/>
      <c r="M53" s="4"/>
      <c r="N53" s="4"/>
      <c r="O53" s="4"/>
    </row>
    <row r="54" spans="2:16">
      <c r="B54" s="3">
        <v>7</v>
      </c>
      <c r="G54" s="4"/>
      <c r="H54" s="4"/>
      <c r="I54" s="4"/>
      <c r="J54" s="4"/>
      <c r="K54" s="4"/>
      <c r="L54" s="4"/>
      <c r="M54" s="4"/>
      <c r="N54" s="4"/>
      <c r="O54" s="4"/>
    </row>
    <row r="55" spans="2:16">
      <c r="B55" s="3">
        <v>10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6">
      <c r="B56" s="3">
        <v>14</v>
      </c>
      <c r="F56" s="4"/>
      <c r="H56" s="4"/>
      <c r="I56" s="4"/>
      <c r="J56" s="4"/>
      <c r="K56" s="4"/>
      <c r="L56" s="4"/>
      <c r="M56" s="4"/>
      <c r="N56" s="4"/>
      <c r="O56" s="4"/>
    </row>
    <row r="57" spans="2:16">
      <c r="B57" s="3">
        <v>17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6">
      <c r="B58" s="3">
        <v>21</v>
      </c>
      <c r="G58" s="4"/>
      <c r="H58" s="4"/>
      <c r="I58" s="4"/>
      <c r="J58" s="4"/>
      <c r="K58" s="4"/>
      <c r="L58" s="4"/>
      <c r="M58" s="4"/>
      <c r="N58" s="4"/>
      <c r="O58" s="4"/>
    </row>
    <row r="59" spans="2:16">
      <c r="B59" s="3">
        <v>25</v>
      </c>
      <c r="G59" s="4"/>
      <c r="H59" s="4"/>
      <c r="I59" s="4"/>
      <c r="J59" s="4"/>
      <c r="K59" s="4"/>
      <c r="L59" s="4"/>
      <c r="M59" s="4"/>
      <c r="N59" s="4"/>
      <c r="O59" s="4"/>
    </row>
    <row r="60" spans="2:16">
      <c r="B60" s="3">
        <v>28</v>
      </c>
    </row>
    <row r="61" spans="2:16">
      <c r="B61" s="3">
        <v>32</v>
      </c>
    </row>
    <row r="62" spans="2:16">
      <c r="B62" s="3">
        <v>35</v>
      </c>
    </row>
    <row r="63" spans="2:16">
      <c r="B63" s="3">
        <v>42</v>
      </c>
    </row>
  </sheetData>
  <phoneticPr fontId="2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workbookViewId="0">
      <selection activeCell="H30" sqref="H30"/>
    </sheetView>
  </sheetViews>
  <sheetFormatPr baseColWidth="10" defaultRowHeight="14" x14ac:dyDescent="0"/>
  <cols>
    <col min="4" max="4" width="25.1640625" customWidth="1"/>
  </cols>
  <sheetData>
    <row r="3" spans="2:4" ht="17">
      <c r="B3" s="25"/>
      <c r="C3" s="25"/>
      <c r="D3" s="31" t="s">
        <v>56</v>
      </c>
    </row>
    <row r="4" spans="2:4" ht="17">
      <c r="B4" s="30" t="s">
        <v>55</v>
      </c>
      <c r="C4" s="30" t="s">
        <v>30</v>
      </c>
      <c r="D4" s="22">
        <v>826</v>
      </c>
    </row>
    <row r="5" spans="2:4" ht="17">
      <c r="B5" s="30" t="s">
        <v>55</v>
      </c>
      <c r="C5" s="30" t="s">
        <v>31</v>
      </c>
      <c r="D5" s="22">
        <v>22</v>
      </c>
    </row>
    <row r="6" spans="2:4" ht="17">
      <c r="B6" s="30" t="s">
        <v>55</v>
      </c>
      <c r="C6" s="30" t="s">
        <v>32</v>
      </c>
      <c r="D6" s="22">
        <v>5</v>
      </c>
    </row>
    <row r="7" spans="2:4" ht="17">
      <c r="B7" s="30" t="s">
        <v>55</v>
      </c>
      <c r="C7" s="30" t="s">
        <v>33</v>
      </c>
      <c r="D7" s="22">
        <v>438</v>
      </c>
    </row>
    <row r="8" spans="2:4" ht="17">
      <c r="B8" s="30" t="s">
        <v>55</v>
      </c>
      <c r="C8" s="30" t="s">
        <v>34</v>
      </c>
      <c r="D8" s="22">
        <v>6</v>
      </c>
    </row>
    <row r="9" spans="2:4" ht="17">
      <c r="B9" s="30" t="s">
        <v>55</v>
      </c>
      <c r="C9" s="30" t="s">
        <v>35</v>
      </c>
      <c r="D9" s="22">
        <v>275</v>
      </c>
    </row>
    <row r="10" spans="2:4" ht="17">
      <c r="B10" s="29"/>
      <c r="C10" s="28" t="s">
        <v>51</v>
      </c>
      <c r="D10" s="22">
        <f>AVERAGE(D4:D9)</f>
        <v>262</v>
      </c>
    </row>
    <row r="11" spans="2:4" ht="17">
      <c r="B11" s="28"/>
      <c r="C11" s="28" t="s">
        <v>50</v>
      </c>
      <c r="D11" s="22">
        <f>STDEV(D4:D9)</f>
        <v>328.15423203122032</v>
      </c>
    </row>
    <row r="12" spans="2:4" ht="17">
      <c r="B12" s="28"/>
      <c r="C12" s="28" t="s">
        <v>49</v>
      </c>
      <c r="D12" s="22">
        <f>D11/SQRT(COUNT(D4:D9))</f>
        <v>133.96840423522755</v>
      </c>
    </row>
    <row r="13" spans="2:4" ht="17">
      <c r="B13" s="25"/>
      <c r="C13" s="25"/>
      <c r="D13" s="22"/>
    </row>
    <row r="14" spans="2:4" ht="17">
      <c r="B14" s="27" t="s">
        <v>54</v>
      </c>
      <c r="C14" s="27" t="s">
        <v>37</v>
      </c>
      <c r="D14" s="22">
        <v>700</v>
      </c>
    </row>
    <row r="15" spans="2:4" ht="17">
      <c r="B15" s="27" t="s">
        <v>54</v>
      </c>
      <c r="C15" s="27" t="s">
        <v>38</v>
      </c>
      <c r="D15" s="22">
        <v>14</v>
      </c>
    </row>
    <row r="16" spans="2:4" ht="17">
      <c r="B16" s="27" t="s">
        <v>54</v>
      </c>
      <c r="C16" s="27" t="s">
        <v>39</v>
      </c>
      <c r="D16" s="22">
        <v>220</v>
      </c>
    </row>
    <row r="17" spans="2:4" ht="17">
      <c r="B17" s="27" t="s">
        <v>54</v>
      </c>
      <c r="C17" s="27" t="s">
        <v>40</v>
      </c>
      <c r="D17" s="22">
        <v>700</v>
      </c>
    </row>
    <row r="18" spans="2:4" ht="17">
      <c r="B18" s="27" t="s">
        <v>54</v>
      </c>
      <c r="C18" s="27" t="s">
        <v>41</v>
      </c>
      <c r="D18" s="22">
        <v>19</v>
      </c>
    </row>
    <row r="19" spans="2:4" ht="17">
      <c r="B19" s="27" t="s">
        <v>54</v>
      </c>
      <c r="C19" s="27" t="s">
        <v>42</v>
      </c>
      <c r="D19" s="22">
        <v>6</v>
      </c>
    </row>
    <row r="20" spans="2:4" ht="17">
      <c r="B20" s="26"/>
      <c r="C20" s="26" t="s">
        <v>51</v>
      </c>
      <c r="D20" s="22">
        <f>AVERAGE(D14:D19)</f>
        <v>276.5</v>
      </c>
    </row>
    <row r="21" spans="2:4" ht="17">
      <c r="B21" s="26"/>
      <c r="C21" s="26" t="s">
        <v>50</v>
      </c>
      <c r="D21" s="22">
        <f>STDEV(D14:D19)</f>
        <v>337.72163093293267</v>
      </c>
    </row>
    <row r="22" spans="2:4" ht="17">
      <c r="B22" s="26"/>
      <c r="C22" s="26" t="s">
        <v>49</v>
      </c>
      <c r="D22" s="22">
        <f>D21/SQRT(COUNT(D14:D19))</f>
        <v>137.87427848103746</v>
      </c>
    </row>
    <row r="23" spans="2:4" ht="17">
      <c r="B23" s="25"/>
      <c r="C23" s="25"/>
      <c r="D23" s="22"/>
    </row>
    <row r="24" spans="2:4" ht="17">
      <c r="B24" s="23" t="s">
        <v>53</v>
      </c>
      <c r="C24" s="23" t="s">
        <v>43</v>
      </c>
      <c r="D24" s="22">
        <v>4</v>
      </c>
    </row>
    <row r="25" spans="2:4" ht="17">
      <c r="B25" s="23" t="s">
        <v>52</v>
      </c>
      <c r="C25" s="24" t="s">
        <v>44</v>
      </c>
      <c r="D25" s="22">
        <v>579</v>
      </c>
    </row>
    <row r="26" spans="2:4" ht="17">
      <c r="B26" s="23" t="s">
        <v>52</v>
      </c>
      <c r="C26" s="23" t="s">
        <v>45</v>
      </c>
      <c r="D26" s="22">
        <v>0</v>
      </c>
    </row>
    <row r="27" spans="2:4" ht="17">
      <c r="B27" s="23" t="s">
        <v>52</v>
      </c>
      <c r="C27" s="23" t="s">
        <v>46</v>
      </c>
      <c r="D27" s="22">
        <v>579</v>
      </c>
    </row>
    <row r="28" spans="2:4" ht="17">
      <c r="B28" s="23" t="s">
        <v>52</v>
      </c>
      <c r="C28" s="23" t="s">
        <v>47</v>
      </c>
      <c r="D28" s="22">
        <v>526</v>
      </c>
    </row>
    <row r="29" spans="2:4" ht="17">
      <c r="B29" s="23" t="s">
        <v>52</v>
      </c>
      <c r="C29" s="23" t="s">
        <v>48</v>
      </c>
      <c r="D29" s="22">
        <v>6</v>
      </c>
    </row>
    <row r="30" spans="2:4" ht="17">
      <c r="B30" s="21"/>
      <c r="C30" s="21" t="s">
        <v>51</v>
      </c>
      <c r="D30" s="22">
        <f>AVERAGE(D24:D29)</f>
        <v>282.33333333333331</v>
      </c>
    </row>
    <row r="31" spans="2:4" ht="17">
      <c r="B31" s="21"/>
      <c r="C31" s="21" t="s">
        <v>50</v>
      </c>
      <c r="D31" s="22">
        <f>STDEV(D24:D29)</f>
        <v>306.24739454674005</v>
      </c>
    </row>
    <row r="32" spans="2:4" ht="17">
      <c r="B32" s="21"/>
      <c r="C32" s="21" t="s">
        <v>49</v>
      </c>
      <c r="D32" s="22">
        <f>D31/SQRT(COUNT(D24:D29))</f>
        <v>125.0249752827188</v>
      </c>
    </row>
    <row r="33" spans="2:4" ht="17">
      <c r="B33" s="21"/>
      <c r="C33" s="21"/>
      <c r="D33" s="20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Biolum Total Flux</vt:lpstr>
      <vt:lpstr>CFU tissue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2016-12-26T19:45:42Z</dcterms:modified>
</cp:coreProperties>
</file>