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358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37" i="1"/>
  <c r="E40" i="1"/>
  <c r="U12" i="1"/>
  <c r="W12" i="1"/>
  <c r="W15" i="1"/>
  <c r="W13" i="1"/>
  <c r="W11" i="1"/>
  <c r="W19" i="1"/>
  <c r="W22" i="1"/>
  <c r="W26" i="1"/>
  <c r="W24" i="1"/>
  <c r="W21" i="1"/>
  <c r="W9" i="1"/>
  <c r="W17" i="1"/>
  <c r="W14" i="1"/>
  <c r="W23" i="1"/>
  <c r="W27" i="1"/>
  <c r="W16" i="1"/>
  <c r="W10" i="1"/>
  <c r="W20" i="1"/>
  <c r="W25" i="1"/>
  <c r="W18" i="1"/>
  <c r="W28" i="1"/>
  <c r="W29" i="1"/>
  <c r="Y12" i="1"/>
  <c r="U15" i="1"/>
  <c r="Y15" i="1"/>
  <c r="U13" i="1"/>
  <c r="Y13" i="1"/>
  <c r="U11" i="1"/>
  <c r="Y11" i="1"/>
  <c r="U19" i="1"/>
  <c r="Y19" i="1"/>
  <c r="U22" i="1"/>
  <c r="Y22" i="1"/>
  <c r="U26" i="1"/>
  <c r="Y26" i="1"/>
  <c r="U24" i="1"/>
  <c r="Y24" i="1"/>
  <c r="U21" i="1"/>
  <c r="Y21" i="1"/>
  <c r="U9" i="1"/>
  <c r="Y9" i="1"/>
  <c r="U17" i="1"/>
  <c r="Y17" i="1"/>
  <c r="U14" i="1"/>
  <c r="Y14" i="1"/>
  <c r="U23" i="1"/>
  <c r="Y23" i="1"/>
  <c r="U27" i="1"/>
  <c r="Y27" i="1"/>
  <c r="U16" i="1"/>
  <c r="Y16" i="1"/>
  <c r="U10" i="1"/>
  <c r="Y10" i="1"/>
  <c r="U20" i="1"/>
  <c r="Y20" i="1"/>
  <c r="U25" i="1"/>
  <c r="Y25" i="1"/>
  <c r="U18" i="1"/>
  <c r="Y18" i="1"/>
  <c r="U28" i="1"/>
  <c r="Y28" i="1"/>
  <c r="U29" i="1"/>
  <c r="Y29" i="1"/>
  <c r="X12" i="1"/>
  <c r="X15" i="1"/>
  <c r="X13" i="1"/>
  <c r="X11" i="1"/>
  <c r="X19" i="1"/>
  <c r="X22" i="1"/>
  <c r="X26" i="1"/>
  <c r="X24" i="1"/>
  <c r="X21" i="1"/>
  <c r="X9" i="1"/>
  <c r="X17" i="1"/>
  <c r="X14" i="1"/>
  <c r="X23" i="1"/>
  <c r="X27" i="1"/>
  <c r="X16" i="1"/>
  <c r="X10" i="1"/>
  <c r="X20" i="1"/>
  <c r="X25" i="1"/>
  <c r="X18" i="1"/>
  <c r="X28" i="1"/>
  <c r="X29" i="1"/>
  <c r="X30" i="1"/>
  <c r="V28" i="1"/>
  <c r="Z28" i="1"/>
  <c r="F30" i="1"/>
  <c r="Z17" i="1"/>
  <c r="Z12" i="1"/>
  <c r="Z15" i="1"/>
  <c r="Z13" i="1"/>
  <c r="Z11" i="1"/>
  <c r="Z19" i="1"/>
  <c r="Z22" i="1"/>
  <c r="Z26" i="1"/>
  <c r="Z24" i="1"/>
  <c r="Z21" i="1"/>
  <c r="Z9" i="1"/>
  <c r="Z14" i="1"/>
  <c r="Z23" i="1"/>
  <c r="Z27" i="1"/>
  <c r="Z16" i="1"/>
  <c r="Z10" i="1"/>
  <c r="Z20" i="1"/>
  <c r="Z25" i="1"/>
  <c r="Z18" i="1"/>
  <c r="Z29" i="1"/>
  <c r="Z30" i="1"/>
  <c r="V17" i="1"/>
  <c r="V12" i="1"/>
  <c r="V15" i="1"/>
  <c r="V13" i="1"/>
  <c r="V11" i="1"/>
  <c r="V19" i="1"/>
  <c r="V22" i="1"/>
  <c r="V26" i="1"/>
  <c r="V24" i="1"/>
  <c r="V21" i="1"/>
  <c r="V9" i="1"/>
  <c r="V14" i="1"/>
  <c r="V23" i="1"/>
  <c r="V27" i="1"/>
  <c r="V16" i="1"/>
  <c r="V10" i="1"/>
  <c r="V20" i="1"/>
  <c r="V25" i="1"/>
  <c r="V18" i="1"/>
  <c r="V29" i="1"/>
  <c r="V30" i="1"/>
  <c r="F37" i="1"/>
  <c r="F40" i="1"/>
</calcChain>
</file>

<file path=xl/sharedStrings.xml><?xml version="1.0" encoding="utf-8"?>
<sst xmlns="http://schemas.openxmlformats.org/spreadsheetml/2006/main" count="55" uniqueCount="31">
  <si>
    <t>LG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</si>
  <si>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</si>
  <si>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</si>
  <si>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</si>
  <si>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</si>
  <si>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</si>
  <si>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</si>
  <si>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</si>
  <si>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</si>
  <si>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</si>
  <si>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</si>
  <si>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</si>
  <si>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</si>
  <si>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</si>
  <si>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</si>
  <si>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Sub total</t>
  </si>
  <si>
    <t>number of marker with putative attribution</t>
  </si>
  <si>
    <t>attributed on homeogenome</t>
  </si>
  <si>
    <t>Attributed on a different chromosome</t>
  </si>
  <si>
    <t>Number of marker in the LG</t>
  </si>
  <si>
    <t>Putative attribution on chromosome</t>
  </si>
  <si>
    <t>Nb of markers with consistency between putative and genetic attribution</t>
  </si>
  <si>
    <t>Attributed chromosome</t>
  </si>
  <si>
    <t>Total</t>
  </si>
  <si>
    <t>LGs used in the genetic map</t>
  </si>
  <si>
    <t>LGs NOT used in the genetic map</t>
  </si>
  <si>
    <t>Mean</t>
  </si>
  <si>
    <t>Percentage of markers with consistent genetic and physical attribution.</t>
  </si>
  <si>
    <t>Percentage of markers physically attributed to the homeolog</t>
  </si>
  <si>
    <t>Percentage of markers physically attributed to a non homeologous chromosome</t>
  </si>
  <si>
    <t>S1 Table: Putative assignment of markers composing linkage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</si>
</sst>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0" tint="-0.34998626667073579"/>
      <name val="Calibri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wrapText="1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0" xfId="0" applyFont="1" applyAlignment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47"/>
  <sheetViews>
    <sheetView tabSelected="1" workbookViewId="0"/>
  </sheetViews>
  <sheetFormatPr baseColWidth="10" defaultRowHeight="15" x14ac:dyDescent="0"/>
  <cols>
    <col min="3" max="3" width="14.1640625" customWidth="1"/>
    <col min="6" max="6" width="15.33203125" customWidth="1"/>
    <col min="7" max="20" width="5.83203125" customWidth="1"/>
    <col min="21" max="21" width="15.33203125" hidden="1" customWidth="1"/>
    <col min="22" max="22" width="22" customWidth="1"/>
    <col min="23" max="23" width="14.5" hidden="1" customWidth="1"/>
    <col min="24" max="24" width="23" customWidth="1"/>
    <col min="25" max="25" width="13.33203125" hidden="1" customWidth="1"/>
    <col min="26" max="26" width="24.33203125" customWidth="1"/>
  </cols>
  <sheetData>
    <row r="3" spans="1:30" ht="20">
      <c r="A3" s="41" t="s">
        <v>30</v>
      </c>
      <c r="B3" s="41"/>
      <c r="C3" s="41"/>
      <c r="D3" s="41"/>
    </row>
    <row r="5" spans="1:30">
      <c r="AB5" s="1"/>
      <c r="AC5" s="1"/>
      <c r="AD5" s="1"/>
    </row>
    <row r="6" spans="1:30">
      <c r="AB6" s="1"/>
      <c r="AC6" s="1"/>
      <c r="AD6" s="1"/>
    </row>
    <row r="7" spans="1:30">
      <c r="G7" s="42" t="s">
        <v>20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AB7" s="1"/>
      <c r="AC7" s="1"/>
      <c r="AD7" s="1"/>
    </row>
    <row r="8" spans="1:30" s="7" customFormat="1" ht="70" customHeight="1">
      <c r="C8" s="8" t="s">
        <v>22</v>
      </c>
      <c r="D8" s="8" t="s">
        <v>0</v>
      </c>
      <c r="E8" s="9" t="s">
        <v>19</v>
      </c>
      <c r="F8" s="9" t="s">
        <v>16</v>
      </c>
      <c r="G8" s="10" t="s">
        <v>1</v>
      </c>
      <c r="H8" s="10" t="s">
        <v>2</v>
      </c>
      <c r="I8" s="10" t="s">
        <v>3</v>
      </c>
      <c r="J8" s="10" t="s">
        <v>4</v>
      </c>
      <c r="K8" s="10" t="s">
        <v>5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10" t="s">
        <v>11</v>
      </c>
      <c r="R8" s="10" t="s">
        <v>12</v>
      </c>
      <c r="S8" s="10" t="s">
        <v>13</v>
      </c>
      <c r="T8" s="9" t="s">
        <v>14</v>
      </c>
      <c r="U8" s="12" t="s">
        <v>21</v>
      </c>
      <c r="V8" s="12" t="s">
        <v>27</v>
      </c>
      <c r="W8" s="12" t="s">
        <v>17</v>
      </c>
      <c r="X8" s="9" t="s">
        <v>28</v>
      </c>
      <c r="Y8" s="10" t="s">
        <v>18</v>
      </c>
      <c r="Z8" s="9" t="s">
        <v>29</v>
      </c>
      <c r="AB8" s="1"/>
      <c r="AC8" s="1"/>
      <c r="AD8" s="1"/>
    </row>
    <row r="9" spans="1:30">
      <c r="C9" s="24" t="s">
        <v>1</v>
      </c>
      <c r="D9" s="32">
        <v>19</v>
      </c>
      <c r="E9" s="21">
        <v>217</v>
      </c>
      <c r="F9" s="21">
        <v>146</v>
      </c>
      <c r="G9" s="36">
        <v>120</v>
      </c>
      <c r="H9" s="36">
        <v>25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9">
        <v>0</v>
      </c>
      <c r="U9" s="13">
        <f t="shared" ref="U9:U29" si="0">MAX(G9:T9)</f>
        <v>120</v>
      </c>
      <c r="V9" s="15">
        <f t="shared" ref="V9:V29" si="1">U9/SUM(G9:T9)*100</f>
        <v>82.191780821917803</v>
      </c>
      <c r="W9" s="13">
        <f t="shared" ref="W9:W29" si="2">LARGE(G9:T9,2)</f>
        <v>25</v>
      </c>
      <c r="X9" s="15">
        <f t="shared" ref="X9:X29" si="3">W9/SUM(G9:T9)*100</f>
        <v>17.123287671232877</v>
      </c>
      <c r="Y9" s="4">
        <f t="shared" ref="Y9:Y29" si="4">SUM(G9:T9)-U9-W9</f>
        <v>1</v>
      </c>
      <c r="Z9" s="15">
        <f t="shared" ref="Z9:Z29" si="5">Y9/SUM(G9:T9)*100</f>
        <v>0.68493150684931503</v>
      </c>
      <c r="AB9" s="1"/>
      <c r="AC9" s="1"/>
      <c r="AD9" s="1"/>
    </row>
    <row r="10" spans="1:30">
      <c r="C10" s="24" t="s">
        <v>1</v>
      </c>
      <c r="D10" s="24">
        <v>11</v>
      </c>
      <c r="E10" s="3">
        <v>14</v>
      </c>
      <c r="F10" s="3">
        <v>10</v>
      </c>
      <c r="G10" s="37">
        <v>10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30">
        <v>0</v>
      </c>
      <c r="U10" s="14">
        <f t="shared" si="0"/>
        <v>10</v>
      </c>
      <c r="V10" s="16">
        <f t="shared" si="1"/>
        <v>100</v>
      </c>
      <c r="W10" s="14">
        <f t="shared" si="2"/>
        <v>0</v>
      </c>
      <c r="X10" s="16">
        <f t="shared" si="3"/>
        <v>0</v>
      </c>
      <c r="Y10" s="5">
        <f t="shared" si="4"/>
        <v>0</v>
      </c>
      <c r="Z10" s="16">
        <f t="shared" si="5"/>
        <v>0</v>
      </c>
      <c r="AB10" s="1"/>
      <c r="AC10" s="1"/>
      <c r="AD10" s="1"/>
    </row>
    <row r="11" spans="1:30">
      <c r="C11" s="24" t="s">
        <v>2</v>
      </c>
      <c r="D11" s="24">
        <v>15</v>
      </c>
      <c r="E11" s="3">
        <v>298</v>
      </c>
      <c r="F11" s="3">
        <v>228</v>
      </c>
      <c r="G11" s="37">
        <v>42</v>
      </c>
      <c r="H11" s="37">
        <v>183</v>
      </c>
      <c r="I11" s="23">
        <v>0</v>
      </c>
      <c r="J11" s="23">
        <v>0</v>
      </c>
      <c r="K11" s="23">
        <v>0</v>
      </c>
      <c r="L11" s="23">
        <v>1</v>
      </c>
      <c r="M11" s="23">
        <v>1</v>
      </c>
      <c r="N11" s="23">
        <v>0</v>
      </c>
      <c r="O11" s="23">
        <v>0</v>
      </c>
      <c r="P11" s="23">
        <v>0</v>
      </c>
      <c r="Q11" s="23">
        <v>1</v>
      </c>
      <c r="R11" s="23">
        <v>0</v>
      </c>
      <c r="S11" s="23">
        <v>0</v>
      </c>
      <c r="T11" s="30">
        <v>0</v>
      </c>
      <c r="U11" s="14">
        <f t="shared" si="0"/>
        <v>183</v>
      </c>
      <c r="V11" s="16">
        <f t="shared" si="1"/>
        <v>80.26315789473685</v>
      </c>
      <c r="W11" s="14">
        <f t="shared" si="2"/>
        <v>42</v>
      </c>
      <c r="X11" s="16">
        <f t="shared" si="3"/>
        <v>18.421052631578945</v>
      </c>
      <c r="Y11" s="5">
        <f t="shared" si="4"/>
        <v>3</v>
      </c>
      <c r="Z11" s="16">
        <f t="shared" si="5"/>
        <v>1.3157894736842104</v>
      </c>
      <c r="AB11" s="1"/>
      <c r="AC11" s="1"/>
      <c r="AD11" s="1"/>
    </row>
    <row r="12" spans="1:30">
      <c r="C12" s="24" t="s">
        <v>3</v>
      </c>
      <c r="D12" s="24">
        <v>20</v>
      </c>
      <c r="E12" s="3">
        <v>403</v>
      </c>
      <c r="F12" s="3">
        <v>281</v>
      </c>
      <c r="G12" s="23">
        <v>0</v>
      </c>
      <c r="H12" s="23">
        <v>0</v>
      </c>
      <c r="I12" s="37">
        <v>228</v>
      </c>
      <c r="J12" s="37">
        <v>50</v>
      </c>
      <c r="K12" s="23">
        <v>0</v>
      </c>
      <c r="L12" s="23">
        <v>3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30">
        <v>0</v>
      </c>
      <c r="U12" s="14">
        <f t="shared" si="0"/>
        <v>228</v>
      </c>
      <c r="V12" s="16">
        <f t="shared" si="1"/>
        <v>81.138790035587192</v>
      </c>
      <c r="W12" s="14">
        <f t="shared" si="2"/>
        <v>50</v>
      </c>
      <c r="X12" s="16">
        <f t="shared" si="3"/>
        <v>17.793594306049823</v>
      </c>
      <c r="Y12" s="5">
        <f t="shared" si="4"/>
        <v>3</v>
      </c>
      <c r="Z12" s="16">
        <f t="shared" si="5"/>
        <v>1.0676156583629894</v>
      </c>
      <c r="AB12" s="1"/>
      <c r="AC12" s="1"/>
      <c r="AD12" s="1"/>
    </row>
    <row r="13" spans="1:30" ht="18" customHeight="1">
      <c r="C13" s="24" t="s">
        <v>4</v>
      </c>
      <c r="D13" s="24">
        <v>18</v>
      </c>
      <c r="E13" s="3">
        <v>324</v>
      </c>
      <c r="F13" s="3">
        <v>233</v>
      </c>
      <c r="G13" s="23">
        <v>0</v>
      </c>
      <c r="H13" s="23">
        <v>0</v>
      </c>
      <c r="I13" s="37">
        <v>35</v>
      </c>
      <c r="J13" s="37">
        <v>196</v>
      </c>
      <c r="K13" s="23">
        <v>0</v>
      </c>
      <c r="L13" s="23">
        <v>1</v>
      </c>
      <c r="M13" s="23">
        <v>0</v>
      </c>
      <c r="N13" s="23">
        <v>0</v>
      </c>
      <c r="O13" s="23">
        <v>0</v>
      </c>
      <c r="P13" s="23">
        <v>1</v>
      </c>
      <c r="Q13" s="23">
        <v>0</v>
      </c>
      <c r="R13" s="23">
        <v>0</v>
      </c>
      <c r="S13" s="23">
        <v>0</v>
      </c>
      <c r="T13" s="30">
        <v>0</v>
      </c>
      <c r="U13" s="14">
        <f t="shared" si="0"/>
        <v>196</v>
      </c>
      <c r="V13" s="16">
        <f t="shared" si="1"/>
        <v>84.12017167381974</v>
      </c>
      <c r="W13" s="14">
        <f t="shared" si="2"/>
        <v>35</v>
      </c>
      <c r="X13" s="16">
        <f t="shared" si="3"/>
        <v>15.021459227467812</v>
      </c>
      <c r="Y13" s="5">
        <f t="shared" si="4"/>
        <v>2</v>
      </c>
      <c r="Z13" s="16">
        <f t="shared" si="5"/>
        <v>0.85836909871244638</v>
      </c>
      <c r="AB13" s="1"/>
      <c r="AC13" s="1"/>
      <c r="AD13" s="1"/>
    </row>
    <row r="14" spans="1:30">
      <c r="A14" s="45" t="s">
        <v>24</v>
      </c>
      <c r="B14" s="46"/>
      <c r="C14" s="24" t="s">
        <v>5</v>
      </c>
      <c r="D14" s="24">
        <v>21</v>
      </c>
      <c r="E14" s="3">
        <v>204</v>
      </c>
      <c r="F14" s="3">
        <v>129</v>
      </c>
      <c r="G14" s="23">
        <v>0</v>
      </c>
      <c r="H14" s="23">
        <v>0</v>
      </c>
      <c r="I14" s="23">
        <v>0</v>
      </c>
      <c r="J14" s="23">
        <v>0</v>
      </c>
      <c r="K14" s="37">
        <v>87</v>
      </c>
      <c r="L14" s="37">
        <v>42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30">
        <v>0</v>
      </c>
      <c r="U14" s="14">
        <f t="shared" si="0"/>
        <v>87</v>
      </c>
      <c r="V14" s="16">
        <f t="shared" si="1"/>
        <v>67.441860465116278</v>
      </c>
      <c r="W14" s="14">
        <f t="shared" si="2"/>
        <v>42</v>
      </c>
      <c r="X14" s="16">
        <f t="shared" si="3"/>
        <v>32.558139534883722</v>
      </c>
      <c r="Y14" s="5">
        <f t="shared" si="4"/>
        <v>0</v>
      </c>
      <c r="Z14" s="16">
        <f t="shared" si="5"/>
        <v>0</v>
      </c>
      <c r="AB14" s="1"/>
      <c r="AC14" s="1"/>
      <c r="AD14" s="1"/>
    </row>
    <row r="15" spans="1:30" ht="18" customHeight="1">
      <c r="A15" s="45"/>
      <c r="B15" s="46"/>
      <c r="C15" s="24" t="s">
        <v>6</v>
      </c>
      <c r="D15" s="24">
        <v>14</v>
      </c>
      <c r="E15" s="3">
        <v>315</v>
      </c>
      <c r="F15" s="3">
        <v>246</v>
      </c>
      <c r="G15" s="23">
        <v>0</v>
      </c>
      <c r="H15" s="23">
        <v>0</v>
      </c>
      <c r="I15" s="23">
        <v>0</v>
      </c>
      <c r="J15" s="23">
        <v>0</v>
      </c>
      <c r="K15" s="37">
        <v>25</v>
      </c>
      <c r="L15" s="37">
        <v>220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30">
        <v>1</v>
      </c>
      <c r="U15" s="14">
        <f t="shared" si="0"/>
        <v>220</v>
      </c>
      <c r="V15" s="16">
        <f t="shared" si="1"/>
        <v>89.430894308943081</v>
      </c>
      <c r="W15" s="14">
        <f t="shared" si="2"/>
        <v>25</v>
      </c>
      <c r="X15" s="16">
        <f t="shared" si="3"/>
        <v>10.16260162601626</v>
      </c>
      <c r="Y15" s="5">
        <f t="shared" si="4"/>
        <v>1</v>
      </c>
      <c r="Z15" s="16">
        <f t="shared" si="5"/>
        <v>0.40650406504065045</v>
      </c>
      <c r="AB15" s="1"/>
      <c r="AC15" s="1"/>
      <c r="AD15" s="1"/>
    </row>
    <row r="16" spans="1:30">
      <c r="A16" s="35"/>
      <c r="B16" s="35"/>
      <c r="C16" s="24" t="s">
        <v>6</v>
      </c>
      <c r="D16" s="24">
        <v>7</v>
      </c>
      <c r="E16" s="3">
        <v>22</v>
      </c>
      <c r="F16" s="3">
        <v>11</v>
      </c>
      <c r="G16" s="23">
        <v>0</v>
      </c>
      <c r="H16" s="23">
        <v>0</v>
      </c>
      <c r="I16" s="23">
        <v>0</v>
      </c>
      <c r="J16" s="23">
        <v>0</v>
      </c>
      <c r="K16" s="37">
        <v>2</v>
      </c>
      <c r="L16" s="37">
        <v>9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30">
        <v>0</v>
      </c>
      <c r="U16" s="14">
        <f t="shared" si="0"/>
        <v>9</v>
      </c>
      <c r="V16" s="16">
        <f t="shared" si="1"/>
        <v>81.818181818181827</v>
      </c>
      <c r="W16" s="14">
        <f t="shared" si="2"/>
        <v>2</v>
      </c>
      <c r="X16" s="16">
        <f t="shared" si="3"/>
        <v>18.181818181818183</v>
      </c>
      <c r="Y16" s="5">
        <f t="shared" si="4"/>
        <v>0</v>
      </c>
      <c r="Z16" s="16">
        <f t="shared" si="5"/>
        <v>0</v>
      </c>
      <c r="AB16" s="1"/>
      <c r="AC16" s="1"/>
      <c r="AD16" s="1"/>
    </row>
    <row r="17" spans="3:30">
      <c r="C17" s="24" t="s">
        <v>7</v>
      </c>
      <c r="D17" s="24">
        <v>13</v>
      </c>
      <c r="E17" s="3">
        <v>220</v>
      </c>
      <c r="F17" s="3">
        <v>145</v>
      </c>
      <c r="G17" s="23">
        <v>0</v>
      </c>
      <c r="H17" s="23">
        <v>1</v>
      </c>
      <c r="I17" s="23">
        <v>0</v>
      </c>
      <c r="J17" s="23">
        <v>0</v>
      </c>
      <c r="K17" s="23">
        <v>0</v>
      </c>
      <c r="L17" s="23">
        <v>1</v>
      </c>
      <c r="M17" s="37">
        <v>118</v>
      </c>
      <c r="N17" s="37">
        <v>20</v>
      </c>
      <c r="O17" s="23">
        <v>0</v>
      </c>
      <c r="P17" s="23">
        <v>1</v>
      </c>
      <c r="Q17" s="23">
        <v>0</v>
      </c>
      <c r="R17" s="23">
        <v>0</v>
      </c>
      <c r="S17" s="23">
        <v>4</v>
      </c>
      <c r="T17" s="30">
        <v>0</v>
      </c>
      <c r="U17" s="14">
        <f t="shared" si="0"/>
        <v>118</v>
      </c>
      <c r="V17" s="16">
        <f t="shared" si="1"/>
        <v>81.379310344827587</v>
      </c>
      <c r="W17" s="14">
        <f t="shared" si="2"/>
        <v>20</v>
      </c>
      <c r="X17" s="16">
        <f t="shared" si="3"/>
        <v>13.793103448275861</v>
      </c>
      <c r="Y17" s="5">
        <f t="shared" si="4"/>
        <v>7</v>
      </c>
      <c r="Z17" s="16">
        <f t="shared" si="5"/>
        <v>4.8275862068965516</v>
      </c>
      <c r="AB17" s="1"/>
      <c r="AC17" s="1"/>
      <c r="AD17" s="1"/>
    </row>
    <row r="18" spans="3:30">
      <c r="C18" s="24" t="s">
        <v>7</v>
      </c>
      <c r="D18" s="24">
        <v>6</v>
      </c>
      <c r="E18" s="3">
        <v>11</v>
      </c>
      <c r="F18" s="3">
        <v>5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7">
        <v>5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30">
        <v>0</v>
      </c>
      <c r="U18" s="14">
        <f t="shared" si="0"/>
        <v>5</v>
      </c>
      <c r="V18" s="16">
        <f t="shared" si="1"/>
        <v>100</v>
      </c>
      <c r="W18" s="14">
        <f t="shared" si="2"/>
        <v>0</v>
      </c>
      <c r="X18" s="16">
        <f t="shared" si="3"/>
        <v>0</v>
      </c>
      <c r="Y18" s="5">
        <f t="shared" si="4"/>
        <v>0</v>
      </c>
      <c r="Z18" s="16">
        <f t="shared" si="5"/>
        <v>0</v>
      </c>
      <c r="AB18" s="1"/>
      <c r="AC18" s="1"/>
      <c r="AD18" s="1"/>
    </row>
    <row r="19" spans="3:30">
      <c r="C19" s="24" t="s">
        <v>8</v>
      </c>
      <c r="D19" s="24">
        <v>17</v>
      </c>
      <c r="E19" s="3">
        <v>274</v>
      </c>
      <c r="F19" s="3">
        <v>201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37">
        <v>21</v>
      </c>
      <c r="N19" s="37">
        <v>171</v>
      </c>
      <c r="O19" s="23">
        <v>8</v>
      </c>
      <c r="P19" s="23">
        <v>0</v>
      </c>
      <c r="Q19" s="23">
        <v>0</v>
      </c>
      <c r="R19" s="23">
        <v>0</v>
      </c>
      <c r="S19" s="23">
        <v>0</v>
      </c>
      <c r="T19" s="30">
        <v>0</v>
      </c>
      <c r="U19" s="14">
        <f t="shared" si="0"/>
        <v>171</v>
      </c>
      <c r="V19" s="16">
        <f t="shared" si="1"/>
        <v>85.074626865671647</v>
      </c>
      <c r="W19" s="14">
        <f t="shared" si="2"/>
        <v>21</v>
      </c>
      <c r="X19" s="16">
        <f t="shared" si="3"/>
        <v>10.44776119402985</v>
      </c>
      <c r="Y19" s="5">
        <f t="shared" si="4"/>
        <v>9</v>
      </c>
      <c r="Z19" s="16">
        <f t="shared" si="5"/>
        <v>4.4776119402985071</v>
      </c>
      <c r="AB19" s="1"/>
      <c r="AC19" s="1"/>
      <c r="AD19" s="1"/>
    </row>
    <row r="20" spans="3:30">
      <c r="C20" s="24" t="s">
        <v>8</v>
      </c>
      <c r="D20" s="24">
        <v>8</v>
      </c>
      <c r="E20" s="3">
        <v>7</v>
      </c>
      <c r="F20" s="3">
        <v>7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</v>
      </c>
      <c r="N20" s="37">
        <v>6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30">
        <v>0</v>
      </c>
      <c r="U20" s="14">
        <f t="shared" si="0"/>
        <v>6</v>
      </c>
      <c r="V20" s="16">
        <f t="shared" si="1"/>
        <v>85.714285714285708</v>
      </c>
      <c r="W20" s="14">
        <f t="shared" si="2"/>
        <v>1</v>
      </c>
      <c r="X20" s="16">
        <f t="shared" si="3"/>
        <v>14.285714285714285</v>
      </c>
      <c r="Y20" s="5">
        <f t="shared" si="4"/>
        <v>0</v>
      </c>
      <c r="Z20" s="16">
        <f t="shared" si="5"/>
        <v>0</v>
      </c>
      <c r="AB20" s="1"/>
      <c r="AC20" s="1"/>
      <c r="AD20" s="1"/>
    </row>
    <row r="21" spans="3:30" ht="15" customHeight="1">
      <c r="C21" s="24" t="s">
        <v>9</v>
      </c>
      <c r="D21" s="24">
        <v>12</v>
      </c>
      <c r="E21" s="3">
        <v>279</v>
      </c>
      <c r="F21" s="3">
        <v>169</v>
      </c>
      <c r="G21" s="23">
        <v>0</v>
      </c>
      <c r="H21" s="23">
        <v>0</v>
      </c>
      <c r="I21" s="23">
        <v>1</v>
      </c>
      <c r="J21" s="23">
        <v>0</v>
      </c>
      <c r="K21" s="23">
        <v>0</v>
      </c>
      <c r="L21" s="23">
        <v>1</v>
      </c>
      <c r="M21" s="23">
        <v>1</v>
      </c>
      <c r="N21" s="23">
        <v>7</v>
      </c>
      <c r="O21" s="37">
        <v>107</v>
      </c>
      <c r="P21" s="37">
        <v>52</v>
      </c>
      <c r="Q21" s="23">
        <v>0</v>
      </c>
      <c r="R21" s="23">
        <v>0</v>
      </c>
      <c r="S21" s="23">
        <v>0</v>
      </c>
      <c r="T21" s="30">
        <v>0</v>
      </c>
      <c r="U21" s="14">
        <f t="shared" si="0"/>
        <v>107</v>
      </c>
      <c r="V21" s="16">
        <f t="shared" si="1"/>
        <v>63.31360946745562</v>
      </c>
      <c r="W21" s="14">
        <f t="shared" si="2"/>
        <v>52</v>
      </c>
      <c r="X21" s="16">
        <f t="shared" si="3"/>
        <v>30.76923076923077</v>
      </c>
      <c r="Y21" s="5">
        <f t="shared" si="4"/>
        <v>10</v>
      </c>
      <c r="Z21" s="16">
        <f t="shared" si="5"/>
        <v>5.9171597633136095</v>
      </c>
      <c r="AB21" s="1"/>
      <c r="AC21" s="1"/>
      <c r="AD21" s="1"/>
    </row>
    <row r="22" spans="3:30">
      <c r="C22" s="24" t="s">
        <v>10</v>
      </c>
      <c r="D22" s="24">
        <v>25</v>
      </c>
      <c r="E22" s="3">
        <v>280</v>
      </c>
      <c r="F22" s="3">
        <v>199</v>
      </c>
      <c r="G22" s="23">
        <v>0</v>
      </c>
      <c r="H22" s="23">
        <v>0</v>
      </c>
      <c r="I22" s="23">
        <v>0</v>
      </c>
      <c r="J22" s="23">
        <v>2</v>
      </c>
      <c r="K22" s="23">
        <v>0</v>
      </c>
      <c r="L22" s="23">
        <v>0</v>
      </c>
      <c r="M22" s="23">
        <v>3</v>
      </c>
      <c r="N22" s="23">
        <v>1</v>
      </c>
      <c r="O22" s="37">
        <v>17</v>
      </c>
      <c r="P22" s="37">
        <v>176</v>
      </c>
      <c r="Q22" s="23">
        <v>0</v>
      </c>
      <c r="R22" s="23">
        <v>0</v>
      </c>
      <c r="S22" s="23">
        <v>0</v>
      </c>
      <c r="T22" s="30">
        <v>0</v>
      </c>
      <c r="U22" s="14">
        <f t="shared" si="0"/>
        <v>176</v>
      </c>
      <c r="V22" s="16">
        <f t="shared" si="1"/>
        <v>88.442211055276388</v>
      </c>
      <c r="W22" s="14">
        <f t="shared" si="2"/>
        <v>17</v>
      </c>
      <c r="X22" s="16">
        <f t="shared" si="3"/>
        <v>8.5427135678391952</v>
      </c>
      <c r="Y22" s="5">
        <f t="shared" si="4"/>
        <v>6</v>
      </c>
      <c r="Z22" s="16">
        <f t="shared" si="5"/>
        <v>3.0150753768844218</v>
      </c>
      <c r="AB22" s="1"/>
      <c r="AC22" s="1"/>
      <c r="AD22" s="1"/>
    </row>
    <row r="23" spans="3:30">
      <c r="C23" s="24" t="s">
        <v>11</v>
      </c>
      <c r="D23" s="24">
        <v>22</v>
      </c>
      <c r="E23" s="3">
        <v>172</v>
      </c>
      <c r="F23" s="3">
        <v>123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</v>
      </c>
      <c r="O23" s="23">
        <v>0</v>
      </c>
      <c r="P23" s="23">
        <v>0</v>
      </c>
      <c r="Q23" s="37">
        <v>112</v>
      </c>
      <c r="R23" s="37">
        <v>9</v>
      </c>
      <c r="S23" s="23">
        <v>0</v>
      </c>
      <c r="T23" s="30">
        <v>0</v>
      </c>
      <c r="U23" s="14">
        <f t="shared" si="0"/>
        <v>112</v>
      </c>
      <c r="V23" s="16">
        <f t="shared" si="1"/>
        <v>91.056910569105682</v>
      </c>
      <c r="W23" s="14">
        <f t="shared" si="2"/>
        <v>9</v>
      </c>
      <c r="X23" s="16">
        <f t="shared" si="3"/>
        <v>7.3170731707317067</v>
      </c>
      <c r="Y23" s="5">
        <f t="shared" si="4"/>
        <v>2</v>
      </c>
      <c r="Z23" s="16">
        <f t="shared" si="5"/>
        <v>1.6260162601626018</v>
      </c>
      <c r="AA23" s="1"/>
      <c r="AB23" s="1"/>
      <c r="AC23" s="1"/>
    </row>
    <row r="24" spans="3:30">
      <c r="C24" s="24" t="s">
        <v>12</v>
      </c>
      <c r="D24" s="24">
        <v>24</v>
      </c>
      <c r="E24" s="3">
        <v>241</v>
      </c>
      <c r="F24" s="3">
        <v>170</v>
      </c>
      <c r="G24" s="23">
        <v>2</v>
      </c>
      <c r="H24" s="23">
        <v>1</v>
      </c>
      <c r="I24" s="23">
        <v>0</v>
      </c>
      <c r="J24" s="23">
        <v>0</v>
      </c>
      <c r="K24" s="23">
        <v>1</v>
      </c>
      <c r="L24" s="23">
        <v>0</v>
      </c>
      <c r="M24" s="23">
        <v>1</v>
      </c>
      <c r="N24" s="23">
        <v>1</v>
      </c>
      <c r="O24" s="23">
        <v>0</v>
      </c>
      <c r="P24" s="23">
        <v>0</v>
      </c>
      <c r="Q24" s="37">
        <v>45</v>
      </c>
      <c r="R24" s="37">
        <v>119</v>
      </c>
      <c r="S24" s="23">
        <v>0</v>
      </c>
      <c r="T24" s="30">
        <v>0</v>
      </c>
      <c r="U24" s="14">
        <f t="shared" si="0"/>
        <v>119</v>
      </c>
      <c r="V24" s="16">
        <f t="shared" si="1"/>
        <v>70</v>
      </c>
      <c r="W24" s="14">
        <f t="shared" si="2"/>
        <v>45</v>
      </c>
      <c r="X24" s="16">
        <f t="shared" si="3"/>
        <v>26.47058823529412</v>
      </c>
      <c r="Y24" s="5">
        <f t="shared" si="4"/>
        <v>6</v>
      </c>
      <c r="Z24" s="16">
        <f t="shared" si="5"/>
        <v>3.5294117647058822</v>
      </c>
      <c r="AA24" s="1"/>
      <c r="AB24" s="1"/>
      <c r="AC24" s="1"/>
    </row>
    <row r="25" spans="3:30">
      <c r="C25" s="24" t="s">
        <v>12</v>
      </c>
      <c r="D25" s="24">
        <v>10</v>
      </c>
      <c r="E25" s="3">
        <v>12</v>
      </c>
      <c r="F25" s="3">
        <v>7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37">
        <v>4</v>
      </c>
      <c r="R25" s="37">
        <v>3</v>
      </c>
      <c r="S25" s="23">
        <v>0</v>
      </c>
      <c r="T25" s="30">
        <v>0</v>
      </c>
      <c r="U25" s="14">
        <f t="shared" si="0"/>
        <v>4</v>
      </c>
      <c r="V25" s="16">
        <f t="shared" si="1"/>
        <v>57.142857142857139</v>
      </c>
      <c r="W25" s="14">
        <f t="shared" si="2"/>
        <v>3</v>
      </c>
      <c r="X25" s="16">
        <f t="shared" si="3"/>
        <v>42.857142857142854</v>
      </c>
      <c r="Y25" s="5">
        <f t="shared" si="4"/>
        <v>0</v>
      </c>
      <c r="Z25" s="16">
        <f t="shared" si="5"/>
        <v>0</v>
      </c>
      <c r="AA25" s="1"/>
      <c r="AB25" s="1"/>
      <c r="AC25" s="1"/>
    </row>
    <row r="26" spans="3:30" ht="15" customHeight="1">
      <c r="C26" s="24" t="s">
        <v>13</v>
      </c>
      <c r="D26" s="24">
        <v>23</v>
      </c>
      <c r="E26" s="3">
        <v>292</v>
      </c>
      <c r="F26" s="3">
        <v>196</v>
      </c>
      <c r="G26" s="23">
        <v>0</v>
      </c>
      <c r="H26" s="23">
        <v>0</v>
      </c>
      <c r="I26" s="23">
        <v>0</v>
      </c>
      <c r="J26" s="23">
        <v>0</v>
      </c>
      <c r="K26" s="23">
        <v>1</v>
      </c>
      <c r="L26" s="23">
        <v>0</v>
      </c>
      <c r="M26" s="23">
        <v>11</v>
      </c>
      <c r="N26" s="23">
        <v>0</v>
      </c>
      <c r="O26" s="23">
        <v>0</v>
      </c>
      <c r="P26" s="23">
        <v>1</v>
      </c>
      <c r="Q26" s="23">
        <v>0</v>
      </c>
      <c r="R26" s="23">
        <v>1</v>
      </c>
      <c r="S26" s="37">
        <v>153</v>
      </c>
      <c r="T26" s="40">
        <v>29</v>
      </c>
      <c r="U26" s="14">
        <f t="shared" si="0"/>
        <v>153</v>
      </c>
      <c r="V26" s="16">
        <f t="shared" si="1"/>
        <v>78.061224489795919</v>
      </c>
      <c r="W26" s="14">
        <f t="shared" si="2"/>
        <v>29</v>
      </c>
      <c r="X26" s="16">
        <f t="shared" si="3"/>
        <v>14.795918367346939</v>
      </c>
      <c r="Y26" s="5">
        <f t="shared" si="4"/>
        <v>14</v>
      </c>
      <c r="Z26" s="16">
        <f t="shared" si="5"/>
        <v>7.1428571428571423</v>
      </c>
      <c r="AA26" s="1"/>
      <c r="AB26" s="1"/>
      <c r="AC26" s="1"/>
    </row>
    <row r="27" spans="3:30">
      <c r="C27" s="24" t="s">
        <v>14</v>
      </c>
      <c r="D27" s="24">
        <v>16</v>
      </c>
      <c r="E27" s="3">
        <v>133</v>
      </c>
      <c r="F27" s="3">
        <v>90</v>
      </c>
      <c r="G27" s="23">
        <v>2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2</v>
      </c>
      <c r="O27" s="23">
        <v>0</v>
      </c>
      <c r="P27" s="23">
        <v>1</v>
      </c>
      <c r="Q27" s="23">
        <v>0</v>
      </c>
      <c r="R27" s="23">
        <v>1</v>
      </c>
      <c r="S27" s="37">
        <v>10</v>
      </c>
      <c r="T27" s="40">
        <v>74</v>
      </c>
      <c r="U27" s="14">
        <f t="shared" si="0"/>
        <v>74</v>
      </c>
      <c r="V27" s="16">
        <f t="shared" si="1"/>
        <v>82.222222222222214</v>
      </c>
      <c r="W27" s="14">
        <f t="shared" si="2"/>
        <v>10</v>
      </c>
      <c r="X27" s="16">
        <f t="shared" si="3"/>
        <v>11.111111111111111</v>
      </c>
      <c r="Y27" s="5">
        <f t="shared" si="4"/>
        <v>6</v>
      </c>
      <c r="Z27" s="16">
        <f t="shared" si="5"/>
        <v>6.666666666666667</v>
      </c>
      <c r="AA27" s="1"/>
      <c r="AB27" s="1"/>
      <c r="AC27" s="1"/>
    </row>
    <row r="28" spans="3:30">
      <c r="C28" s="24" t="s">
        <v>14</v>
      </c>
      <c r="D28" s="24">
        <v>9</v>
      </c>
      <c r="E28" s="3">
        <v>8</v>
      </c>
      <c r="F28" s="3">
        <v>4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37">
        <v>2</v>
      </c>
      <c r="T28" s="40">
        <v>2</v>
      </c>
      <c r="U28" s="14">
        <f t="shared" si="0"/>
        <v>2</v>
      </c>
      <c r="V28" s="16">
        <f t="shared" si="1"/>
        <v>50</v>
      </c>
      <c r="W28" s="14">
        <f t="shared" si="2"/>
        <v>2</v>
      </c>
      <c r="X28" s="16">
        <f t="shared" si="3"/>
        <v>50</v>
      </c>
      <c r="Y28" s="5">
        <f t="shared" si="4"/>
        <v>0</v>
      </c>
      <c r="Z28" s="16">
        <f t="shared" si="5"/>
        <v>0</v>
      </c>
      <c r="AA28" s="1"/>
      <c r="AB28" s="1"/>
      <c r="AC28" s="1"/>
    </row>
    <row r="29" spans="3:30">
      <c r="C29" s="25" t="s">
        <v>14</v>
      </c>
      <c r="D29" s="25">
        <v>5</v>
      </c>
      <c r="E29" s="27">
        <v>3</v>
      </c>
      <c r="F29" s="27">
        <v>3</v>
      </c>
      <c r="G29" s="3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39">
        <v>3</v>
      </c>
      <c r="U29" s="11">
        <f t="shared" si="0"/>
        <v>3</v>
      </c>
      <c r="V29" s="17">
        <f t="shared" si="1"/>
        <v>100</v>
      </c>
      <c r="W29" s="11">
        <f t="shared" si="2"/>
        <v>0</v>
      </c>
      <c r="X29" s="17">
        <f t="shared" si="3"/>
        <v>0</v>
      </c>
      <c r="Y29" s="2">
        <f t="shared" si="4"/>
        <v>0</v>
      </c>
      <c r="Z29" s="17">
        <f t="shared" si="5"/>
        <v>0</v>
      </c>
      <c r="AA29" s="1"/>
      <c r="AB29" s="1"/>
      <c r="AC29" s="1"/>
    </row>
    <row r="30" spans="3:30">
      <c r="C30" s="1"/>
      <c r="D30" s="25" t="s">
        <v>15</v>
      </c>
      <c r="E30" s="26">
        <f>SUM(E9:E29)</f>
        <v>3729</v>
      </c>
      <c r="F30" s="27">
        <f>SUM(F9:F29)</f>
        <v>2603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8" t="s">
        <v>26</v>
      </c>
      <c r="V30" s="33">
        <f>AVERAGE(V9:V29)</f>
        <v>80.895814042371455</v>
      </c>
      <c r="W30" s="34" t="s">
        <v>26</v>
      </c>
      <c r="X30" s="33">
        <f>AVERAGE(X9:X29)</f>
        <v>17.126300485036396</v>
      </c>
      <c r="Y30" s="18" t="s">
        <v>26</v>
      </c>
      <c r="Z30" s="33">
        <f>AVERAGE(Z9:Z29)</f>
        <v>1.9778854725921426</v>
      </c>
      <c r="AA30" s="1"/>
      <c r="AB30" s="1"/>
      <c r="AC30" s="1"/>
    </row>
    <row r="31" spans="3:30">
      <c r="C31" s="1"/>
      <c r="D31" s="5"/>
      <c r="E31" s="20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3:30">
      <c r="C32" s="1"/>
      <c r="D32" s="5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"/>
      <c r="V32" s="1"/>
      <c r="W32" s="1"/>
      <c r="X32" s="1"/>
      <c r="Y32" s="1"/>
      <c r="Z32" s="1"/>
      <c r="AA32" s="1"/>
      <c r="AB32" s="1"/>
      <c r="AC32" s="1"/>
    </row>
    <row r="33" spans="1:30">
      <c r="C33" s="1"/>
      <c r="D33" s="32">
        <v>3</v>
      </c>
      <c r="E33" s="21">
        <v>2</v>
      </c>
      <c r="F33" s="21">
        <v>2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9">
        <v>2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30">
      <c r="A34" s="45" t="s">
        <v>25</v>
      </c>
      <c r="B34" s="45"/>
      <c r="C34" s="45"/>
      <c r="D34" s="24">
        <v>1</v>
      </c>
      <c r="E34" s="3">
        <v>1</v>
      </c>
      <c r="F34" s="3">
        <v>1</v>
      </c>
      <c r="G34" s="23">
        <v>0</v>
      </c>
      <c r="H34" s="23">
        <v>1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30">
        <v>0</v>
      </c>
      <c r="U34" s="1"/>
      <c r="V34" s="1"/>
      <c r="W34" s="1"/>
      <c r="X34" s="1"/>
      <c r="Y34" s="1"/>
      <c r="Z34" s="1"/>
      <c r="AA34" s="1"/>
      <c r="AB34" s="1"/>
      <c r="AC34" s="1"/>
    </row>
    <row r="35" spans="1:30">
      <c r="A35" s="45"/>
      <c r="B35" s="45"/>
      <c r="C35" s="45"/>
      <c r="D35" s="24">
        <v>2</v>
      </c>
      <c r="E35" s="3">
        <v>1</v>
      </c>
      <c r="F35" s="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</v>
      </c>
      <c r="T35" s="30">
        <v>0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30">
      <c r="C36" s="1"/>
      <c r="D36" s="25">
        <v>4</v>
      </c>
      <c r="E36" s="27">
        <v>1</v>
      </c>
      <c r="F36" s="27">
        <v>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31">
        <v>0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30">
      <c r="C37" s="1"/>
      <c r="D37" s="11" t="s">
        <v>15</v>
      </c>
      <c r="E37" s="26">
        <f>SUM(E33:E36)</f>
        <v>5</v>
      </c>
      <c r="F37" s="27">
        <f>SUM(F33:F36)</f>
        <v>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40" spans="1:30">
      <c r="D40" s="18" t="s">
        <v>23</v>
      </c>
      <c r="E40" s="6">
        <f>E30+E37</f>
        <v>3734</v>
      </c>
      <c r="F40" s="19">
        <f>F30+F37</f>
        <v>2608</v>
      </c>
    </row>
    <row r="46" spans="1:30">
      <c r="C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C47" s="1"/>
      <c r="D47" s="5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3">
    <mergeCell ref="G7:T7"/>
    <mergeCell ref="A34:C35"/>
    <mergeCell ref="A14:B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Holtz Yan</dc:creator>
  <cp:lastModifiedBy>Holtz Yan</cp:lastModifiedBy>
  <dcterms:created xsi:type="dcterms:W3CDTF">2015-10-30T13:41:28Z</dcterms:created>
  <dcterms:modified xsi:type="dcterms:W3CDTF">2016-01-06T16:08:11Z</dcterms:modified>
</cp:coreProperties>
</file>