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910"/>
  <workbookPr showInkAnnotation="0" autoCompressPictures="0"/>
  <bookViews>
    <workbookView xWindow="1860" yWindow="0" windowWidth="25600" windowHeight="16060" tabRatio="947"/>
  </bookViews>
  <sheets>
    <sheet name="Objective 1 (Exp. 1-6)" sheetId="7" r:id="rId1"/>
    <sheet name="Objective 2 (Exp. 7)" sheetId="11" r:id="rId2"/>
    <sheet name="Objective 3 (Exp. 8-11)" sheetId="12" r:id="rId3"/>
    <sheet name="Objective 4 (12-17)" sheetId="16" r:id="rId4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15" i="11" l="1"/>
  <c r="D19" i="16"/>
  <c r="E10" i="16"/>
  <c r="E11" i="16"/>
  <c r="E12" i="16"/>
  <c r="E13" i="16"/>
  <c r="E14" i="16"/>
  <c r="E15" i="16"/>
  <c r="E16" i="16"/>
  <c r="E17" i="16"/>
  <c r="E18" i="16"/>
  <c r="E19" i="16"/>
  <c r="F19" i="16"/>
  <c r="G19" i="16"/>
  <c r="H19" i="16"/>
  <c r="C10" i="16"/>
  <c r="C11" i="16"/>
  <c r="C12" i="16"/>
  <c r="C13" i="16"/>
  <c r="C14" i="16"/>
  <c r="C15" i="16"/>
  <c r="C16" i="16"/>
  <c r="C17" i="16"/>
  <c r="C18" i="16"/>
  <c r="C20" i="16"/>
  <c r="D20" i="16"/>
  <c r="E20" i="16"/>
  <c r="F20" i="16"/>
  <c r="G20" i="16"/>
  <c r="H20" i="16"/>
  <c r="B20" i="16"/>
  <c r="B48" i="16"/>
  <c r="D48" i="16"/>
  <c r="E38" i="16"/>
  <c r="E39" i="16"/>
  <c r="E40" i="16"/>
  <c r="E41" i="16"/>
  <c r="E42" i="16"/>
  <c r="E43" i="16"/>
  <c r="E44" i="16"/>
  <c r="E45" i="16"/>
  <c r="E46" i="16"/>
  <c r="E48" i="16"/>
  <c r="F48" i="16"/>
  <c r="G38" i="16"/>
  <c r="G39" i="16"/>
  <c r="G40" i="16"/>
  <c r="G41" i="16"/>
  <c r="G42" i="16"/>
  <c r="G43" i="16"/>
  <c r="G44" i="16"/>
  <c r="G45" i="16"/>
  <c r="G46" i="16"/>
  <c r="G48" i="16"/>
  <c r="H48" i="16"/>
  <c r="B47" i="16"/>
  <c r="C38" i="16"/>
  <c r="C39" i="16"/>
  <c r="C40" i="16"/>
  <c r="C41" i="16"/>
  <c r="C42" i="16"/>
  <c r="C43" i="16"/>
  <c r="C44" i="16"/>
  <c r="C45" i="16"/>
  <c r="C46" i="16"/>
  <c r="C47" i="16"/>
  <c r="D47" i="16"/>
  <c r="E47" i="16"/>
  <c r="F47" i="16"/>
  <c r="G47" i="16"/>
  <c r="H47" i="16"/>
  <c r="B62" i="16"/>
  <c r="D62" i="16"/>
  <c r="E52" i="16"/>
  <c r="E53" i="16"/>
  <c r="E54" i="16"/>
  <c r="E55" i="16"/>
  <c r="E56" i="16"/>
  <c r="E57" i="16"/>
  <c r="E58" i="16"/>
  <c r="E59" i="16"/>
  <c r="E60" i="16"/>
  <c r="E62" i="16"/>
  <c r="F62" i="16"/>
  <c r="G52" i="16"/>
  <c r="G53" i="16"/>
  <c r="G54" i="16"/>
  <c r="G55" i="16"/>
  <c r="G56" i="16"/>
  <c r="G57" i="16"/>
  <c r="G58" i="16"/>
  <c r="G59" i="16"/>
  <c r="G60" i="16"/>
  <c r="G62" i="16"/>
  <c r="H62" i="16"/>
  <c r="B61" i="16"/>
  <c r="C52" i="16"/>
  <c r="C53" i="16"/>
  <c r="C54" i="16"/>
  <c r="C55" i="16"/>
  <c r="C56" i="16"/>
  <c r="C57" i="16"/>
  <c r="C58" i="16"/>
  <c r="C59" i="16"/>
  <c r="C60" i="16"/>
  <c r="C61" i="16"/>
  <c r="D61" i="16"/>
  <c r="E61" i="16"/>
  <c r="F61" i="16"/>
  <c r="G61" i="16"/>
  <c r="H61" i="16"/>
  <c r="B77" i="16"/>
  <c r="D77" i="16"/>
  <c r="E66" i="16"/>
  <c r="E67" i="16"/>
  <c r="E68" i="16"/>
  <c r="E69" i="16"/>
  <c r="E70" i="16"/>
  <c r="E71" i="16"/>
  <c r="E72" i="16"/>
  <c r="E73" i="16"/>
  <c r="E74" i="16"/>
  <c r="E75" i="16"/>
  <c r="E77" i="16"/>
  <c r="F77" i="16"/>
  <c r="G66" i="16"/>
  <c r="G67" i="16"/>
  <c r="G68" i="16"/>
  <c r="G69" i="16"/>
  <c r="G70" i="16"/>
  <c r="G71" i="16"/>
  <c r="G72" i="16"/>
  <c r="G73" i="16"/>
  <c r="G74" i="16"/>
  <c r="G75" i="16"/>
  <c r="G77" i="16"/>
  <c r="H77" i="16"/>
  <c r="B76" i="16"/>
  <c r="C66" i="16"/>
  <c r="C67" i="16"/>
  <c r="C68" i="16"/>
  <c r="C69" i="16"/>
  <c r="C70" i="16"/>
  <c r="C71" i="16"/>
  <c r="C72" i="16"/>
  <c r="C73" i="16"/>
  <c r="C74" i="16"/>
  <c r="C75" i="16"/>
  <c r="C76" i="16"/>
  <c r="D76" i="16"/>
  <c r="E76" i="16"/>
  <c r="F76" i="16"/>
  <c r="G76" i="16"/>
  <c r="H76" i="16"/>
  <c r="H90" i="16"/>
  <c r="F90" i="16"/>
  <c r="D90" i="16"/>
  <c r="B91" i="16"/>
  <c r="D91" i="16"/>
  <c r="E81" i="16"/>
  <c r="E82" i="16"/>
  <c r="E83" i="16"/>
  <c r="E84" i="16"/>
  <c r="E85" i="16"/>
  <c r="E86" i="16"/>
  <c r="E87" i="16"/>
  <c r="E88" i="16"/>
  <c r="E89" i="16"/>
  <c r="E91" i="16"/>
  <c r="F91" i="16"/>
  <c r="G81" i="16"/>
  <c r="G82" i="16"/>
  <c r="G83" i="16"/>
  <c r="G84" i="16"/>
  <c r="G85" i="16"/>
  <c r="G86" i="16"/>
  <c r="G87" i="16"/>
  <c r="G88" i="16"/>
  <c r="G89" i="16"/>
  <c r="G91" i="16"/>
  <c r="H91" i="16"/>
  <c r="E90" i="16"/>
  <c r="C81" i="16"/>
  <c r="C82" i="16"/>
  <c r="C83" i="16"/>
  <c r="C84" i="16"/>
  <c r="C85" i="16"/>
  <c r="C86" i="16"/>
  <c r="C87" i="16"/>
  <c r="C88" i="16"/>
  <c r="C89" i="16"/>
  <c r="C90" i="16"/>
  <c r="H34" i="16"/>
  <c r="E24" i="16"/>
  <c r="E25" i="16"/>
  <c r="E26" i="16"/>
  <c r="E27" i="16"/>
  <c r="E28" i="16"/>
  <c r="E29" i="16"/>
  <c r="E30" i="16"/>
  <c r="E31" i="16"/>
  <c r="E32" i="16"/>
  <c r="E34" i="16"/>
  <c r="D34" i="16"/>
  <c r="C33" i="16"/>
  <c r="C34" i="16"/>
  <c r="B34" i="16"/>
  <c r="F34" i="16"/>
  <c r="G24" i="16"/>
  <c r="G25" i="16"/>
  <c r="G26" i="16"/>
  <c r="G27" i="16"/>
  <c r="G28" i="16"/>
  <c r="G29" i="16"/>
  <c r="G30" i="16"/>
  <c r="G31" i="16"/>
  <c r="G32" i="16"/>
  <c r="G34" i="16"/>
  <c r="B19" i="16"/>
  <c r="B90" i="16"/>
  <c r="B33" i="16"/>
  <c r="C19" i="16"/>
  <c r="H33" i="16"/>
  <c r="G33" i="16"/>
  <c r="F33" i="16"/>
  <c r="E33" i="16"/>
  <c r="C48" i="16"/>
  <c r="C62" i="16"/>
  <c r="C77" i="16"/>
  <c r="C91" i="16"/>
  <c r="G90" i="16"/>
  <c r="D55" i="12"/>
  <c r="D56" i="12"/>
  <c r="D57" i="12"/>
  <c r="D58" i="12"/>
  <c r="D59" i="12"/>
  <c r="D60" i="12"/>
  <c r="D61" i="12"/>
  <c r="D62" i="12"/>
  <c r="D63" i="12"/>
  <c r="D54" i="12"/>
  <c r="D23" i="12"/>
  <c r="D24" i="12"/>
  <c r="D25" i="12"/>
  <c r="D26" i="12"/>
  <c r="D27" i="12"/>
  <c r="D28" i="12"/>
  <c r="D29" i="12"/>
  <c r="D30" i="12"/>
  <c r="D31" i="12"/>
  <c r="D22" i="12"/>
  <c r="D7" i="12"/>
  <c r="D8" i="12"/>
  <c r="D9" i="12"/>
  <c r="D10" i="12"/>
  <c r="D11" i="12"/>
  <c r="D12" i="12"/>
  <c r="D13" i="12"/>
  <c r="D14" i="12"/>
  <c r="D15" i="12"/>
  <c r="D6" i="12"/>
  <c r="H22" i="12"/>
  <c r="H23" i="12"/>
  <c r="G24" i="12"/>
  <c r="H24" i="12"/>
  <c r="G25" i="12"/>
  <c r="H25" i="12"/>
  <c r="G26" i="12"/>
  <c r="H26" i="12"/>
  <c r="G27" i="12"/>
  <c r="H27" i="12"/>
  <c r="G28" i="12"/>
  <c r="H28" i="12"/>
  <c r="G29" i="12"/>
  <c r="H29" i="12"/>
  <c r="G30" i="12"/>
  <c r="H30" i="12"/>
  <c r="G31" i="12"/>
  <c r="H31" i="12"/>
  <c r="H33" i="12"/>
  <c r="H32" i="12"/>
  <c r="G6" i="12"/>
  <c r="H6" i="12"/>
  <c r="G7" i="12"/>
  <c r="H7" i="12"/>
  <c r="G8" i="12"/>
  <c r="H8" i="12"/>
  <c r="G9" i="12"/>
  <c r="H9" i="12"/>
  <c r="G10" i="12"/>
  <c r="H10" i="12"/>
  <c r="G11" i="12"/>
  <c r="H11" i="12"/>
  <c r="G12" i="12"/>
  <c r="H12" i="12"/>
  <c r="G13" i="12"/>
  <c r="H13" i="12"/>
  <c r="G14" i="12"/>
  <c r="H14" i="12"/>
  <c r="G15" i="12"/>
  <c r="H15" i="12"/>
  <c r="H17" i="12"/>
  <c r="H16" i="12"/>
  <c r="D38" i="12"/>
  <c r="G38" i="12"/>
  <c r="H38" i="12"/>
  <c r="D39" i="12"/>
  <c r="G39" i="12"/>
  <c r="H39" i="12"/>
  <c r="D40" i="12"/>
  <c r="G40" i="12"/>
  <c r="H40" i="12"/>
  <c r="D41" i="12"/>
  <c r="G41" i="12"/>
  <c r="H41" i="12"/>
  <c r="D42" i="12"/>
  <c r="G42" i="12"/>
  <c r="H42" i="12"/>
  <c r="D43" i="12"/>
  <c r="G43" i="12"/>
  <c r="H43" i="12"/>
  <c r="D44" i="12"/>
  <c r="G44" i="12"/>
  <c r="H44" i="12"/>
  <c r="D45" i="12"/>
  <c r="G45" i="12"/>
  <c r="H45" i="12"/>
  <c r="D46" i="12"/>
  <c r="G46" i="12"/>
  <c r="H46" i="12"/>
  <c r="D47" i="12"/>
  <c r="G47" i="12"/>
  <c r="H47" i="12"/>
  <c r="H49" i="12"/>
  <c r="H48" i="12"/>
  <c r="G54" i="12"/>
  <c r="H54" i="12"/>
  <c r="G55" i="12"/>
  <c r="H55" i="12"/>
  <c r="G56" i="12"/>
  <c r="H56" i="12"/>
  <c r="G57" i="12"/>
  <c r="H57" i="12"/>
  <c r="G58" i="12"/>
  <c r="H58" i="12"/>
  <c r="G59" i="12"/>
  <c r="H59" i="12"/>
  <c r="G60" i="12"/>
  <c r="H60" i="12"/>
  <c r="G61" i="12"/>
  <c r="H61" i="12"/>
  <c r="G62" i="12"/>
  <c r="H62" i="12"/>
  <c r="G63" i="12"/>
  <c r="H63" i="12"/>
  <c r="H65" i="12"/>
  <c r="K22" i="12"/>
  <c r="L22" i="12"/>
  <c r="K23" i="12"/>
  <c r="L23" i="12"/>
  <c r="K24" i="12"/>
  <c r="L24" i="12"/>
  <c r="K25" i="12"/>
  <c r="L25" i="12"/>
  <c r="K26" i="12"/>
  <c r="L26" i="12"/>
  <c r="K27" i="12"/>
  <c r="L27" i="12"/>
  <c r="K28" i="12"/>
  <c r="L28" i="12"/>
  <c r="K29" i="12"/>
  <c r="L29" i="12"/>
  <c r="K30" i="12"/>
  <c r="L30" i="12"/>
  <c r="K31" i="12"/>
  <c r="L31" i="12"/>
  <c r="L33" i="12"/>
  <c r="L32" i="12"/>
  <c r="K6" i="12"/>
  <c r="L6" i="12"/>
  <c r="K7" i="12"/>
  <c r="L7" i="12"/>
  <c r="K8" i="12"/>
  <c r="L8" i="12"/>
  <c r="K9" i="12"/>
  <c r="L9" i="12"/>
  <c r="K10" i="12"/>
  <c r="L10" i="12"/>
  <c r="K11" i="12"/>
  <c r="L11" i="12"/>
  <c r="K12" i="12"/>
  <c r="L12" i="12"/>
  <c r="K13" i="12"/>
  <c r="L13" i="12"/>
  <c r="K14" i="12"/>
  <c r="L14" i="12"/>
  <c r="K15" i="12"/>
  <c r="L15" i="12"/>
  <c r="L17" i="12"/>
  <c r="L16" i="12"/>
  <c r="K38" i="12"/>
  <c r="L38" i="12"/>
  <c r="K39" i="12"/>
  <c r="L39" i="12"/>
  <c r="K40" i="12"/>
  <c r="L40" i="12"/>
  <c r="K41" i="12"/>
  <c r="L41" i="12"/>
  <c r="K42" i="12"/>
  <c r="L42" i="12"/>
  <c r="K43" i="12"/>
  <c r="L43" i="12"/>
  <c r="K44" i="12"/>
  <c r="L44" i="12"/>
  <c r="K45" i="12"/>
  <c r="L45" i="12"/>
  <c r="K46" i="12"/>
  <c r="L46" i="12"/>
  <c r="K47" i="12"/>
  <c r="L47" i="12"/>
  <c r="L49" i="12"/>
  <c r="L48" i="12"/>
  <c r="K54" i="12"/>
  <c r="L54" i="12"/>
  <c r="K55" i="12"/>
  <c r="L55" i="12"/>
  <c r="K56" i="12"/>
  <c r="L56" i="12"/>
  <c r="K57" i="12"/>
  <c r="L57" i="12"/>
  <c r="K58" i="12"/>
  <c r="L58" i="12"/>
  <c r="K59" i="12"/>
  <c r="L59" i="12"/>
  <c r="K60" i="12"/>
  <c r="L60" i="12"/>
  <c r="K61" i="12"/>
  <c r="L61" i="12"/>
  <c r="K62" i="12"/>
  <c r="L62" i="12"/>
  <c r="K63" i="12"/>
  <c r="L63" i="12"/>
  <c r="L65" i="12"/>
  <c r="L64" i="12"/>
  <c r="H64" i="12"/>
  <c r="D13" i="11"/>
  <c r="J13" i="11"/>
  <c r="D7" i="11"/>
  <c r="J7" i="11"/>
  <c r="D5" i="11"/>
  <c r="J5" i="11"/>
  <c r="D6" i="11"/>
  <c r="J6" i="11"/>
  <c r="D8" i="11"/>
  <c r="J8" i="11"/>
  <c r="D9" i="11"/>
  <c r="J9" i="11"/>
  <c r="D10" i="11"/>
  <c r="J10" i="11"/>
  <c r="D11" i="11"/>
  <c r="J11" i="11"/>
  <c r="D12" i="11"/>
  <c r="J12" i="11"/>
  <c r="D14" i="11"/>
  <c r="J14" i="11"/>
  <c r="H89" i="7"/>
  <c r="D89" i="7"/>
  <c r="J89" i="7"/>
  <c r="H90" i="7"/>
  <c r="D90" i="7"/>
  <c r="J90" i="7"/>
  <c r="H91" i="7"/>
  <c r="D91" i="7"/>
  <c r="J91" i="7"/>
  <c r="H92" i="7"/>
  <c r="D92" i="7"/>
  <c r="J92" i="7"/>
  <c r="H93" i="7"/>
  <c r="D93" i="7"/>
  <c r="J93" i="7"/>
  <c r="H94" i="7"/>
  <c r="D94" i="7"/>
  <c r="J94" i="7"/>
  <c r="H95" i="7"/>
  <c r="D95" i="7"/>
  <c r="J95" i="7"/>
  <c r="H96" i="7"/>
  <c r="D96" i="7"/>
  <c r="J96" i="7"/>
  <c r="H97" i="7"/>
  <c r="D97" i="7"/>
  <c r="J97" i="7"/>
  <c r="H98" i="7"/>
  <c r="D98" i="7"/>
  <c r="J98" i="7"/>
  <c r="H99" i="7"/>
  <c r="D99" i="7"/>
  <c r="J99" i="7"/>
  <c r="H100" i="7"/>
  <c r="D100" i="7"/>
  <c r="J100" i="7"/>
  <c r="H101" i="7"/>
  <c r="D101" i="7"/>
  <c r="J101" i="7"/>
  <c r="H102" i="7"/>
  <c r="D102" i="7"/>
  <c r="J102" i="7"/>
  <c r="H103" i="7"/>
  <c r="D103" i="7"/>
  <c r="J103" i="7"/>
  <c r="J104" i="7"/>
  <c r="D109" i="7"/>
  <c r="H109" i="7"/>
  <c r="J109" i="7"/>
  <c r="D110" i="7"/>
  <c r="H110" i="7"/>
  <c r="J110" i="7"/>
  <c r="D111" i="7"/>
  <c r="H111" i="7"/>
  <c r="J111" i="7"/>
  <c r="D112" i="7"/>
  <c r="H112" i="7"/>
  <c r="J112" i="7"/>
  <c r="D113" i="7"/>
  <c r="H113" i="7"/>
  <c r="J113" i="7"/>
  <c r="D114" i="7"/>
  <c r="H114" i="7"/>
  <c r="J114" i="7"/>
  <c r="D115" i="7"/>
  <c r="H115" i="7"/>
  <c r="J115" i="7"/>
  <c r="D116" i="7"/>
  <c r="H116" i="7"/>
  <c r="J116" i="7"/>
  <c r="D117" i="7"/>
  <c r="H117" i="7"/>
  <c r="J117" i="7"/>
  <c r="D118" i="7"/>
  <c r="H118" i="7"/>
  <c r="J118" i="7"/>
  <c r="D119" i="7"/>
  <c r="H119" i="7"/>
  <c r="J119" i="7"/>
  <c r="D120" i="7"/>
  <c r="H120" i="7"/>
  <c r="J120" i="7"/>
  <c r="D121" i="7"/>
  <c r="H121" i="7"/>
  <c r="J121" i="7"/>
  <c r="D122" i="7"/>
  <c r="H122" i="7"/>
  <c r="J122" i="7"/>
  <c r="D123" i="7"/>
  <c r="H123" i="7"/>
  <c r="J123" i="7"/>
  <c r="J124" i="7"/>
  <c r="H47" i="7"/>
  <c r="D47" i="7"/>
  <c r="J47" i="7"/>
  <c r="H48" i="7"/>
  <c r="D48" i="7"/>
  <c r="J48" i="7"/>
  <c r="H49" i="7"/>
  <c r="D49" i="7"/>
  <c r="J49" i="7"/>
  <c r="H50" i="7"/>
  <c r="D50" i="7"/>
  <c r="J50" i="7"/>
  <c r="H51" i="7"/>
  <c r="D51" i="7"/>
  <c r="J51" i="7"/>
  <c r="H52" i="7"/>
  <c r="D52" i="7"/>
  <c r="J52" i="7"/>
  <c r="H53" i="7"/>
  <c r="D53" i="7"/>
  <c r="J53" i="7"/>
  <c r="H54" i="7"/>
  <c r="D54" i="7"/>
  <c r="J54" i="7"/>
  <c r="H55" i="7"/>
  <c r="D55" i="7"/>
  <c r="J55" i="7"/>
  <c r="H56" i="7"/>
  <c r="D56" i="7"/>
  <c r="J56" i="7"/>
  <c r="H57" i="7"/>
  <c r="D57" i="7"/>
  <c r="J57" i="7"/>
  <c r="H58" i="7"/>
  <c r="D58" i="7"/>
  <c r="J58" i="7"/>
  <c r="H59" i="7"/>
  <c r="D59" i="7"/>
  <c r="J59" i="7"/>
  <c r="H60" i="7"/>
  <c r="D60" i="7"/>
  <c r="J60" i="7"/>
  <c r="H61" i="7"/>
  <c r="D61" i="7"/>
  <c r="J61" i="7"/>
  <c r="J62" i="7"/>
  <c r="H68" i="7"/>
  <c r="D68" i="7"/>
  <c r="J68" i="7"/>
  <c r="H69" i="7"/>
  <c r="D69" i="7"/>
  <c r="J69" i="7"/>
  <c r="H70" i="7"/>
  <c r="D70" i="7"/>
  <c r="J70" i="7"/>
  <c r="H71" i="7"/>
  <c r="D71" i="7"/>
  <c r="J71" i="7"/>
  <c r="H72" i="7"/>
  <c r="D72" i="7"/>
  <c r="J72" i="7"/>
  <c r="H73" i="7"/>
  <c r="D73" i="7"/>
  <c r="J73" i="7"/>
  <c r="H74" i="7"/>
  <c r="D74" i="7"/>
  <c r="J74" i="7"/>
  <c r="H75" i="7"/>
  <c r="D75" i="7"/>
  <c r="J75" i="7"/>
  <c r="H76" i="7"/>
  <c r="D76" i="7"/>
  <c r="J76" i="7"/>
  <c r="H77" i="7"/>
  <c r="D77" i="7"/>
  <c r="J77" i="7"/>
  <c r="H78" i="7"/>
  <c r="D78" i="7"/>
  <c r="J78" i="7"/>
  <c r="H79" i="7"/>
  <c r="D79" i="7"/>
  <c r="J79" i="7"/>
  <c r="H80" i="7"/>
  <c r="D80" i="7"/>
  <c r="J80" i="7"/>
  <c r="H81" i="7"/>
  <c r="D81" i="7"/>
  <c r="J81" i="7"/>
  <c r="H82" i="7"/>
  <c r="D82" i="7"/>
  <c r="J82" i="7"/>
  <c r="J83" i="7"/>
  <c r="H5" i="7"/>
  <c r="D5" i="7"/>
  <c r="J5" i="7"/>
  <c r="H6" i="7"/>
  <c r="D6" i="7"/>
  <c r="J6" i="7"/>
  <c r="H7" i="7"/>
  <c r="D7" i="7"/>
  <c r="J7" i="7"/>
  <c r="H8" i="7"/>
  <c r="D8" i="7"/>
  <c r="J8" i="7"/>
  <c r="H9" i="7"/>
  <c r="D9" i="7"/>
  <c r="J9" i="7"/>
  <c r="H10" i="7"/>
  <c r="D10" i="7"/>
  <c r="J10" i="7"/>
  <c r="H11" i="7"/>
  <c r="D11" i="7"/>
  <c r="J11" i="7"/>
  <c r="H12" i="7"/>
  <c r="D12" i="7"/>
  <c r="J12" i="7"/>
  <c r="H13" i="7"/>
  <c r="D13" i="7"/>
  <c r="J13" i="7"/>
  <c r="H14" i="7"/>
  <c r="D14" i="7"/>
  <c r="J14" i="7"/>
  <c r="H15" i="7"/>
  <c r="D15" i="7"/>
  <c r="J15" i="7"/>
  <c r="H16" i="7"/>
  <c r="D16" i="7"/>
  <c r="J16" i="7"/>
  <c r="H17" i="7"/>
  <c r="D17" i="7"/>
  <c r="J17" i="7"/>
  <c r="H18" i="7"/>
  <c r="D18" i="7"/>
  <c r="J18" i="7"/>
  <c r="H19" i="7"/>
  <c r="D19" i="7"/>
  <c r="J19" i="7"/>
  <c r="J20" i="7"/>
  <c r="H104" i="7"/>
  <c r="F104" i="7"/>
  <c r="J125" i="7"/>
  <c r="I109" i="7"/>
  <c r="I110" i="7"/>
  <c r="I111" i="7"/>
  <c r="I112" i="7"/>
  <c r="I113" i="7"/>
  <c r="I114" i="7"/>
  <c r="I115" i="7"/>
  <c r="I116" i="7"/>
  <c r="I117" i="7"/>
  <c r="I118" i="7"/>
  <c r="I119" i="7"/>
  <c r="I120" i="7"/>
  <c r="I121" i="7"/>
  <c r="I122" i="7"/>
  <c r="I123" i="7"/>
  <c r="I125" i="7"/>
  <c r="H125" i="7"/>
  <c r="G125" i="7"/>
  <c r="F125" i="7"/>
  <c r="E109" i="7"/>
  <c r="E110" i="7"/>
  <c r="E111" i="7"/>
  <c r="E112" i="7"/>
  <c r="E113" i="7"/>
  <c r="E114" i="7"/>
  <c r="E115" i="7"/>
  <c r="E116" i="7"/>
  <c r="E117" i="7"/>
  <c r="E118" i="7"/>
  <c r="E119" i="7"/>
  <c r="E120" i="7"/>
  <c r="E121" i="7"/>
  <c r="E122" i="7"/>
  <c r="E123" i="7"/>
  <c r="E125" i="7"/>
  <c r="D125" i="7"/>
  <c r="C125" i="7"/>
  <c r="B125" i="7"/>
  <c r="C21" i="7"/>
  <c r="I124" i="7"/>
  <c r="H124" i="7"/>
  <c r="G124" i="7"/>
  <c r="F124" i="7"/>
  <c r="E124" i="7"/>
  <c r="D124" i="7"/>
  <c r="C124" i="7"/>
  <c r="B124" i="7"/>
  <c r="E5" i="7"/>
  <c r="I5" i="7"/>
  <c r="E6" i="7"/>
  <c r="I6" i="7"/>
  <c r="E7" i="7"/>
  <c r="I7" i="7"/>
  <c r="E8" i="7"/>
  <c r="I8" i="7"/>
  <c r="E9" i="7"/>
  <c r="I9" i="7"/>
  <c r="E10" i="7"/>
  <c r="I10" i="7"/>
  <c r="E11" i="7"/>
  <c r="I11" i="7"/>
  <c r="E12" i="7"/>
  <c r="I12" i="7"/>
  <c r="E13" i="7"/>
  <c r="I13" i="7"/>
  <c r="E14" i="7"/>
  <c r="I14" i="7"/>
  <c r="E15" i="7"/>
  <c r="I15" i="7"/>
  <c r="E16" i="7"/>
  <c r="I16" i="7"/>
  <c r="E17" i="7"/>
  <c r="I17" i="7"/>
  <c r="E18" i="7"/>
  <c r="I18" i="7"/>
  <c r="E19" i="7"/>
  <c r="I19" i="7"/>
  <c r="B21" i="7"/>
  <c r="H21" i="7"/>
  <c r="G20" i="7"/>
  <c r="G21" i="7"/>
  <c r="F21" i="7"/>
  <c r="J21" i="7"/>
  <c r="J63" i="7"/>
  <c r="J105" i="7"/>
  <c r="D84" i="7"/>
  <c r="C84" i="7"/>
  <c r="B84" i="7"/>
  <c r="E69" i="7"/>
  <c r="E70" i="7"/>
  <c r="E71" i="7"/>
  <c r="E72" i="7"/>
  <c r="E73" i="7"/>
  <c r="E74" i="7"/>
  <c r="E75" i="7"/>
  <c r="E76" i="7"/>
  <c r="E77" i="7"/>
  <c r="E78" i="7"/>
  <c r="E79" i="7"/>
  <c r="E80" i="7"/>
  <c r="E81" i="7"/>
  <c r="E82" i="7"/>
  <c r="I69" i="7"/>
  <c r="I70" i="7"/>
  <c r="I71" i="7"/>
  <c r="I72" i="7"/>
  <c r="I73" i="7"/>
  <c r="I74" i="7"/>
  <c r="I75" i="7"/>
  <c r="I76" i="7"/>
  <c r="I77" i="7"/>
  <c r="I78" i="7"/>
  <c r="I79" i="7"/>
  <c r="I80" i="7"/>
  <c r="I81" i="7"/>
  <c r="I82" i="7"/>
  <c r="I68" i="7"/>
  <c r="E68" i="7"/>
  <c r="J84" i="7"/>
  <c r="I47" i="7"/>
  <c r="I48" i="7"/>
  <c r="I49" i="7"/>
  <c r="I50" i="7"/>
  <c r="I51" i="7"/>
  <c r="I52" i="7"/>
  <c r="I53" i="7"/>
  <c r="I54" i="7"/>
  <c r="I55" i="7"/>
  <c r="I56" i="7"/>
  <c r="I57" i="7"/>
  <c r="I58" i="7"/>
  <c r="I59" i="7"/>
  <c r="I60" i="7"/>
  <c r="I61" i="7"/>
  <c r="I62" i="7"/>
  <c r="E47" i="7"/>
  <c r="E48" i="7"/>
  <c r="E49" i="7"/>
  <c r="E50" i="7"/>
  <c r="E51" i="7"/>
  <c r="E52" i="7"/>
  <c r="E53" i="7"/>
  <c r="E54" i="7"/>
  <c r="E55" i="7"/>
  <c r="E56" i="7"/>
  <c r="E57" i="7"/>
  <c r="E58" i="7"/>
  <c r="E59" i="7"/>
  <c r="E60" i="7"/>
  <c r="E61" i="7"/>
  <c r="I63" i="7"/>
  <c r="E89" i="7"/>
  <c r="I89" i="7"/>
  <c r="E90" i="7"/>
  <c r="I90" i="7"/>
  <c r="E91" i="7"/>
  <c r="I91" i="7"/>
  <c r="E92" i="7"/>
  <c r="I92" i="7"/>
  <c r="E93" i="7"/>
  <c r="I93" i="7"/>
  <c r="E94" i="7"/>
  <c r="I94" i="7"/>
  <c r="E95" i="7"/>
  <c r="I95" i="7"/>
  <c r="E96" i="7"/>
  <c r="I96" i="7"/>
  <c r="E97" i="7"/>
  <c r="I97" i="7"/>
  <c r="E98" i="7"/>
  <c r="I98" i="7"/>
  <c r="E99" i="7"/>
  <c r="I99" i="7"/>
  <c r="E100" i="7"/>
  <c r="I100" i="7"/>
  <c r="E101" i="7"/>
  <c r="I101" i="7"/>
  <c r="E102" i="7"/>
  <c r="I102" i="7"/>
  <c r="E103" i="7"/>
  <c r="I103" i="7"/>
  <c r="H20" i="7"/>
  <c r="C33" i="12"/>
  <c r="D33" i="12"/>
  <c r="E33" i="12"/>
  <c r="F33" i="12"/>
  <c r="G33" i="12"/>
  <c r="I33" i="12"/>
  <c r="J33" i="12"/>
  <c r="K33" i="12"/>
  <c r="B33" i="12"/>
  <c r="C17" i="12"/>
  <c r="D17" i="12"/>
  <c r="E17" i="12"/>
  <c r="F17" i="12"/>
  <c r="G17" i="12"/>
  <c r="I17" i="12"/>
  <c r="J17" i="12"/>
  <c r="K17" i="12"/>
  <c r="B17" i="12"/>
  <c r="C49" i="12"/>
  <c r="D49" i="12"/>
  <c r="E49" i="12"/>
  <c r="F49" i="12"/>
  <c r="G49" i="12"/>
  <c r="I49" i="12"/>
  <c r="J49" i="12"/>
  <c r="K49" i="12"/>
  <c r="B49" i="12"/>
  <c r="C65" i="12"/>
  <c r="D65" i="12"/>
  <c r="E65" i="12"/>
  <c r="F65" i="12"/>
  <c r="G65" i="12"/>
  <c r="I65" i="12"/>
  <c r="J65" i="12"/>
  <c r="K65" i="12"/>
  <c r="B65" i="12"/>
  <c r="K32" i="12"/>
  <c r="J32" i="12"/>
  <c r="I32" i="12"/>
  <c r="G32" i="12"/>
  <c r="F32" i="12"/>
  <c r="E32" i="12"/>
  <c r="D32" i="12"/>
  <c r="C32" i="12"/>
  <c r="B32" i="12"/>
  <c r="D16" i="12"/>
  <c r="E16" i="12"/>
  <c r="F16" i="12"/>
  <c r="G16" i="12"/>
  <c r="I16" i="12"/>
  <c r="J16" i="12"/>
  <c r="K16" i="12"/>
  <c r="D48" i="12"/>
  <c r="E48" i="12"/>
  <c r="F48" i="12"/>
  <c r="G48" i="12"/>
  <c r="I48" i="12"/>
  <c r="J48" i="12"/>
  <c r="K48" i="12"/>
  <c r="D64" i="12"/>
  <c r="E64" i="12"/>
  <c r="F64" i="12"/>
  <c r="G64" i="12"/>
  <c r="I64" i="12"/>
  <c r="J64" i="12"/>
  <c r="K64" i="12"/>
  <c r="B16" i="12"/>
  <c r="C16" i="12"/>
  <c r="B48" i="12"/>
  <c r="C48" i="12"/>
  <c r="B64" i="12"/>
  <c r="C64" i="12"/>
  <c r="H5" i="11"/>
  <c r="I5" i="11"/>
  <c r="H6" i="11"/>
  <c r="I6" i="11"/>
  <c r="H7" i="11"/>
  <c r="I7" i="11"/>
  <c r="H8" i="11"/>
  <c r="I8" i="11"/>
  <c r="H9" i="11"/>
  <c r="I9" i="11"/>
  <c r="H10" i="11"/>
  <c r="I10" i="11"/>
  <c r="H11" i="11"/>
  <c r="I11" i="11"/>
  <c r="H12" i="11"/>
  <c r="I12" i="11"/>
  <c r="H13" i="11"/>
  <c r="I13" i="11"/>
  <c r="H14" i="11"/>
  <c r="I14" i="11"/>
  <c r="I15" i="11"/>
  <c r="I16" i="11"/>
  <c r="E5" i="11"/>
  <c r="E6" i="11"/>
  <c r="E7" i="11"/>
  <c r="E8" i="11"/>
  <c r="E9" i="11"/>
  <c r="E10" i="11"/>
  <c r="E11" i="11"/>
  <c r="E12" i="11"/>
  <c r="E13" i="11"/>
  <c r="E14" i="11"/>
  <c r="E15" i="11"/>
  <c r="E16" i="11"/>
  <c r="C16" i="11"/>
  <c r="D16" i="11"/>
  <c r="F16" i="11"/>
  <c r="G16" i="11"/>
  <c r="H16" i="11"/>
  <c r="J16" i="11"/>
  <c r="B16" i="11"/>
  <c r="B15" i="11"/>
  <c r="C15" i="11"/>
  <c r="D15" i="11"/>
  <c r="F15" i="11"/>
  <c r="G15" i="11"/>
  <c r="H15" i="11"/>
  <c r="F84" i="7"/>
  <c r="G84" i="7"/>
  <c r="F20" i="7"/>
  <c r="D20" i="7"/>
  <c r="B20" i="7"/>
  <c r="C20" i="7"/>
  <c r="G83" i="7"/>
  <c r="F83" i="7"/>
  <c r="C83" i="7"/>
  <c r="B83" i="7"/>
  <c r="C62" i="7"/>
  <c r="F62" i="7"/>
  <c r="G62" i="7"/>
  <c r="C63" i="7"/>
  <c r="F63" i="7"/>
  <c r="G63" i="7"/>
  <c r="B63" i="7"/>
  <c r="B62" i="7"/>
  <c r="C105" i="7"/>
  <c r="F105" i="7"/>
  <c r="G105" i="7"/>
  <c r="G104" i="7"/>
  <c r="C104" i="7"/>
  <c r="B105" i="7"/>
  <c r="B104" i="7"/>
  <c r="H83" i="7"/>
  <c r="D83" i="7"/>
  <c r="H105" i="7"/>
  <c r="H62" i="7"/>
  <c r="D104" i="7"/>
  <c r="D105" i="7"/>
  <c r="H84" i="7"/>
  <c r="H63" i="7"/>
  <c r="D63" i="7"/>
  <c r="D62" i="7"/>
  <c r="D21" i="7"/>
  <c r="I21" i="7"/>
  <c r="E84" i="7"/>
  <c r="E83" i="7"/>
  <c r="E104" i="7"/>
  <c r="E105" i="7"/>
  <c r="I104" i="7"/>
  <c r="I105" i="7"/>
  <c r="I83" i="7"/>
  <c r="I84" i="7"/>
  <c r="E63" i="7"/>
  <c r="E21" i="7"/>
  <c r="E62" i="7"/>
  <c r="I20" i="7"/>
  <c r="E20" i="7"/>
</calcChain>
</file>

<file path=xl/sharedStrings.xml><?xml version="1.0" encoding="utf-8"?>
<sst xmlns="http://schemas.openxmlformats.org/spreadsheetml/2006/main" count="248" uniqueCount="88">
  <si>
    <t>Average</t>
  </si>
  <si>
    <t>Std. Error</t>
  </si>
  <si>
    <t>Age (Days)</t>
  </si>
  <si>
    <t>Total Responders</t>
  </si>
  <si>
    <t>Ave.</t>
  </si>
  <si>
    <t>Male</t>
  </si>
  <si>
    <t>Female</t>
  </si>
  <si>
    <t>No Response</t>
  </si>
  <si>
    <t>Age</t>
  </si>
  <si>
    <t>Std Error</t>
  </si>
  <si>
    <t>Avg.</t>
  </si>
  <si>
    <t>N</t>
  </si>
  <si>
    <t>Total (M&amp;F)</t>
  </si>
  <si>
    <t>Yellow + Daisy</t>
  </si>
  <si>
    <t>Black + Daisy</t>
  </si>
  <si>
    <t>Yellow Male</t>
  </si>
  <si>
    <t>Yellow Female</t>
  </si>
  <si>
    <t>White Male</t>
  </si>
  <si>
    <t>White Female</t>
  </si>
  <si>
    <t>Replicate</t>
  </si>
  <si>
    <t>Prop. (Male + Female) Yellow</t>
  </si>
  <si>
    <t>Prop. (Male + Female) White</t>
  </si>
  <si>
    <t>Replicate #</t>
  </si>
  <si>
    <t>Blue Male</t>
  </si>
  <si>
    <t>Blue Female</t>
  </si>
  <si>
    <t>Prop. (Male + Female) Blue</t>
  </si>
  <si>
    <t>Red Male</t>
  </si>
  <si>
    <t>Red Female</t>
  </si>
  <si>
    <t>Prop. (Male + Female) Red</t>
  </si>
  <si>
    <t>Total Responding (Both Sexes/ All Colour)</t>
  </si>
  <si>
    <t>Black Male</t>
  </si>
  <si>
    <t>Black Female</t>
  </si>
  <si>
    <t>Green Male</t>
  </si>
  <si>
    <t>Green Female</t>
  </si>
  <si>
    <t>UV Male</t>
  </si>
  <si>
    <t>UV Female</t>
  </si>
  <si>
    <t>Exp 1. Yellow Vs Green</t>
  </si>
  <si>
    <t>Exp. 2. Yellow Vs White</t>
  </si>
  <si>
    <t>Exp. 3. Yellow Vs Black</t>
  </si>
  <si>
    <t>Exp. 5. Yellow Vs Red</t>
  </si>
  <si>
    <t>Exp. 4. Yellow Vs Blue</t>
  </si>
  <si>
    <t>Exp. 6. Yellow Vs UV</t>
  </si>
  <si>
    <t>Objective 1 (experiments 1-6): Investigate the effect of color cues on attraction of L. sericata</t>
  </si>
  <si>
    <t>Objective 2 (experiment 7): Investigate the effect of Oxeye daisy floral odor on attraction of L. sericata</t>
  </si>
  <si>
    <t>Exp 7. Oxeye daisy inflorescence odor</t>
  </si>
  <si>
    <t>Flower + Stem Male</t>
  </si>
  <si>
    <t>Flower + Stem Female</t>
  </si>
  <si>
    <t>Yellow Total (Male + Female)</t>
  </si>
  <si>
    <t>Green Total (Male + Female)</t>
  </si>
  <si>
    <t>Prop. (Male + Female) Green</t>
  </si>
  <si>
    <t>White Total (Male + Female)</t>
  </si>
  <si>
    <t>Black Total (Male + Female)</t>
  </si>
  <si>
    <t>Prop. (Male + Female) Black</t>
  </si>
  <si>
    <t>Blue Total (Male + Female)</t>
  </si>
  <si>
    <t>Red Total (Male + Female)</t>
  </si>
  <si>
    <t>UV Total (Male + Female)</t>
  </si>
  <si>
    <t>Prop. (Male + Female) UV</t>
  </si>
  <si>
    <t>Flower + Stem Total (Male + Female)</t>
  </si>
  <si>
    <t>Prop. Flower + Stem (Male + Female)</t>
  </si>
  <si>
    <t>Stem Male</t>
  </si>
  <si>
    <t>Stem Female</t>
  </si>
  <si>
    <t>Stem Total (Male + Female)</t>
  </si>
  <si>
    <t>Prop. Stem (Male + Female)</t>
  </si>
  <si>
    <t>Total (Male + Female)</t>
  </si>
  <si>
    <t>Yellow (Empty)</t>
  </si>
  <si>
    <t>Black (Empty)</t>
  </si>
  <si>
    <t>Objective 3 (experiment 8-11): Investigate potential interactions between color cues and Oxeye daisy inflorescence olfactory cues on attraction of L. sericata</t>
  </si>
  <si>
    <t>Exp 8. Yellow with Oxeye daisy Vs black with Oxeye daisy</t>
  </si>
  <si>
    <t>Exp. 9. Yellow alone Vs black alone</t>
  </si>
  <si>
    <t>Exp. 10. Yellow alone Vs black with Oxeye daisy</t>
  </si>
  <si>
    <t>Exp. 11 Yellow with Oxeye daisy Vs Black alone</t>
  </si>
  <si>
    <t>Stage I</t>
  </si>
  <si>
    <t>Stage II</t>
  </si>
  <si>
    <t>Stage III</t>
  </si>
  <si>
    <t>Folicle Developement:</t>
  </si>
  <si>
    <t>Stage I- Groups stages 1-3 and represents non-vitallogenic flolicles</t>
  </si>
  <si>
    <t>Stage II- Groups stages 4-9 and represents vitallogenic, but not mature</t>
  </si>
  <si>
    <t>Stage III- Stage 10, mature and chorionated</t>
  </si>
  <si>
    <t>Objective 4 (experiments 12-17): Determine whether L. sericata females can mature their ovaries on a pollen diet</t>
  </si>
  <si>
    <t>Exp. 17 Milk Powder (Positive Control)</t>
  </si>
  <si>
    <r>
      <t xml:space="preserve"> Exp. 16. Pollen </t>
    </r>
    <r>
      <rPr>
        <b/>
        <sz val="11"/>
        <color theme="1"/>
        <rFont val="Calibri"/>
      </rPr>
      <t>≤35%</t>
    </r>
    <r>
      <rPr>
        <b/>
        <sz val="12"/>
        <color theme="1"/>
        <rFont val="Calibri"/>
        <family val="2"/>
        <scheme val="minor"/>
      </rPr>
      <t xml:space="preserve"> Moisture </t>
    </r>
  </si>
  <si>
    <t>Prop. Stage I</t>
  </si>
  <si>
    <t>Prop. Stage II</t>
  </si>
  <si>
    <t>Prop. Stage III</t>
  </si>
  <si>
    <t xml:space="preserve"> Exp. 14. 0% Moisture</t>
  </si>
  <si>
    <r>
      <t xml:space="preserve">Exp. 15. </t>
    </r>
    <r>
      <rPr>
        <b/>
        <sz val="11"/>
        <color theme="1"/>
        <rFont val="Calibri"/>
      </rPr>
      <t>≤</t>
    </r>
    <r>
      <rPr>
        <b/>
        <sz val="12"/>
        <color theme="1"/>
        <rFont val="Calibri"/>
        <family val="2"/>
        <scheme val="minor"/>
      </rPr>
      <t xml:space="preserve">20% Moisture </t>
    </r>
  </si>
  <si>
    <t>Exp. 13. Oxeye daisy</t>
  </si>
  <si>
    <t>Exp. 12. Sugar (Negative Control)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</si>
</sst>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1009]d\-mmm\-yy;@"/>
  </numFmts>
  <fonts count="12" x14ac:knownFonts="1">
    <font>
      <sz val="12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1"/>
      <color theme="0"/>
      <name val="Calibri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</font>
  </fonts>
  <fills count="12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008000"/>
        <bgColor indexed="64"/>
      </patternFill>
    </fill>
    <fill>
      <patternFill patternType="solid">
        <fgColor rgb="FFFFFF00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rgb="FF3366FF"/>
        <bgColor indexed="64"/>
      </patternFill>
    </fill>
    <fill>
      <patternFill patternType="solid">
        <fgColor rgb="FFFF0000"/>
        <bgColor rgb="FF000000"/>
      </patternFill>
    </fill>
    <fill>
      <patternFill patternType="solid">
        <fgColor rgb="FF660066"/>
        <bgColor rgb="FF000000"/>
      </patternFill>
    </fill>
  </fills>
  <borders count="3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321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02">
    <xf numFmtId="0" fontId="0" fillId="0" borderId="0" xfId="0"/>
    <xf numFmtId="0" fontId="1" fillId="0" borderId="0" xfId="0" applyFont="1"/>
    <xf numFmtId="0" fontId="0" fillId="0" borderId="0" xfId="0" applyFill="1"/>
    <xf numFmtId="0" fontId="4" fillId="0" borderId="1" xfId="0" applyFont="1" applyBorder="1"/>
    <xf numFmtId="0" fontId="4" fillId="0" borderId="0" xfId="0" applyFont="1" applyBorder="1"/>
    <xf numFmtId="0" fontId="0" fillId="0" borderId="0" xfId="0" applyBorder="1"/>
    <xf numFmtId="0" fontId="0" fillId="0" borderId="0" xfId="0" applyFill="1" applyBorder="1"/>
    <xf numFmtId="0" fontId="5" fillId="0" borderId="2" xfId="0" applyFont="1" applyBorder="1"/>
    <xf numFmtId="0" fontId="4" fillId="0" borderId="0" xfId="0" applyFont="1" applyBorder="1" applyAlignment="1">
      <alignment horizontal="center"/>
    </xf>
    <xf numFmtId="0" fontId="0" fillId="2" borderId="0" xfId="0" applyFill="1"/>
    <xf numFmtId="0" fontId="4" fillId="0" borderId="0" xfId="0" applyFont="1"/>
    <xf numFmtId="0" fontId="4" fillId="0" borderId="0" xfId="0" applyFont="1" applyFill="1"/>
    <xf numFmtId="0" fontId="0" fillId="0" borderId="0" xfId="0" applyFont="1"/>
    <xf numFmtId="0" fontId="0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Fill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0" fillId="0" borderId="0" xfId="0" applyFont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8" fillId="0" borderId="0" xfId="0" applyFont="1"/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8" fillId="0" borderId="2" xfId="0" applyFont="1" applyBorder="1" applyAlignment="1">
      <alignment horizontal="center"/>
    </xf>
    <xf numFmtId="0" fontId="7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center"/>
    </xf>
    <xf numFmtId="0" fontId="8" fillId="0" borderId="2" xfId="0" applyFont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0" fillId="2" borderId="0" xfId="0" applyFill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8" fillId="5" borderId="0" xfId="0" applyFont="1" applyFill="1" applyAlignment="1">
      <alignment horizontal="center"/>
    </xf>
    <xf numFmtId="0" fontId="7" fillId="5" borderId="1" xfId="0" applyFont="1" applyFill="1" applyBorder="1" applyAlignment="1">
      <alignment horizontal="center"/>
    </xf>
    <xf numFmtId="0" fontId="7" fillId="5" borderId="0" xfId="0" applyFont="1" applyFill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4" fillId="2" borderId="0" xfId="0" applyFont="1" applyFill="1"/>
    <xf numFmtId="0" fontId="0" fillId="2" borderId="0" xfId="0" applyFill="1" applyBorder="1"/>
    <xf numFmtId="0" fontId="5" fillId="2" borderId="2" xfId="0" applyFont="1" applyFill="1" applyBorder="1" applyAlignment="1">
      <alignment horizontal="center" vertical="center"/>
    </xf>
    <xf numFmtId="0" fontId="5" fillId="6" borderId="2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5" fillId="7" borderId="2" xfId="0" applyFont="1" applyFill="1" applyBorder="1" applyAlignment="1">
      <alignment horizontal="center"/>
    </xf>
    <xf numFmtId="0" fontId="5" fillId="8" borderId="2" xfId="0" applyFont="1" applyFill="1" applyBorder="1" applyAlignment="1">
      <alignment horizontal="center"/>
    </xf>
    <xf numFmtId="0" fontId="9" fillId="4" borderId="2" xfId="0" applyFont="1" applyFill="1" applyBorder="1" applyAlignment="1">
      <alignment horizontal="center"/>
    </xf>
    <xf numFmtId="0" fontId="5" fillId="9" borderId="2" xfId="0" applyFont="1" applyFill="1" applyBorder="1" applyAlignment="1">
      <alignment horizontal="center"/>
    </xf>
    <xf numFmtId="0" fontId="5" fillId="10" borderId="2" xfId="0" applyFont="1" applyFill="1" applyBorder="1" applyAlignment="1">
      <alignment horizontal="center"/>
    </xf>
    <xf numFmtId="0" fontId="9" fillId="11" borderId="2" xfId="0" applyFont="1" applyFill="1" applyBorder="1" applyAlignment="1">
      <alignment horizontal="center"/>
    </xf>
    <xf numFmtId="0" fontId="6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0" fillId="0" borderId="2" xfId="0" applyFont="1" applyBorder="1"/>
    <xf numFmtId="0" fontId="10" fillId="0" borderId="2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/>
    <xf numFmtId="0" fontId="10" fillId="0" borderId="2" xfId="0" applyFont="1" applyFill="1" applyBorder="1" applyAlignment="1">
      <alignment horizontal="center"/>
    </xf>
    <xf numFmtId="164" fontId="4" fillId="0" borderId="0" xfId="0" applyNumberFormat="1" applyFont="1"/>
    <xf numFmtId="164" fontId="4" fillId="0" borderId="0" xfId="0" applyNumberFormat="1" applyFont="1" applyAlignment="1">
      <alignment horizontal="left" vertical="center"/>
    </xf>
    <xf numFmtId="0" fontId="0" fillId="0" borderId="0" xfId="0" applyFont="1" applyFill="1" applyAlignment="1">
      <alignment horizontal="center"/>
    </xf>
    <xf numFmtId="164" fontId="10" fillId="0" borderId="0" xfId="0" applyNumberFormat="1" applyFont="1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164" fontId="5" fillId="0" borderId="1" xfId="0" applyNumberFormat="1" applyFont="1" applyBorder="1" applyAlignment="1">
      <alignment horizontal="left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4" fontId="5" fillId="0" borderId="0" xfId="0" applyNumberFormat="1" applyFont="1" applyBorder="1" applyAlignment="1">
      <alignment horizontal="left" vertical="center"/>
    </xf>
    <xf numFmtId="11" fontId="4" fillId="0" borderId="0" xfId="0" applyNumberFormat="1" applyFont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</cellXfs>
  <cellStyles count="321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54" builtinId="9" hidden="1"/>
    <cellStyle name="Followed Hyperlink" xfId="256" builtinId="9" hidden="1"/>
    <cellStyle name="Followed Hyperlink" xfId="258" builtinId="9" hidden="1"/>
    <cellStyle name="Followed Hyperlink" xfId="260" builtinId="9" hidden="1"/>
    <cellStyle name="Followed Hyperlink" xfId="262" builtinId="9" hidden="1"/>
    <cellStyle name="Followed Hyperlink" xfId="264" builtinId="9" hidden="1"/>
    <cellStyle name="Followed Hyperlink" xfId="266" builtinId="9" hidden="1"/>
    <cellStyle name="Followed Hyperlink" xfId="268" builtinId="9" hidden="1"/>
    <cellStyle name="Followed Hyperlink" xfId="270" builtinId="9" hidden="1"/>
    <cellStyle name="Followed Hyperlink" xfId="272" builtinId="9" hidden="1"/>
    <cellStyle name="Followed Hyperlink" xfId="274" builtinId="9" hidden="1"/>
    <cellStyle name="Followed Hyperlink" xfId="276" builtinId="9" hidden="1"/>
    <cellStyle name="Followed Hyperlink" xfId="278" builtinId="9" hidden="1"/>
    <cellStyle name="Followed Hyperlink" xfId="280" builtinId="9" hidden="1"/>
    <cellStyle name="Followed Hyperlink" xfId="282" builtinId="9" hidden="1"/>
    <cellStyle name="Followed Hyperlink" xfId="284" builtinId="9" hidden="1"/>
    <cellStyle name="Followed Hyperlink" xfId="286" builtinId="9" hidden="1"/>
    <cellStyle name="Followed Hyperlink" xfId="288" builtinId="9" hidden="1"/>
    <cellStyle name="Followed Hyperlink" xfId="290" builtinId="9" hidden="1"/>
    <cellStyle name="Followed Hyperlink" xfId="292" builtinId="9" hidden="1"/>
    <cellStyle name="Followed Hyperlink" xfId="294" builtinId="9" hidden="1"/>
    <cellStyle name="Followed Hyperlink" xfId="296" builtinId="9" hidden="1"/>
    <cellStyle name="Followed Hyperlink" xfId="298" builtinId="9" hidden="1"/>
    <cellStyle name="Followed Hyperlink" xfId="300" builtinId="9" hidden="1"/>
    <cellStyle name="Followed Hyperlink" xfId="302" builtinId="9" hidden="1"/>
    <cellStyle name="Followed Hyperlink" xfId="304" builtinId="9" hidden="1"/>
    <cellStyle name="Followed Hyperlink" xfId="306" builtinId="9" hidden="1"/>
    <cellStyle name="Followed Hyperlink" xfId="308" builtinId="9" hidden="1"/>
    <cellStyle name="Followed Hyperlink" xfId="310" builtinId="9" hidden="1"/>
    <cellStyle name="Followed Hyperlink" xfId="312" builtinId="9" hidden="1"/>
    <cellStyle name="Followed Hyperlink" xfId="314" builtinId="9" hidden="1"/>
    <cellStyle name="Followed Hyperlink" xfId="316" builtinId="9" hidden="1"/>
    <cellStyle name="Followed Hyperlink" xfId="318" builtinId="9" hidden="1"/>
    <cellStyle name="Followed Hyperlink" xfId="32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Hyperlink" xfId="263" builtinId="8" hidden="1"/>
    <cellStyle name="Hyperlink" xfId="265" builtinId="8" hidden="1"/>
    <cellStyle name="Hyperlink" xfId="267" builtinId="8" hidden="1"/>
    <cellStyle name="Hyperlink" xfId="269" builtinId="8" hidden="1"/>
    <cellStyle name="Hyperlink" xfId="271" builtinId="8" hidden="1"/>
    <cellStyle name="Hyperlink" xfId="273" builtinId="8" hidden="1"/>
    <cellStyle name="Hyperlink" xfId="275" builtinId="8" hidden="1"/>
    <cellStyle name="Hyperlink" xfId="277" builtinId="8" hidden="1"/>
    <cellStyle name="Hyperlink" xfId="279" builtinId="8" hidden="1"/>
    <cellStyle name="Hyperlink" xfId="281" builtinId="8" hidden="1"/>
    <cellStyle name="Hyperlink" xfId="283" builtinId="8" hidden="1"/>
    <cellStyle name="Hyperlink" xfId="285" builtinId="8" hidden="1"/>
    <cellStyle name="Hyperlink" xfId="287" builtinId="8" hidden="1"/>
    <cellStyle name="Hyperlink" xfId="289" builtinId="8" hidden="1"/>
    <cellStyle name="Hyperlink" xfId="291" builtinId="8" hidden="1"/>
    <cellStyle name="Hyperlink" xfId="293" builtinId="8" hidden="1"/>
    <cellStyle name="Hyperlink" xfId="295" builtinId="8" hidden="1"/>
    <cellStyle name="Hyperlink" xfId="297" builtinId="8" hidden="1"/>
    <cellStyle name="Hyperlink" xfId="299" builtinId="8" hidden="1"/>
    <cellStyle name="Hyperlink" xfId="301" builtinId="8" hidden="1"/>
    <cellStyle name="Hyperlink" xfId="303" builtinId="8" hidden="1"/>
    <cellStyle name="Hyperlink" xfId="305" builtinId="8" hidden="1"/>
    <cellStyle name="Hyperlink" xfId="307" builtinId="8" hidden="1"/>
    <cellStyle name="Hyperlink" xfId="309" builtinId="8" hidden="1"/>
    <cellStyle name="Hyperlink" xfId="311" builtinId="8" hidden="1"/>
    <cellStyle name="Hyperlink" xfId="313" builtinId="8" hidden="1"/>
    <cellStyle name="Hyperlink" xfId="315" builtinId="8" hidden="1"/>
    <cellStyle name="Hyperlink" xfId="317" builtinId="8" hidden="1"/>
    <cellStyle name="Hyperlink" xfId="319" builtinId="8" hidden="1"/>
    <cellStyle name="Normal" xfId="0" builtinId="0"/>
  </cellStyles>
  <dxfs count="0"/>
  <tableStyles count="0" defaultTableStyle="TableStyleMedium9" defaultPivotStyle="PivotStyleMedium4"/>
  <colors>
    <mruColors>
      <color rgb="FF0000FF"/>
      <color rgb="FF0099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5"/>
  <sheetViews>
    <sheetView tabSelected="1" zoomScale="85" zoomScaleNormal="85" zoomScalePageLayoutView="85" workbookViewId="0">
      <selection activeCell="K1" sqref="K1:K1048576"/>
    </sheetView>
  </sheetViews>
  <sheetFormatPr baseColWidth="10" defaultColWidth="11" defaultRowHeight="15" x14ac:dyDescent="0"/>
  <cols>
    <col min="1" max="1" width="11" style="32"/>
    <col min="2" max="2" width="21" style="16" customWidth="1"/>
    <col min="3" max="3" width="21.83203125" style="16" customWidth="1"/>
    <col min="4" max="4" width="24.33203125" style="53" customWidth="1"/>
    <col min="5" max="5" width="33.83203125" style="53" customWidth="1"/>
    <col min="6" max="6" width="15.5" style="16" customWidth="1"/>
    <col min="7" max="7" width="17.5" style="16" customWidth="1"/>
    <col min="8" max="8" width="24.1640625" style="53" customWidth="1"/>
    <col min="9" max="9" width="26.6640625" style="53" customWidth="1"/>
    <col min="10" max="10" width="35.83203125" style="30" customWidth="1"/>
    <col min="11" max="11" width="11" style="16"/>
    <col min="12" max="12" width="16.83203125" style="16" customWidth="1"/>
    <col min="13" max="14" width="11" style="16"/>
  </cols>
  <sheetData>
    <row r="1" spans="1:14">
      <c r="A1" s="22" t="s">
        <v>42</v>
      </c>
    </row>
    <row r="2" spans="1:14">
      <c r="A2" s="22"/>
    </row>
    <row r="3" spans="1:14">
      <c r="A3" s="22" t="s">
        <v>36</v>
      </c>
    </row>
    <row r="4" spans="1:14">
      <c r="A4" s="21" t="s">
        <v>22</v>
      </c>
      <c r="B4" s="24" t="s">
        <v>15</v>
      </c>
      <c r="C4" s="24" t="s">
        <v>16</v>
      </c>
      <c r="D4" s="68" t="s">
        <v>47</v>
      </c>
      <c r="E4" s="68" t="s">
        <v>20</v>
      </c>
      <c r="F4" s="24" t="s">
        <v>32</v>
      </c>
      <c r="G4" s="24" t="s">
        <v>33</v>
      </c>
      <c r="H4" s="67" t="s">
        <v>48</v>
      </c>
      <c r="I4" s="67" t="s">
        <v>49</v>
      </c>
      <c r="J4" s="25" t="s">
        <v>29</v>
      </c>
      <c r="K4" s="24" t="s">
        <v>2</v>
      </c>
      <c r="L4"/>
      <c r="M4"/>
      <c r="N4"/>
    </row>
    <row r="5" spans="1:14">
      <c r="A5" s="32">
        <v>1</v>
      </c>
      <c r="B5" s="16">
        <v>15</v>
      </c>
      <c r="C5" s="16">
        <v>32</v>
      </c>
      <c r="D5" s="53">
        <f>B5+C5</f>
        <v>47</v>
      </c>
      <c r="E5" s="53">
        <f t="shared" ref="E5:E19" si="0">D5/J5</f>
        <v>0.6619718309859155</v>
      </c>
      <c r="F5" s="16">
        <v>13</v>
      </c>
      <c r="G5" s="16">
        <v>11</v>
      </c>
      <c r="H5" s="53">
        <f t="shared" ref="H5:H19" si="1">F5+G5</f>
        <v>24</v>
      </c>
      <c r="I5" s="53">
        <f t="shared" ref="I5:I19" si="2">H5/J5</f>
        <v>0.3380281690140845</v>
      </c>
      <c r="J5" s="16">
        <f t="shared" ref="J5:J19" si="3">H5+D5</f>
        <v>71</v>
      </c>
      <c r="K5" s="16">
        <v>3</v>
      </c>
      <c r="L5"/>
      <c r="M5"/>
      <c r="N5"/>
    </row>
    <row r="6" spans="1:14">
      <c r="A6" s="32">
        <v>2</v>
      </c>
      <c r="B6" s="16">
        <v>17</v>
      </c>
      <c r="C6" s="16">
        <v>23</v>
      </c>
      <c r="D6" s="53">
        <f t="shared" ref="D6:D19" si="4">B6+C6</f>
        <v>40</v>
      </c>
      <c r="E6" s="53">
        <f t="shared" si="0"/>
        <v>0.54794520547945202</v>
      </c>
      <c r="F6" s="16">
        <v>12</v>
      </c>
      <c r="G6" s="16">
        <v>21</v>
      </c>
      <c r="H6" s="53">
        <f t="shared" si="1"/>
        <v>33</v>
      </c>
      <c r="I6" s="53">
        <f t="shared" si="2"/>
        <v>0.45205479452054792</v>
      </c>
      <c r="J6" s="16">
        <f t="shared" si="3"/>
        <v>73</v>
      </c>
      <c r="K6" s="16">
        <v>3</v>
      </c>
      <c r="L6"/>
      <c r="M6"/>
      <c r="N6"/>
    </row>
    <row r="7" spans="1:14">
      <c r="A7" s="32">
        <v>3</v>
      </c>
      <c r="B7" s="16">
        <v>16</v>
      </c>
      <c r="C7" s="16">
        <v>18</v>
      </c>
      <c r="D7" s="53">
        <f t="shared" si="4"/>
        <v>34</v>
      </c>
      <c r="E7" s="53">
        <f t="shared" si="0"/>
        <v>0.55737704918032782</v>
      </c>
      <c r="F7" s="16">
        <v>13</v>
      </c>
      <c r="G7" s="16">
        <v>14</v>
      </c>
      <c r="H7" s="53">
        <f t="shared" si="1"/>
        <v>27</v>
      </c>
      <c r="I7" s="53">
        <f t="shared" si="2"/>
        <v>0.44262295081967212</v>
      </c>
      <c r="J7" s="16">
        <f t="shared" si="3"/>
        <v>61</v>
      </c>
      <c r="K7" s="16">
        <v>3</v>
      </c>
      <c r="L7"/>
      <c r="M7"/>
      <c r="N7"/>
    </row>
    <row r="8" spans="1:14">
      <c r="A8" s="32">
        <v>4</v>
      </c>
      <c r="B8" s="16">
        <v>25</v>
      </c>
      <c r="C8" s="16">
        <v>19</v>
      </c>
      <c r="D8" s="53">
        <f t="shared" si="4"/>
        <v>44</v>
      </c>
      <c r="E8" s="53">
        <f t="shared" si="0"/>
        <v>0.60273972602739723</v>
      </c>
      <c r="F8" s="16">
        <v>13</v>
      </c>
      <c r="G8" s="16">
        <v>16</v>
      </c>
      <c r="H8" s="53">
        <f t="shared" si="1"/>
        <v>29</v>
      </c>
      <c r="I8" s="53">
        <f t="shared" si="2"/>
        <v>0.39726027397260272</v>
      </c>
      <c r="J8" s="16">
        <f t="shared" si="3"/>
        <v>73</v>
      </c>
      <c r="K8" s="16">
        <v>3</v>
      </c>
      <c r="L8"/>
      <c r="M8"/>
      <c r="N8"/>
    </row>
    <row r="9" spans="1:14">
      <c r="A9" s="32">
        <v>5</v>
      </c>
      <c r="B9" s="16">
        <v>14</v>
      </c>
      <c r="C9" s="16">
        <v>15</v>
      </c>
      <c r="D9" s="53">
        <f t="shared" si="4"/>
        <v>29</v>
      </c>
      <c r="E9" s="53">
        <f t="shared" si="0"/>
        <v>0.40845070422535212</v>
      </c>
      <c r="F9" s="16">
        <v>17</v>
      </c>
      <c r="G9" s="16">
        <v>25</v>
      </c>
      <c r="H9" s="53">
        <f t="shared" si="1"/>
        <v>42</v>
      </c>
      <c r="I9" s="53">
        <f t="shared" si="2"/>
        <v>0.59154929577464788</v>
      </c>
      <c r="J9" s="16">
        <f t="shared" si="3"/>
        <v>71</v>
      </c>
      <c r="K9" s="16">
        <v>3</v>
      </c>
      <c r="L9"/>
      <c r="M9"/>
      <c r="N9"/>
    </row>
    <row r="10" spans="1:14">
      <c r="A10" s="32">
        <v>6</v>
      </c>
      <c r="B10" s="16">
        <v>20</v>
      </c>
      <c r="C10" s="16">
        <v>15</v>
      </c>
      <c r="D10" s="53">
        <f t="shared" si="4"/>
        <v>35</v>
      </c>
      <c r="E10" s="53">
        <f t="shared" si="0"/>
        <v>0.53846153846153844</v>
      </c>
      <c r="F10" s="16">
        <v>13</v>
      </c>
      <c r="G10" s="16">
        <v>17</v>
      </c>
      <c r="H10" s="53">
        <f t="shared" si="1"/>
        <v>30</v>
      </c>
      <c r="I10" s="53">
        <f t="shared" si="2"/>
        <v>0.46153846153846156</v>
      </c>
      <c r="J10" s="16">
        <f t="shared" si="3"/>
        <v>65</v>
      </c>
      <c r="K10" s="16">
        <v>3</v>
      </c>
      <c r="L10"/>
      <c r="M10"/>
      <c r="N10"/>
    </row>
    <row r="11" spans="1:14">
      <c r="A11" s="32">
        <v>7</v>
      </c>
      <c r="B11" s="16">
        <v>30</v>
      </c>
      <c r="C11" s="16">
        <v>32</v>
      </c>
      <c r="D11" s="53">
        <f t="shared" si="4"/>
        <v>62</v>
      </c>
      <c r="E11" s="53">
        <f t="shared" si="0"/>
        <v>0.80519480519480524</v>
      </c>
      <c r="F11" s="16">
        <v>2</v>
      </c>
      <c r="G11" s="16">
        <v>13</v>
      </c>
      <c r="H11" s="53">
        <f t="shared" si="1"/>
        <v>15</v>
      </c>
      <c r="I11" s="53">
        <f t="shared" si="2"/>
        <v>0.19480519480519481</v>
      </c>
      <c r="J11" s="16">
        <f t="shared" si="3"/>
        <v>77</v>
      </c>
      <c r="K11" s="16">
        <v>3</v>
      </c>
      <c r="L11"/>
      <c r="M11"/>
      <c r="N11"/>
    </row>
    <row r="12" spans="1:14">
      <c r="A12" s="32">
        <v>8</v>
      </c>
      <c r="B12" s="16">
        <v>23</v>
      </c>
      <c r="C12" s="16">
        <v>19</v>
      </c>
      <c r="D12" s="53">
        <f t="shared" si="4"/>
        <v>42</v>
      </c>
      <c r="E12" s="53">
        <f t="shared" si="0"/>
        <v>0.57534246575342463</v>
      </c>
      <c r="F12" s="16">
        <v>16</v>
      </c>
      <c r="G12" s="16">
        <v>15</v>
      </c>
      <c r="H12" s="53">
        <f t="shared" si="1"/>
        <v>31</v>
      </c>
      <c r="I12" s="53">
        <f t="shared" si="2"/>
        <v>0.42465753424657532</v>
      </c>
      <c r="J12" s="16">
        <f t="shared" si="3"/>
        <v>73</v>
      </c>
      <c r="K12" s="16">
        <v>3</v>
      </c>
      <c r="L12"/>
      <c r="M12"/>
      <c r="N12"/>
    </row>
    <row r="13" spans="1:14">
      <c r="A13" s="32">
        <v>9</v>
      </c>
      <c r="B13" s="16">
        <v>12</v>
      </c>
      <c r="C13" s="16">
        <v>33</v>
      </c>
      <c r="D13" s="53">
        <f t="shared" si="4"/>
        <v>45</v>
      </c>
      <c r="E13" s="53">
        <f t="shared" si="0"/>
        <v>0.76271186440677963</v>
      </c>
      <c r="F13" s="16">
        <v>6</v>
      </c>
      <c r="G13" s="16">
        <v>8</v>
      </c>
      <c r="H13" s="53">
        <f t="shared" si="1"/>
        <v>14</v>
      </c>
      <c r="I13" s="53">
        <f t="shared" si="2"/>
        <v>0.23728813559322035</v>
      </c>
      <c r="J13" s="16">
        <f t="shared" si="3"/>
        <v>59</v>
      </c>
      <c r="K13" s="16">
        <v>3</v>
      </c>
      <c r="L13"/>
      <c r="M13"/>
      <c r="N13"/>
    </row>
    <row r="14" spans="1:14">
      <c r="A14" s="32">
        <v>10</v>
      </c>
      <c r="B14" s="16">
        <v>20</v>
      </c>
      <c r="C14" s="16">
        <v>28</v>
      </c>
      <c r="D14" s="53">
        <f t="shared" si="4"/>
        <v>48</v>
      </c>
      <c r="E14" s="53">
        <f t="shared" si="0"/>
        <v>0.72727272727272729</v>
      </c>
      <c r="F14" s="16">
        <v>12</v>
      </c>
      <c r="G14" s="16">
        <v>6</v>
      </c>
      <c r="H14" s="53">
        <f t="shared" si="1"/>
        <v>18</v>
      </c>
      <c r="I14" s="53">
        <f t="shared" si="2"/>
        <v>0.27272727272727271</v>
      </c>
      <c r="J14" s="16">
        <f t="shared" si="3"/>
        <v>66</v>
      </c>
      <c r="K14" s="16">
        <v>3</v>
      </c>
      <c r="L14"/>
      <c r="M14"/>
      <c r="N14"/>
    </row>
    <row r="15" spans="1:14">
      <c r="A15" s="32">
        <v>11</v>
      </c>
      <c r="B15" s="16">
        <v>23</v>
      </c>
      <c r="C15" s="16">
        <v>31</v>
      </c>
      <c r="D15" s="53">
        <f t="shared" si="4"/>
        <v>54</v>
      </c>
      <c r="E15" s="53">
        <f t="shared" si="0"/>
        <v>0.56842105263157894</v>
      </c>
      <c r="F15" s="16">
        <v>15</v>
      </c>
      <c r="G15" s="16">
        <v>26</v>
      </c>
      <c r="H15" s="53">
        <f t="shared" si="1"/>
        <v>41</v>
      </c>
      <c r="I15" s="53">
        <f t="shared" si="2"/>
        <v>0.43157894736842106</v>
      </c>
      <c r="J15" s="16">
        <f t="shared" si="3"/>
        <v>95</v>
      </c>
      <c r="K15" s="16">
        <v>3</v>
      </c>
      <c r="L15"/>
      <c r="M15"/>
      <c r="N15"/>
    </row>
    <row r="16" spans="1:14">
      <c r="A16" s="32">
        <v>12</v>
      </c>
      <c r="B16" s="16">
        <v>24</v>
      </c>
      <c r="C16" s="16">
        <v>43</v>
      </c>
      <c r="D16" s="53">
        <f t="shared" si="4"/>
        <v>67</v>
      </c>
      <c r="E16" s="53">
        <f t="shared" si="0"/>
        <v>0.74444444444444446</v>
      </c>
      <c r="F16" s="16">
        <v>8</v>
      </c>
      <c r="G16" s="16">
        <v>15</v>
      </c>
      <c r="H16" s="53">
        <f t="shared" si="1"/>
        <v>23</v>
      </c>
      <c r="I16" s="53">
        <f t="shared" si="2"/>
        <v>0.25555555555555554</v>
      </c>
      <c r="J16" s="16">
        <f t="shared" si="3"/>
        <v>90</v>
      </c>
      <c r="K16" s="16">
        <v>3</v>
      </c>
      <c r="L16"/>
      <c r="M16"/>
      <c r="N16"/>
    </row>
    <row r="17" spans="1:14">
      <c r="A17" s="32">
        <v>13</v>
      </c>
      <c r="B17" s="16">
        <v>34</v>
      </c>
      <c r="C17" s="16">
        <v>17</v>
      </c>
      <c r="D17" s="53">
        <f t="shared" si="4"/>
        <v>51</v>
      </c>
      <c r="E17" s="53">
        <f t="shared" si="0"/>
        <v>0.63749999999999996</v>
      </c>
      <c r="F17" s="16">
        <v>16</v>
      </c>
      <c r="G17" s="16">
        <v>13</v>
      </c>
      <c r="H17" s="53">
        <f t="shared" si="1"/>
        <v>29</v>
      </c>
      <c r="I17" s="53">
        <f t="shared" si="2"/>
        <v>0.36249999999999999</v>
      </c>
      <c r="J17" s="16">
        <f t="shared" si="3"/>
        <v>80</v>
      </c>
      <c r="K17" s="16">
        <v>3</v>
      </c>
      <c r="L17"/>
      <c r="M17"/>
      <c r="N17"/>
    </row>
    <row r="18" spans="1:14">
      <c r="A18" s="32">
        <v>14</v>
      </c>
      <c r="B18" s="16">
        <v>19</v>
      </c>
      <c r="C18" s="16">
        <v>25</v>
      </c>
      <c r="D18" s="53">
        <f t="shared" si="4"/>
        <v>44</v>
      </c>
      <c r="E18" s="53">
        <f t="shared" si="0"/>
        <v>0.48888888888888887</v>
      </c>
      <c r="F18" s="16">
        <v>21</v>
      </c>
      <c r="G18" s="16">
        <v>25</v>
      </c>
      <c r="H18" s="53">
        <f t="shared" si="1"/>
        <v>46</v>
      </c>
      <c r="I18" s="53">
        <f t="shared" si="2"/>
        <v>0.51111111111111107</v>
      </c>
      <c r="J18" s="16">
        <f t="shared" si="3"/>
        <v>90</v>
      </c>
      <c r="K18" s="16">
        <v>3</v>
      </c>
      <c r="L18"/>
      <c r="M18"/>
      <c r="N18"/>
    </row>
    <row r="19" spans="1:14">
      <c r="A19" s="32">
        <v>15</v>
      </c>
      <c r="B19" s="16">
        <v>15</v>
      </c>
      <c r="C19" s="16">
        <v>26</v>
      </c>
      <c r="D19" s="53">
        <f t="shared" si="4"/>
        <v>41</v>
      </c>
      <c r="E19" s="53">
        <f t="shared" si="0"/>
        <v>0.69491525423728817</v>
      </c>
      <c r="F19" s="16">
        <v>15</v>
      </c>
      <c r="G19" s="16">
        <v>3</v>
      </c>
      <c r="H19" s="53">
        <f t="shared" si="1"/>
        <v>18</v>
      </c>
      <c r="I19" s="53">
        <f t="shared" si="2"/>
        <v>0.30508474576271188</v>
      </c>
      <c r="J19" s="16">
        <f t="shared" si="3"/>
        <v>59</v>
      </c>
      <c r="K19" s="29">
        <v>3</v>
      </c>
      <c r="L19"/>
      <c r="M19"/>
      <c r="N19"/>
    </row>
    <row r="20" spans="1:14">
      <c r="A20" s="19" t="s">
        <v>0</v>
      </c>
      <c r="B20" s="27">
        <f t="shared" ref="B20:F20" si="5">AVERAGE(B5:B19)</f>
        <v>20.466666666666665</v>
      </c>
      <c r="C20" s="27">
        <f t="shared" si="5"/>
        <v>25.066666666666666</v>
      </c>
      <c r="D20" s="55">
        <f t="shared" si="5"/>
        <v>45.533333333333331</v>
      </c>
      <c r="E20" s="55">
        <f t="shared" si="5"/>
        <v>0.62144250381266131</v>
      </c>
      <c r="F20" s="27">
        <f t="shared" si="5"/>
        <v>12.8</v>
      </c>
      <c r="G20" s="27">
        <f t="shared" ref="G20" si="6">AVERAGE(G5:G19)</f>
        <v>15.2</v>
      </c>
      <c r="H20" s="55">
        <f>AVERAGE(H5:H19)</f>
        <v>28</v>
      </c>
      <c r="I20" s="55">
        <f>AVERAGE(I5:I19)</f>
        <v>0.37855749618733864</v>
      </c>
      <c r="J20" s="31">
        <f>AVERAGE(J5:J19)</f>
        <v>73.533333333333331</v>
      </c>
      <c r="L20"/>
      <c r="M20"/>
      <c r="N20"/>
    </row>
    <row r="21" spans="1:14">
      <c r="A21" s="20" t="s">
        <v>1</v>
      </c>
      <c r="B21" s="14">
        <f t="shared" ref="B21:J21" si="7">STDEV(B5:B19)/SQRT(15)</f>
        <v>1.5852494671236683</v>
      </c>
      <c r="C21" s="14">
        <f t="shared" si="7"/>
        <v>2.0941339081818096</v>
      </c>
      <c r="D21" s="56">
        <f t="shared" si="7"/>
        <v>2.6074374697641667</v>
      </c>
      <c r="E21" s="56">
        <f t="shared" si="7"/>
        <v>2.8616053924560847E-2</v>
      </c>
      <c r="F21" s="14">
        <f t="shared" si="7"/>
        <v>1.2</v>
      </c>
      <c r="G21" s="14">
        <f t="shared" si="7"/>
        <v>1.7733476547935842</v>
      </c>
      <c r="H21" s="56">
        <f t="shared" si="7"/>
        <v>2.5222816579249749</v>
      </c>
      <c r="I21" s="56">
        <f t="shared" si="7"/>
        <v>2.8616053924560847E-2</v>
      </c>
      <c r="J21" s="28">
        <f t="shared" si="7"/>
        <v>2.9111716945107604</v>
      </c>
      <c r="L21"/>
      <c r="M21"/>
      <c r="N21"/>
    </row>
    <row r="24" spans="1:14">
      <c r="A24" s="41" t="s">
        <v>37</v>
      </c>
      <c r="B24" s="41"/>
      <c r="C24" s="43"/>
      <c r="D24" s="57"/>
      <c r="E24" s="57"/>
      <c r="F24" s="43"/>
      <c r="G24" s="43"/>
      <c r="H24" s="57"/>
      <c r="I24" s="57"/>
      <c r="J24" s="44"/>
      <c r="K24" s="43"/>
      <c r="L24" s="42"/>
      <c r="M24" s="42"/>
      <c r="N24" s="42"/>
    </row>
    <row r="25" spans="1:14">
      <c r="A25" s="21" t="s">
        <v>22</v>
      </c>
      <c r="B25" s="24" t="s">
        <v>15</v>
      </c>
      <c r="C25" s="24" t="s">
        <v>16</v>
      </c>
      <c r="D25" s="68" t="s">
        <v>47</v>
      </c>
      <c r="E25" s="69" t="s">
        <v>20</v>
      </c>
      <c r="F25" s="24" t="s">
        <v>17</v>
      </c>
      <c r="G25" s="24" t="s">
        <v>18</v>
      </c>
      <c r="H25" s="70" t="s">
        <v>50</v>
      </c>
      <c r="I25" s="70" t="s">
        <v>21</v>
      </c>
      <c r="J25" s="24" t="s">
        <v>29</v>
      </c>
      <c r="K25" s="24" t="s">
        <v>2</v>
      </c>
      <c r="L25" s="1"/>
      <c r="M25" s="1"/>
      <c r="N25" s="42"/>
    </row>
    <row r="26" spans="1:14">
      <c r="A26" s="45">
        <v>1</v>
      </c>
      <c r="B26" s="43">
        <v>14</v>
      </c>
      <c r="C26" s="43">
        <v>15</v>
      </c>
      <c r="D26" s="57">
        <v>29</v>
      </c>
      <c r="E26" s="57">
        <v>0.87878787899999999</v>
      </c>
      <c r="F26" s="43">
        <v>3</v>
      </c>
      <c r="G26" s="43">
        <v>1</v>
      </c>
      <c r="H26" s="57">
        <v>4</v>
      </c>
      <c r="I26" s="57">
        <v>0.12121212100000001</v>
      </c>
      <c r="J26" s="43">
        <v>33</v>
      </c>
      <c r="K26" s="43">
        <v>2</v>
      </c>
      <c r="L26" s="42"/>
      <c r="M26" s="42"/>
      <c r="N26" s="42"/>
    </row>
    <row r="27" spans="1:14">
      <c r="A27" s="45">
        <v>2</v>
      </c>
      <c r="B27" s="43">
        <v>3</v>
      </c>
      <c r="C27" s="43">
        <v>5</v>
      </c>
      <c r="D27" s="57">
        <v>8</v>
      </c>
      <c r="E27" s="57">
        <v>0.34782608700000001</v>
      </c>
      <c r="F27" s="43">
        <v>8</v>
      </c>
      <c r="G27" s="43">
        <v>7</v>
      </c>
      <c r="H27" s="57">
        <v>15</v>
      </c>
      <c r="I27" s="57">
        <v>0.65217391300000005</v>
      </c>
      <c r="J27" s="43">
        <v>23</v>
      </c>
      <c r="K27" s="43">
        <v>2</v>
      </c>
      <c r="L27" s="42"/>
      <c r="M27" s="42"/>
      <c r="N27" s="42"/>
    </row>
    <row r="28" spans="1:14">
      <c r="A28" s="45">
        <v>3</v>
      </c>
      <c r="B28" s="43">
        <v>7</v>
      </c>
      <c r="C28" s="43">
        <v>14</v>
      </c>
      <c r="D28" s="57">
        <v>21</v>
      </c>
      <c r="E28" s="57">
        <v>0.95454545499999999</v>
      </c>
      <c r="F28" s="43">
        <v>1</v>
      </c>
      <c r="G28" s="43">
        <v>0</v>
      </c>
      <c r="H28" s="57">
        <v>1</v>
      </c>
      <c r="I28" s="57">
        <v>4.5454544999999999E-2</v>
      </c>
      <c r="J28" s="43">
        <v>22</v>
      </c>
      <c r="K28" s="43">
        <v>2</v>
      </c>
      <c r="L28" s="42"/>
      <c r="M28" s="42"/>
      <c r="N28" s="42"/>
    </row>
    <row r="29" spans="1:14">
      <c r="A29" s="45">
        <v>4</v>
      </c>
      <c r="B29" s="43">
        <v>12</v>
      </c>
      <c r="C29" s="43">
        <v>7</v>
      </c>
      <c r="D29" s="57">
        <v>19</v>
      </c>
      <c r="E29" s="57">
        <v>0.47499999999999998</v>
      </c>
      <c r="F29" s="43">
        <v>13</v>
      </c>
      <c r="G29" s="43">
        <v>8</v>
      </c>
      <c r="H29" s="57">
        <v>21</v>
      </c>
      <c r="I29" s="57">
        <v>0.52500000000000002</v>
      </c>
      <c r="J29" s="43">
        <v>40</v>
      </c>
      <c r="K29" s="43">
        <v>2</v>
      </c>
      <c r="L29" s="42"/>
      <c r="M29" s="42"/>
      <c r="N29" s="42"/>
    </row>
    <row r="30" spans="1:14">
      <c r="A30" s="45">
        <v>5</v>
      </c>
      <c r="B30" s="43">
        <v>12</v>
      </c>
      <c r="C30" s="43">
        <v>9</v>
      </c>
      <c r="D30" s="57">
        <v>21</v>
      </c>
      <c r="E30" s="57">
        <v>0.75</v>
      </c>
      <c r="F30" s="43">
        <v>5</v>
      </c>
      <c r="G30" s="43">
        <v>2</v>
      </c>
      <c r="H30" s="57">
        <v>7</v>
      </c>
      <c r="I30" s="57">
        <v>0.25</v>
      </c>
      <c r="J30" s="43">
        <v>28</v>
      </c>
      <c r="K30" s="43">
        <v>2</v>
      </c>
      <c r="L30" s="42"/>
      <c r="M30" s="42"/>
      <c r="N30" s="42"/>
    </row>
    <row r="31" spans="1:14">
      <c r="A31" s="45">
        <v>6</v>
      </c>
      <c r="B31" s="43">
        <v>18</v>
      </c>
      <c r="C31" s="43">
        <v>11</v>
      </c>
      <c r="D31" s="57">
        <v>29</v>
      </c>
      <c r="E31" s="57">
        <v>0.87878787899999999</v>
      </c>
      <c r="F31" s="43">
        <v>2</v>
      </c>
      <c r="G31" s="43">
        <v>2</v>
      </c>
      <c r="H31" s="57">
        <v>4</v>
      </c>
      <c r="I31" s="57">
        <v>0.12121212100000001</v>
      </c>
      <c r="J31" s="43">
        <v>33</v>
      </c>
      <c r="K31" s="43">
        <v>2</v>
      </c>
      <c r="L31" s="42"/>
      <c r="M31" s="42"/>
      <c r="N31" s="42"/>
    </row>
    <row r="32" spans="1:14">
      <c r="A32" s="45">
        <v>7</v>
      </c>
      <c r="B32" s="43">
        <v>9</v>
      </c>
      <c r="C32" s="43">
        <v>6</v>
      </c>
      <c r="D32" s="57">
        <v>15</v>
      </c>
      <c r="E32" s="57">
        <v>0.57692307700000001</v>
      </c>
      <c r="F32" s="43">
        <v>4</v>
      </c>
      <c r="G32" s="43">
        <v>7</v>
      </c>
      <c r="H32" s="57">
        <v>11</v>
      </c>
      <c r="I32" s="57">
        <v>0.42307692299999999</v>
      </c>
      <c r="J32" s="43">
        <v>26</v>
      </c>
      <c r="K32" s="43">
        <v>2</v>
      </c>
      <c r="L32" s="42"/>
      <c r="M32" s="42"/>
      <c r="N32" s="42"/>
    </row>
    <row r="33" spans="1:14">
      <c r="A33" s="45">
        <v>8</v>
      </c>
      <c r="B33" s="43">
        <v>23</v>
      </c>
      <c r="C33" s="43">
        <v>12</v>
      </c>
      <c r="D33" s="57">
        <v>35</v>
      </c>
      <c r="E33" s="57">
        <v>0.92105263199999998</v>
      </c>
      <c r="F33" s="43">
        <v>3</v>
      </c>
      <c r="G33" s="43">
        <v>0</v>
      </c>
      <c r="H33" s="57">
        <v>3</v>
      </c>
      <c r="I33" s="57">
        <v>7.8947368000000004E-2</v>
      </c>
      <c r="J33" s="43">
        <v>38</v>
      </c>
      <c r="K33" s="43">
        <v>2</v>
      </c>
      <c r="L33" s="42"/>
      <c r="M33" s="42"/>
      <c r="N33" s="42"/>
    </row>
    <row r="34" spans="1:14">
      <c r="A34" s="45">
        <v>9</v>
      </c>
      <c r="B34" s="43">
        <v>8</v>
      </c>
      <c r="C34" s="43">
        <v>9</v>
      </c>
      <c r="D34" s="57">
        <v>17</v>
      </c>
      <c r="E34" s="57">
        <v>0.62962963000000005</v>
      </c>
      <c r="F34" s="43">
        <v>6</v>
      </c>
      <c r="G34" s="43">
        <v>4</v>
      </c>
      <c r="H34" s="57">
        <v>10</v>
      </c>
      <c r="I34" s="57">
        <v>0.37037037</v>
      </c>
      <c r="J34" s="43">
        <v>27</v>
      </c>
      <c r="K34" s="43">
        <v>2</v>
      </c>
      <c r="L34" s="42"/>
      <c r="M34" s="42"/>
      <c r="N34" s="42"/>
    </row>
    <row r="35" spans="1:14">
      <c r="A35" s="45">
        <v>10</v>
      </c>
      <c r="B35" s="43">
        <v>14</v>
      </c>
      <c r="C35" s="43">
        <v>9</v>
      </c>
      <c r="D35" s="57">
        <v>23</v>
      </c>
      <c r="E35" s="57">
        <v>0.67647058800000004</v>
      </c>
      <c r="F35" s="43">
        <v>4</v>
      </c>
      <c r="G35" s="43">
        <v>7</v>
      </c>
      <c r="H35" s="57">
        <v>11</v>
      </c>
      <c r="I35" s="57">
        <v>0.32352941200000002</v>
      </c>
      <c r="J35" s="43">
        <v>34</v>
      </c>
      <c r="K35" s="43">
        <v>2</v>
      </c>
      <c r="L35" s="42"/>
      <c r="M35" s="42"/>
      <c r="N35" s="42"/>
    </row>
    <row r="36" spans="1:14">
      <c r="A36" s="45">
        <v>11</v>
      </c>
      <c r="B36" s="43">
        <v>8</v>
      </c>
      <c r="C36" s="43">
        <v>11</v>
      </c>
      <c r="D36" s="57">
        <v>19</v>
      </c>
      <c r="E36" s="57">
        <v>0.59375</v>
      </c>
      <c r="F36" s="43">
        <v>2</v>
      </c>
      <c r="G36" s="43">
        <v>11</v>
      </c>
      <c r="H36" s="57">
        <v>13</v>
      </c>
      <c r="I36" s="57">
        <v>0.40625</v>
      </c>
      <c r="J36" s="43">
        <v>32</v>
      </c>
      <c r="K36" s="43">
        <v>2</v>
      </c>
      <c r="L36" s="42"/>
      <c r="M36" s="42"/>
      <c r="N36" s="42"/>
    </row>
    <row r="37" spans="1:14">
      <c r="A37" s="45">
        <v>12</v>
      </c>
      <c r="B37" s="43">
        <v>8</v>
      </c>
      <c r="C37" s="43">
        <v>17</v>
      </c>
      <c r="D37" s="57">
        <v>25</v>
      </c>
      <c r="E37" s="57">
        <v>0.75757575799999999</v>
      </c>
      <c r="F37" s="43">
        <v>2</v>
      </c>
      <c r="G37" s="43">
        <v>6</v>
      </c>
      <c r="H37" s="57">
        <v>8</v>
      </c>
      <c r="I37" s="57">
        <v>0.24242424200000001</v>
      </c>
      <c r="J37" s="43">
        <v>33</v>
      </c>
      <c r="K37" s="43">
        <v>2</v>
      </c>
      <c r="L37" s="42"/>
      <c r="M37" s="42"/>
      <c r="N37" s="42"/>
    </row>
    <row r="38" spans="1:14">
      <c r="A38" s="45">
        <v>13</v>
      </c>
      <c r="B38" s="43">
        <v>6</v>
      </c>
      <c r="C38" s="43">
        <v>12</v>
      </c>
      <c r="D38" s="57">
        <v>18</v>
      </c>
      <c r="E38" s="57">
        <v>0.75</v>
      </c>
      <c r="F38" s="43">
        <v>3</v>
      </c>
      <c r="G38" s="43">
        <v>3</v>
      </c>
      <c r="H38" s="57">
        <v>6</v>
      </c>
      <c r="I38" s="57">
        <v>0.25</v>
      </c>
      <c r="J38" s="43">
        <v>24</v>
      </c>
      <c r="K38" s="43">
        <v>2</v>
      </c>
      <c r="L38" s="42"/>
      <c r="M38" s="42"/>
      <c r="N38" s="42"/>
    </row>
    <row r="39" spans="1:14">
      <c r="A39" s="45">
        <v>14</v>
      </c>
      <c r="B39" s="43">
        <v>4</v>
      </c>
      <c r="C39" s="43">
        <v>7</v>
      </c>
      <c r="D39" s="57">
        <v>11</v>
      </c>
      <c r="E39" s="57">
        <v>0.42307692299999999</v>
      </c>
      <c r="F39" s="43">
        <v>2</v>
      </c>
      <c r="G39" s="43">
        <v>13</v>
      </c>
      <c r="H39" s="57">
        <v>15</v>
      </c>
      <c r="I39" s="57">
        <v>0.57692307700000001</v>
      </c>
      <c r="J39" s="43">
        <v>26</v>
      </c>
      <c r="K39" s="43">
        <v>2</v>
      </c>
      <c r="L39" s="42"/>
      <c r="M39" s="42"/>
      <c r="N39" s="42"/>
    </row>
    <row r="40" spans="1:14">
      <c r="A40" s="45">
        <v>15</v>
      </c>
      <c r="B40" s="43">
        <v>3</v>
      </c>
      <c r="C40" s="43">
        <v>9</v>
      </c>
      <c r="D40" s="57">
        <v>12</v>
      </c>
      <c r="E40" s="57">
        <v>0.33333333300000001</v>
      </c>
      <c r="F40" s="43">
        <v>11</v>
      </c>
      <c r="G40" s="43">
        <v>13</v>
      </c>
      <c r="H40" s="57">
        <v>24</v>
      </c>
      <c r="I40" s="57">
        <v>0.66666666699999999</v>
      </c>
      <c r="J40" s="47">
        <v>36</v>
      </c>
      <c r="K40" s="47">
        <v>2</v>
      </c>
      <c r="L40" s="42"/>
      <c r="M40" s="42"/>
      <c r="N40" s="42"/>
    </row>
    <row r="41" spans="1:14">
      <c r="A41" s="48" t="s">
        <v>0</v>
      </c>
      <c r="B41" s="49">
        <v>9.9333333330000002</v>
      </c>
      <c r="C41" s="49">
        <v>10.199999999999999</v>
      </c>
      <c r="D41" s="58">
        <v>20.133333329999999</v>
      </c>
      <c r="E41" s="58">
        <v>0.66311728299999995</v>
      </c>
      <c r="F41" s="49">
        <v>4.5999999999999996</v>
      </c>
      <c r="G41" s="49">
        <v>5.6</v>
      </c>
      <c r="H41" s="58">
        <v>10.199999999999999</v>
      </c>
      <c r="I41" s="58">
        <v>0.336882717</v>
      </c>
      <c r="J41" s="44">
        <v>30.333333329999999</v>
      </c>
      <c r="K41" s="43"/>
      <c r="L41" s="42"/>
      <c r="M41" s="42"/>
      <c r="N41" s="42"/>
    </row>
    <row r="42" spans="1:14">
      <c r="A42" s="41" t="s">
        <v>1</v>
      </c>
      <c r="B42" s="44">
        <v>1.455585847</v>
      </c>
      <c r="C42" s="44">
        <v>0.87939373099999996</v>
      </c>
      <c r="D42" s="59">
        <v>1.892004899</v>
      </c>
      <c r="E42" s="59">
        <v>5.2699630999999997E-2</v>
      </c>
      <c r="F42" s="44">
        <v>0.90921211300000004</v>
      </c>
      <c r="G42" s="44">
        <v>1.133053187</v>
      </c>
      <c r="H42" s="59">
        <v>1.702099544</v>
      </c>
      <c r="I42" s="59">
        <v>5.2699630999999997E-2</v>
      </c>
      <c r="J42" s="44">
        <v>1.446396727</v>
      </c>
      <c r="K42" s="43"/>
      <c r="L42" s="42"/>
      <c r="M42" s="42"/>
      <c r="N42" s="42"/>
    </row>
    <row r="45" spans="1:14">
      <c r="A45" s="22" t="s">
        <v>38</v>
      </c>
    </row>
    <row r="46" spans="1:14">
      <c r="A46" s="21" t="s">
        <v>22</v>
      </c>
      <c r="B46" s="24" t="s">
        <v>15</v>
      </c>
      <c r="C46" s="24" t="s">
        <v>16</v>
      </c>
      <c r="D46" s="68" t="s">
        <v>47</v>
      </c>
      <c r="E46" s="68" t="s">
        <v>20</v>
      </c>
      <c r="F46" s="24" t="s">
        <v>30</v>
      </c>
      <c r="G46" s="24" t="s">
        <v>31</v>
      </c>
      <c r="H46" s="71" t="s">
        <v>51</v>
      </c>
      <c r="I46" s="71" t="s">
        <v>52</v>
      </c>
      <c r="J46" s="25" t="s">
        <v>29</v>
      </c>
      <c r="K46" s="24" t="s">
        <v>2</v>
      </c>
      <c r="L46"/>
      <c r="M46"/>
      <c r="N46"/>
    </row>
    <row r="47" spans="1:14">
      <c r="A47" s="32">
        <v>1</v>
      </c>
      <c r="B47" s="16">
        <v>31</v>
      </c>
      <c r="C47" s="16">
        <v>20</v>
      </c>
      <c r="D47" s="53">
        <f t="shared" ref="D47:D61" si="8">B47+C47</f>
        <v>51</v>
      </c>
      <c r="E47" s="53">
        <f t="shared" ref="E47:E61" si="9">D47/J47</f>
        <v>0.80952380952380953</v>
      </c>
      <c r="F47" s="16">
        <v>5</v>
      </c>
      <c r="G47" s="16">
        <v>7</v>
      </c>
      <c r="H47" s="53">
        <f>F47+G47</f>
        <v>12</v>
      </c>
      <c r="I47" s="53">
        <f t="shared" ref="I47:I61" si="10">H47/J47</f>
        <v>0.19047619047619047</v>
      </c>
      <c r="J47" s="16">
        <f t="shared" ref="J47:J61" si="11">H47+D47</f>
        <v>63</v>
      </c>
      <c r="K47" s="16">
        <v>2</v>
      </c>
      <c r="L47"/>
      <c r="M47"/>
      <c r="N47"/>
    </row>
    <row r="48" spans="1:14">
      <c r="A48" s="32">
        <v>2</v>
      </c>
      <c r="B48" s="16">
        <v>11</v>
      </c>
      <c r="C48" s="16">
        <v>34</v>
      </c>
      <c r="D48" s="53">
        <f t="shared" si="8"/>
        <v>45</v>
      </c>
      <c r="E48" s="53">
        <f t="shared" si="9"/>
        <v>0.77586206896551724</v>
      </c>
      <c r="F48" s="16">
        <v>9</v>
      </c>
      <c r="G48" s="16">
        <v>4</v>
      </c>
      <c r="H48" s="53">
        <f t="shared" ref="H48:H61" si="12">F48+G48</f>
        <v>13</v>
      </c>
      <c r="I48" s="53">
        <f t="shared" si="10"/>
        <v>0.22413793103448276</v>
      </c>
      <c r="J48" s="16">
        <f t="shared" si="11"/>
        <v>58</v>
      </c>
      <c r="K48" s="16">
        <v>2</v>
      </c>
      <c r="L48"/>
      <c r="M48"/>
      <c r="N48"/>
    </row>
    <row r="49" spans="1:14">
      <c r="A49" s="32">
        <v>3</v>
      </c>
      <c r="B49" s="16">
        <v>28</v>
      </c>
      <c r="C49" s="16">
        <v>29</v>
      </c>
      <c r="D49" s="53">
        <f t="shared" si="8"/>
        <v>57</v>
      </c>
      <c r="E49" s="53">
        <f t="shared" si="9"/>
        <v>0.86363636363636365</v>
      </c>
      <c r="F49" s="16">
        <v>6</v>
      </c>
      <c r="G49" s="16">
        <v>3</v>
      </c>
      <c r="H49" s="53">
        <f t="shared" si="12"/>
        <v>9</v>
      </c>
      <c r="I49" s="53">
        <f t="shared" si="10"/>
        <v>0.13636363636363635</v>
      </c>
      <c r="J49" s="16">
        <f t="shared" si="11"/>
        <v>66</v>
      </c>
      <c r="K49" s="16">
        <v>2</v>
      </c>
      <c r="L49"/>
      <c r="M49"/>
      <c r="N49"/>
    </row>
    <row r="50" spans="1:14">
      <c r="A50" s="32">
        <v>4</v>
      </c>
      <c r="B50" s="16">
        <v>18</v>
      </c>
      <c r="C50" s="16">
        <v>24</v>
      </c>
      <c r="D50" s="53">
        <f t="shared" si="8"/>
        <v>42</v>
      </c>
      <c r="E50" s="53">
        <f t="shared" si="9"/>
        <v>0.82352941176470584</v>
      </c>
      <c r="F50" s="16">
        <v>6</v>
      </c>
      <c r="G50" s="16">
        <v>3</v>
      </c>
      <c r="H50" s="53">
        <f t="shared" si="12"/>
        <v>9</v>
      </c>
      <c r="I50" s="53">
        <f t="shared" si="10"/>
        <v>0.17647058823529413</v>
      </c>
      <c r="J50" s="16">
        <f t="shared" si="11"/>
        <v>51</v>
      </c>
      <c r="K50" s="16">
        <v>2</v>
      </c>
      <c r="L50"/>
      <c r="M50"/>
      <c r="N50"/>
    </row>
    <row r="51" spans="1:14">
      <c r="A51" s="32">
        <v>5</v>
      </c>
      <c r="B51" s="16">
        <v>27</v>
      </c>
      <c r="C51" s="16">
        <v>29</v>
      </c>
      <c r="D51" s="53">
        <f t="shared" si="8"/>
        <v>56</v>
      </c>
      <c r="E51" s="53">
        <f t="shared" si="9"/>
        <v>0.84848484848484851</v>
      </c>
      <c r="F51" s="16">
        <v>7</v>
      </c>
      <c r="G51" s="16">
        <v>3</v>
      </c>
      <c r="H51" s="53">
        <f t="shared" si="12"/>
        <v>10</v>
      </c>
      <c r="I51" s="53">
        <f t="shared" si="10"/>
        <v>0.15151515151515152</v>
      </c>
      <c r="J51" s="16">
        <f t="shared" si="11"/>
        <v>66</v>
      </c>
      <c r="K51" s="16">
        <v>2</v>
      </c>
      <c r="L51"/>
      <c r="M51"/>
      <c r="N51"/>
    </row>
    <row r="52" spans="1:14">
      <c r="A52" s="32">
        <v>6</v>
      </c>
      <c r="B52" s="16">
        <v>32</v>
      </c>
      <c r="C52" s="16">
        <v>30</v>
      </c>
      <c r="D52" s="53">
        <f t="shared" si="8"/>
        <v>62</v>
      </c>
      <c r="E52" s="53">
        <f t="shared" si="9"/>
        <v>0.83783783783783783</v>
      </c>
      <c r="F52" s="16">
        <v>8</v>
      </c>
      <c r="G52" s="16">
        <v>4</v>
      </c>
      <c r="H52" s="53">
        <f t="shared" si="12"/>
        <v>12</v>
      </c>
      <c r="I52" s="53">
        <f t="shared" si="10"/>
        <v>0.16216216216216217</v>
      </c>
      <c r="J52" s="16">
        <f t="shared" si="11"/>
        <v>74</v>
      </c>
      <c r="K52" s="16">
        <v>2</v>
      </c>
      <c r="L52"/>
      <c r="M52"/>
      <c r="N52"/>
    </row>
    <row r="53" spans="1:14">
      <c r="A53" s="32">
        <v>7</v>
      </c>
      <c r="B53" s="16">
        <v>20</v>
      </c>
      <c r="C53" s="16">
        <v>25</v>
      </c>
      <c r="D53" s="53">
        <f t="shared" si="8"/>
        <v>45</v>
      </c>
      <c r="E53" s="53">
        <f t="shared" si="9"/>
        <v>0.78947368421052633</v>
      </c>
      <c r="F53" s="16">
        <v>6</v>
      </c>
      <c r="G53" s="16">
        <v>6</v>
      </c>
      <c r="H53" s="53">
        <f t="shared" si="12"/>
        <v>12</v>
      </c>
      <c r="I53" s="53">
        <f t="shared" si="10"/>
        <v>0.21052631578947367</v>
      </c>
      <c r="J53" s="16">
        <f t="shared" si="11"/>
        <v>57</v>
      </c>
      <c r="K53" s="16">
        <v>2</v>
      </c>
      <c r="L53"/>
      <c r="M53"/>
      <c r="N53"/>
    </row>
    <row r="54" spans="1:14">
      <c r="A54" s="32">
        <v>8</v>
      </c>
      <c r="B54" s="16">
        <v>13</v>
      </c>
      <c r="C54" s="16">
        <v>16</v>
      </c>
      <c r="D54" s="53">
        <f t="shared" si="8"/>
        <v>29</v>
      </c>
      <c r="E54" s="53">
        <f t="shared" si="9"/>
        <v>0.80555555555555558</v>
      </c>
      <c r="F54" s="16">
        <v>2</v>
      </c>
      <c r="G54" s="16">
        <v>5</v>
      </c>
      <c r="H54" s="53">
        <f t="shared" si="12"/>
        <v>7</v>
      </c>
      <c r="I54" s="53">
        <f t="shared" si="10"/>
        <v>0.19444444444444445</v>
      </c>
      <c r="J54" s="16">
        <f t="shared" si="11"/>
        <v>36</v>
      </c>
      <c r="K54" s="16">
        <v>2</v>
      </c>
      <c r="L54"/>
      <c r="M54"/>
      <c r="N54"/>
    </row>
    <row r="55" spans="1:14">
      <c r="A55" s="32">
        <v>9</v>
      </c>
      <c r="B55" s="16">
        <v>26</v>
      </c>
      <c r="C55" s="16">
        <v>28</v>
      </c>
      <c r="D55" s="53">
        <f t="shared" si="8"/>
        <v>54</v>
      </c>
      <c r="E55" s="53">
        <f t="shared" si="9"/>
        <v>0.77142857142857146</v>
      </c>
      <c r="F55" s="16">
        <v>12</v>
      </c>
      <c r="G55" s="16">
        <v>4</v>
      </c>
      <c r="H55" s="53">
        <f t="shared" si="12"/>
        <v>16</v>
      </c>
      <c r="I55" s="53">
        <f t="shared" si="10"/>
        <v>0.22857142857142856</v>
      </c>
      <c r="J55" s="16">
        <f t="shared" si="11"/>
        <v>70</v>
      </c>
      <c r="K55" s="16">
        <v>2</v>
      </c>
      <c r="L55"/>
      <c r="M55"/>
      <c r="N55"/>
    </row>
    <row r="56" spans="1:14">
      <c r="A56" s="32">
        <v>10</v>
      </c>
      <c r="B56" s="16">
        <v>17</v>
      </c>
      <c r="C56" s="16">
        <v>19</v>
      </c>
      <c r="D56" s="53">
        <f t="shared" si="8"/>
        <v>36</v>
      </c>
      <c r="E56" s="53">
        <f t="shared" si="9"/>
        <v>0.65454545454545454</v>
      </c>
      <c r="F56" s="16">
        <v>11</v>
      </c>
      <c r="G56" s="16">
        <v>8</v>
      </c>
      <c r="H56" s="53">
        <f t="shared" si="12"/>
        <v>19</v>
      </c>
      <c r="I56" s="53">
        <f t="shared" si="10"/>
        <v>0.34545454545454546</v>
      </c>
      <c r="J56" s="16">
        <f t="shared" si="11"/>
        <v>55</v>
      </c>
      <c r="K56" s="16">
        <v>2</v>
      </c>
      <c r="L56"/>
      <c r="M56"/>
      <c r="N56"/>
    </row>
    <row r="57" spans="1:14">
      <c r="A57" s="32">
        <v>11</v>
      </c>
      <c r="B57" s="16">
        <v>10</v>
      </c>
      <c r="C57" s="16">
        <v>19</v>
      </c>
      <c r="D57" s="53">
        <f t="shared" si="8"/>
        <v>29</v>
      </c>
      <c r="E57" s="53">
        <f t="shared" si="9"/>
        <v>0.47540983606557374</v>
      </c>
      <c r="F57" s="16">
        <v>7</v>
      </c>
      <c r="G57" s="16">
        <v>25</v>
      </c>
      <c r="H57" s="53">
        <f t="shared" si="12"/>
        <v>32</v>
      </c>
      <c r="I57" s="53">
        <f t="shared" si="10"/>
        <v>0.52459016393442626</v>
      </c>
      <c r="J57" s="16">
        <f t="shared" si="11"/>
        <v>61</v>
      </c>
      <c r="K57" s="16">
        <v>2</v>
      </c>
      <c r="L57"/>
      <c r="M57"/>
      <c r="N57"/>
    </row>
    <row r="58" spans="1:14">
      <c r="A58" s="32">
        <v>12</v>
      </c>
      <c r="B58" s="16">
        <v>15</v>
      </c>
      <c r="C58" s="16">
        <v>17</v>
      </c>
      <c r="D58" s="53">
        <f t="shared" si="8"/>
        <v>32</v>
      </c>
      <c r="E58" s="53">
        <f t="shared" si="9"/>
        <v>0.64</v>
      </c>
      <c r="F58" s="16">
        <v>11</v>
      </c>
      <c r="G58" s="16">
        <v>7</v>
      </c>
      <c r="H58" s="53">
        <f t="shared" si="12"/>
        <v>18</v>
      </c>
      <c r="I58" s="53">
        <f t="shared" si="10"/>
        <v>0.36</v>
      </c>
      <c r="J58" s="16">
        <f t="shared" si="11"/>
        <v>50</v>
      </c>
      <c r="K58" s="16">
        <v>2</v>
      </c>
      <c r="L58"/>
      <c r="M58"/>
      <c r="N58"/>
    </row>
    <row r="59" spans="1:14">
      <c r="A59" s="32">
        <v>13</v>
      </c>
      <c r="B59" s="16">
        <v>12</v>
      </c>
      <c r="C59" s="16">
        <v>13</v>
      </c>
      <c r="D59" s="53">
        <f t="shared" si="8"/>
        <v>25</v>
      </c>
      <c r="E59" s="53">
        <f t="shared" si="9"/>
        <v>0.55555555555555558</v>
      </c>
      <c r="F59" s="16">
        <v>10</v>
      </c>
      <c r="G59" s="16">
        <v>10</v>
      </c>
      <c r="H59" s="53">
        <f t="shared" si="12"/>
        <v>20</v>
      </c>
      <c r="I59" s="53">
        <f t="shared" si="10"/>
        <v>0.44444444444444442</v>
      </c>
      <c r="J59" s="16">
        <f t="shared" si="11"/>
        <v>45</v>
      </c>
      <c r="K59" s="16">
        <v>2</v>
      </c>
      <c r="L59"/>
      <c r="M59"/>
      <c r="N59"/>
    </row>
    <row r="60" spans="1:14">
      <c r="A60" s="32">
        <v>14</v>
      </c>
      <c r="B60" s="16">
        <v>7</v>
      </c>
      <c r="C60" s="16">
        <v>14</v>
      </c>
      <c r="D60" s="53">
        <f t="shared" si="8"/>
        <v>21</v>
      </c>
      <c r="E60" s="53">
        <f t="shared" si="9"/>
        <v>0.52500000000000002</v>
      </c>
      <c r="F60" s="16">
        <v>5</v>
      </c>
      <c r="G60" s="16">
        <v>14</v>
      </c>
      <c r="H60" s="53">
        <f t="shared" si="12"/>
        <v>19</v>
      </c>
      <c r="I60" s="53">
        <f t="shared" si="10"/>
        <v>0.47499999999999998</v>
      </c>
      <c r="J60" s="16">
        <f t="shared" si="11"/>
        <v>40</v>
      </c>
      <c r="K60" s="16">
        <v>2</v>
      </c>
      <c r="L60"/>
      <c r="M60"/>
      <c r="N60"/>
    </row>
    <row r="61" spans="1:14">
      <c r="A61" s="32">
        <v>15</v>
      </c>
      <c r="B61" s="16">
        <v>10</v>
      </c>
      <c r="C61" s="16">
        <v>12</v>
      </c>
      <c r="D61" s="53">
        <f t="shared" si="8"/>
        <v>22</v>
      </c>
      <c r="E61" s="53">
        <f t="shared" si="9"/>
        <v>0.48888888888888887</v>
      </c>
      <c r="F61" s="16">
        <v>9</v>
      </c>
      <c r="G61" s="16">
        <v>14</v>
      </c>
      <c r="H61" s="53">
        <f t="shared" si="12"/>
        <v>23</v>
      </c>
      <c r="I61" s="53">
        <f t="shared" si="10"/>
        <v>0.51111111111111107</v>
      </c>
      <c r="J61" s="16">
        <f t="shared" si="11"/>
        <v>45</v>
      </c>
      <c r="K61" s="29">
        <v>2</v>
      </c>
      <c r="L61"/>
      <c r="M61"/>
      <c r="N61"/>
    </row>
    <row r="62" spans="1:14">
      <c r="A62" s="19" t="s">
        <v>0</v>
      </c>
      <c r="B62" s="27">
        <f t="shared" ref="B62:H62" si="13">AVERAGE(B47:B61)</f>
        <v>18.466666666666665</v>
      </c>
      <c r="C62" s="27">
        <f t="shared" si="13"/>
        <v>21.933333333333334</v>
      </c>
      <c r="D62" s="60">
        <f t="shared" si="13"/>
        <v>40.4</v>
      </c>
      <c r="E62" s="60">
        <f t="shared" si="13"/>
        <v>0.71098212576421393</v>
      </c>
      <c r="F62" s="27">
        <f t="shared" si="13"/>
        <v>7.6</v>
      </c>
      <c r="G62" s="27">
        <f t="shared" si="13"/>
        <v>7.8</v>
      </c>
      <c r="H62" s="55">
        <f t="shared" si="13"/>
        <v>15.4</v>
      </c>
      <c r="I62" s="55">
        <f t="shared" ref="I62" si="14">AVERAGE(I47:I61)</f>
        <v>0.28901787423578612</v>
      </c>
      <c r="J62" s="31">
        <f>AVERAGE(J47:J61)</f>
        <v>55.8</v>
      </c>
      <c r="L62"/>
      <c r="M62"/>
      <c r="N62"/>
    </row>
    <row r="63" spans="1:14">
      <c r="A63" s="20" t="s">
        <v>1</v>
      </c>
      <c r="B63" s="14">
        <f t="shared" ref="B63:H63" si="15">STDEV(B47:B61)/SQRT(15)</f>
        <v>2.1599529683298262</v>
      </c>
      <c r="C63" s="14">
        <f t="shared" si="15"/>
        <v>1.8033478566442727</v>
      </c>
      <c r="D63" s="61">
        <f t="shared" si="15"/>
        <v>3.5386303511252422</v>
      </c>
      <c r="E63" s="61">
        <f t="shared" si="15"/>
        <v>3.6216171039852231E-2</v>
      </c>
      <c r="F63" s="14">
        <f t="shared" si="15"/>
        <v>0.70912420834233469</v>
      </c>
      <c r="G63" s="14">
        <f t="shared" si="15"/>
        <v>1.5467323467170886</v>
      </c>
      <c r="H63" s="56">
        <f t="shared" si="15"/>
        <v>1.7037773161000653</v>
      </c>
      <c r="I63" s="56">
        <f t="shared" ref="I63:J63" si="16">STDEV(I47:I61)/SQRT(15)</f>
        <v>3.6216171039852162E-2</v>
      </c>
      <c r="J63" s="28">
        <f t="shared" si="16"/>
        <v>2.893671255228095</v>
      </c>
      <c r="L63"/>
      <c r="M63"/>
      <c r="N63"/>
    </row>
    <row r="66" spans="1:14">
      <c r="A66" s="22" t="s">
        <v>40</v>
      </c>
    </row>
    <row r="67" spans="1:14">
      <c r="A67" s="21" t="s">
        <v>22</v>
      </c>
      <c r="B67" s="24" t="s">
        <v>15</v>
      </c>
      <c r="C67" s="24" t="s">
        <v>16</v>
      </c>
      <c r="D67" s="68" t="s">
        <v>47</v>
      </c>
      <c r="E67" s="68" t="s">
        <v>20</v>
      </c>
      <c r="F67" s="24" t="s">
        <v>23</v>
      </c>
      <c r="G67" s="24" t="s">
        <v>24</v>
      </c>
      <c r="H67" s="72" t="s">
        <v>53</v>
      </c>
      <c r="I67" s="72" t="s">
        <v>25</v>
      </c>
      <c r="J67" s="25" t="s">
        <v>29</v>
      </c>
      <c r="K67" s="24" t="s">
        <v>2</v>
      </c>
      <c r="L67" s="1"/>
      <c r="M67" s="1"/>
      <c r="N67"/>
    </row>
    <row r="68" spans="1:14">
      <c r="A68" s="32">
        <v>1</v>
      </c>
      <c r="B68" s="16">
        <v>25</v>
      </c>
      <c r="C68" s="16">
        <v>27</v>
      </c>
      <c r="D68" s="53">
        <f>B68+C68</f>
        <v>52</v>
      </c>
      <c r="E68" s="53">
        <f>D68/J68</f>
        <v>0.78787878787878785</v>
      </c>
      <c r="F68" s="16">
        <v>4</v>
      </c>
      <c r="G68" s="16">
        <v>10</v>
      </c>
      <c r="H68" s="53">
        <f t="shared" ref="H68:H82" si="17">SUM(F68:G68)</f>
        <v>14</v>
      </c>
      <c r="I68" s="53">
        <f>H68/J68</f>
        <v>0.21212121212121213</v>
      </c>
      <c r="J68" s="16">
        <f>H68+D68</f>
        <v>66</v>
      </c>
      <c r="K68" s="16">
        <v>3</v>
      </c>
      <c r="L68"/>
      <c r="M68"/>
      <c r="N68"/>
    </row>
    <row r="69" spans="1:14">
      <c r="A69" s="32">
        <v>2</v>
      </c>
      <c r="B69" s="16">
        <v>17</v>
      </c>
      <c r="C69" s="16">
        <v>31</v>
      </c>
      <c r="D69" s="53">
        <f t="shared" ref="D69:D82" si="18">B69+C69</f>
        <v>48</v>
      </c>
      <c r="E69" s="53">
        <f t="shared" ref="E69:E82" si="19">D69/J69</f>
        <v>0.8</v>
      </c>
      <c r="F69" s="16">
        <v>3</v>
      </c>
      <c r="G69" s="16">
        <v>9</v>
      </c>
      <c r="H69" s="53">
        <f t="shared" si="17"/>
        <v>12</v>
      </c>
      <c r="I69" s="53">
        <f t="shared" ref="I69:I82" si="20">H69/J69</f>
        <v>0.2</v>
      </c>
      <c r="J69" s="16">
        <f t="shared" ref="J69:J82" si="21">H69+D69</f>
        <v>60</v>
      </c>
      <c r="K69" s="16">
        <v>3</v>
      </c>
      <c r="L69"/>
      <c r="M69"/>
      <c r="N69"/>
    </row>
    <row r="70" spans="1:14">
      <c r="A70" s="32">
        <v>3</v>
      </c>
      <c r="B70" s="16">
        <v>18</v>
      </c>
      <c r="C70" s="16">
        <v>27</v>
      </c>
      <c r="D70" s="53">
        <f t="shared" si="18"/>
        <v>45</v>
      </c>
      <c r="E70" s="53">
        <f t="shared" si="19"/>
        <v>0.77586206896551724</v>
      </c>
      <c r="F70" s="16">
        <v>6</v>
      </c>
      <c r="G70" s="16">
        <v>7</v>
      </c>
      <c r="H70" s="53">
        <f t="shared" si="17"/>
        <v>13</v>
      </c>
      <c r="I70" s="53">
        <f t="shared" si="20"/>
        <v>0.22413793103448276</v>
      </c>
      <c r="J70" s="16">
        <f t="shared" si="21"/>
        <v>58</v>
      </c>
      <c r="K70" s="16">
        <v>3</v>
      </c>
      <c r="L70"/>
      <c r="M70"/>
      <c r="N70"/>
    </row>
    <row r="71" spans="1:14">
      <c r="A71" s="32">
        <v>4</v>
      </c>
      <c r="B71" s="16">
        <v>12</v>
      </c>
      <c r="C71" s="16">
        <v>24</v>
      </c>
      <c r="D71" s="53">
        <f t="shared" si="18"/>
        <v>36</v>
      </c>
      <c r="E71" s="53">
        <f t="shared" si="19"/>
        <v>0.72</v>
      </c>
      <c r="F71" s="16">
        <v>6</v>
      </c>
      <c r="G71" s="16">
        <v>8</v>
      </c>
      <c r="H71" s="53">
        <f t="shared" si="17"/>
        <v>14</v>
      </c>
      <c r="I71" s="53">
        <f t="shared" si="20"/>
        <v>0.28000000000000003</v>
      </c>
      <c r="J71" s="16">
        <f t="shared" si="21"/>
        <v>50</v>
      </c>
      <c r="K71" s="16">
        <v>3</v>
      </c>
      <c r="L71"/>
      <c r="M71"/>
      <c r="N71"/>
    </row>
    <row r="72" spans="1:14">
      <c r="A72" s="32">
        <v>5</v>
      </c>
      <c r="B72" s="16">
        <v>5</v>
      </c>
      <c r="C72" s="16">
        <v>14</v>
      </c>
      <c r="D72" s="53">
        <f t="shared" si="18"/>
        <v>19</v>
      </c>
      <c r="E72" s="53">
        <f t="shared" si="19"/>
        <v>0.54285714285714282</v>
      </c>
      <c r="F72" s="16">
        <v>10</v>
      </c>
      <c r="G72" s="16">
        <v>6</v>
      </c>
      <c r="H72" s="53">
        <f t="shared" si="17"/>
        <v>16</v>
      </c>
      <c r="I72" s="53">
        <f t="shared" si="20"/>
        <v>0.45714285714285713</v>
      </c>
      <c r="J72" s="16">
        <f t="shared" si="21"/>
        <v>35</v>
      </c>
      <c r="K72" s="16">
        <v>3</v>
      </c>
      <c r="L72"/>
      <c r="M72"/>
      <c r="N72"/>
    </row>
    <row r="73" spans="1:14">
      <c r="A73" s="32">
        <v>6</v>
      </c>
      <c r="B73" s="16">
        <v>8</v>
      </c>
      <c r="C73" s="16">
        <v>37</v>
      </c>
      <c r="D73" s="53">
        <f t="shared" si="18"/>
        <v>45</v>
      </c>
      <c r="E73" s="53">
        <f t="shared" si="19"/>
        <v>0.81818181818181823</v>
      </c>
      <c r="F73" s="16">
        <v>4</v>
      </c>
      <c r="G73" s="16">
        <v>6</v>
      </c>
      <c r="H73" s="53">
        <f t="shared" si="17"/>
        <v>10</v>
      </c>
      <c r="I73" s="53">
        <f t="shared" si="20"/>
        <v>0.18181818181818182</v>
      </c>
      <c r="J73" s="16">
        <f t="shared" si="21"/>
        <v>55</v>
      </c>
      <c r="K73" s="16">
        <v>3</v>
      </c>
      <c r="L73"/>
      <c r="M73"/>
      <c r="N73"/>
    </row>
    <row r="74" spans="1:14">
      <c r="A74" s="32">
        <v>7</v>
      </c>
      <c r="B74" s="16">
        <v>27</v>
      </c>
      <c r="C74" s="16">
        <v>32</v>
      </c>
      <c r="D74" s="53">
        <f t="shared" si="18"/>
        <v>59</v>
      </c>
      <c r="E74" s="53">
        <f t="shared" si="19"/>
        <v>0.95161290322580649</v>
      </c>
      <c r="F74" s="16">
        <v>0</v>
      </c>
      <c r="G74" s="16">
        <v>3</v>
      </c>
      <c r="H74" s="53">
        <f t="shared" si="17"/>
        <v>3</v>
      </c>
      <c r="I74" s="53">
        <f t="shared" si="20"/>
        <v>4.8387096774193547E-2</v>
      </c>
      <c r="J74" s="16">
        <f t="shared" si="21"/>
        <v>62</v>
      </c>
      <c r="K74" s="16">
        <v>3</v>
      </c>
      <c r="L74"/>
      <c r="M74"/>
      <c r="N74"/>
    </row>
    <row r="75" spans="1:14">
      <c r="A75" s="32">
        <v>8</v>
      </c>
      <c r="B75" s="16">
        <v>13</v>
      </c>
      <c r="C75" s="16">
        <v>25</v>
      </c>
      <c r="D75" s="53">
        <f t="shared" si="18"/>
        <v>38</v>
      </c>
      <c r="E75" s="53">
        <f t="shared" si="19"/>
        <v>0.71698113207547165</v>
      </c>
      <c r="F75" s="16">
        <v>4</v>
      </c>
      <c r="G75" s="16">
        <v>11</v>
      </c>
      <c r="H75" s="53">
        <f t="shared" si="17"/>
        <v>15</v>
      </c>
      <c r="I75" s="53">
        <f t="shared" si="20"/>
        <v>0.28301886792452829</v>
      </c>
      <c r="J75" s="16">
        <f t="shared" si="21"/>
        <v>53</v>
      </c>
      <c r="K75" s="16">
        <v>3</v>
      </c>
      <c r="L75"/>
      <c r="M75"/>
      <c r="N75"/>
    </row>
    <row r="76" spans="1:14">
      <c r="A76" s="32">
        <v>9</v>
      </c>
      <c r="B76" s="16">
        <v>15</v>
      </c>
      <c r="C76" s="16">
        <v>27</v>
      </c>
      <c r="D76" s="53">
        <f t="shared" si="18"/>
        <v>42</v>
      </c>
      <c r="E76" s="53">
        <f t="shared" si="19"/>
        <v>0.66666666666666663</v>
      </c>
      <c r="F76" s="16">
        <v>8</v>
      </c>
      <c r="G76" s="16">
        <v>13</v>
      </c>
      <c r="H76" s="53">
        <f t="shared" si="17"/>
        <v>21</v>
      </c>
      <c r="I76" s="53">
        <f t="shared" si="20"/>
        <v>0.33333333333333331</v>
      </c>
      <c r="J76" s="16">
        <f t="shared" si="21"/>
        <v>63</v>
      </c>
      <c r="K76" s="16">
        <v>3</v>
      </c>
      <c r="L76"/>
      <c r="M76"/>
      <c r="N76"/>
    </row>
    <row r="77" spans="1:14">
      <c r="A77" s="32">
        <v>10</v>
      </c>
      <c r="B77" s="16">
        <v>9</v>
      </c>
      <c r="C77" s="16">
        <v>15</v>
      </c>
      <c r="D77" s="53">
        <f t="shared" si="18"/>
        <v>24</v>
      </c>
      <c r="E77" s="53">
        <f t="shared" si="19"/>
        <v>0.52173913043478259</v>
      </c>
      <c r="F77" s="16">
        <v>7</v>
      </c>
      <c r="G77" s="16">
        <v>15</v>
      </c>
      <c r="H77" s="53">
        <f t="shared" si="17"/>
        <v>22</v>
      </c>
      <c r="I77" s="53">
        <f t="shared" si="20"/>
        <v>0.47826086956521741</v>
      </c>
      <c r="J77" s="16">
        <f t="shared" si="21"/>
        <v>46</v>
      </c>
      <c r="K77" s="26">
        <v>3</v>
      </c>
      <c r="L77"/>
      <c r="M77"/>
      <c r="N77"/>
    </row>
    <row r="78" spans="1:14">
      <c r="A78" s="32">
        <v>11</v>
      </c>
      <c r="B78" s="16">
        <v>15</v>
      </c>
      <c r="C78" s="16">
        <v>26</v>
      </c>
      <c r="D78" s="53">
        <f t="shared" si="18"/>
        <v>41</v>
      </c>
      <c r="E78" s="53">
        <f t="shared" si="19"/>
        <v>0.67213114754098358</v>
      </c>
      <c r="F78" s="16">
        <v>12</v>
      </c>
      <c r="G78" s="16">
        <v>8</v>
      </c>
      <c r="H78" s="53">
        <f t="shared" si="17"/>
        <v>20</v>
      </c>
      <c r="I78" s="53">
        <f t="shared" si="20"/>
        <v>0.32786885245901637</v>
      </c>
      <c r="J78" s="16">
        <f t="shared" si="21"/>
        <v>61</v>
      </c>
      <c r="K78" s="16">
        <v>3</v>
      </c>
      <c r="L78"/>
      <c r="M78"/>
      <c r="N78"/>
    </row>
    <row r="79" spans="1:14">
      <c r="A79" s="32">
        <v>12</v>
      </c>
      <c r="B79" s="16">
        <v>14</v>
      </c>
      <c r="C79" s="16">
        <v>25</v>
      </c>
      <c r="D79" s="53">
        <f t="shared" si="18"/>
        <v>39</v>
      </c>
      <c r="E79" s="53">
        <f t="shared" si="19"/>
        <v>0.68421052631578949</v>
      </c>
      <c r="F79" s="16">
        <v>9</v>
      </c>
      <c r="G79" s="16">
        <v>9</v>
      </c>
      <c r="H79" s="53">
        <f t="shared" si="17"/>
        <v>18</v>
      </c>
      <c r="I79" s="53">
        <f t="shared" si="20"/>
        <v>0.31578947368421051</v>
      </c>
      <c r="J79" s="16">
        <f t="shared" si="21"/>
        <v>57</v>
      </c>
      <c r="K79" s="16">
        <v>3</v>
      </c>
      <c r="L79"/>
      <c r="M79"/>
      <c r="N79"/>
    </row>
    <row r="80" spans="1:14">
      <c r="A80" s="32">
        <v>13</v>
      </c>
      <c r="B80" s="16">
        <v>19</v>
      </c>
      <c r="C80" s="16">
        <v>40</v>
      </c>
      <c r="D80" s="53">
        <f t="shared" si="18"/>
        <v>59</v>
      </c>
      <c r="E80" s="53">
        <f t="shared" si="19"/>
        <v>0.88059701492537312</v>
      </c>
      <c r="F80" s="16">
        <v>3</v>
      </c>
      <c r="G80" s="16">
        <v>5</v>
      </c>
      <c r="H80" s="53">
        <f t="shared" si="17"/>
        <v>8</v>
      </c>
      <c r="I80" s="53">
        <f t="shared" si="20"/>
        <v>0.11940298507462686</v>
      </c>
      <c r="J80" s="16">
        <f t="shared" si="21"/>
        <v>67</v>
      </c>
      <c r="K80" s="16">
        <v>3</v>
      </c>
      <c r="L80"/>
      <c r="M80"/>
      <c r="N80"/>
    </row>
    <row r="81" spans="1:14">
      <c r="A81" s="32">
        <v>14</v>
      </c>
      <c r="B81" s="16">
        <v>8</v>
      </c>
      <c r="C81" s="16">
        <v>33</v>
      </c>
      <c r="D81" s="53">
        <f t="shared" si="18"/>
        <v>41</v>
      </c>
      <c r="E81" s="53">
        <f t="shared" si="19"/>
        <v>0.82</v>
      </c>
      <c r="F81" s="16">
        <v>6</v>
      </c>
      <c r="G81" s="16">
        <v>3</v>
      </c>
      <c r="H81" s="53">
        <f t="shared" si="17"/>
        <v>9</v>
      </c>
      <c r="I81" s="53">
        <f t="shared" si="20"/>
        <v>0.18</v>
      </c>
      <c r="J81" s="16">
        <f t="shared" si="21"/>
        <v>50</v>
      </c>
      <c r="K81" s="26">
        <v>3</v>
      </c>
      <c r="L81"/>
      <c r="M81"/>
      <c r="N81"/>
    </row>
    <row r="82" spans="1:14">
      <c r="A82" s="32">
        <v>15</v>
      </c>
      <c r="B82" s="16">
        <v>19</v>
      </c>
      <c r="C82" s="16">
        <v>24</v>
      </c>
      <c r="D82" s="53">
        <f t="shared" si="18"/>
        <v>43</v>
      </c>
      <c r="E82" s="53">
        <f t="shared" si="19"/>
        <v>0.79629629629629628</v>
      </c>
      <c r="F82" s="16">
        <v>0</v>
      </c>
      <c r="G82" s="16">
        <v>11</v>
      </c>
      <c r="H82" s="53">
        <f t="shared" si="17"/>
        <v>11</v>
      </c>
      <c r="I82" s="53">
        <f t="shared" si="20"/>
        <v>0.20370370370370369</v>
      </c>
      <c r="J82" s="29">
        <f t="shared" si="21"/>
        <v>54</v>
      </c>
      <c r="K82" s="29">
        <v>3</v>
      </c>
      <c r="L82"/>
      <c r="M82"/>
      <c r="N82"/>
    </row>
    <row r="83" spans="1:14">
      <c r="A83" s="19" t="s">
        <v>0</v>
      </c>
      <c r="B83" s="27">
        <f t="shared" ref="B83:I83" si="22">AVERAGE(B68:B82)</f>
        <v>14.933333333333334</v>
      </c>
      <c r="C83" s="27">
        <f t="shared" si="22"/>
        <v>27.133333333333333</v>
      </c>
      <c r="D83" s="55">
        <f t="shared" si="22"/>
        <v>42.06666666666667</v>
      </c>
      <c r="E83" s="55">
        <f t="shared" si="22"/>
        <v>0.74366764235762906</v>
      </c>
      <c r="F83" s="31">
        <f t="shared" si="22"/>
        <v>5.4666666666666668</v>
      </c>
      <c r="G83" s="31">
        <f t="shared" si="22"/>
        <v>8.2666666666666675</v>
      </c>
      <c r="H83" s="55">
        <f t="shared" si="22"/>
        <v>13.733333333333333</v>
      </c>
      <c r="I83" s="55">
        <f t="shared" si="22"/>
        <v>0.25633235764237094</v>
      </c>
      <c r="J83" s="28">
        <f>AVERAGE(J68:J82)</f>
        <v>55.8</v>
      </c>
      <c r="L83"/>
      <c r="M83"/>
      <c r="N83"/>
    </row>
    <row r="84" spans="1:14">
      <c r="A84" s="20" t="s">
        <v>1</v>
      </c>
      <c r="B84" s="14">
        <f>STDEV(B68:B82)/SQRT(15)</f>
        <v>1.5990076287577233</v>
      </c>
      <c r="C84" s="14">
        <f>STDEV(C68:C82)/SQRT(15)</f>
        <v>1.8070409030779646</v>
      </c>
      <c r="D84" s="56">
        <f>STDEV(D68:D82)/SQRT(15)</f>
        <v>2.802153366977528</v>
      </c>
      <c r="E84" s="56">
        <f t="shared" ref="E84:J84" si="23">STDEV(E68:E82)/SQRT(15)</f>
        <v>2.9899459246020641E-2</v>
      </c>
      <c r="F84" s="28">
        <f t="shared" si="23"/>
        <v>0.88299634182851494</v>
      </c>
      <c r="G84" s="28">
        <f t="shared" si="23"/>
        <v>0.88622617056642239</v>
      </c>
      <c r="H84" s="56">
        <f t="shared" si="23"/>
        <v>1.3468363872305551</v>
      </c>
      <c r="I84" s="56">
        <f t="shared" si="23"/>
        <v>2.9899459246020776E-2</v>
      </c>
      <c r="J84" s="28">
        <f t="shared" si="23"/>
        <v>2.1584827122420105</v>
      </c>
      <c r="L84"/>
      <c r="M84"/>
      <c r="N84"/>
    </row>
    <row r="87" spans="1:14">
      <c r="A87" s="22" t="s">
        <v>39</v>
      </c>
    </row>
    <row r="88" spans="1:14">
      <c r="A88" s="21" t="s">
        <v>22</v>
      </c>
      <c r="B88" s="24" t="s">
        <v>15</v>
      </c>
      <c r="C88" s="24" t="s">
        <v>16</v>
      </c>
      <c r="D88" s="68" t="s">
        <v>47</v>
      </c>
      <c r="E88" s="68" t="s">
        <v>20</v>
      </c>
      <c r="F88" s="24" t="s">
        <v>26</v>
      </c>
      <c r="G88" s="24" t="s">
        <v>27</v>
      </c>
      <c r="H88" s="73" t="s">
        <v>54</v>
      </c>
      <c r="I88" s="73" t="s">
        <v>28</v>
      </c>
      <c r="J88" s="25" t="s">
        <v>29</v>
      </c>
      <c r="K88" s="24" t="s">
        <v>2</v>
      </c>
      <c r="L88" s="1"/>
      <c r="M88" s="1"/>
      <c r="N88"/>
    </row>
    <row r="89" spans="1:14">
      <c r="A89" s="32">
        <v>1</v>
      </c>
      <c r="B89" s="16">
        <v>14</v>
      </c>
      <c r="C89" s="16">
        <v>11</v>
      </c>
      <c r="D89" s="53">
        <f t="shared" ref="D89:D103" si="24">B89+C89</f>
        <v>25</v>
      </c>
      <c r="E89" s="53">
        <f t="shared" ref="E89:E103" si="25">D89/J89</f>
        <v>0.56818181818181823</v>
      </c>
      <c r="F89" s="16">
        <v>9</v>
      </c>
      <c r="G89" s="16">
        <v>10</v>
      </c>
      <c r="H89" s="62">
        <f>F89+G89</f>
        <v>19</v>
      </c>
      <c r="I89" s="53">
        <f t="shared" ref="I89:I103" si="26">H89/J89</f>
        <v>0.43181818181818182</v>
      </c>
      <c r="J89" s="16">
        <f t="shared" ref="J89:J103" si="27">H89+D89</f>
        <v>44</v>
      </c>
      <c r="K89" s="16">
        <v>1</v>
      </c>
      <c r="L89"/>
      <c r="M89"/>
      <c r="N89"/>
    </row>
    <row r="90" spans="1:14">
      <c r="A90" s="32">
        <v>2</v>
      </c>
      <c r="B90" s="16">
        <v>17</v>
      </c>
      <c r="C90" s="16">
        <v>11</v>
      </c>
      <c r="D90" s="53">
        <f t="shared" si="24"/>
        <v>28</v>
      </c>
      <c r="E90" s="53">
        <f t="shared" si="25"/>
        <v>0.82352941176470584</v>
      </c>
      <c r="F90" s="16">
        <v>4</v>
      </c>
      <c r="G90" s="16">
        <v>2</v>
      </c>
      <c r="H90" s="62">
        <f t="shared" ref="H90:H103" si="28">F90+G90</f>
        <v>6</v>
      </c>
      <c r="I90" s="53">
        <f t="shared" si="26"/>
        <v>0.17647058823529413</v>
      </c>
      <c r="J90" s="16">
        <f t="shared" si="27"/>
        <v>34</v>
      </c>
      <c r="K90" s="16">
        <v>1</v>
      </c>
      <c r="L90"/>
      <c r="M90"/>
      <c r="N90"/>
    </row>
    <row r="91" spans="1:14">
      <c r="A91" s="32">
        <v>3</v>
      </c>
      <c r="B91" s="16">
        <v>16</v>
      </c>
      <c r="C91" s="16">
        <v>7</v>
      </c>
      <c r="D91" s="53">
        <f t="shared" si="24"/>
        <v>23</v>
      </c>
      <c r="E91" s="53">
        <f t="shared" si="25"/>
        <v>0.69696969696969702</v>
      </c>
      <c r="F91" s="16">
        <v>6</v>
      </c>
      <c r="G91" s="16">
        <v>4</v>
      </c>
      <c r="H91" s="62">
        <f t="shared" si="28"/>
        <v>10</v>
      </c>
      <c r="I91" s="53">
        <f t="shared" si="26"/>
        <v>0.30303030303030304</v>
      </c>
      <c r="J91" s="16">
        <f t="shared" si="27"/>
        <v>33</v>
      </c>
      <c r="K91" s="16">
        <v>1</v>
      </c>
      <c r="L91"/>
      <c r="M91"/>
      <c r="N91"/>
    </row>
    <row r="92" spans="1:14">
      <c r="A92" s="32">
        <v>4</v>
      </c>
      <c r="B92" s="16">
        <v>5</v>
      </c>
      <c r="C92" s="16">
        <v>6</v>
      </c>
      <c r="D92" s="53">
        <f t="shared" si="24"/>
        <v>11</v>
      </c>
      <c r="E92" s="53">
        <f t="shared" si="25"/>
        <v>0.73333333333333328</v>
      </c>
      <c r="F92" s="16">
        <v>4</v>
      </c>
      <c r="G92" s="16">
        <v>0</v>
      </c>
      <c r="H92" s="62">
        <f t="shared" si="28"/>
        <v>4</v>
      </c>
      <c r="I92" s="53">
        <f t="shared" si="26"/>
        <v>0.26666666666666666</v>
      </c>
      <c r="J92" s="16">
        <f t="shared" si="27"/>
        <v>15</v>
      </c>
      <c r="K92" s="16">
        <v>1</v>
      </c>
      <c r="L92"/>
      <c r="M92"/>
      <c r="N92"/>
    </row>
    <row r="93" spans="1:14">
      <c r="A93" s="32">
        <v>5</v>
      </c>
      <c r="B93" s="16">
        <v>6</v>
      </c>
      <c r="C93" s="16">
        <v>8</v>
      </c>
      <c r="D93" s="53">
        <f t="shared" si="24"/>
        <v>14</v>
      </c>
      <c r="E93" s="53">
        <f t="shared" si="25"/>
        <v>0.63636363636363635</v>
      </c>
      <c r="F93" s="16">
        <v>5</v>
      </c>
      <c r="G93" s="16">
        <v>3</v>
      </c>
      <c r="H93" s="62">
        <f t="shared" si="28"/>
        <v>8</v>
      </c>
      <c r="I93" s="53">
        <f t="shared" si="26"/>
        <v>0.36363636363636365</v>
      </c>
      <c r="J93" s="16">
        <f t="shared" si="27"/>
        <v>22</v>
      </c>
      <c r="K93" s="16">
        <v>1</v>
      </c>
      <c r="L93"/>
      <c r="M93"/>
      <c r="N93"/>
    </row>
    <row r="94" spans="1:14">
      <c r="A94" s="32">
        <v>6</v>
      </c>
      <c r="B94" s="16">
        <v>5</v>
      </c>
      <c r="C94" s="16">
        <v>6</v>
      </c>
      <c r="D94" s="53">
        <f t="shared" si="24"/>
        <v>11</v>
      </c>
      <c r="E94" s="53">
        <f t="shared" si="25"/>
        <v>0.6875</v>
      </c>
      <c r="F94" s="16">
        <v>2</v>
      </c>
      <c r="G94" s="16">
        <v>3</v>
      </c>
      <c r="H94" s="62">
        <f t="shared" si="28"/>
        <v>5</v>
      </c>
      <c r="I94" s="53">
        <f t="shared" si="26"/>
        <v>0.3125</v>
      </c>
      <c r="J94" s="16">
        <f t="shared" si="27"/>
        <v>16</v>
      </c>
      <c r="K94" s="16">
        <v>1</v>
      </c>
      <c r="L94"/>
      <c r="M94"/>
      <c r="N94"/>
    </row>
    <row r="95" spans="1:14">
      <c r="A95" s="32">
        <v>7</v>
      </c>
      <c r="B95" s="16">
        <v>15</v>
      </c>
      <c r="C95" s="16">
        <v>11</v>
      </c>
      <c r="D95" s="53">
        <f t="shared" si="24"/>
        <v>26</v>
      </c>
      <c r="E95" s="53">
        <f t="shared" si="25"/>
        <v>1</v>
      </c>
      <c r="F95" s="16">
        <v>0</v>
      </c>
      <c r="G95" s="16">
        <v>0</v>
      </c>
      <c r="H95" s="62">
        <f t="shared" si="28"/>
        <v>0</v>
      </c>
      <c r="I95" s="53">
        <f t="shared" si="26"/>
        <v>0</v>
      </c>
      <c r="J95" s="16">
        <f t="shared" si="27"/>
        <v>26</v>
      </c>
      <c r="K95" s="16">
        <v>1</v>
      </c>
      <c r="L95"/>
      <c r="M95"/>
      <c r="N95"/>
    </row>
    <row r="96" spans="1:14">
      <c r="A96" s="32">
        <v>8</v>
      </c>
      <c r="B96" s="16">
        <v>5</v>
      </c>
      <c r="C96" s="16">
        <v>2</v>
      </c>
      <c r="D96" s="53">
        <f t="shared" si="24"/>
        <v>7</v>
      </c>
      <c r="E96" s="53">
        <f t="shared" si="25"/>
        <v>0.63636363636363635</v>
      </c>
      <c r="F96" s="16">
        <v>3</v>
      </c>
      <c r="G96" s="16">
        <v>1</v>
      </c>
      <c r="H96" s="62">
        <f t="shared" si="28"/>
        <v>4</v>
      </c>
      <c r="I96" s="53">
        <f t="shared" si="26"/>
        <v>0.36363636363636365</v>
      </c>
      <c r="J96" s="16">
        <f t="shared" si="27"/>
        <v>11</v>
      </c>
      <c r="K96" s="16">
        <v>1</v>
      </c>
      <c r="L96"/>
      <c r="M96"/>
      <c r="N96"/>
    </row>
    <row r="97" spans="1:14">
      <c r="A97" s="32">
        <v>9</v>
      </c>
      <c r="B97" s="16">
        <v>2</v>
      </c>
      <c r="C97" s="16">
        <v>2</v>
      </c>
      <c r="D97" s="53">
        <f t="shared" si="24"/>
        <v>4</v>
      </c>
      <c r="E97" s="53">
        <f t="shared" si="25"/>
        <v>0.66666666666666663</v>
      </c>
      <c r="F97" s="16">
        <v>2</v>
      </c>
      <c r="G97" s="16">
        <v>0</v>
      </c>
      <c r="H97" s="62">
        <f t="shared" si="28"/>
        <v>2</v>
      </c>
      <c r="I97" s="53">
        <f t="shared" si="26"/>
        <v>0.33333333333333331</v>
      </c>
      <c r="J97" s="16">
        <f t="shared" si="27"/>
        <v>6</v>
      </c>
      <c r="K97" s="16">
        <v>1</v>
      </c>
      <c r="L97"/>
      <c r="M97"/>
      <c r="N97"/>
    </row>
    <row r="98" spans="1:14">
      <c r="A98" s="32">
        <v>10</v>
      </c>
      <c r="B98" s="16">
        <v>3</v>
      </c>
      <c r="C98" s="16">
        <v>3</v>
      </c>
      <c r="D98" s="53">
        <f t="shared" si="24"/>
        <v>6</v>
      </c>
      <c r="E98" s="53">
        <f t="shared" si="25"/>
        <v>0.8571428571428571</v>
      </c>
      <c r="F98" s="16">
        <v>1</v>
      </c>
      <c r="G98" s="16">
        <v>0</v>
      </c>
      <c r="H98" s="62">
        <f t="shared" si="28"/>
        <v>1</v>
      </c>
      <c r="I98" s="53">
        <f t="shared" si="26"/>
        <v>0.14285714285714285</v>
      </c>
      <c r="J98" s="16">
        <f t="shared" si="27"/>
        <v>7</v>
      </c>
      <c r="K98" s="16">
        <v>1</v>
      </c>
      <c r="L98"/>
      <c r="M98"/>
      <c r="N98"/>
    </row>
    <row r="99" spans="1:14">
      <c r="A99" s="32">
        <v>11</v>
      </c>
      <c r="B99" s="16">
        <v>16</v>
      </c>
      <c r="C99" s="16">
        <v>23</v>
      </c>
      <c r="D99" s="53">
        <f t="shared" si="24"/>
        <v>39</v>
      </c>
      <c r="E99" s="53">
        <f t="shared" si="25"/>
        <v>0.67241379310344829</v>
      </c>
      <c r="F99" s="16">
        <v>11</v>
      </c>
      <c r="G99" s="16">
        <v>8</v>
      </c>
      <c r="H99" s="62">
        <f t="shared" si="28"/>
        <v>19</v>
      </c>
      <c r="I99" s="53">
        <f t="shared" si="26"/>
        <v>0.32758620689655171</v>
      </c>
      <c r="J99" s="16">
        <f t="shared" si="27"/>
        <v>58</v>
      </c>
      <c r="K99" s="16">
        <v>1</v>
      </c>
      <c r="L99"/>
      <c r="M99"/>
      <c r="N99"/>
    </row>
    <row r="100" spans="1:14">
      <c r="A100" s="32">
        <v>12</v>
      </c>
      <c r="B100" s="16">
        <v>19</v>
      </c>
      <c r="C100" s="16">
        <v>17</v>
      </c>
      <c r="D100" s="53">
        <f t="shared" si="24"/>
        <v>36</v>
      </c>
      <c r="E100" s="53">
        <f t="shared" si="25"/>
        <v>0.9</v>
      </c>
      <c r="F100" s="16">
        <v>2</v>
      </c>
      <c r="G100" s="16">
        <v>2</v>
      </c>
      <c r="H100" s="62">
        <f t="shared" si="28"/>
        <v>4</v>
      </c>
      <c r="I100" s="53">
        <f t="shared" si="26"/>
        <v>0.1</v>
      </c>
      <c r="J100" s="16">
        <f t="shared" si="27"/>
        <v>40</v>
      </c>
      <c r="K100" s="16">
        <v>1</v>
      </c>
      <c r="L100"/>
      <c r="M100"/>
      <c r="N100"/>
    </row>
    <row r="101" spans="1:14">
      <c r="A101" s="32">
        <v>13</v>
      </c>
      <c r="B101" s="16">
        <v>16</v>
      </c>
      <c r="C101" s="16">
        <v>12</v>
      </c>
      <c r="D101" s="53">
        <f t="shared" si="24"/>
        <v>28</v>
      </c>
      <c r="E101" s="53">
        <f t="shared" si="25"/>
        <v>0.7567567567567568</v>
      </c>
      <c r="F101" s="16">
        <v>5</v>
      </c>
      <c r="G101" s="16">
        <v>4</v>
      </c>
      <c r="H101" s="62">
        <f t="shared" si="28"/>
        <v>9</v>
      </c>
      <c r="I101" s="53">
        <f t="shared" si="26"/>
        <v>0.24324324324324326</v>
      </c>
      <c r="J101" s="16">
        <f t="shared" si="27"/>
        <v>37</v>
      </c>
      <c r="K101" s="16">
        <v>1</v>
      </c>
      <c r="L101"/>
      <c r="M101"/>
      <c r="N101"/>
    </row>
    <row r="102" spans="1:14">
      <c r="A102" s="32">
        <v>14</v>
      </c>
      <c r="B102" s="16">
        <v>15</v>
      </c>
      <c r="C102" s="16">
        <v>13</v>
      </c>
      <c r="D102" s="53">
        <f t="shared" si="24"/>
        <v>28</v>
      </c>
      <c r="E102" s="53">
        <f t="shared" si="25"/>
        <v>0.8</v>
      </c>
      <c r="F102" s="16">
        <v>2</v>
      </c>
      <c r="G102" s="16">
        <v>5</v>
      </c>
      <c r="H102" s="62">
        <f t="shared" si="28"/>
        <v>7</v>
      </c>
      <c r="I102" s="53">
        <f t="shared" si="26"/>
        <v>0.2</v>
      </c>
      <c r="J102" s="16">
        <f t="shared" si="27"/>
        <v>35</v>
      </c>
      <c r="K102" s="16">
        <v>1</v>
      </c>
      <c r="L102"/>
      <c r="M102"/>
      <c r="N102"/>
    </row>
    <row r="103" spans="1:14">
      <c r="A103" s="32">
        <v>15</v>
      </c>
      <c r="B103" s="16">
        <v>21</v>
      </c>
      <c r="C103" s="16">
        <v>30</v>
      </c>
      <c r="D103" s="53">
        <f t="shared" si="24"/>
        <v>51</v>
      </c>
      <c r="E103" s="53">
        <f t="shared" si="25"/>
        <v>0.83606557377049184</v>
      </c>
      <c r="F103" s="16">
        <v>7</v>
      </c>
      <c r="G103" s="16">
        <v>3</v>
      </c>
      <c r="H103" s="62">
        <f t="shared" si="28"/>
        <v>10</v>
      </c>
      <c r="I103" s="53">
        <f t="shared" si="26"/>
        <v>0.16393442622950818</v>
      </c>
      <c r="J103" s="16">
        <f t="shared" si="27"/>
        <v>61</v>
      </c>
      <c r="K103" s="29">
        <v>1</v>
      </c>
      <c r="L103"/>
      <c r="M103"/>
      <c r="N103"/>
    </row>
    <row r="104" spans="1:14">
      <c r="A104" s="19" t="s">
        <v>0</v>
      </c>
      <c r="B104" s="27">
        <f t="shared" ref="B104:I104" si="29">AVERAGE(B89:B103)</f>
        <v>11.666666666666666</v>
      </c>
      <c r="C104" s="27">
        <f t="shared" si="29"/>
        <v>10.8</v>
      </c>
      <c r="D104" s="55">
        <f t="shared" si="29"/>
        <v>22.466666666666665</v>
      </c>
      <c r="E104" s="55">
        <f t="shared" si="29"/>
        <v>0.75141914536113663</v>
      </c>
      <c r="F104" s="27">
        <f t="shared" si="29"/>
        <v>4.2</v>
      </c>
      <c r="G104" s="27">
        <f t="shared" si="29"/>
        <v>3</v>
      </c>
      <c r="H104" s="55">
        <f>AVERAGE(H89:H103)</f>
        <v>7.2</v>
      </c>
      <c r="I104" s="55">
        <f t="shared" si="29"/>
        <v>0.24858085463886354</v>
      </c>
      <c r="J104" s="27">
        <f>AVERAGE(J89:J103)</f>
        <v>29.666666666666668</v>
      </c>
      <c r="L104"/>
      <c r="M104"/>
      <c r="N104"/>
    </row>
    <row r="105" spans="1:14">
      <c r="A105" s="20" t="s">
        <v>1</v>
      </c>
      <c r="B105" s="14">
        <f t="shared" ref="B105:J105" si="30">STDEV(B89:B103)/SQRT(15)</f>
        <v>1.672371189905338</v>
      </c>
      <c r="C105" s="14">
        <f t="shared" si="30"/>
        <v>2.0076045901711299</v>
      </c>
      <c r="D105" s="56">
        <f t="shared" si="30"/>
        <v>3.4967558661281442</v>
      </c>
      <c r="E105" s="56">
        <f t="shared" si="30"/>
        <v>3.0130944042006665E-2</v>
      </c>
      <c r="F105" s="14">
        <f t="shared" si="30"/>
        <v>0.78800531784524197</v>
      </c>
      <c r="G105" s="14">
        <f t="shared" si="30"/>
        <v>0.76220232284635603</v>
      </c>
      <c r="H105" s="56">
        <f t="shared" si="30"/>
        <v>1.4677485187475796</v>
      </c>
      <c r="I105" s="56">
        <f t="shared" si="30"/>
        <v>3.0130944042006867E-2</v>
      </c>
      <c r="J105" s="28">
        <f t="shared" si="30"/>
        <v>4.4214484447074982</v>
      </c>
      <c r="L105"/>
      <c r="M105"/>
      <c r="N105"/>
    </row>
    <row r="106" spans="1:14">
      <c r="A106" s="20"/>
      <c r="B106" s="14"/>
      <c r="C106" s="14"/>
      <c r="D106" s="56"/>
      <c r="E106" s="56"/>
      <c r="F106" s="14"/>
      <c r="G106" s="14"/>
      <c r="H106" s="56"/>
      <c r="I106" s="56"/>
      <c r="J106" s="28"/>
      <c r="L106"/>
      <c r="M106"/>
      <c r="N106"/>
    </row>
    <row r="107" spans="1:14">
      <c r="A107" s="22" t="s">
        <v>41</v>
      </c>
      <c r="F107" s="30"/>
    </row>
    <row r="108" spans="1:14">
      <c r="A108" s="21" t="s">
        <v>22</v>
      </c>
      <c r="B108" s="24" t="s">
        <v>15</v>
      </c>
      <c r="C108" s="24" t="s">
        <v>16</v>
      </c>
      <c r="D108" s="68" t="s">
        <v>47</v>
      </c>
      <c r="E108" s="68" t="s">
        <v>20</v>
      </c>
      <c r="F108" s="37" t="s">
        <v>34</v>
      </c>
      <c r="G108" s="37" t="s">
        <v>35</v>
      </c>
      <c r="H108" s="74" t="s">
        <v>55</v>
      </c>
      <c r="I108" s="74" t="s">
        <v>56</v>
      </c>
      <c r="J108" s="40" t="s">
        <v>29</v>
      </c>
      <c r="K108" s="7" t="s">
        <v>2</v>
      </c>
      <c r="L108"/>
      <c r="M108"/>
      <c r="N108"/>
    </row>
    <row r="109" spans="1:14">
      <c r="A109" s="17">
        <v>1</v>
      </c>
      <c r="B109" s="36">
        <v>14</v>
      </c>
      <c r="C109" s="36">
        <v>16</v>
      </c>
      <c r="D109" s="62">
        <f>B109+C109</f>
        <v>30</v>
      </c>
      <c r="E109" s="62">
        <f t="shared" ref="E109:E123" si="31">D109/J109</f>
        <v>0.49180327868852458</v>
      </c>
      <c r="F109" s="36">
        <v>17</v>
      </c>
      <c r="G109" s="36">
        <v>14</v>
      </c>
      <c r="H109" s="62">
        <f t="shared" ref="H109:H123" si="32">SUM(F109:G109)</f>
        <v>31</v>
      </c>
      <c r="I109" s="62">
        <f t="shared" ref="I109:I123" si="33">H109/J109</f>
        <v>0.50819672131147542</v>
      </c>
      <c r="J109" s="36">
        <f t="shared" ref="J109:J123" si="34">D109+H109</f>
        <v>61</v>
      </c>
      <c r="K109" s="16">
        <v>3</v>
      </c>
      <c r="L109"/>
      <c r="M109"/>
      <c r="N109"/>
    </row>
    <row r="110" spans="1:14">
      <c r="A110" s="17">
        <v>2</v>
      </c>
      <c r="B110" s="36">
        <v>16</v>
      </c>
      <c r="C110" s="36">
        <v>18</v>
      </c>
      <c r="D110" s="62">
        <f t="shared" ref="D110:D123" si="35">B110+C110</f>
        <v>34</v>
      </c>
      <c r="E110" s="62">
        <f t="shared" si="31"/>
        <v>0.46575342465753422</v>
      </c>
      <c r="F110" s="36">
        <v>22</v>
      </c>
      <c r="G110" s="36">
        <v>17</v>
      </c>
      <c r="H110" s="62">
        <f t="shared" si="32"/>
        <v>39</v>
      </c>
      <c r="I110" s="62">
        <f t="shared" si="33"/>
        <v>0.53424657534246578</v>
      </c>
      <c r="J110" s="36">
        <f t="shared" si="34"/>
        <v>73</v>
      </c>
      <c r="K110" s="16">
        <v>3</v>
      </c>
      <c r="L110"/>
      <c r="M110"/>
      <c r="N110"/>
    </row>
    <row r="111" spans="1:14">
      <c r="A111" s="17">
        <v>3</v>
      </c>
      <c r="B111" s="36">
        <v>19</v>
      </c>
      <c r="C111" s="36">
        <v>14</v>
      </c>
      <c r="D111" s="62">
        <f t="shared" si="35"/>
        <v>33</v>
      </c>
      <c r="E111" s="62">
        <f t="shared" si="31"/>
        <v>0.47826086956521741</v>
      </c>
      <c r="F111" s="36">
        <v>23</v>
      </c>
      <c r="G111" s="36">
        <v>13</v>
      </c>
      <c r="H111" s="62">
        <f t="shared" si="32"/>
        <v>36</v>
      </c>
      <c r="I111" s="62">
        <f t="shared" si="33"/>
        <v>0.52173913043478259</v>
      </c>
      <c r="J111" s="36">
        <f t="shared" si="34"/>
        <v>69</v>
      </c>
      <c r="K111" s="16">
        <v>3</v>
      </c>
      <c r="L111"/>
      <c r="M111"/>
      <c r="N111"/>
    </row>
    <row r="112" spans="1:14">
      <c r="A112" s="17">
        <v>4</v>
      </c>
      <c r="B112" s="36">
        <v>10</v>
      </c>
      <c r="C112" s="36">
        <v>4</v>
      </c>
      <c r="D112" s="62">
        <f t="shared" si="35"/>
        <v>14</v>
      </c>
      <c r="E112" s="62">
        <f t="shared" si="31"/>
        <v>0.19718309859154928</v>
      </c>
      <c r="F112" s="36">
        <v>30</v>
      </c>
      <c r="G112" s="36">
        <v>27</v>
      </c>
      <c r="H112" s="62">
        <f t="shared" si="32"/>
        <v>57</v>
      </c>
      <c r="I112" s="62">
        <f t="shared" si="33"/>
        <v>0.80281690140845074</v>
      </c>
      <c r="J112" s="36">
        <f t="shared" si="34"/>
        <v>71</v>
      </c>
      <c r="K112" s="16">
        <v>3</v>
      </c>
      <c r="L112"/>
      <c r="M112"/>
      <c r="N112"/>
    </row>
    <row r="113" spans="1:14">
      <c r="A113" s="17">
        <v>5</v>
      </c>
      <c r="B113" s="36">
        <v>32</v>
      </c>
      <c r="C113" s="36">
        <v>19</v>
      </c>
      <c r="D113" s="62">
        <f t="shared" si="35"/>
        <v>51</v>
      </c>
      <c r="E113" s="62">
        <f t="shared" si="31"/>
        <v>0.6</v>
      </c>
      <c r="F113" s="36">
        <v>19</v>
      </c>
      <c r="G113" s="36">
        <v>15</v>
      </c>
      <c r="H113" s="62">
        <f t="shared" si="32"/>
        <v>34</v>
      </c>
      <c r="I113" s="62">
        <f t="shared" si="33"/>
        <v>0.4</v>
      </c>
      <c r="J113" s="36">
        <f t="shared" si="34"/>
        <v>85</v>
      </c>
      <c r="K113" s="16">
        <v>3</v>
      </c>
      <c r="L113"/>
      <c r="M113"/>
      <c r="N113"/>
    </row>
    <row r="114" spans="1:14">
      <c r="A114" s="17">
        <v>6</v>
      </c>
      <c r="B114" s="36">
        <v>23</v>
      </c>
      <c r="C114" s="36">
        <v>24</v>
      </c>
      <c r="D114" s="62">
        <f t="shared" si="35"/>
        <v>47</v>
      </c>
      <c r="E114" s="62">
        <f t="shared" si="31"/>
        <v>0.63513513513513509</v>
      </c>
      <c r="F114" s="36">
        <v>11</v>
      </c>
      <c r="G114" s="36">
        <v>16</v>
      </c>
      <c r="H114" s="62">
        <f t="shared" si="32"/>
        <v>27</v>
      </c>
      <c r="I114" s="62">
        <f t="shared" si="33"/>
        <v>0.36486486486486486</v>
      </c>
      <c r="J114" s="36">
        <f t="shared" si="34"/>
        <v>74</v>
      </c>
      <c r="K114" s="16">
        <v>3</v>
      </c>
      <c r="L114"/>
      <c r="M114"/>
      <c r="N114"/>
    </row>
    <row r="115" spans="1:14">
      <c r="A115" s="17">
        <v>7</v>
      </c>
      <c r="B115" s="36">
        <v>11</v>
      </c>
      <c r="C115" s="36">
        <v>6</v>
      </c>
      <c r="D115" s="62">
        <f t="shared" si="35"/>
        <v>17</v>
      </c>
      <c r="E115" s="62">
        <f t="shared" si="31"/>
        <v>0.20987654320987653</v>
      </c>
      <c r="F115" s="36">
        <v>26</v>
      </c>
      <c r="G115" s="36">
        <v>38</v>
      </c>
      <c r="H115" s="62">
        <f t="shared" si="32"/>
        <v>64</v>
      </c>
      <c r="I115" s="62">
        <f t="shared" si="33"/>
        <v>0.79012345679012341</v>
      </c>
      <c r="J115" s="36">
        <f t="shared" si="34"/>
        <v>81</v>
      </c>
      <c r="K115" s="16">
        <v>3</v>
      </c>
      <c r="L115"/>
      <c r="M115"/>
      <c r="N115"/>
    </row>
    <row r="116" spans="1:14">
      <c r="A116" s="17">
        <v>8</v>
      </c>
      <c r="B116" s="36">
        <v>24</v>
      </c>
      <c r="C116" s="36">
        <v>28</v>
      </c>
      <c r="D116" s="62">
        <f t="shared" si="35"/>
        <v>52</v>
      </c>
      <c r="E116" s="62">
        <f t="shared" si="31"/>
        <v>0.56521739130434778</v>
      </c>
      <c r="F116" s="36">
        <v>21</v>
      </c>
      <c r="G116" s="36">
        <v>19</v>
      </c>
      <c r="H116" s="62">
        <f t="shared" si="32"/>
        <v>40</v>
      </c>
      <c r="I116" s="62">
        <f t="shared" si="33"/>
        <v>0.43478260869565216</v>
      </c>
      <c r="J116" s="36">
        <f t="shared" si="34"/>
        <v>92</v>
      </c>
      <c r="K116" s="16">
        <v>3</v>
      </c>
      <c r="L116"/>
      <c r="M116"/>
      <c r="N116"/>
    </row>
    <row r="117" spans="1:14">
      <c r="A117" s="17">
        <v>9</v>
      </c>
      <c r="B117" s="36">
        <v>16</v>
      </c>
      <c r="C117" s="36">
        <v>25</v>
      </c>
      <c r="D117" s="62">
        <f t="shared" si="35"/>
        <v>41</v>
      </c>
      <c r="E117" s="62">
        <f t="shared" si="31"/>
        <v>0.53246753246753242</v>
      </c>
      <c r="F117" s="36">
        <v>17</v>
      </c>
      <c r="G117" s="36">
        <v>19</v>
      </c>
      <c r="H117" s="62">
        <f t="shared" si="32"/>
        <v>36</v>
      </c>
      <c r="I117" s="62">
        <f t="shared" si="33"/>
        <v>0.46753246753246752</v>
      </c>
      <c r="J117" s="36">
        <f t="shared" si="34"/>
        <v>77</v>
      </c>
      <c r="K117" s="16">
        <v>3</v>
      </c>
      <c r="L117"/>
      <c r="M117"/>
      <c r="N117"/>
    </row>
    <row r="118" spans="1:14">
      <c r="A118" s="17">
        <v>10</v>
      </c>
      <c r="B118" s="36">
        <v>10</v>
      </c>
      <c r="C118" s="36">
        <v>10</v>
      </c>
      <c r="D118" s="62">
        <f t="shared" si="35"/>
        <v>20</v>
      </c>
      <c r="E118" s="62">
        <f t="shared" si="31"/>
        <v>0.27027027027027029</v>
      </c>
      <c r="F118" s="36">
        <v>17</v>
      </c>
      <c r="G118" s="36">
        <v>37</v>
      </c>
      <c r="H118" s="62">
        <f t="shared" si="32"/>
        <v>54</v>
      </c>
      <c r="I118" s="62">
        <f t="shared" si="33"/>
        <v>0.72972972972972971</v>
      </c>
      <c r="J118" s="36">
        <f t="shared" si="34"/>
        <v>74</v>
      </c>
      <c r="K118" s="16">
        <v>3</v>
      </c>
      <c r="L118"/>
      <c r="M118"/>
      <c r="N118"/>
    </row>
    <row r="119" spans="1:14">
      <c r="A119" s="17">
        <v>11</v>
      </c>
      <c r="B119" s="36">
        <v>18</v>
      </c>
      <c r="C119" s="36">
        <v>16</v>
      </c>
      <c r="D119" s="62">
        <f t="shared" si="35"/>
        <v>34</v>
      </c>
      <c r="E119" s="62">
        <f t="shared" si="31"/>
        <v>0.45333333333333331</v>
      </c>
      <c r="F119" s="36">
        <v>20</v>
      </c>
      <c r="G119" s="36">
        <v>21</v>
      </c>
      <c r="H119" s="62">
        <f t="shared" si="32"/>
        <v>41</v>
      </c>
      <c r="I119" s="62">
        <f t="shared" si="33"/>
        <v>0.54666666666666663</v>
      </c>
      <c r="J119" s="36">
        <f t="shared" si="34"/>
        <v>75</v>
      </c>
      <c r="K119" s="16">
        <v>3</v>
      </c>
      <c r="L119"/>
      <c r="M119"/>
      <c r="N119"/>
    </row>
    <row r="120" spans="1:14">
      <c r="A120" s="17">
        <v>12</v>
      </c>
      <c r="B120" s="36">
        <v>12</v>
      </c>
      <c r="C120" s="36">
        <v>14</v>
      </c>
      <c r="D120" s="62">
        <f t="shared" si="35"/>
        <v>26</v>
      </c>
      <c r="E120" s="62">
        <f t="shared" si="31"/>
        <v>0.32098765432098764</v>
      </c>
      <c r="F120" s="36">
        <v>25</v>
      </c>
      <c r="G120" s="36">
        <v>30</v>
      </c>
      <c r="H120" s="62">
        <f t="shared" si="32"/>
        <v>55</v>
      </c>
      <c r="I120" s="62">
        <f t="shared" si="33"/>
        <v>0.67901234567901236</v>
      </c>
      <c r="J120" s="36">
        <f t="shared" si="34"/>
        <v>81</v>
      </c>
      <c r="K120" s="16">
        <v>3</v>
      </c>
      <c r="L120"/>
      <c r="M120"/>
      <c r="N120"/>
    </row>
    <row r="121" spans="1:14">
      <c r="A121" s="17">
        <v>13</v>
      </c>
      <c r="B121" s="36">
        <v>21</v>
      </c>
      <c r="C121" s="36">
        <v>10</v>
      </c>
      <c r="D121" s="62">
        <f t="shared" si="35"/>
        <v>31</v>
      </c>
      <c r="E121" s="62">
        <f t="shared" si="31"/>
        <v>0.40259740259740262</v>
      </c>
      <c r="F121" s="36">
        <v>21</v>
      </c>
      <c r="G121" s="36">
        <v>25</v>
      </c>
      <c r="H121" s="62">
        <f t="shared" si="32"/>
        <v>46</v>
      </c>
      <c r="I121" s="62">
        <f t="shared" si="33"/>
        <v>0.59740259740259738</v>
      </c>
      <c r="J121" s="36">
        <f t="shared" si="34"/>
        <v>77</v>
      </c>
      <c r="K121" s="16">
        <v>3</v>
      </c>
      <c r="L121"/>
      <c r="M121"/>
      <c r="N121"/>
    </row>
    <row r="122" spans="1:14">
      <c r="A122" s="17">
        <v>14</v>
      </c>
      <c r="B122" s="36">
        <v>5</v>
      </c>
      <c r="C122" s="36">
        <v>10</v>
      </c>
      <c r="D122" s="62">
        <f t="shared" si="35"/>
        <v>15</v>
      </c>
      <c r="E122" s="62">
        <f t="shared" si="31"/>
        <v>0.34883720930232559</v>
      </c>
      <c r="F122" s="36">
        <v>12</v>
      </c>
      <c r="G122" s="36">
        <v>16</v>
      </c>
      <c r="H122" s="62">
        <f t="shared" si="32"/>
        <v>28</v>
      </c>
      <c r="I122" s="62">
        <f t="shared" si="33"/>
        <v>0.65116279069767447</v>
      </c>
      <c r="J122" s="36">
        <f t="shared" si="34"/>
        <v>43</v>
      </c>
      <c r="K122" s="16">
        <v>3</v>
      </c>
      <c r="L122"/>
      <c r="M122"/>
      <c r="N122"/>
    </row>
    <row r="123" spans="1:14">
      <c r="A123" s="17">
        <v>15</v>
      </c>
      <c r="B123" s="36">
        <v>29</v>
      </c>
      <c r="C123" s="36">
        <v>26</v>
      </c>
      <c r="D123" s="62">
        <f t="shared" si="35"/>
        <v>55</v>
      </c>
      <c r="E123" s="62">
        <f t="shared" si="31"/>
        <v>0.58510638297872342</v>
      </c>
      <c r="F123" s="36">
        <v>19</v>
      </c>
      <c r="G123" s="36">
        <v>20</v>
      </c>
      <c r="H123" s="62">
        <f t="shared" si="32"/>
        <v>39</v>
      </c>
      <c r="I123" s="62">
        <f t="shared" si="33"/>
        <v>0.41489361702127658</v>
      </c>
      <c r="J123" s="36">
        <f t="shared" si="34"/>
        <v>94</v>
      </c>
      <c r="K123" s="23">
        <v>3</v>
      </c>
      <c r="L123"/>
      <c r="M123"/>
      <c r="N123"/>
    </row>
    <row r="124" spans="1:14" s="10" customFormat="1">
      <c r="A124" s="3" t="s">
        <v>0</v>
      </c>
      <c r="B124" s="33">
        <f t="shared" ref="B124:I124" si="36">AVERAGE(B109:B123)</f>
        <v>17.333333333333332</v>
      </c>
      <c r="C124" s="33">
        <f t="shared" si="36"/>
        <v>16</v>
      </c>
      <c r="D124" s="60">
        <f t="shared" si="36"/>
        <v>33.333333333333336</v>
      </c>
      <c r="E124" s="60">
        <f t="shared" si="36"/>
        <v>0.43712196842818396</v>
      </c>
      <c r="F124" s="33">
        <f t="shared" si="36"/>
        <v>20</v>
      </c>
      <c r="G124" s="33">
        <f t="shared" si="36"/>
        <v>21.8</v>
      </c>
      <c r="H124" s="60">
        <f t="shared" si="36"/>
        <v>41.8</v>
      </c>
      <c r="I124" s="60">
        <f t="shared" si="36"/>
        <v>0.56287803157181593</v>
      </c>
      <c r="J124" s="33">
        <f>AVERAGE(J109:J123)</f>
        <v>75.13333333333334</v>
      </c>
      <c r="K124" s="3"/>
    </row>
    <row r="125" spans="1:14" s="10" customFormat="1">
      <c r="A125" s="10" t="s">
        <v>1</v>
      </c>
      <c r="B125" s="38">
        <f t="shared" ref="B125:J125" si="37">STDEV(B109:B123)/SQRT(15)</f>
        <v>1.9362867425064778</v>
      </c>
      <c r="C125" s="38">
        <f t="shared" si="37"/>
        <v>1.9048809486609466</v>
      </c>
      <c r="D125" s="63">
        <f t="shared" si="37"/>
        <v>3.5195598570420108</v>
      </c>
      <c r="E125" s="63">
        <f t="shared" si="37"/>
        <v>3.6412062937093585E-2</v>
      </c>
      <c r="F125" s="38">
        <f t="shared" si="37"/>
        <v>1.2909944487358056</v>
      </c>
      <c r="G125" s="38">
        <f t="shared" si="37"/>
        <v>2.0614373164187669</v>
      </c>
      <c r="H125" s="63">
        <f t="shared" si="37"/>
        <v>2.8771679196903412</v>
      </c>
      <c r="I125" s="63">
        <f t="shared" si="37"/>
        <v>3.6412062937093585E-2</v>
      </c>
      <c r="J125" s="39">
        <f t="shared" si="37"/>
        <v>3.1680949160063712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"/>
  <sheetViews>
    <sheetView workbookViewId="0">
      <selection activeCell="I27" sqref="I27"/>
    </sheetView>
  </sheetViews>
  <sheetFormatPr baseColWidth="10" defaultColWidth="8.83203125" defaultRowHeight="15" x14ac:dyDescent="0"/>
  <cols>
    <col min="1" max="1" width="10.1640625" style="18" customWidth="1"/>
    <col min="2" max="2" width="18.33203125" customWidth="1"/>
    <col min="3" max="3" width="19.6640625" customWidth="1"/>
    <col min="4" max="4" width="31.1640625" style="9" customWidth="1"/>
    <col min="5" max="5" width="34.1640625" style="9" customWidth="1"/>
    <col min="6" max="6" width="15" style="2" customWidth="1"/>
    <col min="7" max="7" width="15.6640625" customWidth="1"/>
    <col min="8" max="8" width="26.33203125" style="9" customWidth="1"/>
    <col min="9" max="9" width="32.5" style="9" customWidth="1"/>
    <col min="10" max="10" width="16.1640625" customWidth="1"/>
    <col min="11" max="11" width="9.6640625" bestFit="1" customWidth="1"/>
  </cols>
  <sheetData>
    <row r="1" spans="1:13" s="10" customFormat="1">
      <c r="A1" s="22" t="s">
        <v>43</v>
      </c>
      <c r="D1" s="64"/>
      <c r="E1" s="64"/>
      <c r="F1" s="11"/>
      <c r="H1" s="64"/>
      <c r="I1" s="64"/>
    </row>
    <row r="3" spans="1:13">
      <c r="A3" s="22" t="s">
        <v>44</v>
      </c>
      <c r="B3" s="5"/>
      <c r="C3" s="5"/>
      <c r="D3" s="65"/>
      <c r="E3" s="65"/>
      <c r="F3" s="6"/>
      <c r="G3" s="5"/>
      <c r="H3" s="65"/>
      <c r="I3" s="65"/>
      <c r="J3" s="8"/>
    </row>
    <row r="4" spans="1:13">
      <c r="A4" s="21" t="s">
        <v>22</v>
      </c>
      <c r="B4" s="37" t="s">
        <v>45</v>
      </c>
      <c r="C4" s="37" t="s">
        <v>46</v>
      </c>
      <c r="D4" s="66" t="s">
        <v>57</v>
      </c>
      <c r="E4" s="54" t="s">
        <v>58</v>
      </c>
      <c r="F4" s="40" t="s">
        <v>59</v>
      </c>
      <c r="G4" s="37" t="s">
        <v>60</v>
      </c>
      <c r="H4" s="66" t="s">
        <v>61</v>
      </c>
      <c r="I4" s="54" t="s">
        <v>62</v>
      </c>
      <c r="J4" s="37" t="s">
        <v>3</v>
      </c>
      <c r="K4" s="7" t="s">
        <v>2</v>
      </c>
      <c r="L4" s="1"/>
      <c r="M4" s="1"/>
    </row>
    <row r="5" spans="1:13">
      <c r="A5" s="18">
        <v>1</v>
      </c>
      <c r="B5" s="36">
        <v>29</v>
      </c>
      <c r="C5" s="36">
        <v>21</v>
      </c>
      <c r="D5" s="62">
        <f t="shared" ref="D5:D14" si="0">SUM(B5:C5)</f>
        <v>50</v>
      </c>
      <c r="E5" s="62">
        <f t="shared" ref="E5:E14" si="1">D5/J5</f>
        <v>0.60240963855421692</v>
      </c>
      <c r="F5" s="51">
        <v>9</v>
      </c>
      <c r="G5" s="36">
        <v>24</v>
      </c>
      <c r="H5" s="62">
        <f t="shared" ref="H5:H14" si="2">SUM(F5:G5)</f>
        <v>33</v>
      </c>
      <c r="I5" s="62">
        <f t="shared" ref="I5:I14" si="3">H5/J5</f>
        <v>0.39759036144578314</v>
      </c>
      <c r="J5" s="36">
        <f t="shared" ref="J5:J14" si="4">D5+H5</f>
        <v>83</v>
      </c>
      <c r="K5">
        <v>3</v>
      </c>
    </row>
    <row r="6" spans="1:13">
      <c r="A6" s="18">
        <v>2</v>
      </c>
      <c r="B6" s="36">
        <v>26</v>
      </c>
      <c r="C6" s="36">
        <v>30</v>
      </c>
      <c r="D6" s="62">
        <f t="shared" si="0"/>
        <v>56</v>
      </c>
      <c r="E6" s="62">
        <f t="shared" si="1"/>
        <v>0.64367816091954022</v>
      </c>
      <c r="F6" s="51">
        <v>5</v>
      </c>
      <c r="G6" s="36">
        <v>26</v>
      </c>
      <c r="H6" s="62">
        <f t="shared" si="2"/>
        <v>31</v>
      </c>
      <c r="I6" s="62">
        <f t="shared" si="3"/>
        <v>0.35632183908045978</v>
      </c>
      <c r="J6" s="36">
        <f t="shared" si="4"/>
        <v>87</v>
      </c>
      <c r="K6">
        <v>3</v>
      </c>
    </row>
    <row r="7" spans="1:13">
      <c r="A7" s="18">
        <v>3</v>
      </c>
      <c r="B7" s="36">
        <v>10</v>
      </c>
      <c r="C7" s="36">
        <v>18</v>
      </c>
      <c r="D7" s="62">
        <f t="shared" si="0"/>
        <v>28</v>
      </c>
      <c r="E7" s="62">
        <f t="shared" si="1"/>
        <v>0.4375</v>
      </c>
      <c r="F7" s="51">
        <v>20</v>
      </c>
      <c r="G7" s="36">
        <v>16</v>
      </c>
      <c r="H7" s="62">
        <f t="shared" si="2"/>
        <v>36</v>
      </c>
      <c r="I7" s="62">
        <f t="shared" si="3"/>
        <v>0.5625</v>
      </c>
      <c r="J7" s="36">
        <f t="shared" si="4"/>
        <v>64</v>
      </c>
      <c r="K7">
        <v>3</v>
      </c>
    </row>
    <row r="8" spans="1:13">
      <c r="A8" s="18">
        <v>4</v>
      </c>
      <c r="B8" s="36">
        <v>29</v>
      </c>
      <c r="C8" s="36">
        <v>31</v>
      </c>
      <c r="D8" s="62">
        <f t="shared" si="0"/>
        <v>60</v>
      </c>
      <c r="E8" s="62">
        <f t="shared" si="1"/>
        <v>0.61224489795918369</v>
      </c>
      <c r="F8" s="51">
        <v>25</v>
      </c>
      <c r="G8" s="36">
        <v>13</v>
      </c>
      <c r="H8" s="62">
        <f t="shared" si="2"/>
        <v>38</v>
      </c>
      <c r="I8" s="62">
        <f t="shared" si="3"/>
        <v>0.38775510204081631</v>
      </c>
      <c r="J8" s="36">
        <f t="shared" si="4"/>
        <v>98</v>
      </c>
      <c r="K8">
        <v>3</v>
      </c>
    </row>
    <row r="9" spans="1:13">
      <c r="A9" s="18">
        <v>5</v>
      </c>
      <c r="B9" s="36">
        <v>20</v>
      </c>
      <c r="C9" s="36">
        <v>35</v>
      </c>
      <c r="D9" s="62">
        <f t="shared" si="0"/>
        <v>55</v>
      </c>
      <c r="E9" s="62">
        <f t="shared" si="1"/>
        <v>0.6875</v>
      </c>
      <c r="F9" s="51">
        <v>15</v>
      </c>
      <c r="G9" s="36">
        <v>10</v>
      </c>
      <c r="H9" s="62">
        <f t="shared" si="2"/>
        <v>25</v>
      </c>
      <c r="I9" s="62">
        <f t="shared" si="3"/>
        <v>0.3125</v>
      </c>
      <c r="J9" s="36">
        <f t="shared" si="4"/>
        <v>80</v>
      </c>
      <c r="K9">
        <v>3</v>
      </c>
    </row>
    <row r="10" spans="1:13">
      <c r="A10" s="18">
        <v>6</v>
      </c>
      <c r="B10" s="36">
        <v>21</v>
      </c>
      <c r="C10" s="36">
        <v>33</v>
      </c>
      <c r="D10" s="62">
        <f t="shared" si="0"/>
        <v>54</v>
      </c>
      <c r="E10" s="62">
        <f t="shared" si="1"/>
        <v>0.73972602739726023</v>
      </c>
      <c r="F10" s="51">
        <v>9</v>
      </c>
      <c r="G10" s="36">
        <v>10</v>
      </c>
      <c r="H10" s="62">
        <f t="shared" si="2"/>
        <v>19</v>
      </c>
      <c r="I10" s="62">
        <f t="shared" si="3"/>
        <v>0.26027397260273971</v>
      </c>
      <c r="J10" s="36">
        <f t="shared" si="4"/>
        <v>73</v>
      </c>
      <c r="K10">
        <v>3</v>
      </c>
    </row>
    <row r="11" spans="1:13">
      <c r="A11" s="18">
        <v>7</v>
      </c>
      <c r="B11" s="36">
        <v>27</v>
      </c>
      <c r="C11" s="36">
        <v>17</v>
      </c>
      <c r="D11" s="62">
        <f t="shared" si="0"/>
        <v>44</v>
      </c>
      <c r="E11" s="62">
        <f t="shared" si="1"/>
        <v>0.45833333333333331</v>
      </c>
      <c r="F11" s="51">
        <v>23</v>
      </c>
      <c r="G11" s="36">
        <v>29</v>
      </c>
      <c r="H11" s="62">
        <f t="shared" si="2"/>
        <v>52</v>
      </c>
      <c r="I11" s="62">
        <f t="shared" si="3"/>
        <v>0.54166666666666663</v>
      </c>
      <c r="J11" s="36">
        <f t="shared" si="4"/>
        <v>96</v>
      </c>
      <c r="K11">
        <v>3</v>
      </c>
    </row>
    <row r="12" spans="1:13">
      <c r="A12" s="18">
        <v>8</v>
      </c>
      <c r="B12" s="36">
        <v>34</v>
      </c>
      <c r="C12" s="36">
        <v>24</v>
      </c>
      <c r="D12" s="62">
        <f t="shared" si="0"/>
        <v>58</v>
      </c>
      <c r="E12" s="62">
        <f t="shared" si="1"/>
        <v>0.65909090909090906</v>
      </c>
      <c r="F12" s="51">
        <v>12</v>
      </c>
      <c r="G12" s="36">
        <v>18</v>
      </c>
      <c r="H12" s="62">
        <f t="shared" si="2"/>
        <v>30</v>
      </c>
      <c r="I12" s="62">
        <f t="shared" si="3"/>
        <v>0.34090909090909088</v>
      </c>
      <c r="J12" s="36">
        <f t="shared" si="4"/>
        <v>88</v>
      </c>
      <c r="K12">
        <v>3</v>
      </c>
    </row>
    <row r="13" spans="1:13">
      <c r="A13" s="18">
        <v>9</v>
      </c>
      <c r="B13" s="36">
        <v>23</v>
      </c>
      <c r="C13" s="36">
        <v>33</v>
      </c>
      <c r="D13" s="62">
        <f t="shared" si="0"/>
        <v>56</v>
      </c>
      <c r="E13" s="62">
        <f t="shared" si="1"/>
        <v>0.72727272727272729</v>
      </c>
      <c r="F13" s="51">
        <v>9</v>
      </c>
      <c r="G13" s="36">
        <v>12</v>
      </c>
      <c r="H13" s="62">
        <f t="shared" si="2"/>
        <v>21</v>
      </c>
      <c r="I13" s="62">
        <f t="shared" si="3"/>
        <v>0.27272727272727271</v>
      </c>
      <c r="J13" s="36">
        <f t="shared" si="4"/>
        <v>77</v>
      </c>
      <c r="K13">
        <v>3</v>
      </c>
    </row>
    <row r="14" spans="1:13">
      <c r="A14" s="18">
        <v>10</v>
      </c>
      <c r="B14" s="36">
        <v>27</v>
      </c>
      <c r="C14" s="36">
        <v>23</v>
      </c>
      <c r="D14" s="62">
        <f t="shared" si="0"/>
        <v>50</v>
      </c>
      <c r="E14" s="62">
        <f t="shared" si="1"/>
        <v>0.58823529411764708</v>
      </c>
      <c r="F14" s="51">
        <v>21</v>
      </c>
      <c r="G14" s="36">
        <v>14</v>
      </c>
      <c r="H14" s="62">
        <f t="shared" si="2"/>
        <v>35</v>
      </c>
      <c r="I14" s="62">
        <f t="shared" si="3"/>
        <v>0.41176470588235292</v>
      </c>
      <c r="J14" s="36">
        <f t="shared" si="4"/>
        <v>85</v>
      </c>
      <c r="K14">
        <v>3</v>
      </c>
    </row>
    <row r="15" spans="1:13" s="10" customFormat="1">
      <c r="A15" s="19" t="s">
        <v>4</v>
      </c>
      <c r="B15" s="33">
        <f>AVERAGE(B5:B14)</f>
        <v>24.6</v>
      </c>
      <c r="C15" s="33">
        <f>AVERAGE(C5:C14)</f>
        <v>26.5</v>
      </c>
      <c r="D15" s="60">
        <f t="shared" ref="D15:I15" si="5">AVERAGE(D5:D14)</f>
        <v>51.1</v>
      </c>
      <c r="E15" s="60">
        <f t="shared" si="5"/>
        <v>0.61559909886448172</v>
      </c>
      <c r="F15" s="52">
        <f t="shared" si="5"/>
        <v>14.8</v>
      </c>
      <c r="G15" s="33">
        <f t="shared" si="5"/>
        <v>17.2</v>
      </c>
      <c r="H15" s="60">
        <f t="shared" si="5"/>
        <v>32</v>
      </c>
      <c r="I15" s="60">
        <f t="shared" si="5"/>
        <v>0.38440090113551817</v>
      </c>
      <c r="J15" s="33">
        <f>AVERAGE(J5:J14)</f>
        <v>83.1</v>
      </c>
      <c r="K15" s="3"/>
    </row>
    <row r="16" spans="1:13" s="10" customFormat="1">
      <c r="A16" s="22" t="s">
        <v>1</v>
      </c>
      <c r="B16" s="38">
        <f>STDEV(B5:B14)/SQRT(10)</f>
        <v>2.0827332469084401</v>
      </c>
      <c r="C16" s="38">
        <f t="shared" ref="C16:J16" si="6">STDEV(C5:C14)/SQRT(10)</f>
        <v>2.1095023109728985</v>
      </c>
      <c r="D16" s="63">
        <f t="shared" si="6"/>
        <v>2.9531527409043927</v>
      </c>
      <c r="E16" s="63">
        <f>STDEV(E5:E14)/SQRT(10)</f>
        <v>3.216519943065764E-2</v>
      </c>
      <c r="F16" s="39">
        <f t="shared" si="6"/>
        <v>2.2150996967781529</v>
      </c>
      <c r="G16" s="38">
        <f t="shared" si="6"/>
        <v>2.1694853460363972</v>
      </c>
      <c r="H16" s="63">
        <f t="shared" si="6"/>
        <v>2.9925834249951255</v>
      </c>
      <c r="I16" s="63">
        <f>STDEV(I5:I14)/SQRT(10)</f>
        <v>3.216519943065764E-2</v>
      </c>
      <c r="J16" s="38">
        <f t="shared" si="6"/>
        <v>3.2401988965013895</v>
      </c>
    </row>
  </sheetData>
  <pageMargins left="0.7" right="0.7" top="0.75" bottom="0.75" header="0.3" footer="0.3"/>
  <pageSetup orientation="portrait"/>
  <ignoredErrors>
    <ignoredError sqref="D5:D14" formulaRange="1"/>
  </ignoredErrors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5"/>
  <sheetViews>
    <sheetView workbookViewId="0"/>
  </sheetViews>
  <sheetFormatPr baseColWidth="10" defaultColWidth="8.83203125" defaultRowHeight="15" x14ac:dyDescent="0"/>
  <cols>
    <col min="1" max="1" width="11.6640625" style="36" customWidth="1"/>
    <col min="2" max="3" width="8.83203125" style="36"/>
    <col min="4" max="4" width="18.5" style="51" customWidth="1"/>
    <col min="5" max="6" width="8.83203125" style="36"/>
    <col min="7" max="7" width="20" style="51" customWidth="1"/>
    <col min="8" max="8" width="17.5" style="51" customWidth="1"/>
    <col min="9" max="10" width="8.83203125" style="36"/>
    <col min="11" max="11" width="21.5" style="36" customWidth="1"/>
    <col min="12" max="12" width="17" style="51" customWidth="1"/>
    <col min="13" max="13" width="8.83203125" style="36"/>
  </cols>
  <sheetData>
    <row r="1" spans="1:13" s="10" customFormat="1">
      <c r="A1" s="22" t="s">
        <v>66</v>
      </c>
      <c r="D1" s="11"/>
      <c r="E1" s="11"/>
      <c r="F1" s="11"/>
      <c r="G1" s="11"/>
      <c r="H1" s="11"/>
      <c r="I1" s="11"/>
    </row>
    <row r="2" spans="1:13">
      <c r="A2" s="18"/>
      <c r="B2"/>
      <c r="C2"/>
      <c r="D2" s="2"/>
      <c r="E2" s="2"/>
      <c r="F2" s="2"/>
      <c r="G2" s="2"/>
      <c r="H2" s="2"/>
      <c r="I2" s="2"/>
      <c r="J2"/>
      <c r="K2"/>
      <c r="L2"/>
      <c r="M2"/>
    </row>
    <row r="3" spans="1:13">
      <c r="A3" s="22" t="s">
        <v>67</v>
      </c>
      <c r="B3" s="5"/>
      <c r="C3" s="5"/>
      <c r="D3" s="6"/>
      <c r="E3" s="6"/>
      <c r="F3" s="6"/>
      <c r="G3" s="6"/>
      <c r="H3" s="6"/>
      <c r="I3" s="6"/>
      <c r="J3" s="14"/>
      <c r="K3"/>
      <c r="L3"/>
      <c r="M3"/>
    </row>
    <row r="4" spans="1:13">
      <c r="B4" s="100" t="s">
        <v>13</v>
      </c>
      <c r="C4" s="100"/>
      <c r="D4" s="100"/>
      <c r="E4" s="101" t="s">
        <v>14</v>
      </c>
      <c r="F4" s="101"/>
      <c r="G4" s="101"/>
      <c r="H4" s="75"/>
      <c r="I4" s="99" t="s">
        <v>7</v>
      </c>
      <c r="J4" s="99"/>
      <c r="K4" s="99"/>
      <c r="L4" s="46"/>
      <c r="M4" s="46"/>
    </row>
    <row r="5" spans="1:13">
      <c r="A5" s="37" t="s">
        <v>22</v>
      </c>
      <c r="B5" s="77" t="s">
        <v>5</v>
      </c>
      <c r="C5" s="77" t="s">
        <v>6</v>
      </c>
      <c r="D5" s="35" t="s">
        <v>63</v>
      </c>
      <c r="E5" s="77" t="s">
        <v>5</v>
      </c>
      <c r="F5" s="77" t="s">
        <v>6</v>
      </c>
      <c r="G5" s="35" t="s">
        <v>12</v>
      </c>
      <c r="H5" s="35" t="s">
        <v>3</v>
      </c>
      <c r="I5" s="77" t="s">
        <v>5</v>
      </c>
      <c r="J5" s="77" t="s">
        <v>6</v>
      </c>
      <c r="K5" s="35" t="s">
        <v>63</v>
      </c>
      <c r="L5" s="50" t="s">
        <v>11</v>
      </c>
      <c r="M5" s="50" t="s">
        <v>8</v>
      </c>
    </row>
    <row r="6" spans="1:13">
      <c r="A6" s="36">
        <v>1</v>
      </c>
      <c r="B6" s="36">
        <v>15</v>
      </c>
      <c r="C6" s="36">
        <v>19</v>
      </c>
      <c r="D6" s="51">
        <f>B6+C6</f>
        <v>34</v>
      </c>
      <c r="E6" s="36">
        <v>3</v>
      </c>
      <c r="F6" s="36">
        <v>1</v>
      </c>
      <c r="G6" s="51">
        <f t="shared" ref="G6:G15" si="0">SUM(E6:F6)</f>
        <v>4</v>
      </c>
      <c r="H6" s="51">
        <f t="shared" ref="H6:H15" si="1">D6+G6</f>
        <v>38</v>
      </c>
      <c r="I6" s="36">
        <v>41</v>
      </c>
      <c r="J6" s="36">
        <v>48</v>
      </c>
      <c r="K6" s="36">
        <f t="shared" ref="K6:K15" si="2">SUM(I6:J6)</f>
        <v>89</v>
      </c>
      <c r="L6" s="51">
        <f t="shared" ref="L6:L15" si="3">D6+G6+K6</f>
        <v>127</v>
      </c>
      <c r="M6" s="36">
        <v>3</v>
      </c>
    </row>
    <row r="7" spans="1:13">
      <c r="A7" s="36">
        <v>2</v>
      </c>
      <c r="B7" s="36">
        <v>29</v>
      </c>
      <c r="C7" s="36">
        <v>18</v>
      </c>
      <c r="D7" s="51">
        <f t="shared" ref="D7:D15" si="4">B7+C7</f>
        <v>47</v>
      </c>
      <c r="E7" s="36">
        <v>1</v>
      </c>
      <c r="F7" s="36">
        <v>0</v>
      </c>
      <c r="G7" s="51">
        <f t="shared" si="0"/>
        <v>1</v>
      </c>
      <c r="H7" s="51">
        <f t="shared" si="1"/>
        <v>48</v>
      </c>
      <c r="I7" s="36">
        <v>40</v>
      </c>
      <c r="J7" s="36">
        <v>44</v>
      </c>
      <c r="K7" s="36">
        <f t="shared" si="2"/>
        <v>84</v>
      </c>
      <c r="L7" s="51">
        <f t="shared" si="3"/>
        <v>132</v>
      </c>
      <c r="M7" s="36">
        <v>2</v>
      </c>
    </row>
    <row r="8" spans="1:13">
      <c r="A8" s="36">
        <v>3</v>
      </c>
      <c r="B8" s="36">
        <v>29</v>
      </c>
      <c r="C8" s="36">
        <v>16</v>
      </c>
      <c r="D8" s="51">
        <f t="shared" si="4"/>
        <v>45</v>
      </c>
      <c r="E8" s="36">
        <v>3</v>
      </c>
      <c r="F8" s="36">
        <v>0</v>
      </c>
      <c r="G8" s="51">
        <f t="shared" si="0"/>
        <v>3</v>
      </c>
      <c r="H8" s="51">
        <f t="shared" si="1"/>
        <v>48</v>
      </c>
      <c r="I8" s="36">
        <v>36</v>
      </c>
      <c r="J8" s="36">
        <v>37</v>
      </c>
      <c r="K8" s="36">
        <f t="shared" si="2"/>
        <v>73</v>
      </c>
      <c r="L8" s="51">
        <f t="shared" si="3"/>
        <v>121</v>
      </c>
      <c r="M8" s="36">
        <v>2</v>
      </c>
    </row>
    <row r="9" spans="1:13">
      <c r="A9" s="36">
        <v>4</v>
      </c>
      <c r="B9" s="36">
        <v>9</v>
      </c>
      <c r="C9" s="36">
        <v>18</v>
      </c>
      <c r="D9" s="51">
        <f t="shared" si="4"/>
        <v>27</v>
      </c>
      <c r="E9" s="36">
        <v>1</v>
      </c>
      <c r="F9" s="36">
        <v>2</v>
      </c>
      <c r="G9" s="51">
        <f t="shared" si="0"/>
        <v>3</v>
      </c>
      <c r="H9" s="51">
        <f t="shared" si="1"/>
        <v>30</v>
      </c>
      <c r="I9" s="36">
        <v>36</v>
      </c>
      <c r="J9" s="36">
        <v>38</v>
      </c>
      <c r="K9" s="36">
        <f t="shared" si="2"/>
        <v>74</v>
      </c>
      <c r="L9" s="51">
        <f t="shared" si="3"/>
        <v>104</v>
      </c>
      <c r="M9" s="36">
        <v>3</v>
      </c>
    </row>
    <row r="10" spans="1:13">
      <c r="A10" s="36">
        <v>5</v>
      </c>
      <c r="B10" s="36">
        <v>32</v>
      </c>
      <c r="C10" s="36">
        <v>15</v>
      </c>
      <c r="D10" s="51">
        <f t="shared" si="4"/>
        <v>47</v>
      </c>
      <c r="E10" s="36">
        <v>4</v>
      </c>
      <c r="F10" s="36">
        <v>1</v>
      </c>
      <c r="G10" s="51">
        <f t="shared" si="0"/>
        <v>5</v>
      </c>
      <c r="H10" s="51">
        <f t="shared" si="1"/>
        <v>52</v>
      </c>
      <c r="I10" s="36">
        <v>45</v>
      </c>
      <c r="J10" s="36">
        <v>41</v>
      </c>
      <c r="K10" s="36">
        <f t="shared" si="2"/>
        <v>86</v>
      </c>
      <c r="L10" s="51">
        <f t="shared" si="3"/>
        <v>138</v>
      </c>
      <c r="M10" s="36">
        <v>2</v>
      </c>
    </row>
    <row r="11" spans="1:13">
      <c r="A11" s="36">
        <v>6</v>
      </c>
      <c r="B11" s="36">
        <v>32</v>
      </c>
      <c r="C11" s="36">
        <v>33</v>
      </c>
      <c r="D11" s="51">
        <f t="shared" si="4"/>
        <v>65</v>
      </c>
      <c r="E11" s="36">
        <v>6</v>
      </c>
      <c r="F11" s="36">
        <v>7</v>
      </c>
      <c r="G11" s="51">
        <f t="shared" si="0"/>
        <v>13</v>
      </c>
      <c r="H11" s="51">
        <f t="shared" si="1"/>
        <v>78</v>
      </c>
      <c r="I11" s="36">
        <v>19</v>
      </c>
      <c r="J11" s="36">
        <v>8</v>
      </c>
      <c r="K11" s="36">
        <f t="shared" si="2"/>
        <v>27</v>
      </c>
      <c r="L11" s="51">
        <f t="shared" si="3"/>
        <v>105</v>
      </c>
      <c r="M11" s="36">
        <v>3</v>
      </c>
    </row>
    <row r="12" spans="1:13">
      <c r="A12" s="36">
        <v>7</v>
      </c>
      <c r="B12" s="36">
        <v>23</v>
      </c>
      <c r="C12" s="36">
        <v>38</v>
      </c>
      <c r="D12" s="51">
        <f t="shared" si="4"/>
        <v>61</v>
      </c>
      <c r="E12" s="36">
        <v>14</v>
      </c>
      <c r="F12" s="36">
        <v>7</v>
      </c>
      <c r="G12" s="51">
        <f t="shared" si="0"/>
        <v>21</v>
      </c>
      <c r="H12" s="51">
        <f t="shared" si="1"/>
        <v>82</v>
      </c>
      <c r="I12" s="36">
        <v>16</v>
      </c>
      <c r="J12" s="36">
        <v>10</v>
      </c>
      <c r="K12" s="36">
        <f t="shared" si="2"/>
        <v>26</v>
      </c>
      <c r="L12" s="51">
        <f t="shared" si="3"/>
        <v>108</v>
      </c>
      <c r="M12" s="36">
        <v>3</v>
      </c>
    </row>
    <row r="13" spans="1:13">
      <c r="A13" s="36">
        <v>8</v>
      </c>
      <c r="B13" s="36">
        <v>37</v>
      </c>
      <c r="C13" s="36">
        <v>37</v>
      </c>
      <c r="D13" s="51">
        <f t="shared" si="4"/>
        <v>74</v>
      </c>
      <c r="E13" s="36">
        <v>6</v>
      </c>
      <c r="F13" s="36">
        <v>23</v>
      </c>
      <c r="G13" s="51">
        <f t="shared" si="0"/>
        <v>29</v>
      </c>
      <c r="H13" s="51">
        <f t="shared" si="1"/>
        <v>103</v>
      </c>
      <c r="I13" s="36">
        <v>21</v>
      </c>
      <c r="J13" s="36">
        <v>17</v>
      </c>
      <c r="K13" s="36">
        <f t="shared" si="2"/>
        <v>38</v>
      </c>
      <c r="L13" s="51">
        <f t="shared" si="3"/>
        <v>141</v>
      </c>
      <c r="M13" s="36">
        <v>3</v>
      </c>
    </row>
    <row r="14" spans="1:13">
      <c r="A14" s="36">
        <v>9</v>
      </c>
      <c r="B14" s="36">
        <v>9</v>
      </c>
      <c r="C14" s="36">
        <v>5</v>
      </c>
      <c r="D14" s="51">
        <f t="shared" si="4"/>
        <v>14</v>
      </c>
      <c r="E14" s="36">
        <v>4</v>
      </c>
      <c r="F14" s="36">
        <v>2</v>
      </c>
      <c r="G14" s="51">
        <f t="shared" si="0"/>
        <v>6</v>
      </c>
      <c r="H14" s="51">
        <f t="shared" si="1"/>
        <v>20</v>
      </c>
      <c r="I14" s="36">
        <v>45</v>
      </c>
      <c r="J14" s="36">
        <v>50</v>
      </c>
      <c r="K14" s="36">
        <f t="shared" si="2"/>
        <v>95</v>
      </c>
      <c r="L14" s="51">
        <f t="shared" si="3"/>
        <v>115</v>
      </c>
      <c r="M14" s="36">
        <v>3</v>
      </c>
    </row>
    <row r="15" spans="1:13">
      <c r="A15" s="36">
        <v>10</v>
      </c>
      <c r="B15" s="36">
        <v>9</v>
      </c>
      <c r="C15" s="36">
        <v>25</v>
      </c>
      <c r="D15" s="51">
        <f t="shared" si="4"/>
        <v>34</v>
      </c>
      <c r="E15" s="36">
        <v>43</v>
      </c>
      <c r="F15" s="36">
        <v>12</v>
      </c>
      <c r="G15" s="51">
        <f t="shared" si="0"/>
        <v>55</v>
      </c>
      <c r="H15" s="51">
        <f t="shared" si="1"/>
        <v>89</v>
      </c>
      <c r="I15" s="36">
        <v>12</v>
      </c>
      <c r="J15" s="36">
        <v>21</v>
      </c>
      <c r="K15" s="36">
        <f t="shared" si="2"/>
        <v>33</v>
      </c>
      <c r="L15" s="51">
        <f t="shared" si="3"/>
        <v>122</v>
      </c>
      <c r="M15" s="36">
        <v>3</v>
      </c>
    </row>
    <row r="16" spans="1:13" s="3" customFormat="1">
      <c r="A16" s="33" t="s">
        <v>10</v>
      </c>
      <c r="B16" s="33">
        <f t="shared" ref="B16:G16" si="5">AVERAGE(B6:B15)</f>
        <v>22.4</v>
      </c>
      <c r="C16" s="33">
        <f t="shared" si="5"/>
        <v>22.4</v>
      </c>
      <c r="D16" s="52">
        <f t="shared" si="5"/>
        <v>44.8</v>
      </c>
      <c r="E16" s="33">
        <f t="shared" si="5"/>
        <v>8.5</v>
      </c>
      <c r="F16" s="33">
        <f t="shared" si="5"/>
        <v>5.5</v>
      </c>
      <c r="G16" s="52">
        <f t="shared" si="5"/>
        <v>14</v>
      </c>
      <c r="H16" s="52">
        <f>AVERAGE(H6:H15)</f>
        <v>58.8</v>
      </c>
      <c r="I16" s="33">
        <f>AVERAGE(I6:I15)</f>
        <v>31.1</v>
      </c>
      <c r="J16" s="33">
        <f>AVERAGE(J6:J15)</f>
        <v>31.4</v>
      </c>
      <c r="K16" s="33">
        <f>AVERAGE(K6:K15)</f>
        <v>62.5</v>
      </c>
      <c r="L16" s="52">
        <f>AVERAGE(L6:L15)</f>
        <v>121.3</v>
      </c>
      <c r="M16" s="33"/>
    </row>
    <row r="17" spans="1:13" s="4" customFormat="1">
      <c r="A17" s="34" t="s">
        <v>9</v>
      </c>
      <c r="B17" s="34">
        <f t="shared" ref="B17:H17" si="6">STDEV(B6:B15)/SQRT(10)</f>
        <v>3.4615346628659109</v>
      </c>
      <c r="C17" s="34">
        <f t="shared" si="6"/>
        <v>3.3737549143679977</v>
      </c>
      <c r="D17" s="76">
        <f t="shared" si="6"/>
        <v>5.8038301529631635</v>
      </c>
      <c r="E17" s="34">
        <f t="shared" si="6"/>
        <v>4.0090176131095037</v>
      </c>
      <c r="F17" s="34">
        <f t="shared" si="6"/>
        <v>2.3057898140695015</v>
      </c>
      <c r="G17" s="76">
        <f t="shared" si="6"/>
        <v>5.387227693556512</v>
      </c>
      <c r="H17" s="76">
        <f t="shared" si="6"/>
        <v>8.7047879545301559</v>
      </c>
      <c r="I17" s="34">
        <f>STDEV(I6:I15)/SQRT(10)</f>
        <v>4.0178767195290259</v>
      </c>
      <c r="J17" s="34">
        <f>STDEV(J6:J15)/SQRT(10)</f>
        <v>5.020402816950492</v>
      </c>
      <c r="K17" s="34">
        <f>STDEV(K6:K15)/SQRT(10)</f>
        <v>8.868483523128404</v>
      </c>
      <c r="L17" s="34">
        <f>STDEV(L6:L15)/SQRT(10)</f>
        <v>4.2112283771418175</v>
      </c>
      <c r="M17" s="34"/>
    </row>
    <row r="19" spans="1:13">
      <c r="A19" s="22" t="s">
        <v>68</v>
      </c>
    </row>
    <row r="20" spans="1:13">
      <c r="B20" s="100" t="s">
        <v>64</v>
      </c>
      <c r="C20" s="100"/>
      <c r="D20" s="100"/>
      <c r="E20" s="101" t="s">
        <v>65</v>
      </c>
      <c r="F20" s="101"/>
      <c r="G20" s="101"/>
      <c r="H20" s="75"/>
      <c r="I20" s="99" t="s">
        <v>7</v>
      </c>
      <c r="J20" s="99"/>
      <c r="K20" s="99"/>
      <c r="L20" s="46"/>
      <c r="M20" s="46"/>
    </row>
    <row r="21" spans="1:13">
      <c r="A21" s="37" t="s">
        <v>22</v>
      </c>
      <c r="B21" s="36" t="s">
        <v>5</v>
      </c>
      <c r="C21" s="36" t="s">
        <v>6</v>
      </c>
      <c r="D21" s="51" t="s">
        <v>63</v>
      </c>
      <c r="E21" s="36" t="s">
        <v>5</v>
      </c>
      <c r="F21" s="36" t="s">
        <v>6</v>
      </c>
      <c r="G21" s="51" t="s">
        <v>12</v>
      </c>
      <c r="H21" s="51" t="s">
        <v>3</v>
      </c>
      <c r="I21" s="36" t="s">
        <v>5</v>
      </c>
      <c r="J21" s="36" t="s">
        <v>6</v>
      </c>
      <c r="K21" s="35" t="s">
        <v>63</v>
      </c>
      <c r="L21" s="50" t="s">
        <v>11</v>
      </c>
      <c r="M21" s="50" t="s">
        <v>8</v>
      </c>
    </row>
    <row r="22" spans="1:13">
      <c r="A22" s="36">
        <v>1</v>
      </c>
      <c r="B22" s="36">
        <v>10</v>
      </c>
      <c r="C22" s="36">
        <v>7</v>
      </c>
      <c r="D22" s="51">
        <f>B22+C22</f>
        <v>17</v>
      </c>
      <c r="E22" s="36">
        <v>2</v>
      </c>
      <c r="F22" s="36">
        <v>3</v>
      </c>
      <c r="G22" s="51">
        <v>5</v>
      </c>
      <c r="H22" s="51">
        <f t="shared" ref="H22:H31" si="7">D22+G22</f>
        <v>22</v>
      </c>
      <c r="I22" s="51">
        <v>45</v>
      </c>
      <c r="J22" s="51">
        <v>31</v>
      </c>
      <c r="K22" s="36">
        <f t="shared" ref="K22:K31" si="8">SUM(I22:J22)</f>
        <v>76</v>
      </c>
      <c r="L22" s="51">
        <f t="shared" ref="L22:L31" si="9">D22+G22+K22</f>
        <v>98</v>
      </c>
      <c r="M22" s="36">
        <v>3</v>
      </c>
    </row>
    <row r="23" spans="1:13">
      <c r="A23" s="36">
        <v>2</v>
      </c>
      <c r="B23" s="36">
        <v>13</v>
      </c>
      <c r="C23" s="36">
        <v>15</v>
      </c>
      <c r="D23" s="51">
        <f t="shared" ref="D23:D31" si="10">B23+C23</f>
        <v>28</v>
      </c>
      <c r="E23" s="36">
        <v>6</v>
      </c>
      <c r="F23" s="36">
        <v>5</v>
      </c>
      <c r="G23" s="51">
        <v>11</v>
      </c>
      <c r="H23" s="51">
        <f t="shared" si="7"/>
        <v>39</v>
      </c>
      <c r="I23" s="51">
        <v>45</v>
      </c>
      <c r="J23" s="51">
        <v>28</v>
      </c>
      <c r="K23" s="36">
        <f t="shared" si="8"/>
        <v>73</v>
      </c>
      <c r="L23" s="51">
        <f t="shared" si="9"/>
        <v>112</v>
      </c>
      <c r="M23" s="36">
        <v>3</v>
      </c>
    </row>
    <row r="24" spans="1:13">
      <c r="A24" s="36">
        <v>3</v>
      </c>
      <c r="B24" s="36">
        <v>5</v>
      </c>
      <c r="C24" s="36">
        <v>3</v>
      </c>
      <c r="D24" s="51">
        <f t="shared" si="10"/>
        <v>8</v>
      </c>
      <c r="E24" s="36">
        <v>1</v>
      </c>
      <c r="F24" s="36">
        <v>0</v>
      </c>
      <c r="G24" s="51">
        <f t="shared" ref="G24:G31" si="11">E24+F24</f>
        <v>1</v>
      </c>
      <c r="H24" s="51">
        <f t="shared" si="7"/>
        <v>9</v>
      </c>
      <c r="I24" s="51">
        <v>53</v>
      </c>
      <c r="J24" s="51">
        <v>37</v>
      </c>
      <c r="K24" s="36">
        <f t="shared" si="8"/>
        <v>90</v>
      </c>
      <c r="L24" s="51">
        <f t="shared" si="9"/>
        <v>99</v>
      </c>
      <c r="M24" s="36">
        <v>2</v>
      </c>
    </row>
    <row r="25" spans="1:13">
      <c r="A25" s="36">
        <v>4</v>
      </c>
      <c r="B25" s="36">
        <v>11</v>
      </c>
      <c r="C25" s="36">
        <v>3</v>
      </c>
      <c r="D25" s="51">
        <f t="shared" si="10"/>
        <v>14</v>
      </c>
      <c r="E25" s="36">
        <v>1</v>
      </c>
      <c r="F25" s="36">
        <v>3</v>
      </c>
      <c r="G25" s="51">
        <f t="shared" si="11"/>
        <v>4</v>
      </c>
      <c r="H25" s="51">
        <f t="shared" si="7"/>
        <v>18</v>
      </c>
      <c r="I25" s="51">
        <v>40</v>
      </c>
      <c r="J25" s="51">
        <v>24</v>
      </c>
      <c r="K25" s="36">
        <f t="shared" si="8"/>
        <v>64</v>
      </c>
      <c r="L25" s="51">
        <f t="shared" si="9"/>
        <v>82</v>
      </c>
      <c r="M25" s="36">
        <v>3</v>
      </c>
    </row>
    <row r="26" spans="1:13">
      <c r="A26" s="36">
        <v>5</v>
      </c>
      <c r="B26" s="36">
        <v>12</v>
      </c>
      <c r="C26" s="36">
        <v>12</v>
      </c>
      <c r="D26" s="51">
        <f t="shared" si="10"/>
        <v>24</v>
      </c>
      <c r="E26" s="36">
        <v>4</v>
      </c>
      <c r="F26" s="36">
        <v>0</v>
      </c>
      <c r="G26" s="51">
        <f t="shared" si="11"/>
        <v>4</v>
      </c>
      <c r="H26" s="51">
        <f t="shared" si="7"/>
        <v>28</v>
      </c>
      <c r="I26" s="51">
        <v>37</v>
      </c>
      <c r="J26" s="51">
        <v>33</v>
      </c>
      <c r="K26" s="36">
        <f t="shared" si="8"/>
        <v>70</v>
      </c>
      <c r="L26" s="51">
        <f t="shared" si="9"/>
        <v>98</v>
      </c>
      <c r="M26" s="36">
        <v>3</v>
      </c>
    </row>
    <row r="27" spans="1:13">
      <c r="A27" s="36">
        <v>6</v>
      </c>
      <c r="B27" s="36">
        <v>12</v>
      </c>
      <c r="C27" s="36">
        <v>13</v>
      </c>
      <c r="D27" s="51">
        <f t="shared" si="10"/>
        <v>25</v>
      </c>
      <c r="E27" s="36">
        <v>17</v>
      </c>
      <c r="F27" s="36">
        <v>17</v>
      </c>
      <c r="G27" s="51">
        <f t="shared" si="11"/>
        <v>34</v>
      </c>
      <c r="H27" s="51">
        <f t="shared" si="7"/>
        <v>59</v>
      </c>
      <c r="I27" s="51">
        <v>14</v>
      </c>
      <c r="J27" s="51">
        <v>14</v>
      </c>
      <c r="K27" s="36">
        <f t="shared" si="8"/>
        <v>28</v>
      </c>
      <c r="L27" s="51">
        <f t="shared" si="9"/>
        <v>87</v>
      </c>
      <c r="M27" s="36">
        <v>2</v>
      </c>
    </row>
    <row r="28" spans="1:13">
      <c r="A28" s="36">
        <v>7</v>
      </c>
      <c r="B28" s="36">
        <v>15</v>
      </c>
      <c r="C28" s="36">
        <v>15</v>
      </c>
      <c r="D28" s="51">
        <f t="shared" si="10"/>
        <v>30</v>
      </c>
      <c r="E28" s="36">
        <v>21</v>
      </c>
      <c r="F28" s="36">
        <v>12</v>
      </c>
      <c r="G28" s="51">
        <f t="shared" si="11"/>
        <v>33</v>
      </c>
      <c r="H28" s="51">
        <f t="shared" si="7"/>
        <v>63</v>
      </c>
      <c r="I28" s="51">
        <v>20</v>
      </c>
      <c r="J28" s="51">
        <v>12</v>
      </c>
      <c r="K28" s="36">
        <f t="shared" si="8"/>
        <v>32</v>
      </c>
      <c r="L28" s="51">
        <f t="shared" si="9"/>
        <v>95</v>
      </c>
      <c r="M28" s="36">
        <v>3</v>
      </c>
    </row>
    <row r="29" spans="1:13">
      <c r="A29" s="36">
        <v>8</v>
      </c>
      <c r="B29" s="36">
        <v>6</v>
      </c>
      <c r="C29" s="36">
        <v>2</v>
      </c>
      <c r="D29" s="51">
        <f t="shared" si="10"/>
        <v>8</v>
      </c>
      <c r="E29" s="36">
        <v>11</v>
      </c>
      <c r="F29" s="36">
        <v>10</v>
      </c>
      <c r="G29" s="51">
        <f t="shared" si="11"/>
        <v>21</v>
      </c>
      <c r="H29" s="51">
        <f t="shared" si="7"/>
        <v>29</v>
      </c>
      <c r="I29" s="51">
        <v>26</v>
      </c>
      <c r="J29" s="51">
        <v>23</v>
      </c>
      <c r="K29" s="36">
        <f t="shared" si="8"/>
        <v>49</v>
      </c>
      <c r="L29" s="51">
        <f t="shared" si="9"/>
        <v>78</v>
      </c>
      <c r="M29" s="36">
        <v>3</v>
      </c>
    </row>
    <row r="30" spans="1:13">
      <c r="A30" s="36">
        <v>9</v>
      </c>
      <c r="B30" s="36">
        <v>16</v>
      </c>
      <c r="C30" s="36">
        <v>21</v>
      </c>
      <c r="D30" s="51">
        <f t="shared" si="10"/>
        <v>37</v>
      </c>
      <c r="E30" s="36">
        <v>6</v>
      </c>
      <c r="F30" s="36">
        <v>4</v>
      </c>
      <c r="G30" s="51">
        <f t="shared" si="11"/>
        <v>10</v>
      </c>
      <c r="H30" s="51">
        <f t="shared" si="7"/>
        <v>47</v>
      </c>
      <c r="I30" s="51">
        <v>21</v>
      </c>
      <c r="J30" s="51">
        <v>19</v>
      </c>
      <c r="K30" s="36">
        <f t="shared" si="8"/>
        <v>40</v>
      </c>
      <c r="L30" s="51">
        <f t="shared" si="9"/>
        <v>87</v>
      </c>
      <c r="M30" s="36">
        <v>3</v>
      </c>
    </row>
    <row r="31" spans="1:13">
      <c r="A31" s="36">
        <v>10</v>
      </c>
      <c r="B31" s="36">
        <v>5</v>
      </c>
      <c r="C31" s="36">
        <v>3</v>
      </c>
      <c r="D31" s="51">
        <f t="shared" si="10"/>
        <v>8</v>
      </c>
      <c r="E31" s="36">
        <v>10</v>
      </c>
      <c r="F31" s="36">
        <v>19</v>
      </c>
      <c r="G31" s="51">
        <f t="shared" si="11"/>
        <v>29</v>
      </c>
      <c r="H31" s="51">
        <f t="shared" si="7"/>
        <v>37</v>
      </c>
      <c r="I31" s="51">
        <v>17</v>
      </c>
      <c r="J31" s="51">
        <v>22</v>
      </c>
      <c r="K31" s="36">
        <f t="shared" si="8"/>
        <v>39</v>
      </c>
      <c r="L31" s="51">
        <f t="shared" si="9"/>
        <v>76</v>
      </c>
      <c r="M31" s="36">
        <v>3</v>
      </c>
    </row>
    <row r="32" spans="1:13" s="3" customFormat="1">
      <c r="A32" s="33" t="s">
        <v>10</v>
      </c>
      <c r="B32" s="33">
        <f t="shared" ref="B32:G32" si="12">AVERAGE(B22:B31)</f>
        <v>10.5</v>
      </c>
      <c r="C32" s="33">
        <f t="shared" si="12"/>
        <v>9.4</v>
      </c>
      <c r="D32" s="52">
        <f t="shared" si="12"/>
        <v>19.899999999999999</v>
      </c>
      <c r="E32" s="33">
        <f t="shared" si="12"/>
        <v>7.9</v>
      </c>
      <c r="F32" s="33">
        <f t="shared" si="12"/>
        <v>7.3</v>
      </c>
      <c r="G32" s="52">
        <f t="shared" si="12"/>
        <v>15.2</v>
      </c>
      <c r="H32" s="52">
        <f>AVERAGE(H22:H31)</f>
        <v>35.1</v>
      </c>
      <c r="I32" s="33">
        <f>AVERAGE(I22:I31)</f>
        <v>31.8</v>
      </c>
      <c r="J32" s="33">
        <f>AVERAGE(J22:J31)</f>
        <v>24.3</v>
      </c>
      <c r="K32" s="33">
        <f>AVERAGE(K22:K31)</f>
        <v>56.1</v>
      </c>
      <c r="L32" s="52">
        <f>AVERAGE(L22:L31)</f>
        <v>91.2</v>
      </c>
      <c r="M32" s="33"/>
    </row>
    <row r="33" spans="1:13" s="4" customFormat="1">
      <c r="A33" s="34" t="s">
        <v>9</v>
      </c>
      <c r="B33" s="34">
        <f t="shared" ref="B33:H33" si="13">STDEV(B22:B31)/SQRT(10)</f>
        <v>1.2583057392117916</v>
      </c>
      <c r="C33" s="34">
        <f t="shared" si="13"/>
        <v>2.1092389359408501</v>
      </c>
      <c r="D33" s="76">
        <f t="shared" si="13"/>
        <v>3.2844752667325383</v>
      </c>
      <c r="E33" s="34">
        <f t="shared" si="13"/>
        <v>2.1625602111078122</v>
      </c>
      <c r="F33" s="34">
        <f t="shared" si="13"/>
        <v>2.1605040564131732</v>
      </c>
      <c r="G33" s="76">
        <f t="shared" si="13"/>
        <v>4.076490865656119</v>
      </c>
      <c r="H33" s="76">
        <f t="shared" si="13"/>
        <v>5.5205676036678204</v>
      </c>
      <c r="I33" s="34">
        <f>STDEV(I22:I31)/SQRT(10)</f>
        <v>4.3685746467749009</v>
      </c>
      <c r="J33" s="34">
        <f>STDEV(J22:J31)/SQRT(10)</f>
        <v>2.5562559426717129</v>
      </c>
      <c r="K33" s="34">
        <f>STDEV(K22:K31)/SQRT(10)</f>
        <v>6.7155706301764777</v>
      </c>
      <c r="L33" s="34">
        <f>STDEV(L22:L31)/SQRT(10)</f>
        <v>3.5364765892999674</v>
      </c>
      <c r="M33" s="34"/>
    </row>
    <row r="35" spans="1:13">
      <c r="A35" s="22" t="s">
        <v>69</v>
      </c>
    </row>
    <row r="36" spans="1:13">
      <c r="B36" s="100" t="s">
        <v>64</v>
      </c>
      <c r="C36" s="100"/>
      <c r="D36" s="100"/>
      <c r="E36" s="101" t="s">
        <v>14</v>
      </c>
      <c r="F36" s="101"/>
      <c r="G36" s="101"/>
      <c r="H36" s="75"/>
      <c r="I36" s="99" t="s">
        <v>7</v>
      </c>
      <c r="J36" s="99"/>
      <c r="K36" s="99"/>
    </row>
    <row r="37" spans="1:13">
      <c r="A37" s="37" t="s">
        <v>22</v>
      </c>
      <c r="B37" s="77" t="s">
        <v>5</v>
      </c>
      <c r="C37" s="77" t="s">
        <v>6</v>
      </c>
      <c r="D37" s="35" t="s">
        <v>63</v>
      </c>
      <c r="E37" s="77" t="s">
        <v>5</v>
      </c>
      <c r="F37" s="77" t="s">
        <v>6</v>
      </c>
      <c r="G37" s="35" t="s">
        <v>12</v>
      </c>
      <c r="H37" s="35" t="s">
        <v>3</v>
      </c>
      <c r="I37" s="77" t="s">
        <v>5</v>
      </c>
      <c r="J37" s="77" t="s">
        <v>6</v>
      </c>
      <c r="K37" s="35" t="s">
        <v>63</v>
      </c>
      <c r="L37" s="35" t="s">
        <v>11</v>
      </c>
      <c r="M37" s="77" t="s">
        <v>8</v>
      </c>
    </row>
    <row r="38" spans="1:13">
      <c r="A38" s="36">
        <v>1</v>
      </c>
      <c r="B38" s="36">
        <v>20</v>
      </c>
      <c r="C38" s="36">
        <v>29</v>
      </c>
      <c r="D38" s="51">
        <f t="shared" ref="D38:D47" si="14">SUM(B38:C38)</f>
        <v>49</v>
      </c>
      <c r="E38" s="36">
        <v>23</v>
      </c>
      <c r="F38" s="36">
        <v>23</v>
      </c>
      <c r="G38" s="51">
        <f t="shared" ref="G38:G47" si="15">SUM(E38:F38)</f>
        <v>46</v>
      </c>
      <c r="H38" s="51">
        <f t="shared" ref="H38:H47" si="16">D38+G38</f>
        <v>95</v>
      </c>
      <c r="I38" s="36">
        <v>8</v>
      </c>
      <c r="J38" s="36">
        <v>18</v>
      </c>
      <c r="K38" s="36">
        <f t="shared" ref="K38:K47" si="17">SUM(I38:J38)</f>
        <v>26</v>
      </c>
      <c r="L38" s="51">
        <f t="shared" ref="L38:L47" si="18">D38+G38+K38</f>
        <v>121</v>
      </c>
      <c r="M38" s="36">
        <v>3</v>
      </c>
    </row>
    <row r="39" spans="1:13">
      <c r="A39" s="36">
        <v>2</v>
      </c>
      <c r="B39" s="36">
        <v>21</v>
      </c>
      <c r="C39" s="36">
        <v>26</v>
      </c>
      <c r="D39" s="51">
        <f t="shared" si="14"/>
        <v>47</v>
      </c>
      <c r="E39" s="36">
        <v>36</v>
      </c>
      <c r="F39" s="36">
        <v>30</v>
      </c>
      <c r="G39" s="51">
        <f t="shared" si="15"/>
        <v>66</v>
      </c>
      <c r="H39" s="51">
        <f t="shared" si="16"/>
        <v>113</v>
      </c>
      <c r="I39" s="36">
        <v>11</v>
      </c>
      <c r="J39" s="36">
        <v>17</v>
      </c>
      <c r="K39" s="36">
        <f t="shared" si="17"/>
        <v>28</v>
      </c>
      <c r="L39" s="51">
        <f t="shared" si="18"/>
        <v>141</v>
      </c>
      <c r="M39" s="36">
        <v>3</v>
      </c>
    </row>
    <row r="40" spans="1:13">
      <c r="A40" s="36">
        <v>3</v>
      </c>
      <c r="B40" s="36">
        <v>10</v>
      </c>
      <c r="C40" s="36">
        <v>3</v>
      </c>
      <c r="D40" s="51">
        <f t="shared" si="14"/>
        <v>13</v>
      </c>
      <c r="E40" s="36">
        <v>4</v>
      </c>
      <c r="F40" s="36">
        <v>7</v>
      </c>
      <c r="G40" s="51">
        <f t="shared" si="15"/>
        <v>11</v>
      </c>
      <c r="H40" s="51">
        <f t="shared" si="16"/>
        <v>24</v>
      </c>
      <c r="I40" s="36">
        <v>46</v>
      </c>
      <c r="J40" s="36">
        <v>45</v>
      </c>
      <c r="K40" s="36">
        <f t="shared" si="17"/>
        <v>91</v>
      </c>
      <c r="L40" s="51">
        <f t="shared" si="18"/>
        <v>115</v>
      </c>
      <c r="M40" s="36">
        <v>3</v>
      </c>
    </row>
    <row r="41" spans="1:13">
      <c r="A41" s="36">
        <v>4</v>
      </c>
      <c r="B41" s="36">
        <v>20</v>
      </c>
      <c r="C41" s="36">
        <v>29</v>
      </c>
      <c r="D41" s="51">
        <f t="shared" si="14"/>
        <v>49</v>
      </c>
      <c r="E41" s="36">
        <v>18</v>
      </c>
      <c r="F41" s="36">
        <v>24</v>
      </c>
      <c r="G41" s="51">
        <f t="shared" si="15"/>
        <v>42</v>
      </c>
      <c r="H41" s="51">
        <f t="shared" si="16"/>
        <v>91</v>
      </c>
      <c r="I41" s="36">
        <v>15</v>
      </c>
      <c r="J41" s="36">
        <v>9</v>
      </c>
      <c r="K41" s="36">
        <f t="shared" si="17"/>
        <v>24</v>
      </c>
      <c r="L41" s="51">
        <f t="shared" si="18"/>
        <v>115</v>
      </c>
      <c r="M41" s="36">
        <v>2</v>
      </c>
    </row>
    <row r="42" spans="1:13">
      <c r="A42" s="36">
        <v>5</v>
      </c>
      <c r="B42" s="36">
        <v>20</v>
      </c>
      <c r="C42" s="36">
        <v>29</v>
      </c>
      <c r="D42" s="51">
        <f t="shared" si="14"/>
        <v>49</v>
      </c>
      <c r="E42" s="36">
        <v>18</v>
      </c>
      <c r="F42" s="36">
        <v>24</v>
      </c>
      <c r="G42" s="51">
        <f t="shared" si="15"/>
        <v>42</v>
      </c>
      <c r="H42" s="51">
        <f t="shared" si="16"/>
        <v>91</v>
      </c>
      <c r="I42" s="36">
        <v>15</v>
      </c>
      <c r="J42" s="36">
        <v>9</v>
      </c>
      <c r="K42" s="36">
        <f t="shared" si="17"/>
        <v>24</v>
      </c>
      <c r="L42" s="51">
        <f t="shared" si="18"/>
        <v>115</v>
      </c>
      <c r="M42" s="36">
        <v>3</v>
      </c>
    </row>
    <row r="43" spans="1:13">
      <c r="A43" s="36">
        <v>6</v>
      </c>
      <c r="B43" s="36">
        <v>16</v>
      </c>
      <c r="C43" s="36">
        <v>11</v>
      </c>
      <c r="D43" s="51">
        <f t="shared" si="14"/>
        <v>27</v>
      </c>
      <c r="E43" s="36">
        <v>3</v>
      </c>
      <c r="F43" s="36">
        <v>2</v>
      </c>
      <c r="G43" s="51">
        <f t="shared" si="15"/>
        <v>5</v>
      </c>
      <c r="H43" s="51">
        <f t="shared" si="16"/>
        <v>32</v>
      </c>
      <c r="I43" s="36">
        <v>40</v>
      </c>
      <c r="J43" s="36">
        <v>28</v>
      </c>
      <c r="K43" s="36">
        <f t="shared" si="17"/>
        <v>68</v>
      </c>
      <c r="L43" s="51">
        <f t="shared" si="18"/>
        <v>100</v>
      </c>
      <c r="M43" s="36">
        <v>2</v>
      </c>
    </row>
    <row r="44" spans="1:13">
      <c r="A44" s="36">
        <v>7</v>
      </c>
      <c r="B44" s="36">
        <v>1</v>
      </c>
      <c r="C44" s="36">
        <v>2</v>
      </c>
      <c r="D44" s="51">
        <f t="shared" si="14"/>
        <v>3</v>
      </c>
      <c r="E44" s="36">
        <v>15</v>
      </c>
      <c r="F44" s="36">
        <v>22</v>
      </c>
      <c r="G44" s="51">
        <f t="shared" si="15"/>
        <v>37</v>
      </c>
      <c r="H44" s="51">
        <f t="shared" si="16"/>
        <v>40</v>
      </c>
      <c r="I44" s="36">
        <v>60</v>
      </c>
      <c r="J44" s="36">
        <v>47</v>
      </c>
      <c r="K44" s="36">
        <f t="shared" si="17"/>
        <v>107</v>
      </c>
      <c r="L44" s="51">
        <f t="shared" si="18"/>
        <v>147</v>
      </c>
      <c r="M44" s="36">
        <v>2</v>
      </c>
    </row>
    <row r="45" spans="1:13">
      <c r="A45" s="36">
        <v>8</v>
      </c>
      <c r="B45" s="36">
        <v>32</v>
      </c>
      <c r="C45" s="36">
        <v>31</v>
      </c>
      <c r="D45" s="51">
        <f t="shared" si="14"/>
        <v>63</v>
      </c>
      <c r="E45" s="36">
        <v>12</v>
      </c>
      <c r="F45" s="36">
        <v>16</v>
      </c>
      <c r="G45" s="51">
        <f t="shared" si="15"/>
        <v>28</v>
      </c>
      <c r="H45" s="51">
        <f t="shared" si="16"/>
        <v>91</v>
      </c>
      <c r="I45" s="36">
        <v>19</v>
      </c>
      <c r="J45" s="36">
        <v>14</v>
      </c>
      <c r="K45" s="36">
        <f t="shared" si="17"/>
        <v>33</v>
      </c>
      <c r="L45" s="51">
        <f t="shared" si="18"/>
        <v>124</v>
      </c>
      <c r="M45" s="36">
        <v>3</v>
      </c>
    </row>
    <row r="46" spans="1:13">
      <c r="A46" s="36">
        <v>9</v>
      </c>
      <c r="B46" s="36">
        <v>32</v>
      </c>
      <c r="C46" s="36">
        <v>32</v>
      </c>
      <c r="D46" s="51">
        <f t="shared" si="14"/>
        <v>64</v>
      </c>
      <c r="E46" s="36">
        <v>17</v>
      </c>
      <c r="F46" s="36">
        <v>24</v>
      </c>
      <c r="G46" s="51">
        <f t="shared" si="15"/>
        <v>41</v>
      </c>
      <c r="H46" s="51">
        <f t="shared" si="16"/>
        <v>105</v>
      </c>
      <c r="I46" s="36">
        <v>7</v>
      </c>
      <c r="J46" s="36">
        <v>13</v>
      </c>
      <c r="K46" s="36">
        <f t="shared" si="17"/>
        <v>20</v>
      </c>
      <c r="L46" s="51">
        <f t="shared" si="18"/>
        <v>125</v>
      </c>
      <c r="M46" s="36">
        <v>3</v>
      </c>
    </row>
    <row r="47" spans="1:13">
      <c r="A47" s="36">
        <v>10</v>
      </c>
      <c r="B47" s="36">
        <v>7</v>
      </c>
      <c r="C47" s="36">
        <v>4</v>
      </c>
      <c r="D47" s="51">
        <f t="shared" si="14"/>
        <v>11</v>
      </c>
      <c r="E47" s="36">
        <v>11</v>
      </c>
      <c r="F47" s="36">
        <v>7</v>
      </c>
      <c r="G47" s="51">
        <f t="shared" si="15"/>
        <v>18</v>
      </c>
      <c r="H47" s="51">
        <f t="shared" si="16"/>
        <v>29</v>
      </c>
      <c r="I47" s="36">
        <v>47</v>
      </c>
      <c r="J47" s="36">
        <v>41</v>
      </c>
      <c r="K47" s="36">
        <f t="shared" si="17"/>
        <v>88</v>
      </c>
      <c r="L47" s="51">
        <f t="shared" si="18"/>
        <v>117</v>
      </c>
      <c r="M47" s="36">
        <v>2</v>
      </c>
    </row>
    <row r="48" spans="1:13" s="3" customFormat="1">
      <c r="A48" s="33" t="s">
        <v>10</v>
      </c>
      <c r="B48" s="33">
        <f t="shared" ref="B48:G48" si="19">AVERAGE(B40:B47)</f>
        <v>17.25</v>
      </c>
      <c r="C48" s="33">
        <f t="shared" si="19"/>
        <v>17.625</v>
      </c>
      <c r="D48" s="52">
        <f t="shared" si="19"/>
        <v>34.875</v>
      </c>
      <c r="E48" s="33">
        <f t="shared" si="19"/>
        <v>12.25</v>
      </c>
      <c r="F48" s="33">
        <f t="shared" si="19"/>
        <v>15.75</v>
      </c>
      <c r="G48" s="52">
        <f t="shared" si="19"/>
        <v>28</v>
      </c>
      <c r="H48" s="52">
        <f>AVERAGE(H38:H47)</f>
        <v>71.099999999999994</v>
      </c>
      <c r="I48" s="33">
        <f>AVERAGE(I40:I47)</f>
        <v>31.125</v>
      </c>
      <c r="J48" s="33">
        <f>AVERAGE(J40:J47)</f>
        <v>25.75</v>
      </c>
      <c r="K48" s="33">
        <f>AVERAGE(K40:K47)</f>
        <v>56.875</v>
      </c>
      <c r="L48" s="52">
        <f>AVERAGE(L38:L47)</f>
        <v>122</v>
      </c>
      <c r="M48" s="33"/>
    </row>
    <row r="49" spans="1:13" s="4" customFormat="1">
      <c r="A49" s="34" t="s">
        <v>9</v>
      </c>
      <c r="B49" s="34">
        <f t="shared" ref="B49:L49" si="20">STDEV(B38:B47)/SQRT(10)</f>
        <v>3.1462499724098349</v>
      </c>
      <c r="C49" s="34">
        <f t="shared" si="20"/>
        <v>4.0721274810867865</v>
      </c>
      <c r="D49" s="76">
        <f t="shared" si="20"/>
        <v>7.025746302785997</v>
      </c>
      <c r="E49" s="34">
        <f t="shared" si="20"/>
        <v>3.0038863715748856</v>
      </c>
      <c r="F49" s="34">
        <f t="shared" si="20"/>
        <v>2.9719054867579864</v>
      </c>
      <c r="G49" s="76">
        <f t="shared" si="20"/>
        <v>5.7873425104561873</v>
      </c>
      <c r="H49" s="76">
        <f t="shared" si="20"/>
        <v>11.130987776872674</v>
      </c>
      <c r="I49" s="34">
        <f t="shared" si="20"/>
        <v>6.1351446600711865</v>
      </c>
      <c r="J49" s="34">
        <f t="shared" si="20"/>
        <v>4.7503216265380965</v>
      </c>
      <c r="K49" s="34">
        <f t="shared" si="20"/>
        <v>10.693144221104161</v>
      </c>
      <c r="L49" s="34">
        <f t="shared" si="20"/>
        <v>4.2895221179054435</v>
      </c>
      <c r="M49" s="34"/>
    </row>
    <row r="51" spans="1:13">
      <c r="A51" s="22" t="s">
        <v>70</v>
      </c>
    </row>
    <row r="52" spans="1:13">
      <c r="B52" s="100" t="s">
        <v>13</v>
      </c>
      <c r="C52" s="100"/>
      <c r="D52" s="100"/>
      <c r="E52" s="101" t="s">
        <v>65</v>
      </c>
      <c r="F52" s="101"/>
      <c r="G52" s="101"/>
      <c r="H52" s="75"/>
      <c r="I52" s="99" t="s">
        <v>7</v>
      </c>
      <c r="J52" s="99"/>
      <c r="K52" s="99"/>
    </row>
    <row r="53" spans="1:13">
      <c r="A53" s="37" t="s">
        <v>22</v>
      </c>
      <c r="B53" s="77" t="s">
        <v>5</v>
      </c>
      <c r="C53" s="77" t="s">
        <v>6</v>
      </c>
      <c r="D53" s="35" t="s">
        <v>63</v>
      </c>
      <c r="E53" s="77" t="s">
        <v>5</v>
      </c>
      <c r="F53" s="77" t="s">
        <v>6</v>
      </c>
      <c r="G53" s="35" t="s">
        <v>63</v>
      </c>
      <c r="H53" s="35" t="s">
        <v>3</v>
      </c>
      <c r="I53" s="77" t="s">
        <v>5</v>
      </c>
      <c r="J53" s="77" t="s">
        <v>6</v>
      </c>
      <c r="K53" s="35" t="s">
        <v>63</v>
      </c>
      <c r="L53" s="35" t="s">
        <v>11</v>
      </c>
      <c r="M53" s="77" t="s">
        <v>8</v>
      </c>
    </row>
    <row r="54" spans="1:13">
      <c r="A54" s="36">
        <v>1</v>
      </c>
      <c r="B54" s="36">
        <v>30</v>
      </c>
      <c r="C54" s="36">
        <v>27</v>
      </c>
      <c r="D54" s="51">
        <f>B54+C54</f>
        <v>57</v>
      </c>
      <c r="E54" s="36">
        <v>0</v>
      </c>
      <c r="F54" s="36">
        <v>0</v>
      </c>
      <c r="G54" s="51">
        <f t="shared" ref="G54:G63" si="21">SUM(E54:F54)</f>
        <v>0</v>
      </c>
      <c r="H54" s="51">
        <f t="shared" ref="H54:H63" si="22">D54+G54</f>
        <v>57</v>
      </c>
      <c r="I54" s="36">
        <v>36</v>
      </c>
      <c r="J54" s="36">
        <v>28</v>
      </c>
      <c r="K54" s="36">
        <f t="shared" ref="K54:K63" si="23">SUM(I54:J54)</f>
        <v>64</v>
      </c>
      <c r="L54" s="51">
        <f t="shared" ref="L54:L63" si="24">D54+G54+K54</f>
        <v>121</v>
      </c>
      <c r="M54" s="36">
        <v>2</v>
      </c>
    </row>
    <row r="55" spans="1:13">
      <c r="A55" s="36">
        <v>2</v>
      </c>
      <c r="B55" s="36">
        <v>12</v>
      </c>
      <c r="C55" s="36">
        <v>4</v>
      </c>
      <c r="D55" s="51">
        <f t="shared" ref="D55:D63" si="25">B55+C55</f>
        <v>16</v>
      </c>
      <c r="E55" s="36">
        <v>0</v>
      </c>
      <c r="F55" s="36">
        <v>1</v>
      </c>
      <c r="G55" s="51">
        <f t="shared" si="21"/>
        <v>1</v>
      </c>
      <c r="H55" s="51">
        <f t="shared" si="22"/>
        <v>17</v>
      </c>
      <c r="I55" s="36">
        <v>48</v>
      </c>
      <c r="J55" s="36">
        <v>43</v>
      </c>
      <c r="K55" s="36">
        <f t="shared" si="23"/>
        <v>91</v>
      </c>
      <c r="L55" s="51">
        <f t="shared" si="24"/>
        <v>108</v>
      </c>
      <c r="M55" s="36">
        <v>3</v>
      </c>
    </row>
    <row r="56" spans="1:13">
      <c r="A56" s="36">
        <v>3</v>
      </c>
      <c r="B56" s="36">
        <v>30</v>
      </c>
      <c r="C56" s="36">
        <v>25</v>
      </c>
      <c r="D56" s="51">
        <f t="shared" si="25"/>
        <v>55</v>
      </c>
      <c r="E56" s="36">
        <v>22</v>
      </c>
      <c r="F56" s="36">
        <v>10</v>
      </c>
      <c r="G56" s="51">
        <f t="shared" si="21"/>
        <v>32</v>
      </c>
      <c r="H56" s="51">
        <f t="shared" si="22"/>
        <v>87</v>
      </c>
      <c r="I56" s="36">
        <v>21</v>
      </c>
      <c r="J56" s="36">
        <v>10</v>
      </c>
      <c r="K56" s="36">
        <f t="shared" si="23"/>
        <v>31</v>
      </c>
      <c r="L56" s="51">
        <f t="shared" si="24"/>
        <v>118</v>
      </c>
      <c r="M56" s="36">
        <v>3</v>
      </c>
    </row>
    <row r="57" spans="1:13">
      <c r="A57" s="36">
        <v>4</v>
      </c>
      <c r="B57" s="36">
        <v>21</v>
      </c>
      <c r="C57" s="36">
        <v>34</v>
      </c>
      <c r="D57" s="51">
        <f t="shared" si="25"/>
        <v>55</v>
      </c>
      <c r="E57" s="36">
        <v>27</v>
      </c>
      <c r="F57" s="36">
        <v>11</v>
      </c>
      <c r="G57" s="51">
        <f t="shared" si="21"/>
        <v>38</v>
      </c>
      <c r="H57" s="51">
        <f t="shared" si="22"/>
        <v>93</v>
      </c>
      <c r="I57" s="36">
        <v>17</v>
      </c>
      <c r="J57" s="36">
        <v>19</v>
      </c>
      <c r="K57" s="36">
        <f t="shared" si="23"/>
        <v>36</v>
      </c>
      <c r="L57" s="51">
        <f t="shared" si="24"/>
        <v>129</v>
      </c>
      <c r="M57" s="36">
        <v>3</v>
      </c>
    </row>
    <row r="58" spans="1:13">
      <c r="A58" s="36">
        <v>5</v>
      </c>
      <c r="B58" s="36">
        <v>59</v>
      </c>
      <c r="C58" s="36">
        <v>52</v>
      </c>
      <c r="D58" s="51">
        <f t="shared" si="25"/>
        <v>111</v>
      </c>
      <c r="E58" s="36">
        <v>5</v>
      </c>
      <c r="F58" s="36">
        <v>4</v>
      </c>
      <c r="G58" s="51">
        <f t="shared" si="21"/>
        <v>9</v>
      </c>
      <c r="H58" s="51">
        <f t="shared" si="22"/>
        <v>120</v>
      </c>
      <c r="I58" s="36">
        <v>8</v>
      </c>
      <c r="J58" s="36">
        <v>9</v>
      </c>
      <c r="K58" s="36">
        <f t="shared" si="23"/>
        <v>17</v>
      </c>
      <c r="L58" s="51">
        <f t="shared" si="24"/>
        <v>137</v>
      </c>
      <c r="M58" s="36">
        <v>3</v>
      </c>
    </row>
    <row r="59" spans="1:13">
      <c r="A59" s="36">
        <v>6</v>
      </c>
      <c r="B59" s="36">
        <v>34</v>
      </c>
      <c r="C59" s="36">
        <v>42</v>
      </c>
      <c r="D59" s="51">
        <f t="shared" si="25"/>
        <v>76</v>
      </c>
      <c r="E59" s="36">
        <v>8</v>
      </c>
      <c r="F59" s="36">
        <v>4</v>
      </c>
      <c r="G59" s="51">
        <f t="shared" si="21"/>
        <v>12</v>
      </c>
      <c r="H59" s="51">
        <f t="shared" si="22"/>
        <v>88</v>
      </c>
      <c r="I59" s="36">
        <v>15</v>
      </c>
      <c r="J59" s="36">
        <v>12</v>
      </c>
      <c r="K59" s="36">
        <f t="shared" si="23"/>
        <v>27</v>
      </c>
      <c r="L59" s="51">
        <f t="shared" si="24"/>
        <v>115</v>
      </c>
      <c r="M59" s="36">
        <v>3</v>
      </c>
    </row>
    <row r="60" spans="1:13">
      <c r="A60" s="36">
        <v>7</v>
      </c>
      <c r="B60" s="36">
        <v>32</v>
      </c>
      <c r="C60" s="36">
        <v>34</v>
      </c>
      <c r="D60" s="51">
        <f t="shared" si="25"/>
        <v>66</v>
      </c>
      <c r="E60" s="36">
        <v>7</v>
      </c>
      <c r="F60" s="36">
        <v>4</v>
      </c>
      <c r="G60" s="51">
        <f t="shared" si="21"/>
        <v>11</v>
      </c>
      <c r="H60" s="51">
        <f t="shared" si="22"/>
        <v>77</v>
      </c>
      <c r="I60" s="36">
        <v>28</v>
      </c>
      <c r="J60" s="36">
        <v>22</v>
      </c>
      <c r="K60" s="36">
        <f t="shared" si="23"/>
        <v>50</v>
      </c>
      <c r="L60" s="51">
        <f t="shared" si="24"/>
        <v>127</v>
      </c>
      <c r="M60" s="36">
        <v>3</v>
      </c>
    </row>
    <row r="61" spans="1:13">
      <c r="A61" s="36">
        <v>8</v>
      </c>
      <c r="B61" s="36">
        <v>33</v>
      </c>
      <c r="C61" s="36">
        <v>16</v>
      </c>
      <c r="D61" s="51">
        <f t="shared" si="25"/>
        <v>49</v>
      </c>
      <c r="E61" s="36">
        <v>0</v>
      </c>
      <c r="F61" s="36">
        <v>0</v>
      </c>
      <c r="G61" s="51">
        <f t="shared" si="21"/>
        <v>0</v>
      </c>
      <c r="H61" s="51">
        <f t="shared" si="22"/>
        <v>49</v>
      </c>
      <c r="I61" s="36">
        <v>41</v>
      </c>
      <c r="J61" s="36">
        <v>25</v>
      </c>
      <c r="K61" s="36">
        <f t="shared" si="23"/>
        <v>66</v>
      </c>
      <c r="L61" s="51">
        <f t="shared" si="24"/>
        <v>115</v>
      </c>
      <c r="M61" s="36">
        <v>2</v>
      </c>
    </row>
    <row r="62" spans="1:13">
      <c r="A62" s="36">
        <v>9</v>
      </c>
      <c r="B62" s="36">
        <v>35</v>
      </c>
      <c r="C62" s="36">
        <v>18</v>
      </c>
      <c r="D62" s="51">
        <f t="shared" si="25"/>
        <v>53</v>
      </c>
      <c r="E62" s="36">
        <v>1</v>
      </c>
      <c r="F62" s="36">
        <v>0</v>
      </c>
      <c r="G62" s="51">
        <f t="shared" si="21"/>
        <v>1</v>
      </c>
      <c r="H62" s="51">
        <f t="shared" si="22"/>
        <v>54</v>
      </c>
      <c r="I62" s="36">
        <v>39</v>
      </c>
      <c r="J62" s="36">
        <v>45</v>
      </c>
      <c r="K62" s="36">
        <f t="shared" si="23"/>
        <v>84</v>
      </c>
      <c r="L62" s="51">
        <f t="shared" si="24"/>
        <v>138</v>
      </c>
      <c r="M62" s="36">
        <v>2</v>
      </c>
    </row>
    <row r="63" spans="1:13">
      <c r="A63" s="36">
        <v>10</v>
      </c>
      <c r="B63" s="36">
        <v>16</v>
      </c>
      <c r="C63" s="36">
        <v>14</v>
      </c>
      <c r="D63" s="51">
        <f t="shared" si="25"/>
        <v>30</v>
      </c>
      <c r="E63" s="36">
        <v>0</v>
      </c>
      <c r="F63" s="36">
        <v>1</v>
      </c>
      <c r="G63" s="51">
        <f t="shared" si="21"/>
        <v>1</v>
      </c>
      <c r="H63" s="51">
        <f t="shared" si="22"/>
        <v>31</v>
      </c>
      <c r="I63" s="36">
        <v>43</v>
      </c>
      <c r="J63" s="36">
        <v>57</v>
      </c>
      <c r="K63" s="36">
        <f t="shared" si="23"/>
        <v>100</v>
      </c>
      <c r="L63" s="51">
        <f t="shared" si="24"/>
        <v>131</v>
      </c>
      <c r="M63" s="36">
        <v>3</v>
      </c>
    </row>
    <row r="64" spans="1:13" s="3" customFormat="1">
      <c r="A64" s="33" t="s">
        <v>10</v>
      </c>
      <c r="B64" s="33">
        <f t="shared" ref="B64:G64" si="26">AVERAGE(B55:B63)</f>
        <v>30.222222222222221</v>
      </c>
      <c r="C64" s="33">
        <f t="shared" si="26"/>
        <v>26.555555555555557</v>
      </c>
      <c r="D64" s="52">
        <f t="shared" si="26"/>
        <v>56.777777777777779</v>
      </c>
      <c r="E64" s="33">
        <f t="shared" si="26"/>
        <v>7.7777777777777777</v>
      </c>
      <c r="F64" s="33">
        <f t="shared" si="26"/>
        <v>3.8888888888888888</v>
      </c>
      <c r="G64" s="52">
        <f t="shared" si="26"/>
        <v>11.666666666666666</v>
      </c>
      <c r="H64" s="52">
        <f>AVERAGE(H54:H63)</f>
        <v>67.3</v>
      </c>
      <c r="I64" s="33">
        <f>AVERAGE(I55:I63)</f>
        <v>28.888888888888889</v>
      </c>
      <c r="J64" s="33">
        <f>AVERAGE(J55:J63)</f>
        <v>26.888888888888889</v>
      </c>
      <c r="K64" s="33">
        <f>AVERAGE(K55:K63)</f>
        <v>55.777777777777779</v>
      </c>
      <c r="L64" s="52">
        <f>AVERAGE(L54:L63)</f>
        <v>123.9</v>
      </c>
      <c r="M64" s="33"/>
    </row>
    <row r="65" spans="1:13" s="4" customFormat="1">
      <c r="A65" s="34" t="s">
        <v>9</v>
      </c>
      <c r="B65" s="34">
        <f t="shared" ref="B65:H65" si="27">STDEV(B54:B63)/SQRT(10)</f>
        <v>4.0764908656561198</v>
      </c>
      <c r="C65" s="34">
        <f t="shared" si="27"/>
        <v>4.5343136195018525</v>
      </c>
      <c r="D65" s="76">
        <f t="shared" si="27"/>
        <v>8.0661156836622538</v>
      </c>
      <c r="E65" s="34">
        <f t="shared" si="27"/>
        <v>3.0947985035827088</v>
      </c>
      <c r="F65" s="34">
        <f t="shared" si="27"/>
        <v>1.2845232578665129</v>
      </c>
      <c r="G65" s="76">
        <f t="shared" si="27"/>
        <v>4.3646305685590381</v>
      </c>
      <c r="H65" s="76">
        <f t="shared" si="27"/>
        <v>9.8961833271440778</v>
      </c>
      <c r="I65" s="34">
        <f>STDEV(I54:I63)/SQRT(10)</f>
        <v>4.3364091647865104</v>
      </c>
      <c r="J65" s="34">
        <f>STDEV(J54:J63)/SQRT(10)</f>
        <v>5.1768716422179137</v>
      </c>
      <c r="K65" s="34">
        <f>STDEV(K54:K63)/SQRT(10)</f>
        <v>9.1459766503577349</v>
      </c>
      <c r="L65" s="34">
        <f>STDEV(L54:L63)/SQRT(10)</f>
        <v>3.1813693767167481</v>
      </c>
      <c r="M65" s="34"/>
    </row>
  </sheetData>
  <mergeCells count="12">
    <mergeCell ref="I52:K52"/>
    <mergeCell ref="I36:K36"/>
    <mergeCell ref="B52:D52"/>
    <mergeCell ref="B36:D36"/>
    <mergeCell ref="E52:G52"/>
    <mergeCell ref="E36:G36"/>
    <mergeCell ref="I4:K4"/>
    <mergeCell ref="I20:K20"/>
    <mergeCell ref="B4:D4"/>
    <mergeCell ref="B20:D20"/>
    <mergeCell ref="E4:G4"/>
    <mergeCell ref="E20:G20"/>
  </mergeCells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1"/>
  <sheetViews>
    <sheetView workbookViewId="0"/>
  </sheetViews>
  <sheetFormatPr baseColWidth="10" defaultColWidth="8.83203125" defaultRowHeight="15" x14ac:dyDescent="0"/>
  <cols>
    <col min="3" max="3" width="17.83203125" customWidth="1"/>
    <col min="5" max="5" width="11" bestFit="1" customWidth="1"/>
    <col min="7" max="7" width="14.33203125" customWidth="1"/>
  </cols>
  <sheetData>
    <row r="1" spans="1:8">
      <c r="A1" s="10" t="s">
        <v>78</v>
      </c>
    </row>
    <row r="3" spans="1:8">
      <c r="A3" s="10" t="s">
        <v>74</v>
      </c>
    </row>
    <row r="4" spans="1:8">
      <c r="A4" s="10" t="s">
        <v>75</v>
      </c>
    </row>
    <row r="5" spans="1:8">
      <c r="A5" s="10" t="s">
        <v>76</v>
      </c>
    </row>
    <row r="6" spans="1:8">
      <c r="A6" s="10" t="s">
        <v>77</v>
      </c>
    </row>
    <row r="8" spans="1:8">
      <c r="A8" s="10" t="s">
        <v>87</v>
      </c>
    </row>
    <row r="9" spans="1:8">
      <c r="A9" s="78" t="s">
        <v>19</v>
      </c>
      <c r="B9" s="82" t="s">
        <v>71</v>
      </c>
      <c r="C9" s="25" t="s">
        <v>81</v>
      </c>
      <c r="D9" s="82" t="s">
        <v>72</v>
      </c>
      <c r="E9" s="24" t="s">
        <v>82</v>
      </c>
      <c r="F9" s="82" t="s">
        <v>73</v>
      </c>
      <c r="G9" s="24" t="s">
        <v>83</v>
      </c>
      <c r="H9" s="79" t="s">
        <v>11</v>
      </c>
    </row>
    <row r="10" spans="1:8">
      <c r="A10" s="16">
        <v>1</v>
      </c>
      <c r="B10" s="16">
        <v>29</v>
      </c>
      <c r="C10" s="16">
        <f>B10/H10</f>
        <v>1</v>
      </c>
      <c r="D10" s="16">
        <v>0</v>
      </c>
      <c r="E10" s="16">
        <f>D10/H10</f>
        <v>0</v>
      </c>
      <c r="F10" s="16">
        <v>0</v>
      </c>
      <c r="G10" s="16">
        <v>0</v>
      </c>
      <c r="H10" s="16">
        <v>29</v>
      </c>
    </row>
    <row r="11" spans="1:8">
      <c r="A11" s="16">
        <v>2</v>
      </c>
      <c r="B11" s="16">
        <v>30</v>
      </c>
      <c r="C11" s="16">
        <f>B11/H11</f>
        <v>1</v>
      </c>
      <c r="D11" s="16">
        <v>0</v>
      </c>
      <c r="E11" s="16">
        <f t="shared" ref="E11:E18" si="0">D11/H11</f>
        <v>0</v>
      </c>
      <c r="F11" s="16">
        <v>0</v>
      </c>
      <c r="G11" s="16">
        <v>0</v>
      </c>
      <c r="H11" s="16">
        <v>30</v>
      </c>
    </row>
    <row r="12" spans="1:8">
      <c r="A12" s="16">
        <v>3</v>
      </c>
      <c r="B12" s="16">
        <v>30</v>
      </c>
      <c r="C12" s="16">
        <f t="shared" ref="C12:C18" si="1">B12/H12</f>
        <v>1</v>
      </c>
      <c r="D12" s="16">
        <v>0</v>
      </c>
      <c r="E12" s="16">
        <f t="shared" si="0"/>
        <v>0</v>
      </c>
      <c r="F12" s="16">
        <v>0</v>
      </c>
      <c r="G12" s="16">
        <v>0</v>
      </c>
      <c r="H12" s="16">
        <v>30</v>
      </c>
    </row>
    <row r="13" spans="1:8">
      <c r="A13" s="16">
        <v>4</v>
      </c>
      <c r="B13" s="16">
        <v>27</v>
      </c>
      <c r="C13" s="16">
        <f t="shared" si="1"/>
        <v>1</v>
      </c>
      <c r="D13" s="16">
        <v>0</v>
      </c>
      <c r="E13" s="16">
        <f t="shared" si="0"/>
        <v>0</v>
      </c>
      <c r="F13" s="16">
        <v>0</v>
      </c>
      <c r="G13" s="16">
        <v>0</v>
      </c>
      <c r="H13" s="16">
        <v>27</v>
      </c>
    </row>
    <row r="14" spans="1:8">
      <c r="A14" s="16">
        <v>5</v>
      </c>
      <c r="B14" s="16">
        <v>29</v>
      </c>
      <c r="C14" s="16">
        <f t="shared" si="1"/>
        <v>1</v>
      </c>
      <c r="D14" s="16">
        <v>0</v>
      </c>
      <c r="E14" s="16">
        <f t="shared" si="0"/>
        <v>0</v>
      </c>
      <c r="F14" s="16">
        <v>0</v>
      </c>
      <c r="G14" s="16">
        <v>0</v>
      </c>
      <c r="H14" s="16">
        <v>29</v>
      </c>
    </row>
    <row r="15" spans="1:8">
      <c r="A15" s="16">
        <v>6</v>
      </c>
      <c r="B15" s="16">
        <v>30</v>
      </c>
      <c r="C15" s="16">
        <f t="shared" si="1"/>
        <v>1</v>
      </c>
      <c r="D15" s="16">
        <v>0</v>
      </c>
      <c r="E15" s="16">
        <f t="shared" si="0"/>
        <v>0</v>
      </c>
      <c r="F15" s="16">
        <v>0</v>
      </c>
      <c r="G15" s="16">
        <v>0</v>
      </c>
      <c r="H15" s="16">
        <v>30</v>
      </c>
    </row>
    <row r="16" spans="1:8">
      <c r="A16" s="16">
        <v>7</v>
      </c>
      <c r="B16" s="16">
        <v>30</v>
      </c>
      <c r="C16" s="16">
        <f t="shared" si="1"/>
        <v>1</v>
      </c>
      <c r="D16" s="16">
        <v>0</v>
      </c>
      <c r="E16" s="16">
        <f t="shared" si="0"/>
        <v>0</v>
      </c>
      <c r="F16" s="16">
        <v>0</v>
      </c>
      <c r="G16" s="16">
        <v>0</v>
      </c>
      <c r="H16" s="16">
        <v>30</v>
      </c>
    </row>
    <row r="17" spans="1:11">
      <c r="A17" s="16">
        <v>8</v>
      </c>
      <c r="B17" s="16">
        <v>30</v>
      </c>
      <c r="C17" s="16">
        <f t="shared" si="1"/>
        <v>1</v>
      </c>
      <c r="D17" s="16">
        <v>0</v>
      </c>
      <c r="E17" s="16">
        <f t="shared" si="0"/>
        <v>0</v>
      </c>
      <c r="F17" s="16">
        <v>0</v>
      </c>
      <c r="G17" s="16">
        <v>0</v>
      </c>
      <c r="H17" s="16">
        <v>30</v>
      </c>
    </row>
    <row r="18" spans="1:11">
      <c r="A18" s="29">
        <v>9</v>
      </c>
      <c r="B18" s="29">
        <v>30</v>
      </c>
      <c r="C18" s="29">
        <f t="shared" si="1"/>
        <v>1</v>
      </c>
      <c r="D18" s="29">
        <v>0</v>
      </c>
      <c r="E18" s="29">
        <f t="shared" si="0"/>
        <v>0</v>
      </c>
      <c r="F18" s="29">
        <v>0</v>
      </c>
      <c r="G18" s="29">
        <v>0</v>
      </c>
      <c r="H18" s="29">
        <v>30</v>
      </c>
    </row>
    <row r="19" spans="1:11" s="10" customFormat="1">
      <c r="A19" s="95" t="s">
        <v>10</v>
      </c>
      <c r="B19" s="38">
        <f t="shared" ref="B19:H19" si="2">AVERAGE(B10:B18)</f>
        <v>29.444444444444443</v>
      </c>
      <c r="C19" s="38">
        <f t="shared" si="2"/>
        <v>1</v>
      </c>
      <c r="D19" s="38">
        <f t="shared" si="2"/>
        <v>0</v>
      </c>
      <c r="E19" s="96">
        <f t="shared" si="2"/>
        <v>0</v>
      </c>
      <c r="F19" s="38">
        <f t="shared" si="2"/>
        <v>0</v>
      </c>
      <c r="G19" s="38">
        <f t="shared" si="2"/>
        <v>0</v>
      </c>
      <c r="H19" s="38">
        <f t="shared" si="2"/>
        <v>29.444444444444443</v>
      </c>
    </row>
    <row r="20" spans="1:11" s="10" customFormat="1">
      <c r="A20" s="88" t="s">
        <v>1</v>
      </c>
      <c r="B20" s="38">
        <f t="shared" ref="B20:H20" si="3">STDEV(B9:B18)/SQRT(10)</f>
        <v>0.32058973436118904</v>
      </c>
      <c r="C20" s="38">
        <f t="shared" si="3"/>
        <v>0</v>
      </c>
      <c r="D20" s="38">
        <f t="shared" si="3"/>
        <v>0</v>
      </c>
      <c r="E20" s="38">
        <f t="shared" si="3"/>
        <v>0</v>
      </c>
      <c r="F20" s="38">
        <f t="shared" si="3"/>
        <v>0</v>
      </c>
      <c r="G20" s="38">
        <f t="shared" si="3"/>
        <v>0</v>
      </c>
      <c r="H20" s="38">
        <f t="shared" si="3"/>
        <v>0.32058973436118904</v>
      </c>
    </row>
    <row r="21" spans="1:11">
      <c r="A21" s="81"/>
      <c r="B21" s="80"/>
      <c r="C21" s="80"/>
      <c r="D21" s="80"/>
      <c r="E21" s="80"/>
      <c r="F21" s="80"/>
      <c r="G21" s="80"/>
      <c r="H21" s="80"/>
    </row>
    <row r="22" spans="1:11">
      <c r="A22" s="10" t="s">
        <v>86</v>
      </c>
      <c r="B22" s="16"/>
      <c r="C22" s="16"/>
      <c r="D22" s="16"/>
      <c r="E22" s="16"/>
      <c r="F22" s="16"/>
      <c r="G22" s="16"/>
      <c r="H22" s="16"/>
    </row>
    <row r="23" spans="1:11" s="12" customFormat="1">
      <c r="A23" s="78" t="s">
        <v>19</v>
      </c>
      <c r="B23" s="82" t="s">
        <v>71</v>
      </c>
      <c r="C23" s="25" t="s">
        <v>81</v>
      </c>
      <c r="D23" s="82" t="s">
        <v>72</v>
      </c>
      <c r="E23" s="24" t="s">
        <v>82</v>
      </c>
      <c r="F23" s="82" t="s">
        <v>73</v>
      </c>
      <c r="G23" s="24" t="s">
        <v>83</v>
      </c>
      <c r="H23" s="97" t="s">
        <v>11</v>
      </c>
      <c r="I23" s="80"/>
      <c r="J23" s="80"/>
      <c r="K23" s="80"/>
    </row>
    <row r="24" spans="1:11" s="12" customFormat="1">
      <c r="A24" s="13">
        <v>1</v>
      </c>
      <c r="B24" s="85">
        <v>16</v>
      </c>
      <c r="C24" s="85">
        <v>0.84210526315789469</v>
      </c>
      <c r="D24" s="85">
        <v>3</v>
      </c>
      <c r="E24" s="85">
        <f>D24/H24</f>
        <v>0.15789473684210525</v>
      </c>
      <c r="F24" s="85">
        <v>0</v>
      </c>
      <c r="G24" s="85">
        <f>F24/H24</f>
        <v>0</v>
      </c>
      <c r="H24" s="98">
        <v>19</v>
      </c>
    </row>
    <row r="25" spans="1:11" s="12" customFormat="1">
      <c r="A25" s="13">
        <v>2</v>
      </c>
      <c r="B25" s="85">
        <v>20</v>
      </c>
      <c r="C25" s="85">
        <v>0.86956521739130432</v>
      </c>
      <c r="D25" s="85">
        <v>3</v>
      </c>
      <c r="E25" s="85">
        <f t="shared" ref="E25:E32" si="4">D25/H25</f>
        <v>0.13043478260869565</v>
      </c>
      <c r="F25" s="85">
        <v>0</v>
      </c>
      <c r="G25" s="85">
        <f t="shared" ref="G25:G32" si="5">F25/H25</f>
        <v>0</v>
      </c>
      <c r="H25" s="98">
        <v>23</v>
      </c>
    </row>
    <row r="26" spans="1:11" s="12" customFormat="1">
      <c r="A26" s="13">
        <v>3</v>
      </c>
      <c r="B26" s="85">
        <v>27</v>
      </c>
      <c r="C26" s="85">
        <v>0.9642857142857143</v>
      </c>
      <c r="D26" s="85">
        <v>1</v>
      </c>
      <c r="E26" s="85">
        <f t="shared" si="4"/>
        <v>3.5714285714285712E-2</v>
      </c>
      <c r="F26" s="85">
        <v>0</v>
      </c>
      <c r="G26" s="85">
        <f t="shared" si="5"/>
        <v>0</v>
      </c>
      <c r="H26" s="98">
        <v>28</v>
      </c>
    </row>
    <row r="27" spans="1:11" s="12" customFormat="1">
      <c r="A27" s="13">
        <v>4</v>
      </c>
      <c r="B27" s="85">
        <v>18</v>
      </c>
      <c r="C27" s="85">
        <v>0.81818181818181823</v>
      </c>
      <c r="D27" s="85">
        <v>4</v>
      </c>
      <c r="E27" s="85">
        <f t="shared" si="4"/>
        <v>0.18181818181818182</v>
      </c>
      <c r="F27" s="85">
        <v>0</v>
      </c>
      <c r="G27" s="85">
        <f t="shared" si="5"/>
        <v>0</v>
      </c>
      <c r="H27" s="98">
        <v>22</v>
      </c>
    </row>
    <row r="28" spans="1:11" s="12" customFormat="1">
      <c r="A28" s="13">
        <v>5</v>
      </c>
      <c r="B28" s="85">
        <v>21</v>
      </c>
      <c r="C28" s="85">
        <v>0.875</v>
      </c>
      <c r="D28" s="85">
        <v>3</v>
      </c>
      <c r="E28" s="85">
        <f t="shared" si="4"/>
        <v>0.125</v>
      </c>
      <c r="F28" s="85">
        <v>0</v>
      </c>
      <c r="G28" s="85">
        <f t="shared" si="5"/>
        <v>0</v>
      </c>
      <c r="H28" s="98">
        <v>24</v>
      </c>
    </row>
    <row r="29" spans="1:11" s="12" customFormat="1">
      <c r="A29" s="13">
        <v>6</v>
      </c>
      <c r="B29" s="85">
        <v>18</v>
      </c>
      <c r="C29" s="85">
        <v>0.94736842105263153</v>
      </c>
      <c r="D29" s="85">
        <v>1</v>
      </c>
      <c r="E29" s="85">
        <f t="shared" si="4"/>
        <v>5.2631578947368418E-2</v>
      </c>
      <c r="F29" s="85">
        <v>0</v>
      </c>
      <c r="G29" s="85">
        <f t="shared" si="5"/>
        <v>0</v>
      </c>
      <c r="H29" s="98">
        <v>19</v>
      </c>
    </row>
    <row r="30" spans="1:11" s="12" customFormat="1">
      <c r="A30" s="13">
        <v>7</v>
      </c>
      <c r="B30" s="85">
        <v>20</v>
      </c>
      <c r="C30" s="85">
        <v>0.90909090909090906</v>
      </c>
      <c r="D30" s="85">
        <v>2</v>
      </c>
      <c r="E30" s="85">
        <f t="shared" si="4"/>
        <v>9.0909090909090912E-2</v>
      </c>
      <c r="F30" s="85">
        <v>0</v>
      </c>
      <c r="G30" s="85">
        <f t="shared" si="5"/>
        <v>0</v>
      </c>
      <c r="H30" s="98">
        <v>22</v>
      </c>
    </row>
    <row r="31" spans="1:11" s="12" customFormat="1">
      <c r="A31" s="13">
        <v>8</v>
      </c>
      <c r="B31" s="85">
        <v>20</v>
      </c>
      <c r="C31" s="85">
        <v>0.8</v>
      </c>
      <c r="D31" s="85">
        <v>5</v>
      </c>
      <c r="E31" s="85">
        <f t="shared" si="4"/>
        <v>0.2</v>
      </c>
      <c r="F31" s="85">
        <v>0</v>
      </c>
      <c r="G31" s="85">
        <f t="shared" si="5"/>
        <v>0</v>
      </c>
      <c r="H31" s="98">
        <v>25</v>
      </c>
    </row>
    <row r="32" spans="1:11" s="12" customFormat="1">
      <c r="A32" s="13">
        <v>9</v>
      </c>
      <c r="B32" s="85">
        <v>18</v>
      </c>
      <c r="C32" s="85">
        <v>0.69230769230769229</v>
      </c>
      <c r="D32" s="85">
        <v>8</v>
      </c>
      <c r="E32" s="85">
        <f t="shared" si="4"/>
        <v>0.30769230769230771</v>
      </c>
      <c r="F32" s="85">
        <v>0</v>
      </c>
      <c r="G32" s="85">
        <f t="shared" si="5"/>
        <v>0</v>
      </c>
      <c r="H32" s="98">
        <v>26</v>
      </c>
    </row>
    <row r="33" spans="1:8" s="89" customFormat="1" ht="14">
      <c r="A33" s="91" t="s">
        <v>10</v>
      </c>
      <c r="B33" s="92">
        <f>AVERAGE(B24:B32)</f>
        <v>19.777777777777779</v>
      </c>
      <c r="C33" s="92">
        <f>AVERAGE(C24:C32)</f>
        <v>0.85754500394088506</v>
      </c>
      <c r="D33" s="92">
        <v>3.2</v>
      </c>
      <c r="E33" s="92">
        <f>AVERAGE(E24:E32)</f>
        <v>0.14245499605911505</v>
      </c>
      <c r="F33" s="92">
        <f>AVERAGE(F24:F32)</f>
        <v>0</v>
      </c>
      <c r="G33" s="92">
        <f>AVERAGE(G24:G32)</f>
        <v>0</v>
      </c>
      <c r="H33" s="93">
        <f>AVERAGE(H24:H32)</f>
        <v>23.111111111111111</v>
      </c>
    </row>
    <row r="34" spans="1:8" s="89" customFormat="1" ht="14">
      <c r="A34" s="88" t="s">
        <v>1</v>
      </c>
      <c r="B34" s="90">
        <f>STDEV(B24:B32)/SQRT(10)</f>
        <v>0.98460369918279589</v>
      </c>
      <c r="C34" s="90">
        <f>STDEV(C24:C32)/SQRT(9)</f>
        <v>2.763115464018133E-2</v>
      </c>
      <c r="D34" s="90">
        <f>STDEV(D24:D32)/SQRT(9)</f>
        <v>0.72648315725677903</v>
      </c>
      <c r="E34" s="90">
        <f>STDEV(E24:E32)/SQRT(9)</f>
        <v>2.7631154640181343E-2</v>
      </c>
      <c r="F34" s="90">
        <f>STDEV(F24:F32)/SQRT(10)</f>
        <v>0</v>
      </c>
      <c r="G34" s="90">
        <f>STDEV(G24:G32)/SQRT(10)</f>
        <v>0</v>
      </c>
      <c r="H34" s="90">
        <f>STDEV(H24:H32)/SQRT(9)</f>
        <v>1.0061539042374894</v>
      </c>
    </row>
    <row r="36" spans="1:8">
      <c r="A36" s="83" t="s">
        <v>84</v>
      </c>
      <c r="C36" s="16"/>
      <c r="E36" s="16"/>
      <c r="G36" s="16"/>
    </row>
    <row r="37" spans="1:8">
      <c r="A37" s="7" t="s">
        <v>19</v>
      </c>
      <c r="B37" s="24" t="s">
        <v>71</v>
      </c>
      <c r="C37" s="24" t="s">
        <v>81</v>
      </c>
      <c r="D37" s="24" t="s">
        <v>72</v>
      </c>
      <c r="E37" s="24" t="s">
        <v>82</v>
      </c>
      <c r="F37" s="24" t="s">
        <v>73</v>
      </c>
      <c r="G37" s="24" t="s">
        <v>83</v>
      </c>
      <c r="H37" s="24" t="s">
        <v>11</v>
      </c>
    </row>
    <row r="38" spans="1:8">
      <c r="A38" s="16">
        <v>1</v>
      </c>
      <c r="B38" s="36">
        <v>40</v>
      </c>
      <c r="C38" s="16">
        <f t="shared" ref="C38:C46" si="6">B38/H38</f>
        <v>0.86956521739130432</v>
      </c>
      <c r="D38" s="16">
        <v>4</v>
      </c>
      <c r="E38" s="16">
        <f t="shared" ref="E38:E46" si="7">D38/H38</f>
        <v>8.6956521739130432E-2</v>
      </c>
      <c r="F38" s="16">
        <v>2</v>
      </c>
      <c r="G38" s="16">
        <f t="shared" ref="G38:G46" si="8">F38/H38</f>
        <v>4.3478260869565216E-2</v>
      </c>
      <c r="H38" s="16">
        <v>46</v>
      </c>
    </row>
    <row r="39" spans="1:8">
      <c r="A39" s="16">
        <v>2</v>
      </c>
      <c r="B39" s="36">
        <v>14</v>
      </c>
      <c r="C39" s="16">
        <f t="shared" si="6"/>
        <v>0.58333333333333337</v>
      </c>
      <c r="D39" s="16">
        <v>7</v>
      </c>
      <c r="E39" s="16">
        <f t="shared" si="7"/>
        <v>0.29166666666666669</v>
      </c>
      <c r="F39" s="16">
        <v>3</v>
      </c>
      <c r="G39" s="16">
        <f t="shared" si="8"/>
        <v>0.125</v>
      </c>
      <c r="H39" s="16">
        <v>24</v>
      </c>
    </row>
    <row r="40" spans="1:8">
      <c r="A40" s="16">
        <v>3</v>
      </c>
      <c r="B40" s="36">
        <v>13</v>
      </c>
      <c r="C40" s="16">
        <f t="shared" si="6"/>
        <v>0.48148148148148145</v>
      </c>
      <c r="D40" s="16">
        <v>10</v>
      </c>
      <c r="E40" s="16">
        <f t="shared" si="7"/>
        <v>0.37037037037037035</v>
      </c>
      <c r="F40" s="16">
        <v>4</v>
      </c>
      <c r="G40" s="16">
        <f t="shared" si="8"/>
        <v>0.14814814814814814</v>
      </c>
      <c r="H40" s="16">
        <v>27</v>
      </c>
    </row>
    <row r="41" spans="1:8">
      <c r="A41" s="16">
        <v>4</v>
      </c>
      <c r="B41" s="36">
        <v>22</v>
      </c>
      <c r="C41" s="16">
        <f t="shared" si="6"/>
        <v>0.75862068965517238</v>
      </c>
      <c r="D41" s="16">
        <v>2</v>
      </c>
      <c r="E41" s="16">
        <f t="shared" si="7"/>
        <v>6.8965517241379309E-2</v>
      </c>
      <c r="F41" s="16">
        <v>5</v>
      </c>
      <c r="G41" s="16">
        <f t="shared" si="8"/>
        <v>0.17241379310344829</v>
      </c>
      <c r="H41" s="16">
        <v>29</v>
      </c>
    </row>
    <row r="42" spans="1:8">
      <c r="A42" s="16">
        <v>5</v>
      </c>
      <c r="B42" s="36">
        <v>16</v>
      </c>
      <c r="C42" s="16">
        <f t="shared" si="6"/>
        <v>0.53333333333333333</v>
      </c>
      <c r="D42" s="16">
        <v>13</v>
      </c>
      <c r="E42" s="16">
        <f t="shared" si="7"/>
        <v>0.43333333333333335</v>
      </c>
      <c r="F42" s="16">
        <v>1</v>
      </c>
      <c r="G42" s="16">
        <f t="shared" si="8"/>
        <v>3.3333333333333333E-2</v>
      </c>
      <c r="H42" s="16">
        <v>30</v>
      </c>
    </row>
    <row r="43" spans="1:8">
      <c r="A43" s="16">
        <v>6</v>
      </c>
      <c r="B43" s="36">
        <v>21</v>
      </c>
      <c r="C43" s="16">
        <f t="shared" si="6"/>
        <v>0.75</v>
      </c>
      <c r="D43" s="16">
        <v>5</v>
      </c>
      <c r="E43" s="16">
        <f t="shared" si="7"/>
        <v>0.17857142857142858</v>
      </c>
      <c r="F43" s="16">
        <v>2</v>
      </c>
      <c r="G43" s="16">
        <f t="shared" si="8"/>
        <v>7.1428571428571425E-2</v>
      </c>
      <c r="H43" s="16">
        <v>28</v>
      </c>
    </row>
    <row r="44" spans="1:8">
      <c r="A44" s="16">
        <v>7</v>
      </c>
      <c r="B44" s="36">
        <v>20</v>
      </c>
      <c r="C44" s="16">
        <f t="shared" si="6"/>
        <v>0.68965517241379315</v>
      </c>
      <c r="D44" s="16">
        <v>8</v>
      </c>
      <c r="E44" s="16">
        <f t="shared" si="7"/>
        <v>0.27586206896551724</v>
      </c>
      <c r="F44" s="16">
        <v>1</v>
      </c>
      <c r="G44" s="16">
        <f t="shared" si="8"/>
        <v>3.4482758620689655E-2</v>
      </c>
      <c r="H44" s="16">
        <v>29</v>
      </c>
    </row>
    <row r="45" spans="1:8">
      <c r="A45" s="16">
        <v>8</v>
      </c>
      <c r="B45" s="36">
        <v>20</v>
      </c>
      <c r="C45" s="16">
        <f t="shared" si="6"/>
        <v>0.68965517241379315</v>
      </c>
      <c r="D45" s="16">
        <v>7</v>
      </c>
      <c r="E45" s="16">
        <f t="shared" si="7"/>
        <v>0.2413793103448276</v>
      </c>
      <c r="F45" s="16">
        <v>2</v>
      </c>
      <c r="G45" s="16">
        <f t="shared" si="8"/>
        <v>6.8965517241379309E-2</v>
      </c>
      <c r="H45" s="16">
        <v>29</v>
      </c>
    </row>
    <row r="46" spans="1:8">
      <c r="A46" s="16">
        <v>9</v>
      </c>
      <c r="B46" s="36">
        <v>23</v>
      </c>
      <c r="C46" s="16">
        <f t="shared" si="6"/>
        <v>0.7931034482758621</v>
      </c>
      <c r="D46" s="16">
        <v>6</v>
      </c>
      <c r="E46" s="16">
        <f t="shared" si="7"/>
        <v>0.20689655172413793</v>
      </c>
      <c r="F46" s="16">
        <v>1</v>
      </c>
      <c r="G46" s="16">
        <f t="shared" si="8"/>
        <v>3.4482758620689655E-2</v>
      </c>
      <c r="H46" s="16">
        <v>29</v>
      </c>
    </row>
    <row r="47" spans="1:8">
      <c r="A47" s="91" t="s">
        <v>10</v>
      </c>
      <c r="B47" s="94">
        <f t="shared" ref="B47:H47" si="9">AVERAGE(B38:B46)</f>
        <v>21</v>
      </c>
      <c r="C47" s="27">
        <f t="shared" si="9"/>
        <v>0.68319420536645259</v>
      </c>
      <c r="D47" s="3">
        <f t="shared" si="9"/>
        <v>6.8888888888888893</v>
      </c>
      <c r="E47" s="27">
        <f t="shared" si="9"/>
        <v>0.23933352988408796</v>
      </c>
      <c r="F47" s="3">
        <f t="shared" si="9"/>
        <v>2.3333333333333335</v>
      </c>
      <c r="G47" s="27">
        <f t="shared" si="9"/>
        <v>8.1303682373980543E-2</v>
      </c>
      <c r="H47" s="3">
        <f t="shared" si="9"/>
        <v>30.111111111111111</v>
      </c>
    </row>
    <row r="48" spans="1:8">
      <c r="A48" s="88" t="s">
        <v>1</v>
      </c>
      <c r="B48" s="15">
        <f>STDEV(B38:B46)/SQRT(9)</f>
        <v>2.6509956200978109</v>
      </c>
      <c r="C48" s="15">
        <f>STDEV(C38:C46)/SQRT(9)</f>
        <v>4.2519333907267233E-2</v>
      </c>
      <c r="D48" s="15">
        <f t="shared" ref="D48:H48" si="10">STDEV(D38:D46)/SQRT(9)</f>
        <v>1.0858233492051148</v>
      </c>
      <c r="E48" s="15">
        <f t="shared" si="10"/>
        <v>4.0116506845116466E-2</v>
      </c>
      <c r="F48" s="15">
        <f t="shared" si="10"/>
        <v>0.47140452079103173</v>
      </c>
      <c r="G48" s="15">
        <f t="shared" si="10"/>
        <v>1.7890355056782836E-2</v>
      </c>
      <c r="H48" s="15">
        <f t="shared" si="10"/>
        <v>2.0712613202563603</v>
      </c>
    </row>
    <row r="49" spans="1:8">
      <c r="A49" s="16"/>
      <c r="B49" s="16"/>
      <c r="C49" s="16"/>
      <c r="D49" s="16"/>
      <c r="E49" s="16"/>
      <c r="F49" s="16"/>
      <c r="G49" s="16"/>
      <c r="H49" s="16"/>
    </row>
    <row r="50" spans="1:8">
      <c r="A50" s="84" t="s">
        <v>85</v>
      </c>
      <c r="B50" s="16"/>
      <c r="C50" s="16"/>
      <c r="D50" s="16"/>
      <c r="E50" s="16"/>
      <c r="F50" s="16"/>
      <c r="G50" s="16"/>
      <c r="H50" s="16"/>
    </row>
    <row r="51" spans="1:8">
      <c r="A51" s="7" t="s">
        <v>19</v>
      </c>
      <c r="B51" s="24" t="s">
        <v>71</v>
      </c>
      <c r="C51" s="24" t="s">
        <v>81</v>
      </c>
      <c r="D51" s="24" t="s">
        <v>72</v>
      </c>
      <c r="E51" s="24" t="s">
        <v>82</v>
      </c>
      <c r="F51" s="24" t="s">
        <v>73</v>
      </c>
      <c r="G51" s="24" t="s">
        <v>83</v>
      </c>
      <c r="H51" s="24" t="s">
        <v>11</v>
      </c>
    </row>
    <row r="52" spans="1:8">
      <c r="A52" s="16">
        <v>1</v>
      </c>
      <c r="B52" s="36">
        <v>4</v>
      </c>
      <c r="C52" s="36">
        <f t="shared" ref="C52:C60" si="11">B52/H52</f>
        <v>0.13333333333333333</v>
      </c>
      <c r="D52" s="36">
        <v>22</v>
      </c>
      <c r="E52" s="36">
        <f t="shared" ref="E52:E60" si="12">D52/H52</f>
        <v>0.73333333333333328</v>
      </c>
      <c r="F52" s="36">
        <v>4</v>
      </c>
      <c r="G52" s="36">
        <f t="shared" ref="G52:G60" si="13">F52/H52</f>
        <v>0.13333333333333333</v>
      </c>
      <c r="H52" s="36">
        <v>30</v>
      </c>
    </row>
    <row r="53" spans="1:8">
      <c r="A53" s="16">
        <v>2</v>
      </c>
      <c r="B53" s="36">
        <v>17</v>
      </c>
      <c r="C53" s="36">
        <f t="shared" si="11"/>
        <v>0.65384615384615385</v>
      </c>
      <c r="D53" s="36">
        <v>8</v>
      </c>
      <c r="E53" s="36">
        <f t="shared" si="12"/>
        <v>0.30769230769230771</v>
      </c>
      <c r="F53" s="36">
        <v>1</v>
      </c>
      <c r="G53" s="36">
        <f t="shared" si="13"/>
        <v>3.8461538461538464E-2</v>
      </c>
      <c r="H53" s="36">
        <v>26</v>
      </c>
    </row>
    <row r="54" spans="1:8">
      <c r="A54" s="16">
        <v>3</v>
      </c>
      <c r="B54" s="36">
        <v>14</v>
      </c>
      <c r="C54" s="36">
        <f t="shared" si="11"/>
        <v>0.51851851851851849</v>
      </c>
      <c r="D54" s="36">
        <v>11</v>
      </c>
      <c r="E54" s="36">
        <f t="shared" si="12"/>
        <v>0.40740740740740738</v>
      </c>
      <c r="F54" s="36">
        <v>2</v>
      </c>
      <c r="G54" s="36">
        <f t="shared" si="13"/>
        <v>7.407407407407407E-2</v>
      </c>
      <c r="H54" s="36">
        <v>27</v>
      </c>
    </row>
    <row r="55" spans="1:8">
      <c r="A55" s="16">
        <v>4</v>
      </c>
      <c r="B55" s="36">
        <v>13</v>
      </c>
      <c r="C55" s="36">
        <f t="shared" si="11"/>
        <v>0.5</v>
      </c>
      <c r="D55" s="36">
        <v>12</v>
      </c>
      <c r="E55" s="36">
        <f t="shared" si="12"/>
        <v>0.46153846153846156</v>
      </c>
      <c r="F55" s="36">
        <v>1</v>
      </c>
      <c r="G55" s="36">
        <f t="shared" si="13"/>
        <v>3.8461538461538464E-2</v>
      </c>
      <c r="H55" s="36">
        <v>26</v>
      </c>
    </row>
    <row r="56" spans="1:8">
      <c r="A56" s="16">
        <v>5</v>
      </c>
      <c r="B56" s="36">
        <v>10</v>
      </c>
      <c r="C56" s="36">
        <f t="shared" si="11"/>
        <v>0.33333333333333331</v>
      </c>
      <c r="D56" s="36">
        <v>11</v>
      </c>
      <c r="E56" s="36">
        <f t="shared" si="12"/>
        <v>0.36666666666666664</v>
      </c>
      <c r="F56" s="36">
        <v>9</v>
      </c>
      <c r="G56" s="36">
        <f t="shared" si="13"/>
        <v>0.3</v>
      </c>
      <c r="H56" s="36">
        <v>30</v>
      </c>
    </row>
    <row r="57" spans="1:8">
      <c r="A57" s="16">
        <v>6</v>
      </c>
      <c r="B57" s="36">
        <v>10</v>
      </c>
      <c r="C57" s="36">
        <f t="shared" si="11"/>
        <v>0.37037037037037035</v>
      </c>
      <c r="D57" s="36">
        <v>15</v>
      </c>
      <c r="E57" s="36">
        <f t="shared" si="12"/>
        <v>0.55555555555555558</v>
      </c>
      <c r="F57" s="36">
        <v>2</v>
      </c>
      <c r="G57" s="36">
        <f t="shared" si="13"/>
        <v>7.407407407407407E-2</v>
      </c>
      <c r="H57" s="36">
        <v>27</v>
      </c>
    </row>
    <row r="58" spans="1:8">
      <c r="A58" s="16">
        <v>7</v>
      </c>
      <c r="B58" s="36">
        <v>8</v>
      </c>
      <c r="C58" s="36">
        <f t="shared" si="11"/>
        <v>0.26666666666666666</v>
      </c>
      <c r="D58" s="36">
        <v>13</v>
      </c>
      <c r="E58" s="36">
        <f t="shared" si="12"/>
        <v>0.43333333333333335</v>
      </c>
      <c r="F58" s="36">
        <v>9</v>
      </c>
      <c r="G58" s="36">
        <f t="shared" si="13"/>
        <v>0.3</v>
      </c>
      <c r="H58" s="36">
        <v>30</v>
      </c>
    </row>
    <row r="59" spans="1:8">
      <c r="A59" s="16">
        <v>8</v>
      </c>
      <c r="B59" s="36">
        <v>7</v>
      </c>
      <c r="C59" s="36">
        <f t="shared" si="11"/>
        <v>0.25</v>
      </c>
      <c r="D59" s="36">
        <v>13</v>
      </c>
      <c r="E59" s="36">
        <f t="shared" si="12"/>
        <v>0.4642857142857143</v>
      </c>
      <c r="F59" s="36">
        <v>8</v>
      </c>
      <c r="G59" s="36">
        <f t="shared" si="13"/>
        <v>0.2857142857142857</v>
      </c>
      <c r="H59" s="36">
        <v>28</v>
      </c>
    </row>
    <row r="60" spans="1:8">
      <c r="A60" s="16">
        <v>9</v>
      </c>
      <c r="B60" s="36">
        <v>13</v>
      </c>
      <c r="C60" s="36">
        <f t="shared" si="11"/>
        <v>0.44827586206896552</v>
      </c>
      <c r="D60" s="36">
        <v>14</v>
      </c>
      <c r="E60" s="36">
        <f t="shared" si="12"/>
        <v>0.48275862068965519</v>
      </c>
      <c r="F60" s="36">
        <v>2</v>
      </c>
      <c r="G60" s="36">
        <f t="shared" si="13"/>
        <v>6.8965517241379309E-2</v>
      </c>
      <c r="H60" s="36">
        <v>29</v>
      </c>
    </row>
    <row r="61" spans="1:8">
      <c r="A61" s="91" t="s">
        <v>10</v>
      </c>
      <c r="B61" s="27">
        <f t="shared" ref="B61:H61" si="14">AVERAGE(B52:B60)</f>
        <v>10.666666666666666</v>
      </c>
      <c r="C61" s="27">
        <f t="shared" si="14"/>
        <v>0.38603824868192682</v>
      </c>
      <c r="D61" s="27">
        <f t="shared" si="14"/>
        <v>13.222222222222221</v>
      </c>
      <c r="E61" s="27">
        <f t="shared" si="14"/>
        <v>0.46806348894471506</v>
      </c>
      <c r="F61" s="27">
        <f t="shared" si="14"/>
        <v>4.2222222222222223</v>
      </c>
      <c r="G61" s="27">
        <f t="shared" si="14"/>
        <v>0.14589826237335812</v>
      </c>
      <c r="H61" s="27">
        <f t="shared" si="14"/>
        <v>28.111111111111111</v>
      </c>
    </row>
    <row r="62" spans="1:8" ht="16" customHeight="1">
      <c r="A62" s="88" t="s">
        <v>1</v>
      </c>
      <c r="B62" s="15">
        <f>STDEV(B52:B60)/SQRT(9)</f>
        <v>1.3333333333333333</v>
      </c>
      <c r="C62" s="15">
        <f>STDEV(C52:C60)/SQRT(9)</f>
        <v>5.3459738445982313E-2</v>
      </c>
      <c r="D62" s="15">
        <f t="shared" ref="D62:H62" si="15">STDEV(D52:D60)/SQRT(9)</f>
        <v>1.288601500527023</v>
      </c>
      <c r="E62" s="15">
        <f t="shared" si="15"/>
        <v>4.0685330724465014E-2</v>
      </c>
      <c r="F62" s="15">
        <f t="shared" si="15"/>
        <v>1.1520245196293177</v>
      </c>
      <c r="G62" s="15">
        <f t="shared" si="15"/>
        <v>3.8463991731951502E-2</v>
      </c>
      <c r="H62" s="15">
        <f t="shared" si="15"/>
        <v>0.56382730917178991</v>
      </c>
    </row>
    <row r="64" spans="1:8">
      <c r="A64" s="10" t="s">
        <v>80</v>
      </c>
    </row>
    <row r="65" spans="1:8">
      <c r="A65" s="78" t="s">
        <v>19</v>
      </c>
      <c r="B65" s="79" t="s">
        <v>71</v>
      </c>
      <c r="C65" s="79" t="s">
        <v>81</v>
      </c>
      <c r="D65" s="79" t="s">
        <v>72</v>
      </c>
      <c r="E65" s="79" t="s">
        <v>82</v>
      </c>
      <c r="F65" s="79" t="s">
        <v>73</v>
      </c>
      <c r="G65" s="79" t="s">
        <v>83</v>
      </c>
      <c r="H65" s="79" t="s">
        <v>11</v>
      </c>
    </row>
    <row r="66" spans="1:8">
      <c r="A66" s="16">
        <v>1</v>
      </c>
      <c r="B66" s="16">
        <v>9</v>
      </c>
      <c r="C66" s="16">
        <f t="shared" ref="C66:C75" si="16">B66/H66</f>
        <v>0.1875</v>
      </c>
      <c r="D66" s="16">
        <v>14</v>
      </c>
      <c r="E66" s="16">
        <f t="shared" ref="E66:E75" si="17">D66/H66</f>
        <v>0.29166666666666669</v>
      </c>
      <c r="F66" s="16">
        <v>25</v>
      </c>
      <c r="G66" s="16">
        <f t="shared" ref="G66:G75" si="18">F66/H66</f>
        <v>0.52083333333333337</v>
      </c>
      <c r="H66" s="16">
        <v>48</v>
      </c>
    </row>
    <row r="67" spans="1:8">
      <c r="A67" s="16">
        <v>2</v>
      </c>
      <c r="B67" s="16">
        <v>10</v>
      </c>
      <c r="C67" s="16">
        <f t="shared" si="16"/>
        <v>0.22222222222222221</v>
      </c>
      <c r="D67" s="16">
        <v>20</v>
      </c>
      <c r="E67" s="16">
        <f t="shared" si="17"/>
        <v>0.44444444444444442</v>
      </c>
      <c r="F67" s="16">
        <v>15</v>
      </c>
      <c r="G67" s="16">
        <f t="shared" si="18"/>
        <v>0.33333333333333331</v>
      </c>
      <c r="H67" s="16">
        <v>45</v>
      </c>
    </row>
    <row r="68" spans="1:8">
      <c r="A68" s="16">
        <v>2</v>
      </c>
      <c r="B68" s="16">
        <v>1</v>
      </c>
      <c r="C68" s="16">
        <f t="shared" si="16"/>
        <v>3.8461538461538464E-2</v>
      </c>
      <c r="D68" s="16">
        <v>1</v>
      </c>
      <c r="E68" s="16">
        <f t="shared" si="17"/>
        <v>3.8461538461538464E-2</v>
      </c>
      <c r="F68" s="16">
        <v>24</v>
      </c>
      <c r="G68" s="16">
        <f t="shared" si="18"/>
        <v>0.92307692307692313</v>
      </c>
      <c r="H68" s="16">
        <v>26</v>
      </c>
    </row>
    <row r="69" spans="1:8">
      <c r="A69" s="16">
        <v>3</v>
      </c>
      <c r="B69" s="16">
        <v>2</v>
      </c>
      <c r="C69" s="16">
        <f t="shared" si="16"/>
        <v>7.6923076923076927E-2</v>
      </c>
      <c r="D69" s="16">
        <v>4</v>
      </c>
      <c r="E69" s="16">
        <f t="shared" si="17"/>
        <v>0.15384615384615385</v>
      </c>
      <c r="F69" s="16">
        <v>20</v>
      </c>
      <c r="G69" s="16">
        <f t="shared" si="18"/>
        <v>0.76923076923076927</v>
      </c>
      <c r="H69" s="16">
        <v>26</v>
      </c>
    </row>
    <row r="70" spans="1:8">
      <c r="A70" s="16">
        <v>4</v>
      </c>
      <c r="B70" s="16">
        <v>2</v>
      </c>
      <c r="C70" s="16">
        <f t="shared" si="16"/>
        <v>6.6666666666666666E-2</v>
      </c>
      <c r="D70" s="16">
        <v>3</v>
      </c>
      <c r="E70" s="16">
        <f t="shared" si="17"/>
        <v>0.1</v>
      </c>
      <c r="F70" s="16">
        <v>25</v>
      </c>
      <c r="G70" s="16">
        <f t="shared" si="18"/>
        <v>0.83333333333333337</v>
      </c>
      <c r="H70" s="16">
        <v>30</v>
      </c>
    </row>
    <row r="71" spans="1:8">
      <c r="A71" s="16">
        <v>5</v>
      </c>
      <c r="B71" s="16">
        <v>1</v>
      </c>
      <c r="C71" s="16">
        <f t="shared" si="16"/>
        <v>3.3333333333333333E-2</v>
      </c>
      <c r="D71" s="16">
        <v>7</v>
      </c>
      <c r="E71" s="16">
        <f t="shared" si="17"/>
        <v>0.23333333333333334</v>
      </c>
      <c r="F71" s="16">
        <v>22</v>
      </c>
      <c r="G71" s="16">
        <f t="shared" si="18"/>
        <v>0.73333333333333328</v>
      </c>
      <c r="H71" s="16">
        <v>30</v>
      </c>
    </row>
    <row r="72" spans="1:8">
      <c r="A72" s="16">
        <v>6</v>
      </c>
      <c r="B72" s="16">
        <v>0</v>
      </c>
      <c r="C72" s="16">
        <f t="shared" si="16"/>
        <v>0</v>
      </c>
      <c r="D72" s="16">
        <v>2</v>
      </c>
      <c r="E72" s="16">
        <f t="shared" si="17"/>
        <v>0.10526315789473684</v>
      </c>
      <c r="F72" s="16">
        <v>17</v>
      </c>
      <c r="G72" s="16">
        <f t="shared" si="18"/>
        <v>0.89473684210526316</v>
      </c>
      <c r="H72" s="16">
        <v>19</v>
      </c>
    </row>
    <row r="73" spans="1:8">
      <c r="A73" s="16">
        <v>7</v>
      </c>
      <c r="B73" s="16">
        <v>2</v>
      </c>
      <c r="C73" s="16">
        <f t="shared" si="16"/>
        <v>7.1428571428571425E-2</v>
      </c>
      <c r="D73" s="16">
        <v>8</v>
      </c>
      <c r="E73" s="16">
        <f t="shared" si="17"/>
        <v>0.2857142857142857</v>
      </c>
      <c r="F73" s="16">
        <v>18</v>
      </c>
      <c r="G73" s="16">
        <f t="shared" si="18"/>
        <v>0.6428571428571429</v>
      </c>
      <c r="H73" s="16">
        <v>28</v>
      </c>
    </row>
    <row r="74" spans="1:8">
      <c r="A74" s="16">
        <v>8</v>
      </c>
      <c r="B74" s="16">
        <v>0</v>
      </c>
      <c r="C74" s="16">
        <f t="shared" si="16"/>
        <v>0</v>
      </c>
      <c r="D74" s="16">
        <v>3</v>
      </c>
      <c r="E74" s="16">
        <f t="shared" si="17"/>
        <v>0.1</v>
      </c>
      <c r="F74" s="16">
        <v>27</v>
      </c>
      <c r="G74" s="16">
        <f t="shared" si="18"/>
        <v>0.9</v>
      </c>
      <c r="H74" s="16">
        <v>30</v>
      </c>
    </row>
    <row r="75" spans="1:8">
      <c r="A75" s="16">
        <v>9</v>
      </c>
      <c r="B75" s="16">
        <v>4</v>
      </c>
      <c r="C75" s="16">
        <f t="shared" si="16"/>
        <v>0.13793103448275862</v>
      </c>
      <c r="D75" s="16">
        <v>3</v>
      </c>
      <c r="E75" s="16">
        <f t="shared" si="17"/>
        <v>0.10344827586206896</v>
      </c>
      <c r="F75" s="16">
        <v>22</v>
      </c>
      <c r="G75" s="16">
        <f t="shared" si="18"/>
        <v>0.75862068965517238</v>
      </c>
      <c r="H75" s="16">
        <v>29</v>
      </c>
    </row>
    <row r="76" spans="1:8">
      <c r="A76" s="86" t="s">
        <v>10</v>
      </c>
      <c r="B76" s="27">
        <f t="shared" ref="B76:H76" si="19">AVERAGE(B66:B75)</f>
        <v>3.1</v>
      </c>
      <c r="C76" s="27">
        <f t="shared" si="19"/>
        <v>8.3446644351816743E-2</v>
      </c>
      <c r="D76" s="27">
        <f t="shared" si="19"/>
        <v>6.5</v>
      </c>
      <c r="E76" s="27">
        <f t="shared" si="19"/>
        <v>0.18561778562232284</v>
      </c>
      <c r="F76" s="27">
        <f t="shared" si="19"/>
        <v>21.5</v>
      </c>
      <c r="G76" s="27">
        <f t="shared" si="19"/>
        <v>0.73093557002586051</v>
      </c>
      <c r="H76" s="27">
        <f t="shared" si="19"/>
        <v>31.1</v>
      </c>
    </row>
    <row r="77" spans="1:8">
      <c r="A77" s="87" t="s">
        <v>1</v>
      </c>
      <c r="B77" s="15">
        <f>STDEV(B66:B75)/SQRT(9)</f>
        <v>1.1910157507432546</v>
      </c>
      <c r="C77" s="15">
        <f>STDEV(C66:C75)/SQRT(9)</f>
        <v>2.5333469264524417E-2</v>
      </c>
      <c r="D77" s="15">
        <f t="shared" ref="D77:H77" si="20">STDEV(D66:D75)/SQRT(9)</f>
        <v>2.0321490175746537</v>
      </c>
      <c r="E77" s="15">
        <f t="shared" si="20"/>
        <v>4.173218403594197E-2</v>
      </c>
      <c r="F77" s="15">
        <f t="shared" si="20"/>
        <v>1.3076224773266467</v>
      </c>
      <c r="G77" s="15">
        <f t="shared" si="20"/>
        <v>6.2365338873616831E-2</v>
      </c>
      <c r="H77" s="15">
        <f t="shared" si="20"/>
        <v>2.9289951085105979</v>
      </c>
    </row>
    <row r="79" spans="1:8">
      <c r="A79" s="10" t="s">
        <v>79</v>
      </c>
    </row>
    <row r="80" spans="1:8">
      <c r="A80" s="78" t="s">
        <v>19</v>
      </c>
      <c r="B80" s="79" t="s">
        <v>71</v>
      </c>
      <c r="C80" s="79" t="s">
        <v>81</v>
      </c>
      <c r="D80" s="79" t="s">
        <v>72</v>
      </c>
      <c r="E80" s="79" t="s">
        <v>82</v>
      </c>
      <c r="F80" s="79" t="s">
        <v>73</v>
      </c>
      <c r="G80" s="79" t="s">
        <v>83</v>
      </c>
      <c r="H80" s="79" t="s">
        <v>11</v>
      </c>
    </row>
    <row r="81" spans="1:8">
      <c r="A81" s="16">
        <v>1</v>
      </c>
      <c r="B81" s="16">
        <v>1</v>
      </c>
      <c r="C81" s="16">
        <f t="shared" ref="C81:C89" si="21">B81/H81</f>
        <v>3.125E-2</v>
      </c>
      <c r="D81" s="16">
        <v>4</v>
      </c>
      <c r="E81" s="16">
        <f t="shared" ref="E81:E89" si="22">D81/H81</f>
        <v>0.125</v>
      </c>
      <c r="F81" s="16">
        <v>27</v>
      </c>
      <c r="G81" s="16">
        <f t="shared" ref="G81:G89" si="23">F81/H81</f>
        <v>0.84375</v>
      </c>
      <c r="H81" s="16">
        <v>32</v>
      </c>
    </row>
    <row r="82" spans="1:8">
      <c r="A82" s="16">
        <v>2</v>
      </c>
      <c r="B82" s="16">
        <v>3</v>
      </c>
      <c r="C82" s="16">
        <f t="shared" si="21"/>
        <v>7.8947368421052627E-2</v>
      </c>
      <c r="D82" s="16">
        <v>0</v>
      </c>
      <c r="E82" s="16">
        <f t="shared" si="22"/>
        <v>0</v>
      </c>
      <c r="F82" s="16">
        <v>35</v>
      </c>
      <c r="G82" s="16">
        <f t="shared" si="23"/>
        <v>0.92105263157894735</v>
      </c>
      <c r="H82" s="16">
        <v>38</v>
      </c>
    </row>
    <row r="83" spans="1:8">
      <c r="A83" s="16">
        <v>3</v>
      </c>
      <c r="B83" s="16">
        <v>0</v>
      </c>
      <c r="C83" s="16">
        <f t="shared" si="21"/>
        <v>0</v>
      </c>
      <c r="D83" s="16">
        <v>3</v>
      </c>
      <c r="E83" s="16">
        <f t="shared" si="22"/>
        <v>0.13043478260869565</v>
      </c>
      <c r="F83" s="16">
        <v>20</v>
      </c>
      <c r="G83" s="16">
        <f t="shared" si="23"/>
        <v>0.86956521739130432</v>
      </c>
      <c r="H83" s="16">
        <v>23</v>
      </c>
    </row>
    <row r="84" spans="1:8">
      <c r="A84" s="16">
        <v>4</v>
      </c>
      <c r="B84" s="16">
        <v>0</v>
      </c>
      <c r="C84" s="16">
        <f t="shared" si="21"/>
        <v>0</v>
      </c>
      <c r="D84" s="16">
        <v>3</v>
      </c>
      <c r="E84" s="16">
        <f t="shared" si="22"/>
        <v>0.11538461538461539</v>
      </c>
      <c r="F84" s="16">
        <v>23</v>
      </c>
      <c r="G84" s="16">
        <f t="shared" si="23"/>
        <v>0.88461538461538458</v>
      </c>
      <c r="H84" s="16">
        <v>26</v>
      </c>
    </row>
    <row r="85" spans="1:8">
      <c r="A85" s="16">
        <v>5</v>
      </c>
      <c r="B85" s="16">
        <v>3</v>
      </c>
      <c r="C85" s="16">
        <f t="shared" si="21"/>
        <v>0.13043478260869565</v>
      </c>
      <c r="D85" s="16">
        <v>2</v>
      </c>
      <c r="E85" s="16">
        <f t="shared" si="22"/>
        <v>8.6956521739130432E-2</v>
      </c>
      <c r="F85" s="16">
        <v>18</v>
      </c>
      <c r="G85" s="16">
        <f t="shared" si="23"/>
        <v>0.78260869565217395</v>
      </c>
      <c r="H85" s="16">
        <v>23</v>
      </c>
    </row>
    <row r="86" spans="1:8">
      <c r="A86" s="16">
        <v>6</v>
      </c>
      <c r="B86" s="16">
        <v>3</v>
      </c>
      <c r="C86" s="16">
        <f t="shared" si="21"/>
        <v>0.10344827586206896</v>
      </c>
      <c r="D86" s="16">
        <v>0</v>
      </c>
      <c r="E86" s="16">
        <f t="shared" si="22"/>
        <v>0</v>
      </c>
      <c r="F86" s="16">
        <v>26</v>
      </c>
      <c r="G86" s="16">
        <f t="shared" si="23"/>
        <v>0.89655172413793105</v>
      </c>
      <c r="H86" s="16">
        <v>29</v>
      </c>
    </row>
    <row r="87" spans="1:8">
      <c r="A87" s="16">
        <v>7</v>
      </c>
      <c r="B87" s="16">
        <v>0</v>
      </c>
      <c r="C87" s="16">
        <f t="shared" si="21"/>
        <v>0</v>
      </c>
      <c r="D87" s="16">
        <v>0</v>
      </c>
      <c r="E87" s="16">
        <f t="shared" si="22"/>
        <v>0</v>
      </c>
      <c r="F87" s="16">
        <v>25</v>
      </c>
      <c r="G87" s="16">
        <f t="shared" si="23"/>
        <v>1</v>
      </c>
      <c r="H87" s="16">
        <v>25</v>
      </c>
    </row>
    <row r="88" spans="1:8">
      <c r="A88" s="16">
        <v>8</v>
      </c>
      <c r="B88" s="16">
        <v>0</v>
      </c>
      <c r="C88" s="16">
        <f t="shared" si="21"/>
        <v>0</v>
      </c>
      <c r="D88" s="16">
        <v>0</v>
      </c>
      <c r="E88" s="16">
        <f t="shared" si="22"/>
        <v>0</v>
      </c>
      <c r="F88" s="16">
        <v>28</v>
      </c>
      <c r="G88" s="16">
        <f t="shared" si="23"/>
        <v>1</v>
      </c>
      <c r="H88" s="16">
        <v>28</v>
      </c>
    </row>
    <row r="89" spans="1:8">
      <c r="A89" s="29">
        <v>9</v>
      </c>
      <c r="B89" s="29">
        <v>0</v>
      </c>
      <c r="C89" s="29">
        <f t="shared" si="21"/>
        <v>0</v>
      </c>
      <c r="D89" s="29">
        <v>1</v>
      </c>
      <c r="E89" s="29">
        <f t="shared" si="22"/>
        <v>3.3333333333333333E-2</v>
      </c>
      <c r="F89" s="29">
        <v>29</v>
      </c>
      <c r="G89" s="29">
        <f t="shared" si="23"/>
        <v>0.96666666666666667</v>
      </c>
      <c r="H89" s="29">
        <v>30</v>
      </c>
    </row>
    <row r="90" spans="1:8">
      <c r="A90" s="86" t="s">
        <v>10</v>
      </c>
      <c r="B90" s="10">
        <f t="shared" ref="B90:H90" si="24">AVERAGE(B81:B89)</f>
        <v>1.1111111111111112</v>
      </c>
      <c r="C90" s="15">
        <f t="shared" si="24"/>
        <v>3.8231158543535246E-2</v>
      </c>
      <c r="D90" s="10">
        <f t="shared" si="24"/>
        <v>1.4444444444444444</v>
      </c>
      <c r="E90" s="15">
        <f t="shared" si="24"/>
        <v>5.4567694785086093E-2</v>
      </c>
      <c r="F90" s="10">
        <f t="shared" si="24"/>
        <v>25.666666666666668</v>
      </c>
      <c r="G90" s="15">
        <f t="shared" si="24"/>
        <v>0.90720114667137863</v>
      </c>
      <c r="H90" s="10">
        <f t="shared" si="24"/>
        <v>28.222222222222221</v>
      </c>
    </row>
    <row r="91" spans="1:8">
      <c r="A91" s="87" t="s">
        <v>1</v>
      </c>
      <c r="B91" s="15">
        <f t="shared" ref="B91:H91" si="25">STDEV(B81:B89)/SQRT(9)</f>
        <v>0.4843221048378526</v>
      </c>
      <c r="C91" s="15">
        <f t="shared" si="25"/>
        <v>1.738830802156113E-2</v>
      </c>
      <c r="D91" s="15">
        <f t="shared" si="25"/>
        <v>0.52996622300941421</v>
      </c>
      <c r="E91" s="15">
        <f t="shared" si="25"/>
        <v>1.9658787241575923E-2</v>
      </c>
      <c r="F91" s="15">
        <f t="shared" si="25"/>
        <v>1.6832508230603462</v>
      </c>
      <c r="G91" s="15">
        <f t="shared" si="25"/>
        <v>2.4307229990465265E-2</v>
      </c>
      <c r="H91" s="15">
        <f t="shared" si="25"/>
        <v>1.5966786514666576</v>
      </c>
    </row>
  </sheetData>
  <pageMargins left="0.75" right="0.75" top="1" bottom="1" header="0.5" footer="0.5"/>
  <pageSetup orientation="portrait" horizontalDpi="4294967292" verticalDpi="4294967292"/>
  <ignoredErrors>
    <ignoredError sqref="D34" formulaRange="1"/>
  </ignoredError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Objective 1 (Exp. 1-6)</vt:lpstr>
      <vt:lpstr>Objective 2 (Exp. 7)</vt:lpstr>
      <vt:lpstr>Objective 3 (Exp. 8-11)</vt:lpstr>
      <vt:lpstr>Objective 4 (12-17)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Maia  Smith</dc:creator>
  <cp:lastModifiedBy>Bekka Brodie</cp:lastModifiedBy>
  <cp:lastPrinted>2014-01-13T23:43:30Z</cp:lastPrinted>
  <dcterms:created xsi:type="dcterms:W3CDTF">2012-10-17T23:34:48Z</dcterms:created>
  <dcterms:modified xsi:type="dcterms:W3CDTF">2015-10-19T06:50:29Z</dcterms:modified>
</cp:coreProperties>
</file>