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date1904="1" showInkAnnotation="0" autoCompressPictures="0"/>
  <bookViews>
    <workbookView xWindow="0" yWindow="0" windowWidth="49780" windowHeight="275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19" i="1"/>
  <c r="I18" i="1"/>
  <c r="I17" i="1"/>
  <c r="I16" i="1"/>
  <c r="I15" i="1"/>
  <c r="I14" i="1"/>
  <c r="I13" i="1"/>
  <c r="I12" i="1"/>
  <c r="I10" i="1"/>
  <c r="I9" i="1"/>
  <c r="I8" i="1"/>
  <c r="I5" i="1"/>
  <c r="I4" i="1"/>
  <c r="I3" i="1"/>
</calcChain>
</file>

<file path=xl/sharedStrings.xml><?xml version="1.0" encoding="utf-8"?>
<sst xmlns="http://schemas.openxmlformats.org/spreadsheetml/2006/main" count="331" uniqueCount="272">
  <si>
    <t>Wb352</t>
    <phoneticPr fontId="1" type="noConversion"/>
  </si>
  <si>
    <t>Wb443</t>
    <phoneticPr fontId="1" type="noConversion"/>
  </si>
  <si>
    <t>Wb126</t>
    <phoneticPr fontId="1" type="noConversion"/>
  </si>
  <si>
    <t>Wb261</t>
    <phoneticPr fontId="1" type="noConversion"/>
  </si>
  <si>
    <t>Wb289</t>
    <phoneticPr fontId="1" type="noConversion"/>
  </si>
  <si>
    <t>Wb132</t>
    <phoneticPr fontId="1" type="noConversion"/>
  </si>
  <si>
    <t>Wb610</t>
    <phoneticPr fontId="1" type="noConversion"/>
  </si>
  <si>
    <t>Wb267</t>
    <phoneticPr fontId="1" type="noConversion"/>
  </si>
  <si>
    <t>Bm499</t>
    <phoneticPr fontId="1" type="noConversion"/>
  </si>
  <si>
    <t>Bm373</t>
    <phoneticPr fontId="1" type="noConversion"/>
  </si>
  <si>
    <t>Bm134</t>
    <phoneticPr fontId="1" type="noConversion"/>
  </si>
  <si>
    <t>Bm419</t>
    <phoneticPr fontId="1" type="noConversion"/>
  </si>
  <si>
    <t>Bm222</t>
    <phoneticPr fontId="1" type="noConversion"/>
  </si>
  <si>
    <t>Bm698</t>
    <phoneticPr fontId="1" type="noConversion"/>
  </si>
  <si>
    <t>Bm827</t>
    <phoneticPr fontId="1" type="noConversion"/>
  </si>
  <si>
    <t>Wb153</t>
    <phoneticPr fontId="1" type="noConversion"/>
  </si>
  <si>
    <t>WbHypothetical</t>
    <phoneticPr fontId="1" type="noConversion"/>
  </si>
  <si>
    <t>BmES62</t>
    <phoneticPr fontId="1" type="noConversion"/>
  </si>
  <si>
    <t>Bmpde-2</t>
    <phoneticPr fontId="1" type="noConversion"/>
  </si>
  <si>
    <t>Wb123</t>
    <phoneticPr fontId="1" type="noConversion"/>
  </si>
  <si>
    <t>WbSerpin</t>
    <phoneticPr fontId="1" type="noConversion"/>
  </si>
  <si>
    <t>Fwd primer name</t>
    <phoneticPr fontId="1" type="noConversion"/>
  </si>
  <si>
    <t>Rev primer name</t>
    <phoneticPr fontId="1" type="noConversion"/>
  </si>
  <si>
    <t>Name</t>
    <phoneticPr fontId="1" type="noConversion"/>
  </si>
  <si>
    <t>BmEpicuticulin</t>
    <phoneticPr fontId="1" type="noConversion"/>
  </si>
  <si>
    <t>WbEndochitinase</t>
    <phoneticPr fontId="1" type="noConversion"/>
  </si>
  <si>
    <t>WbHypothetical</t>
    <phoneticPr fontId="1" type="noConversion"/>
  </si>
  <si>
    <t>Wbpat-6</t>
    <phoneticPr fontId="1" type="noConversion"/>
  </si>
  <si>
    <t>BmHypothetical</t>
    <phoneticPr fontId="1" type="noConversion"/>
  </si>
  <si>
    <t>BmVAH</t>
    <phoneticPr fontId="1" type="noConversion"/>
  </si>
  <si>
    <t>Sequence specific forward primer</t>
    <phoneticPr fontId="1" type="noConversion"/>
  </si>
  <si>
    <t xml:space="preserve">BM134-5p </t>
  </si>
  <si>
    <t xml:space="preserve">BM222-5p </t>
  </si>
  <si>
    <t xml:space="preserve">BM24-5p </t>
  </si>
  <si>
    <t xml:space="preserve">BM373-5p </t>
  </si>
  <si>
    <t xml:space="preserve">BM419-5p </t>
  </si>
  <si>
    <t xml:space="preserve">BM499-5p </t>
  </si>
  <si>
    <t xml:space="preserve">BM698-5p </t>
  </si>
  <si>
    <t xml:space="preserve">BM827-5p </t>
  </si>
  <si>
    <t xml:space="preserve">BM97-5p </t>
  </si>
  <si>
    <t xml:space="preserve">WB123-5p </t>
  </si>
  <si>
    <t xml:space="preserve">WB126-5p </t>
  </si>
  <si>
    <t xml:space="preserve">WB132-5p </t>
  </si>
  <si>
    <t xml:space="preserve">WB153-5p </t>
  </si>
  <si>
    <t xml:space="preserve">WB261-5p </t>
  </si>
  <si>
    <t xml:space="preserve">WB267-5p </t>
  </si>
  <si>
    <t xml:space="preserve">WB289-5p </t>
  </si>
  <si>
    <t xml:space="preserve">WB352-5p </t>
  </si>
  <si>
    <t xml:space="preserve">WB443-5p </t>
  </si>
  <si>
    <t xml:space="preserve">WB610-5p </t>
  </si>
  <si>
    <t xml:space="preserve">BM134-3p </t>
  </si>
  <si>
    <t xml:space="preserve">BM222-3p </t>
  </si>
  <si>
    <t xml:space="preserve">BM24-3p </t>
  </si>
  <si>
    <t xml:space="preserve">BM373-3p </t>
  </si>
  <si>
    <t xml:space="preserve">BM419-3p </t>
  </si>
  <si>
    <t xml:space="preserve">BM499-3p </t>
  </si>
  <si>
    <t xml:space="preserve">BM698-3p </t>
  </si>
  <si>
    <t xml:space="preserve">BM827-3p </t>
  </si>
  <si>
    <t xml:space="preserve">BM97-3p </t>
  </si>
  <si>
    <t xml:space="preserve">WB123-3p </t>
  </si>
  <si>
    <t xml:space="preserve">WB126-3p </t>
  </si>
  <si>
    <t xml:space="preserve">WB132-3p </t>
  </si>
  <si>
    <t xml:space="preserve">WB153-3p </t>
  </si>
  <si>
    <t xml:space="preserve">WB261-3p </t>
  </si>
  <si>
    <t xml:space="preserve">WB267-3p </t>
  </si>
  <si>
    <t xml:space="preserve">WB289-3p </t>
  </si>
  <si>
    <t xml:space="preserve">WB352-3p </t>
  </si>
  <si>
    <t xml:space="preserve">WB443-3p </t>
  </si>
  <si>
    <t xml:space="preserve">WB610-3p </t>
  </si>
  <si>
    <t>CGGAGCCCCGGCATCGAGGGC</t>
  </si>
  <si>
    <t>ATGAAGAGCGCCTTCGTGGAG</t>
  </si>
  <si>
    <t>ATGCCCTTCCTGTTCTGCGAC</t>
  </si>
  <si>
    <t>ATGTGCACCGACGCCAACAGC</t>
  </si>
  <si>
    <t>ATGAACAGCCAGACCGAGACC</t>
  </si>
  <si>
    <t>TTCGAGACCTGCGTGGACAAG</t>
  </si>
  <si>
    <t>ATGGTGACCATCGTGAGCAAG</t>
  </si>
  <si>
    <t>ATGCTGGCCGAGATCAGCAGC</t>
  </si>
  <si>
    <t>TCAGCAGAAGGTCTTGGCGAT</t>
  </si>
  <si>
    <t>TCACAGCAGCCGCTGCTGCCA</t>
  </si>
  <si>
    <t>TCAGTCGAAGCACAGGTTCAG</t>
  </si>
  <si>
    <t>TCACTTGATCAGCACGCCGAT</t>
  </si>
  <si>
    <t>TCAGCCCAGGTCCCGCTCCCG</t>
  </si>
  <si>
    <t>TCAGCACAGGTTGATGGTGCA</t>
  </si>
  <si>
    <t>TCAGCTCTCGCCGGTCACCAT</t>
  </si>
  <si>
    <t>TCAGAAGGGCTGCCGCTCGTT</t>
  </si>
  <si>
    <t>TCACTGCCAGTTCTGCAGCTG</t>
  </si>
  <si>
    <t>TCACTTCACGAACTGGCCGAT</t>
  </si>
  <si>
    <t>TCAGTAGCCGGGGGCGGTCCG</t>
  </si>
  <si>
    <t>TCAGGTGGGCAGCTCGGGGTT</t>
  </si>
  <si>
    <t>TCACTGCTTGTAGGGCAGCCT</t>
  </si>
  <si>
    <t>TCAGTTGTTCTTGTTCACGAT</t>
  </si>
  <si>
    <t>TCACTCGGTCAGGGTGATGAA</t>
  </si>
  <si>
    <t>TCAGTGCACCTGCTCGTTCAT</t>
  </si>
  <si>
    <t>TCAGTTGCCGATGCCGTCCTC</t>
  </si>
  <si>
    <t>TCACAGCTTGGGCCGGCTCAT</t>
  </si>
  <si>
    <t>Sequence specfic reverse primer</t>
    <phoneticPr fontId="1" type="noConversion"/>
  </si>
  <si>
    <t>Bm-wnk-1</t>
    <phoneticPr fontId="1" type="noConversion"/>
  </si>
  <si>
    <t>ATGCCACTGATGTACCAGTAC</t>
  </si>
  <si>
    <t>ATGTTCCTGCAGAAGAAGGAC</t>
  </si>
  <si>
    <t>ATGACCAGCCGGCACCGGCAC</t>
  </si>
  <si>
    <t>AGCCAGAACTACGTGCTGGAG</t>
  </si>
  <si>
    <t>ATGTACAACGACGAGAGCGTG</t>
  </si>
  <si>
    <t>ATGAGCACCCTGGAGAACGCC</t>
  </si>
  <si>
    <t>ATGCTGAAGGGCCTGCAGCAC</t>
  </si>
  <si>
    <t>ATGACCCTGGCCATCGGCGCC</t>
  </si>
  <si>
    <t>CTGCACAAGCACAACGCCCAC</t>
  </si>
  <si>
    <t>ATCCTGGGCCAGATCAGCCTG</t>
  </si>
  <si>
    <t>BmHypothetical</t>
  </si>
  <si>
    <t>Bm024</t>
  </si>
  <si>
    <t>Bm097</t>
  </si>
  <si>
    <t>Best Match to NR</t>
  </si>
  <si>
    <t>vespid allergen antigen homolog</t>
  </si>
  <si>
    <t>epicuticlin</t>
  </si>
  <si>
    <t>CG2061-PA, isoform A</t>
  </si>
  <si>
    <t>F32B5.7</t>
  </si>
  <si>
    <t>aminopeptidase ES-62 precursor</t>
  </si>
  <si>
    <t>PhosphoDiEsterase family member (pde-4)</t>
  </si>
  <si>
    <t>Hypothetical protein CBG14607</t>
  </si>
  <si>
    <t>mammalian WNK-type protein kinase homolog family member (wnk-1)</t>
  </si>
  <si>
    <t>C27H6.8</t>
  </si>
  <si>
    <t>BmSERPIN</t>
  </si>
  <si>
    <t>gi|159657|gb|AAA29371.1| collagen</t>
  </si>
  <si>
    <t>cuticular endochitinase</t>
  </si>
  <si>
    <t>gi|460246|gb|AAC46611.1| a2 (IV) basement membrane collagen</t>
  </si>
  <si>
    <t>T01E8.1</t>
  </si>
  <si>
    <t>Hypothetical protein CBG14916</t>
  </si>
  <si>
    <t>Hypothetical protein CBG15182</t>
  </si>
  <si>
    <t>PREDICTED: similar to SEC13-like 1 isoform b</t>
  </si>
  <si>
    <t>PREDICTED: hypothetical protein</t>
  </si>
  <si>
    <t>Paralysed Arrest at Two-fold family member (pat-6)</t>
  </si>
  <si>
    <t>Best Match to GO</t>
  </si>
  <si>
    <t>All Descriptors</t>
  </si>
  <si>
    <t>Parent</t>
  </si>
  <si>
    <t>Second Parent</t>
  </si>
  <si>
    <t>GO #</t>
  </si>
  <si>
    <t>Best Match to KOG</t>
  </si>
  <si>
    <t>General Class</t>
  </si>
  <si>
    <t>Best Match to SMART</t>
  </si>
  <si>
    <t>Best Match to PFAM</t>
  </si>
  <si>
    <t>transport vesicle</t>
  </si>
  <si>
    <t>protein binding||binding</t>
  </si>
  <si>
    <t>binding</t>
  </si>
  <si>
    <t/>
  </si>
  <si>
    <t>Defense-related protein containing SCP domain</t>
  </si>
  <si>
    <t>Function unknown</t>
  </si>
  <si>
    <t>SCP, SCP / Tpx-1 / Ag5 / PR-1 / Sc7 family of extracellular domains</t>
  </si>
  <si>
    <t>SCP, SCP-like extracellular protein</t>
  </si>
  <si>
    <t>biological_process - molecular_function - cellular_component</t>
  </si>
  <si>
    <t>mannosyltransferase activity||transferase activity\, transferring hexosyl groups||transferase activity\, transferring glycosyl groups||transferase activity||catalytic activity</t>
  </si>
  <si>
    <t>catalytic activity</t>
  </si>
  <si>
    <t>transferase activity</t>
  </si>
  <si>
    <t>Integral membrane protein</t>
  </si>
  <si>
    <t>General function prediction only</t>
  </si>
  <si>
    <t>FYVE, Protein present in Fab1, YOTB, Vac1, and EEA1; Zinc-binding domain, possibly involved in endosomal targetting</t>
  </si>
  <si>
    <t>GKAP, Guanylate-kinase-associated protein (GKAP) protein</t>
  </si>
  <si>
    <t>G-protein coupled receptor protein signaling pathway - G-protein coupled receptor activity</t>
  </si>
  <si>
    <t>G-protein coupled receptor activity||transmembrane receptor activity||receptor activity||signal transducer activity</t>
  </si>
  <si>
    <t>signal transducer activity</t>
  </si>
  <si>
    <t>receptor activity</t>
  </si>
  <si>
    <t>Lanthionine synthetase C-like protein 1</t>
  </si>
  <si>
    <t>Defense mechanisms</t>
  </si>
  <si>
    <t>CNH, Domain found in NIK1-like kinases, mouse citron and yeast ROM1, ROM2; Unpublished observations</t>
  </si>
  <si>
    <t>LANC_like, Lanthionine synthetase C-like protein</t>
  </si>
  <si>
    <t>Sulfotransferase</t>
  </si>
  <si>
    <t>RasGEFN, Guanine nucleotide exchange factor for Ras-like GTPases; N-terminal motif; A subset of guanine nucleotide exchange factor for Ras-like small GTPases appear to possess this domain N-terminal to the RasGef (Cdc25-like) domain</t>
  </si>
  <si>
    <t>Dynactin_p22, Dynactin subunit p22</t>
  </si>
  <si>
    <t>proteolysis - peptide metabolic process - extracellular space - cytoplasm</t>
  </si>
  <si>
    <t>Golgi proteins involved in ER retention (RER)</t>
  </si>
  <si>
    <t>Intracellular trafficking, secretion, and vesicular transport</t>
  </si>
  <si>
    <t>SEC63, Domain of unknown function in Sec63p, Brr2p and other proteins</t>
  </si>
  <si>
    <t>Rer1, Rer1 family</t>
  </si>
  <si>
    <t>smooth muscle contraction - cAMP catabolic process</t>
  </si>
  <si>
    <t>3'\,5'-cyclic-AMP phosphodiesterase activity||3'\,5'-cyclic-nucleotide phosphodiesterase activity||cyclic-nucleotide phosphodiesterase activity||phosphoric diester hydrolase activity||phosphoric ester hydrolase activity||hydrolase activity\, acting on ester bonds||hydrolase activity||catalytic activity</t>
  </si>
  <si>
    <t>hydrolase activity</t>
  </si>
  <si>
    <t>Cyclic nucleotide phosphodiesterase</t>
  </si>
  <si>
    <t>Signal transduction mechanisms</t>
  </si>
  <si>
    <t>HDc, Metal dependent phosphohydrolases with conserved 'HD' motif</t>
  </si>
  <si>
    <t>PDEase_I, 3'5'-cyclic nucleotide phosphodiesterase</t>
  </si>
  <si>
    <t>translational initiation - eukaryotic translation initiation factor 3 complex - translation initiation factor activity - cytosol</t>
  </si>
  <si>
    <t>translation initiation factor activity||translation factor activity\, nucleic acid binding||translation regulator activity</t>
  </si>
  <si>
    <t>translation regulator activity</t>
  </si>
  <si>
    <t>translation factor activity\, nucleic acid binding</t>
  </si>
  <si>
    <t>Angiotensin I-converting enzymes - M2 family peptidases</t>
  </si>
  <si>
    <t>Amino acid transport and metabolism</t>
  </si>
  <si>
    <t>START, in StAR and phosphatidylcholine transfer protein; putative lipid-binding domain in StAR and phosphatidylcholine transfer protein</t>
  </si>
  <si>
    <t>Peptidase_M2, Angiotensin-converting enzyme</t>
  </si>
  <si>
    <t>soluble fraction - ion transport - protein binding - protein kinase activity - protein amino acid phosphorylation - vesicular fraction - regulation of cellular process - cytoplasm</t>
  </si>
  <si>
    <t>Serine/threonine protein kinase</t>
  </si>
  <si>
    <t>S_TKc, Serine/Threonine protein kinases, catalytic domain; Phosphotransferases</t>
  </si>
  <si>
    <t>Pkinase, Protein kinase domain</t>
  </si>
  <si>
    <t>molecular_function - cellular_component - biological_process</t>
  </si>
  <si>
    <t>Predicted metal-binding protein</t>
  </si>
  <si>
    <t>RasGEF, Guanine nucleotide exchange factor for Ras-like small GTPases;</t>
  </si>
  <si>
    <t>UPF0160, Uncharacterised protein family (UPF0160)</t>
  </si>
  <si>
    <t>serine-type endopeptidase inhibitor activity - protein binding - cytosol</t>
  </si>
  <si>
    <t>serine-type endopeptidase inhibitor activity||endopeptidase inhibitor activity||protease inhibitor activity||enzyme inhibitor activity||enzyme regulator activity</t>
  </si>
  <si>
    <t>enzyme regulator activity</t>
  </si>
  <si>
    <t>enzyme inhibitor activity</t>
  </si>
  <si>
    <t>Serpin</t>
  </si>
  <si>
    <t>SERPIN, SERine Proteinase INhibitors;</t>
  </si>
  <si>
    <t>Serpin, Serpin (serine protease inhibitor)</t>
  </si>
  <si>
    <t>protein binding</t>
  </si>
  <si>
    <t>Collagens (type IV and type XIII), and related proteins</t>
  </si>
  <si>
    <t>Extracellular structures</t>
  </si>
  <si>
    <t>PRP, Major prion protein; The prion protein is a major component of scrapie-associated fibrils in Creutzfeldt-Jakob disease, kuru, Gerstmann-Straussler syndrome and bovine spongiform encephalopathy</t>
  </si>
  <si>
    <t>Collagen, Collagen triple helix repeat (20 copies)</t>
  </si>
  <si>
    <t>extracellular space</t>
  </si>
  <si>
    <t>chitinase activity||hydrolase activity\, hydrolyzing O-glycosyl compounds||hydrolase activity\, acting on glycosyl bonds||hydrolase activity||catalytic activity</t>
  </si>
  <si>
    <t>Chitinase</t>
  </si>
  <si>
    <t>Carbohydrate transport and metabolism</t>
  </si>
  <si>
    <t>Glyco_18, Glyco_18 domain</t>
  </si>
  <si>
    <t>Glyco_hydro_18, Glycosyl hydrolases family 18</t>
  </si>
  <si>
    <t>collagen type IV - cellular component organization and biogenesis - extracellular matrix structural constituent conferring tensile strength</t>
  </si>
  <si>
    <t>extracellular matrix structural constituent conferring tensile strength||extracellular matrix structural constituent||structural molecule activity</t>
  </si>
  <si>
    <t>structural molecule activity</t>
  </si>
  <si>
    <t>extracellular matrix structural constituent</t>
  </si>
  <si>
    <t>Mitochondrial ATP-dependent protease PIM1/LON</t>
  </si>
  <si>
    <t>Posttranslational modification, protein turnover, chaperones</t>
  </si>
  <si>
    <t>C4, C-terminal tandem repeated domain in type 4 procollagens; Duplicated domain in C-terminus of type 4 collagens</t>
  </si>
  <si>
    <t>C4, C-terminal tandem repeated domain in type 4 procollagen</t>
  </si>
  <si>
    <t>ubiquitin-protein ligase activity - ubiquitin-dependent protein catabolic process</t>
  </si>
  <si>
    <t>ubiquitin-protein ligase activity||acid-amino acid ligase activity||ligase activity\, forming carbon-nitrogen bonds||ligase activity||catalytic activity</t>
  </si>
  <si>
    <t>ligase activity</t>
  </si>
  <si>
    <t>Leucine rich repeat proteins, some proteins contain F-box</t>
  </si>
  <si>
    <t>LRR_CC, Leucine-rich repeat - CC (cysteine-containing) subfamily;</t>
  </si>
  <si>
    <t>Pex2_Pex12, Pex2 / Pex12 amino terminal region</t>
  </si>
  <si>
    <t>adenine phosphoribosyltransferase activity - nucleus - cytoplasm - AMP biosynthetic process - adenine salvage</t>
  </si>
  <si>
    <t>adenine phosphoribosyltransferase activity||transferase activity\, transferring pentosyl groups||transferase activity\, transferring glycosyl groups||transferase activity||catalytic activity</t>
  </si>
  <si>
    <t>Adenine phosphoribosyl transferases</t>
  </si>
  <si>
    <t>Nucleotide transport and metabolism</t>
  </si>
  <si>
    <t>HMG, high mobility group;</t>
  </si>
  <si>
    <t>Pribosyltran, Phosphoribosyl transferase domain</t>
  </si>
  <si>
    <t>Ultrahigh sulfur keratin-associated protein</t>
  </si>
  <si>
    <t>VWC_out, von Willebrand factor (vWF) type C domain;</t>
  </si>
  <si>
    <t>Keratin_B2, Keratin, high sulfur B2 protein</t>
  </si>
  <si>
    <t>protein transporter activity - transport - protein transport - intracellular protein transport - ER to Golgi vesicle-mediated transport</t>
  </si>
  <si>
    <t>protein transporter activity||transporter activity</t>
  </si>
  <si>
    <t>transporter activity</t>
  </si>
  <si>
    <t>Vesicle coat complex COPII, subunit SEC13</t>
  </si>
  <si>
    <t>WD40, WD40 repeats; Note that these repeats are permuted with respect to the structural repeats (blades) of the beta propeller domain</t>
  </si>
  <si>
    <t>WD40, WD domain, G-beta repeat</t>
  </si>
  <si>
    <t>Semaphorins</t>
  </si>
  <si>
    <t>IL10, Interleukin-10 family; Interleukin-10 inhibits the synthesis of a number of cytokines, including IFN-gamma, IL-2, IL-3, TNF and GM-CSF produced by activated macrophages and by helper T cells</t>
  </si>
  <si>
    <t>Polysacc_synt, Polysaccharide biosynthesis protein</t>
  </si>
  <si>
    <t>Alpha-parvin and related focal adhesion proteins</t>
  </si>
  <si>
    <t>Cytoskeleton</t>
  </si>
  <si>
    <t>FH, FORKHEAD; FORKHEAD, also known as a "winged helix"</t>
  </si>
  <si>
    <t>Amidase, Amidase</t>
  </si>
  <si>
    <t>SS</t>
  </si>
  <si>
    <t>Contig Name</t>
  </si>
  <si>
    <t>Protein Sequence</t>
  </si>
  <si>
    <t>ILGQISLTDRAQLDFAVNLLQNVAESDRSSILSPFSVSTSLFIAYLAADGETKQQLQNALGKTASTSQFRIHFAKQLAYLARAESRNYTLNVANRFYVREEFSTKESFQRVLSFYYNEILYKFNFEQRNELVQEINDWVSNETNNKVTKMITENSITEDTRMLLMNAIHFKGTWTTQFIDFVTKQKQFHISENEVKLVPMMAKSDTVPYYEDDVVKVIKLPYTGGEVEMVVILPKRRFGLSDVLKNLSGEKLLKYVNEAKNRTVSIRMPRFQVEEKRNLNNALQAIGITDAFSGKADFGELLNNSIPISIGKIIHAGFIEVNEKGTESAAATLIELEDRMASSRNFNADEPFLFAIVKDLKTVLFIGQFVK</t>
  </si>
  <si>
    <t>MTSRHRHFHRFLVFDFSESAQRRIDLPIFAQSFLTDNSTSVATYSCRVAYMYKCVVKNSEGQNEQSLNLCFD</t>
  </si>
  <si>
    <t>MCTDANSFLRSILPYIGSKITRLHISLPTIIDGVFSLITQCLPNLSHLALDVKHINNKLLRLFFTGGIHSPGSRLRSLKLCRLRTTYRALFAIARGAHSITDLEVSHIPCVDDRFLALLADNCMGLKNINLNGCRYVTDKGLAALARKCCLRKCEFVQRHVQTSQYICWRSFVLTLSGYHTLILADVQSSVISIAVSQDLCARVIVNKNN</t>
  </si>
  <si>
    <t>FETCVDKFCPLGTYCEERNIVSCGNPPCRPLLVCMPDNTKGCKSHPPCPAGKVCAEKLVPCIGRSCRKIAKCVLPGTCDAMECPPSHKCVMNPGPTCVKTILSAEDIARMNEQVH</t>
  </si>
  <si>
    <t>LHKHNAHSDKDIISALVMAVSTEQSSVQARQPHAVPALLKFWGHRKKRNNAYGDEAVPPTAGLTLPMPAPAEQAPAQAGQPYAAIVPAPVESSGYRKKRNNAYGDGSFLQLQNWQ</t>
  </si>
  <si>
    <t>MTLAIGAVHIYARNINCLSTFLLPRVAYCHSKYFTMPKIGTHDGSFHCDEVFAIFLLKSLPEYNNYEIVRSRDKDVLSLCDIVVDVGGEYNHAAMKYDHHQRDFAHTMNTLGVMNFHTKLSSAGLIYAHFGKNVISSLLGLQHDSIIDVLFKKVYQTFVESIDAIDNGIAQFDGKPRYYLGGTLSSRISMLNPAWNEDTVNVHERFMMAIKLVDKEFNELLTYLHKSWLPARSHIINAVTHRYDVDKSGQIFCLEGGGMPWKDHFFLIEEQFHLKNDDIIYVIYEDNVNAQWRVQAIPVNERQPF</t>
  </si>
  <si>
    <t>MPLMYQYHGRHYLGAAHGLMGILQMLLCFVEFLDEKAKSDVLETLDWIVSLQLKNGNIPSKVEEEKVDRGENELVHWCHGATGAVHLMIVAYLRTHNEKYLKSADAALNLIWEKGILMGPGLCHGAAGSGYAFLLFHRLTNEQRYLDCALCIAKTFC</t>
  </si>
  <si>
    <t>MYNDESVLEQHHLAVAFKLLQDSNCNFIVSLNKKQRQLFRKLTIEMVLATDMSKHMSILA</t>
  </si>
  <si>
    <t>DLKTMVEAKKVAGSSVLTLDKTDRIQVMQTMIHLADLSNPTKPIDLYSIWVKNIMEEYWRQGDRERDLG</t>
  </si>
  <si>
    <t>MFLQKKDVVKLTGLVSLEQLLPFPNSKISQNVAQVTVKSRESDKNLKAKVSVTTNLSLNELQLIVGEFVQQELIPDSRLWFLCQSAALNRAGLQSSATIHLATHTLVDSRDGTKYTVQVHSASLLLSMILVYGWQQRLL</t>
  </si>
  <si>
    <t>MLKGLQHPNIVRFYDYWERQDHTGKKRYIVLVTELMTSGTLKMYLKRFKRINIKVLKSWCRQILKGLSFLHSRNPPVIHRDLKCDNIFITGTTGSVKIGDLGLATLKNKSYAKSVIGTPEFMAPEMYEEMYDESVDVYAFGMCLLEMVTGES</t>
  </si>
  <si>
    <t>MKSAFVEEAKTSGKQRLLLTAAVSAGKGTIDGSYDVESLGKNFDLLFLMSYDLHGSWEKNVDLHGKLRPTKGEVSGIGIFNTEFAANYWASKGMPKQKIIIGIPMYAQGWTLDNPSKTAIGAAASRPSSASKTNPAGGTASYWEICKYLKEGGKETVDREGVGVYMVKGDQWYGYDNEETIKIKMKWLKEKGYGGAFIWALDFDDFTGKSCGKGPYPLLNAINSELEGESEWTENPELPT</t>
  </si>
  <si>
    <t>MVTIVSKLDTAHRLTIHDAQMNYYGTRLATCSSDNLIKIFELKPSGQTYPSAELNGHTGPVWQVSWAHPKFDNVLASCSYDKRVIIWKEISGKWQRIYEWNHHDASVNSISWAPHQFGLTLACASTDTAVSLLIFNKAKIWTHQLIAKAHEQGCNAVSWAPAMYSTSLVHSDGPVIRNEWFLVAMIILLNMESKEDGIGN</t>
  </si>
  <si>
    <t>MKCHYDEYFGQALRVRRLIKMDFDRVFRKEGCDILLTPVTSGIPPLFSEISDTDGYKRECQDDFYTQPCNLAGVPAISVPFMRTADGFPIGVQIIADHLKDGTALDVAEKLYEYSVAQL</t>
  </si>
  <si>
    <t>MPFLFCDFNNVCNYASRNDKSYWLSTTAPIPMMPVNEQGIEPYISRCAVCEAPANVIAVHSQTIQIPNCPNGWNSLWIGYSFAMHTGAGAEGGGQSLSSPGSCLEDFRATPFIECNGARGSCHYFANKFSFWLTTIEDDQQFRIPESETLKSGSLRTRVSRCQVCIKATDSSRLPYKQ</t>
  </si>
  <si>
    <t>MNSQTETSKSKHQLECLKEEVGSKLRIFPDFPKPGIKFVDVMVLMRYPLLLEELCAAVAQHARVEMPVTIDAVAGLEARGFLFGPQIAMMLKVPFVPIRKKGKLPGRTHKEVYQKEYGEDVIEVQEDAIKQGSKILLVDDLLATGGSLKAAVSLVEKAGGDVAGAFTLIELAYLEPRKYLPGHIHIHSFITLTE</t>
  </si>
  <si>
    <t>MLAEISSLLNEKQYNIIVIKCEDLSSPAFLQLCMVDYAVKKDVKVICVSATRNMLAFKAMASKVMIRLSEKLKFLSVSELLPNGFINDDDNTFFACILKVVTFQSKDQISNIILHESDIVIRIKRIGNGFAKDVTGQLYVMERSGEAPFAENIFNYHLSDRSARLFPPGMSRPKL</t>
  </si>
  <si>
    <t>RSPGIEGPKGVPGKQGPPGPDGPVGSSGPPGEPGPEGPAGSLGPPGEKGPAGPPGIVIEKEGPPGAIGKTGEPGLPGPAGEAGAPGKAGSDGPEGPPGDAGIDGPPGKPGPDGDRGPDGEAGPQGTCDACPPPRTAPGY</t>
  </si>
  <si>
    <t>SQNYVLEKFGNDTTELIRYITKGDGAGLAYQWLSTLVDGFGHRMVGSDSLEEAIDFLAKSLEEDDFDDVHTEEVPNLPNWVREDDNVEIIEPRHQRLNVLALGGCEPANITGEVVVIRDLDDSKFINVSGKIVVTAQQFKGYPQTVKYRQSVKLFESLGAIGVLIK</t>
  </si>
  <si>
    <t xml:space="preserve"> </t>
  </si>
  <si>
    <t>SecretomeP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</si>
</sst>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0"/>
      <color indexed="10"/>
      <name val="Verdana"/>
    </font>
    <font>
      <b/>
      <sz val="10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mbria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Q31" sqref="Q31"/>
    </sheetView>
  </sheetViews>
  <sheetFormatPr baseColWidth="10" defaultRowHeight="13" x14ac:dyDescent="0"/>
  <cols>
    <col min="1" max="2" width="13.42578125" style="1" customWidth="1"/>
    <col min="3" max="3" width="73.7109375" customWidth="1"/>
    <col min="4" max="4" width="45.42578125" customWidth="1"/>
    <col min="5" max="7" width="29" customWidth="1"/>
    <col min="10" max="10" width="38.42578125" customWidth="1"/>
    <col min="11" max="11" width="28.140625" customWidth="1"/>
    <col min="12" max="12" width="30.28515625" customWidth="1"/>
    <col min="15" max="15" width="17.42578125" customWidth="1"/>
    <col min="16" max="16" width="25.85546875" customWidth="1"/>
    <col min="17" max="17" width="13.5703125" customWidth="1"/>
    <col min="18" max="18" width="29.28515625" customWidth="1"/>
  </cols>
  <sheetData>
    <row r="1" spans="1:18" ht="25">
      <c r="A1" s="14" t="s">
        <v>249</v>
      </c>
      <c r="B1" s="14" t="s">
        <v>23</v>
      </c>
      <c r="C1" s="15" t="s">
        <v>250</v>
      </c>
      <c r="D1" s="3" t="s">
        <v>110</v>
      </c>
      <c r="E1" s="3" t="s">
        <v>130</v>
      </c>
      <c r="F1" s="3" t="s">
        <v>131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137</v>
      </c>
      <c r="M1" s="3" t="s">
        <v>138</v>
      </c>
      <c r="N1" s="8" t="s">
        <v>271</v>
      </c>
      <c r="O1" t="s">
        <v>21</v>
      </c>
      <c r="P1" t="s">
        <v>30</v>
      </c>
      <c r="Q1" t="s">
        <v>22</v>
      </c>
      <c r="R1" t="s">
        <v>95</v>
      </c>
    </row>
    <row r="2" spans="1:18">
      <c r="E2" s="3"/>
      <c r="F2" s="3"/>
      <c r="G2" s="3"/>
      <c r="H2" s="3"/>
      <c r="I2" s="3"/>
      <c r="J2" s="3"/>
      <c r="K2" s="3"/>
      <c r="L2" s="3"/>
      <c r="M2" s="3"/>
    </row>
    <row r="3" spans="1:18" ht="15">
      <c r="A3" s="1" t="s">
        <v>108</v>
      </c>
      <c r="B3" s="1" t="s">
        <v>29</v>
      </c>
      <c r="C3" s="11" t="s">
        <v>252</v>
      </c>
      <c r="D3" s="4" t="s">
        <v>111</v>
      </c>
      <c r="E3" s="7" t="s">
        <v>139</v>
      </c>
      <c r="F3" s="7" t="s">
        <v>140</v>
      </c>
      <c r="G3" s="7" t="s">
        <v>141</v>
      </c>
      <c r="H3" s="7" t="s">
        <v>142</v>
      </c>
      <c r="I3" s="5" t="str">
        <f>HYPERLINK("http://www.godatabase.org/cgi-bin/amigo/go.cgi?view=details&amp;search_constraint=terms&amp;depth=0&amp;query=GO:0005515","GO:0005515")</f>
        <v>GO:0005515</v>
      </c>
      <c r="J3" s="6" t="s">
        <v>143</v>
      </c>
      <c r="K3" s="6" t="s">
        <v>144</v>
      </c>
      <c r="L3" s="7" t="s">
        <v>145</v>
      </c>
      <c r="M3" s="7" t="s">
        <v>146</v>
      </c>
      <c r="N3" s="9">
        <v>0.7</v>
      </c>
      <c r="O3" t="s">
        <v>33</v>
      </c>
      <c r="P3" t="s">
        <v>99</v>
      </c>
      <c r="Q3" t="s">
        <v>52</v>
      </c>
      <c r="R3" t="s">
        <v>79</v>
      </c>
    </row>
    <row r="4" spans="1:18" ht="15">
      <c r="A4" s="1" t="s">
        <v>109</v>
      </c>
      <c r="B4" s="1" t="s">
        <v>24</v>
      </c>
      <c r="C4" s="11" t="s">
        <v>255</v>
      </c>
      <c r="D4" s="4" t="s">
        <v>112</v>
      </c>
      <c r="E4" s="4" t="s">
        <v>147</v>
      </c>
      <c r="F4" s="4" t="s">
        <v>148</v>
      </c>
      <c r="G4" s="4" t="s">
        <v>149</v>
      </c>
      <c r="H4" s="4" t="s">
        <v>150</v>
      </c>
      <c r="I4" s="5" t="str">
        <f>HYPERLINK("http://www.godatabase.org/cgi-bin/amigo/go.cgi?view=details&amp;search_constraint=terms&amp;depth=0&amp;query=GO:0000030","GO:0000030")</f>
        <v>GO:0000030</v>
      </c>
      <c r="J4" s="6" t="s">
        <v>151</v>
      </c>
      <c r="K4" s="6" t="s">
        <v>152</v>
      </c>
      <c r="L4" s="4" t="s">
        <v>153</v>
      </c>
      <c r="M4" s="4" t="s">
        <v>154</v>
      </c>
      <c r="N4" s="9" t="s">
        <v>248</v>
      </c>
      <c r="O4" t="s">
        <v>39</v>
      </c>
      <c r="P4" t="s">
        <v>105</v>
      </c>
      <c r="Q4" t="s">
        <v>58</v>
      </c>
      <c r="R4" t="s">
        <v>85</v>
      </c>
    </row>
    <row r="5" spans="1:18" ht="15">
      <c r="A5" s="1" t="s">
        <v>10</v>
      </c>
      <c r="B5" s="1" t="s">
        <v>28</v>
      </c>
      <c r="C5" s="11" t="s">
        <v>257</v>
      </c>
      <c r="D5" s="4" t="s">
        <v>113</v>
      </c>
      <c r="E5" s="4" t="s">
        <v>155</v>
      </c>
      <c r="F5" s="4" t="s">
        <v>156</v>
      </c>
      <c r="G5" s="4" t="s">
        <v>157</v>
      </c>
      <c r="H5" s="4" t="s">
        <v>158</v>
      </c>
      <c r="I5" s="5" t="str">
        <f>HYPERLINK("http://www.godatabase.org/cgi-bin/amigo/go.cgi?view=details&amp;search_constraint=terms&amp;depth=0&amp;query=GO:0004930","GO:0004930")</f>
        <v>GO:0004930</v>
      </c>
      <c r="J5" s="6" t="s">
        <v>159</v>
      </c>
      <c r="K5" s="6" t="s">
        <v>160</v>
      </c>
      <c r="L5" s="4" t="s">
        <v>161</v>
      </c>
      <c r="M5" s="4" t="s">
        <v>162</v>
      </c>
      <c r="N5" s="9">
        <v>0.45</v>
      </c>
      <c r="O5" t="s">
        <v>31</v>
      </c>
      <c r="P5" t="s">
        <v>97</v>
      </c>
      <c r="Q5" t="s">
        <v>50</v>
      </c>
      <c r="R5" t="s">
        <v>77</v>
      </c>
    </row>
    <row r="6" spans="1:18" ht="15">
      <c r="A6" s="1" t="s">
        <v>12</v>
      </c>
      <c r="B6" s="1" t="s">
        <v>28</v>
      </c>
      <c r="C6" s="11" t="s">
        <v>260</v>
      </c>
      <c r="D6" s="4" t="s">
        <v>114</v>
      </c>
      <c r="E6" s="4" t="s">
        <v>142</v>
      </c>
      <c r="F6" s="4" t="s">
        <v>142</v>
      </c>
      <c r="G6" s="4" t="s">
        <v>142</v>
      </c>
      <c r="H6" s="4" t="s">
        <v>142</v>
      </c>
      <c r="I6" s="4" t="s">
        <v>142</v>
      </c>
      <c r="J6" s="6" t="s">
        <v>163</v>
      </c>
      <c r="K6" s="6" t="s">
        <v>152</v>
      </c>
      <c r="L6" s="4" t="s">
        <v>164</v>
      </c>
      <c r="M6" s="4" t="s">
        <v>165</v>
      </c>
      <c r="N6" s="9">
        <v>0.38</v>
      </c>
      <c r="O6" t="s">
        <v>32</v>
      </c>
      <c r="P6" t="s">
        <v>98</v>
      </c>
      <c r="Q6" t="s">
        <v>51</v>
      </c>
      <c r="R6" t="s">
        <v>78</v>
      </c>
    </row>
    <row r="7" spans="1:18" ht="15">
      <c r="A7" s="1" t="s">
        <v>9</v>
      </c>
      <c r="B7" s="1" t="s">
        <v>17</v>
      </c>
      <c r="C7" s="11" t="s">
        <v>269</v>
      </c>
      <c r="D7" s="4" t="s">
        <v>115</v>
      </c>
      <c r="E7" s="4" t="s">
        <v>166</v>
      </c>
      <c r="F7" s="4" t="s">
        <v>142</v>
      </c>
      <c r="G7" s="4" t="s">
        <v>142</v>
      </c>
      <c r="H7" s="4" t="s">
        <v>142</v>
      </c>
      <c r="I7" s="4" t="s">
        <v>142</v>
      </c>
      <c r="J7" s="6" t="s">
        <v>167</v>
      </c>
      <c r="K7" s="6" t="s">
        <v>168</v>
      </c>
      <c r="L7" s="4" t="s">
        <v>169</v>
      </c>
      <c r="M7" s="4" t="s">
        <v>170</v>
      </c>
      <c r="N7" s="9" t="s">
        <v>248</v>
      </c>
      <c r="O7" t="s">
        <v>34</v>
      </c>
      <c r="P7" t="s">
        <v>100</v>
      </c>
      <c r="Q7" t="s">
        <v>53</v>
      </c>
      <c r="R7" t="s">
        <v>80</v>
      </c>
    </row>
    <row r="8" spans="1:18" ht="15">
      <c r="A8" s="1" t="s">
        <v>11</v>
      </c>
      <c r="B8" s="1" t="s">
        <v>18</v>
      </c>
      <c r="C8" s="11" t="s">
        <v>258</v>
      </c>
      <c r="D8" s="4" t="s">
        <v>116</v>
      </c>
      <c r="E8" s="4" t="s">
        <v>171</v>
      </c>
      <c r="F8" s="4" t="s">
        <v>172</v>
      </c>
      <c r="G8" s="4" t="s">
        <v>149</v>
      </c>
      <c r="H8" s="4" t="s">
        <v>173</v>
      </c>
      <c r="I8" s="5" t="str">
        <f>HYPERLINK("http://www.godatabase.org/cgi-bin/amigo/go.cgi?view=details&amp;search_constraint=terms&amp;depth=0&amp;query=GO:0004115","GO:0004115")</f>
        <v>GO:0004115</v>
      </c>
      <c r="J8" s="6" t="s">
        <v>174</v>
      </c>
      <c r="K8" s="6" t="s">
        <v>175</v>
      </c>
      <c r="L8" s="4" t="s">
        <v>176</v>
      </c>
      <c r="M8" s="4" t="s">
        <v>177</v>
      </c>
      <c r="N8" s="9">
        <v>0.43</v>
      </c>
      <c r="O8" t="s">
        <v>35</v>
      </c>
      <c r="P8" t="s">
        <v>101</v>
      </c>
      <c r="Q8" t="s">
        <v>54</v>
      </c>
      <c r="R8" t="s">
        <v>81</v>
      </c>
    </row>
    <row r="9" spans="1:18" ht="15">
      <c r="A9" s="1" t="s">
        <v>8</v>
      </c>
      <c r="B9" s="1" t="s">
        <v>107</v>
      </c>
      <c r="C9" s="11" t="s">
        <v>259</v>
      </c>
      <c r="D9" s="4" t="s">
        <v>117</v>
      </c>
      <c r="E9" s="4" t="s">
        <v>178</v>
      </c>
      <c r="F9" s="4" t="s">
        <v>179</v>
      </c>
      <c r="G9" s="4" t="s">
        <v>180</v>
      </c>
      <c r="H9" s="4" t="s">
        <v>181</v>
      </c>
      <c r="I9" s="5" t="str">
        <f>HYPERLINK("http://www.godatabase.org/cgi-bin/amigo/go.cgi?view=details&amp;search_constraint=terms&amp;depth=0&amp;query=GO:0003743","GO:0003743")</f>
        <v>GO:0003743</v>
      </c>
      <c r="J9" s="6" t="s">
        <v>182</v>
      </c>
      <c r="K9" s="6" t="s">
        <v>183</v>
      </c>
      <c r="L9" s="4" t="s">
        <v>184</v>
      </c>
      <c r="M9" s="4" t="s">
        <v>185</v>
      </c>
      <c r="N9" s="9">
        <v>0.8</v>
      </c>
      <c r="O9" t="s">
        <v>36</v>
      </c>
      <c r="P9" t="s">
        <v>102</v>
      </c>
      <c r="Q9" t="s">
        <v>55</v>
      </c>
      <c r="R9" t="s">
        <v>82</v>
      </c>
    </row>
    <row r="10" spans="1:18" ht="15">
      <c r="A10" s="1" t="s">
        <v>13</v>
      </c>
      <c r="B10" s="1" t="s">
        <v>96</v>
      </c>
      <c r="C10" s="11" t="s">
        <v>261</v>
      </c>
      <c r="D10" s="4" t="s">
        <v>118</v>
      </c>
      <c r="E10" s="4" t="s">
        <v>186</v>
      </c>
      <c r="F10" s="4" t="s">
        <v>140</v>
      </c>
      <c r="G10" s="4" t="s">
        <v>141</v>
      </c>
      <c r="H10" s="4" t="s">
        <v>142</v>
      </c>
      <c r="I10" s="5" t="str">
        <f>HYPERLINK("http://www.godatabase.org/cgi-bin/amigo/go.cgi?view=details&amp;search_constraint=terms&amp;depth=0&amp;query=GO:0005515","GO:0005515")</f>
        <v>GO:0005515</v>
      </c>
      <c r="J10" s="6" t="s">
        <v>187</v>
      </c>
      <c r="K10" s="6" t="s">
        <v>152</v>
      </c>
      <c r="L10" s="4" t="s">
        <v>188</v>
      </c>
      <c r="M10" s="4" t="s">
        <v>189</v>
      </c>
      <c r="N10" s="9">
        <v>0.33</v>
      </c>
      <c r="O10" t="s">
        <v>37</v>
      </c>
      <c r="P10" t="s">
        <v>103</v>
      </c>
      <c r="Q10" t="s">
        <v>56</v>
      </c>
      <c r="R10" t="s">
        <v>83</v>
      </c>
    </row>
    <row r="11" spans="1:18" ht="15">
      <c r="A11" s="1" t="s">
        <v>14</v>
      </c>
      <c r="B11" s="1" t="s">
        <v>28</v>
      </c>
      <c r="C11" s="11" t="s">
        <v>256</v>
      </c>
      <c r="D11" s="4" t="s">
        <v>119</v>
      </c>
      <c r="E11" s="4" t="s">
        <v>190</v>
      </c>
      <c r="F11" s="4" t="s">
        <v>142</v>
      </c>
      <c r="G11" s="4" t="s">
        <v>142</v>
      </c>
      <c r="H11" s="4" t="s">
        <v>142</v>
      </c>
      <c r="I11" s="4" t="s">
        <v>142</v>
      </c>
      <c r="J11" s="6" t="s">
        <v>191</v>
      </c>
      <c r="K11" s="6" t="s">
        <v>152</v>
      </c>
      <c r="L11" s="4" t="s">
        <v>192</v>
      </c>
      <c r="M11" s="4" t="s">
        <v>193</v>
      </c>
      <c r="N11" s="9">
        <v>0.72</v>
      </c>
      <c r="O11" t="s">
        <v>38</v>
      </c>
      <c r="P11" t="s">
        <v>104</v>
      </c>
      <c r="Q11" t="s">
        <v>57</v>
      </c>
      <c r="R11" t="s">
        <v>84</v>
      </c>
    </row>
    <row r="12" spans="1:18" s="2" customFormat="1" ht="15">
      <c r="A12" s="12" t="s">
        <v>19</v>
      </c>
      <c r="B12" s="12" t="s">
        <v>20</v>
      </c>
      <c r="C12" s="10" t="s">
        <v>251</v>
      </c>
      <c r="D12" s="4" t="s">
        <v>120</v>
      </c>
      <c r="E12" s="4" t="s">
        <v>194</v>
      </c>
      <c r="F12" s="4" t="s">
        <v>195</v>
      </c>
      <c r="G12" s="4" t="s">
        <v>196</v>
      </c>
      <c r="H12" s="4" t="s">
        <v>197</v>
      </c>
      <c r="I12" s="5" t="str">
        <f>HYPERLINK("http://www.godatabase.org/cgi-bin/amigo/go.cgi?view=details&amp;search_constraint=terms&amp;depth=0&amp;query=GO:0004867","GO:0004867")</f>
        <v>GO:0004867</v>
      </c>
      <c r="J12" s="6" t="s">
        <v>198</v>
      </c>
      <c r="K12" s="6" t="s">
        <v>160</v>
      </c>
      <c r="L12" s="4" t="s">
        <v>199</v>
      </c>
      <c r="M12" s="4" t="s">
        <v>200</v>
      </c>
      <c r="N12" s="9" t="s">
        <v>248</v>
      </c>
      <c r="O12" s="13" t="s">
        <v>40</v>
      </c>
      <c r="P12" s="13" t="s">
        <v>106</v>
      </c>
      <c r="Q12" s="13" t="s">
        <v>59</v>
      </c>
      <c r="R12" s="13" t="s">
        <v>86</v>
      </c>
    </row>
    <row r="13" spans="1:18" ht="15">
      <c r="A13" s="1" t="s">
        <v>2</v>
      </c>
      <c r="B13" s="1" t="s">
        <v>26</v>
      </c>
      <c r="C13" s="11" t="s">
        <v>268</v>
      </c>
      <c r="D13" s="4" t="s">
        <v>121</v>
      </c>
      <c r="E13" s="4" t="s">
        <v>201</v>
      </c>
      <c r="F13" s="4" t="s">
        <v>140</v>
      </c>
      <c r="G13" s="4" t="s">
        <v>141</v>
      </c>
      <c r="H13" s="4" t="s">
        <v>142</v>
      </c>
      <c r="I13" s="5" t="str">
        <f>HYPERLINK("http://www.godatabase.org/cgi-bin/amigo/go.cgi?view=details&amp;search_constraint=terms&amp;depth=0&amp;query=GO:0005515","GO:0005515")</f>
        <v>GO:0005515</v>
      </c>
      <c r="J13" s="6" t="s">
        <v>202</v>
      </c>
      <c r="K13" s="6" t="s">
        <v>203</v>
      </c>
      <c r="L13" s="4" t="s">
        <v>204</v>
      </c>
      <c r="M13" s="4" t="s">
        <v>205</v>
      </c>
      <c r="N13" s="9">
        <v>0.55000000000000004</v>
      </c>
      <c r="O13" t="s">
        <v>41</v>
      </c>
      <c r="P13" t="s">
        <v>69</v>
      </c>
      <c r="Q13" t="s">
        <v>60</v>
      </c>
      <c r="R13" t="s">
        <v>87</v>
      </c>
    </row>
    <row r="14" spans="1:18" ht="15">
      <c r="A14" s="1" t="s">
        <v>5</v>
      </c>
      <c r="B14" s="1" t="s">
        <v>25</v>
      </c>
      <c r="C14" s="11" t="s">
        <v>262</v>
      </c>
      <c r="D14" s="4" t="s">
        <v>122</v>
      </c>
      <c r="E14" s="4" t="s">
        <v>206</v>
      </c>
      <c r="F14" s="4" t="s">
        <v>207</v>
      </c>
      <c r="G14" s="4" t="s">
        <v>149</v>
      </c>
      <c r="H14" s="4" t="s">
        <v>173</v>
      </c>
      <c r="I14" s="5" t="str">
        <f>HYPERLINK("http://www.godatabase.org/cgi-bin/amigo/go.cgi?view=details&amp;search_constraint=terms&amp;depth=0&amp;query=GO:0004568","GO:0004568")</f>
        <v>GO:0004568</v>
      </c>
      <c r="J14" s="6" t="s">
        <v>208</v>
      </c>
      <c r="K14" s="6" t="s">
        <v>209</v>
      </c>
      <c r="L14" s="4" t="s">
        <v>210</v>
      </c>
      <c r="M14" s="4" t="s">
        <v>211</v>
      </c>
      <c r="N14" s="9">
        <v>0.32</v>
      </c>
      <c r="O14" t="s">
        <v>42</v>
      </c>
      <c r="P14" t="s">
        <v>70</v>
      </c>
      <c r="Q14" t="s">
        <v>61</v>
      </c>
      <c r="R14" t="s">
        <v>88</v>
      </c>
    </row>
    <row r="15" spans="1:18" ht="15">
      <c r="A15" s="1" t="s">
        <v>15</v>
      </c>
      <c r="B15" s="1" t="s">
        <v>26</v>
      </c>
      <c r="C15" s="10" t="s">
        <v>265</v>
      </c>
      <c r="D15" s="4" t="s">
        <v>123</v>
      </c>
      <c r="E15" s="4" t="s">
        <v>212</v>
      </c>
      <c r="F15" s="4" t="s">
        <v>213</v>
      </c>
      <c r="G15" s="4" t="s">
        <v>214</v>
      </c>
      <c r="H15" s="4" t="s">
        <v>215</v>
      </c>
      <c r="I15" s="5" t="str">
        <f>HYPERLINK("http://www.godatabase.org/cgi-bin/amigo/go.cgi?view=details&amp;search_constraint=terms&amp;depth=0&amp;query=GO:0030020","GO:0030020")</f>
        <v>GO:0030020</v>
      </c>
      <c r="J15" s="6" t="s">
        <v>216</v>
      </c>
      <c r="K15" s="6" t="s">
        <v>217</v>
      </c>
      <c r="L15" s="4" t="s">
        <v>218</v>
      </c>
      <c r="M15" s="4" t="s">
        <v>219</v>
      </c>
      <c r="N15" s="9">
        <v>0.89</v>
      </c>
      <c r="O15" t="s">
        <v>43</v>
      </c>
      <c r="P15" t="s">
        <v>71</v>
      </c>
      <c r="Q15" t="s">
        <v>62</v>
      </c>
      <c r="R15" t="s">
        <v>89</v>
      </c>
    </row>
    <row r="16" spans="1:18" ht="15">
      <c r="A16" s="1" t="s">
        <v>3</v>
      </c>
      <c r="B16" s="1" t="s">
        <v>16</v>
      </c>
      <c r="C16" s="11" t="s">
        <v>253</v>
      </c>
      <c r="D16" s="4" t="s">
        <v>124</v>
      </c>
      <c r="E16" s="4" t="s">
        <v>220</v>
      </c>
      <c r="F16" s="4" t="s">
        <v>221</v>
      </c>
      <c r="G16" s="4" t="s">
        <v>149</v>
      </c>
      <c r="H16" s="4" t="s">
        <v>222</v>
      </c>
      <c r="I16" s="5" t="str">
        <f>HYPERLINK("http://www.godatabase.org/cgi-bin/amigo/go.cgi?view=details&amp;search_constraint=terms&amp;depth=0&amp;query=GO:0004842","GO:0004842")</f>
        <v>GO:0004842</v>
      </c>
      <c r="J16" s="6" t="s">
        <v>223</v>
      </c>
      <c r="K16" s="6" t="s">
        <v>152</v>
      </c>
      <c r="L16" s="4" t="s">
        <v>224</v>
      </c>
      <c r="M16" s="4" t="s">
        <v>225</v>
      </c>
      <c r="N16" s="9">
        <v>0.35</v>
      </c>
      <c r="O16" t="s">
        <v>44</v>
      </c>
      <c r="P16" t="s">
        <v>72</v>
      </c>
      <c r="Q16" t="s">
        <v>63</v>
      </c>
      <c r="R16" t="s">
        <v>90</v>
      </c>
    </row>
    <row r="17" spans="1:18" ht="15">
      <c r="A17" s="1" t="s">
        <v>7</v>
      </c>
      <c r="B17" s="1" t="s">
        <v>26</v>
      </c>
      <c r="C17" s="11" t="s">
        <v>266</v>
      </c>
      <c r="D17" s="4" t="s">
        <v>125</v>
      </c>
      <c r="E17" s="4" t="s">
        <v>226</v>
      </c>
      <c r="F17" s="4" t="s">
        <v>227</v>
      </c>
      <c r="G17" s="4" t="s">
        <v>149</v>
      </c>
      <c r="H17" s="4" t="s">
        <v>150</v>
      </c>
      <c r="I17" s="5" t="str">
        <f>HYPERLINK("http://www.godatabase.org/cgi-bin/amigo/go.cgi?view=details&amp;search_constraint=terms&amp;depth=0&amp;query=GO:0003999","GO:0003999")</f>
        <v>GO:0003999</v>
      </c>
      <c r="J17" s="6" t="s">
        <v>228</v>
      </c>
      <c r="K17" s="6" t="s">
        <v>229</v>
      </c>
      <c r="L17" s="4" t="s">
        <v>230</v>
      </c>
      <c r="M17" s="4" t="s">
        <v>231</v>
      </c>
      <c r="N17" s="9">
        <v>0.57999999999999996</v>
      </c>
      <c r="O17" t="s">
        <v>45</v>
      </c>
      <c r="P17" t="s">
        <v>73</v>
      </c>
      <c r="Q17" t="s">
        <v>64</v>
      </c>
      <c r="R17" t="s">
        <v>91</v>
      </c>
    </row>
    <row r="18" spans="1:18" ht="15">
      <c r="A18" s="1" t="s">
        <v>4</v>
      </c>
      <c r="B18" s="1" t="s">
        <v>26</v>
      </c>
      <c r="C18" s="11" t="s">
        <v>254</v>
      </c>
      <c r="D18" s="4" t="s">
        <v>126</v>
      </c>
      <c r="E18" s="4" t="s">
        <v>201</v>
      </c>
      <c r="F18" s="4" t="s">
        <v>140</v>
      </c>
      <c r="G18" s="4" t="s">
        <v>141</v>
      </c>
      <c r="H18" s="4" t="s">
        <v>142</v>
      </c>
      <c r="I18" s="5" t="str">
        <f>HYPERLINK("http://www.godatabase.org/cgi-bin/amigo/go.cgi?view=details&amp;search_constraint=terms&amp;depth=0&amp;query=GO:0005515","GO:0005515")</f>
        <v>GO:0005515</v>
      </c>
      <c r="J18" s="6" t="s">
        <v>232</v>
      </c>
      <c r="K18" s="6" t="s">
        <v>203</v>
      </c>
      <c r="L18" s="4" t="s">
        <v>233</v>
      </c>
      <c r="M18" s="4" t="s">
        <v>234</v>
      </c>
      <c r="N18" s="9" t="s">
        <v>248</v>
      </c>
      <c r="O18" t="s">
        <v>46</v>
      </c>
      <c r="P18" t="s">
        <v>74</v>
      </c>
      <c r="Q18" t="s">
        <v>65</v>
      </c>
      <c r="R18" t="s">
        <v>92</v>
      </c>
    </row>
    <row r="19" spans="1:18" ht="15">
      <c r="A19" s="1" t="s">
        <v>0</v>
      </c>
      <c r="B19" s="1" t="s">
        <v>26</v>
      </c>
      <c r="C19" s="11" t="s">
        <v>263</v>
      </c>
      <c r="D19" s="4" t="s">
        <v>127</v>
      </c>
      <c r="E19" s="4" t="s">
        <v>235</v>
      </c>
      <c r="F19" s="4" t="s">
        <v>236</v>
      </c>
      <c r="G19" s="4" t="s">
        <v>237</v>
      </c>
      <c r="H19" s="4" t="s">
        <v>142</v>
      </c>
      <c r="I19" s="5" t="str">
        <f>HYPERLINK("http://www.godatabase.org/cgi-bin/amigo/go.cgi?view=details&amp;search_constraint=terms&amp;depth=0&amp;query=GO:0008565","GO:0008565")</f>
        <v>GO:0008565</v>
      </c>
      <c r="J19" s="6" t="s">
        <v>238</v>
      </c>
      <c r="K19" s="6" t="s">
        <v>168</v>
      </c>
      <c r="L19" s="4" t="s">
        <v>239</v>
      </c>
      <c r="M19" s="4" t="s">
        <v>240</v>
      </c>
      <c r="N19" s="9">
        <v>0.63</v>
      </c>
      <c r="O19" t="s">
        <v>47</v>
      </c>
      <c r="P19" t="s">
        <v>75</v>
      </c>
      <c r="Q19" t="s">
        <v>66</v>
      </c>
      <c r="R19" t="s">
        <v>93</v>
      </c>
    </row>
    <row r="20" spans="1:18" ht="15">
      <c r="A20" s="1" t="s">
        <v>1</v>
      </c>
      <c r="B20" s="1" t="s">
        <v>26</v>
      </c>
      <c r="C20" s="11" t="s">
        <v>267</v>
      </c>
      <c r="D20" s="4" t="s">
        <v>128</v>
      </c>
      <c r="E20" s="4" t="s">
        <v>142</v>
      </c>
      <c r="F20" s="4" t="s">
        <v>142</v>
      </c>
      <c r="G20" s="4" t="s">
        <v>142</v>
      </c>
      <c r="H20" s="4" t="s">
        <v>142</v>
      </c>
      <c r="I20" s="4" t="s">
        <v>142</v>
      </c>
      <c r="J20" s="6" t="s">
        <v>241</v>
      </c>
      <c r="K20" s="6" t="s">
        <v>175</v>
      </c>
      <c r="L20" s="4" t="s">
        <v>242</v>
      </c>
      <c r="M20" s="4" t="s">
        <v>243</v>
      </c>
      <c r="N20" s="9">
        <v>0.62</v>
      </c>
      <c r="O20" t="s">
        <v>48</v>
      </c>
      <c r="P20" t="s">
        <v>76</v>
      </c>
      <c r="Q20" t="s">
        <v>67</v>
      </c>
      <c r="R20" t="s">
        <v>94</v>
      </c>
    </row>
    <row r="21" spans="1:18" ht="15">
      <c r="A21" s="1" t="s">
        <v>6</v>
      </c>
      <c r="B21" s="1" t="s">
        <v>27</v>
      </c>
      <c r="C21" s="11" t="s">
        <v>264</v>
      </c>
      <c r="D21" s="4" t="s">
        <v>129</v>
      </c>
      <c r="E21" s="4" t="s">
        <v>201</v>
      </c>
      <c r="F21" s="4" t="s">
        <v>140</v>
      </c>
      <c r="G21" s="4" t="s">
        <v>141</v>
      </c>
      <c r="H21" s="4" t="s">
        <v>142</v>
      </c>
      <c r="I21" s="5" t="str">
        <f>HYPERLINK("http://www.godatabase.org/cgi-bin/amigo/go.cgi?view=details&amp;search_constraint=terms&amp;depth=0&amp;query=GO:0005515","GO:0005515")</f>
        <v>GO:0005515</v>
      </c>
      <c r="J21" s="6" t="s">
        <v>244</v>
      </c>
      <c r="K21" s="6" t="s">
        <v>245</v>
      </c>
      <c r="L21" s="4" t="s">
        <v>246</v>
      </c>
      <c r="M21" s="4" t="s">
        <v>247</v>
      </c>
      <c r="N21" s="9">
        <v>0.61</v>
      </c>
      <c r="O21" t="s">
        <v>49</v>
      </c>
      <c r="P21" t="s">
        <v>71</v>
      </c>
      <c r="Q21" t="s">
        <v>68</v>
      </c>
      <c r="R21" t="s">
        <v>89</v>
      </c>
    </row>
    <row r="37" spans="5:5">
      <c r="E37" t="s">
        <v>270</v>
      </c>
    </row>
  </sheetData>
  <sortState ref="A3:G21">
    <sortCondition ref="A3:A21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Institutes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Joeseph Kubofcik</dc:creator>
  <cp:lastModifiedBy>Tom  Nutman</cp:lastModifiedBy>
  <dcterms:created xsi:type="dcterms:W3CDTF">2010-10-25T15:17:26Z</dcterms:created>
  <dcterms:modified xsi:type="dcterms:W3CDTF">2012-06-27T12:37:50Z</dcterms:modified>
</cp:coreProperties>
</file>