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ocuments/G - Careers/G - Scholarships &amp; others/PhD - Nodding Syndrome/My PhD Work/2021/Write up_21/Epi paper NS/Revisions_21.01.22/Resubmitted PLOS NTDS_28.02.2022/"/>
    </mc:Choice>
  </mc:AlternateContent>
  <xr:revisionPtr revIDLastSave="0" documentId="8_{DEC3EA50-2B74-EA44-ADA7-618AA81A9EF9}" xr6:coauthVersionLast="47" xr6:coauthVersionMax="47" xr10:uidLastSave="{00000000-0000-0000-0000-000000000000}"/>
  <bookViews>
    <workbookView xWindow="0" yWindow="0" windowWidth="28800" windowHeight="18000" xr2:uid="{91C97397-F12C-1B4F-9486-2FF212B74F62}"/>
  </bookViews>
  <sheets>
    <sheet name="NS numbers &amp; percentages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1" l="1"/>
  <c r="N52" i="1"/>
  <c r="M52" i="1"/>
  <c r="F52" i="1"/>
  <c r="H52" i="1" s="1"/>
  <c r="E52" i="1"/>
  <c r="D52" i="1"/>
  <c r="G52" i="1" s="1"/>
  <c r="O51" i="1"/>
  <c r="N51" i="1"/>
  <c r="M51" i="1"/>
  <c r="F51" i="1"/>
  <c r="E51" i="1"/>
  <c r="H51" i="1" s="1"/>
  <c r="D51" i="1"/>
  <c r="O50" i="1"/>
  <c r="N50" i="1"/>
  <c r="M50" i="1"/>
  <c r="F50" i="1"/>
  <c r="H50" i="1" s="1"/>
  <c r="E50" i="1"/>
  <c r="D50" i="1"/>
  <c r="O49" i="1"/>
  <c r="N49" i="1"/>
  <c r="M49" i="1"/>
  <c r="F49" i="1"/>
  <c r="E49" i="1"/>
  <c r="H49" i="1" s="1"/>
  <c r="D49" i="1"/>
  <c r="O48" i="1"/>
  <c r="N48" i="1"/>
  <c r="M48" i="1"/>
  <c r="F48" i="1"/>
  <c r="E48" i="1"/>
  <c r="D48" i="1"/>
  <c r="G48" i="1" s="1"/>
  <c r="O47" i="1"/>
  <c r="N47" i="1"/>
  <c r="M47" i="1"/>
  <c r="F47" i="1"/>
  <c r="E47" i="1"/>
  <c r="D47" i="1"/>
  <c r="O46" i="1"/>
  <c r="N46" i="1"/>
  <c r="M46" i="1"/>
  <c r="F46" i="1"/>
  <c r="H46" i="1" s="1"/>
  <c r="E46" i="1"/>
  <c r="D46" i="1"/>
  <c r="O45" i="1"/>
  <c r="N45" i="1"/>
  <c r="M45" i="1"/>
  <c r="F45" i="1"/>
  <c r="E45" i="1"/>
  <c r="D45" i="1"/>
  <c r="G45" i="1" s="1"/>
  <c r="O44" i="1"/>
  <c r="N44" i="1"/>
  <c r="M44" i="1"/>
  <c r="F44" i="1"/>
  <c r="E44" i="1"/>
  <c r="D44" i="1"/>
  <c r="G44" i="1" s="1"/>
  <c r="O43" i="1"/>
  <c r="N43" i="1"/>
  <c r="M43" i="1"/>
  <c r="F43" i="1"/>
  <c r="E43" i="1"/>
  <c r="H43" i="1" s="1"/>
  <c r="D43" i="1"/>
  <c r="O42" i="1"/>
  <c r="N42" i="1"/>
  <c r="M42" i="1"/>
  <c r="F42" i="1"/>
  <c r="H42" i="1" s="1"/>
  <c r="E42" i="1"/>
  <c r="D42" i="1"/>
  <c r="O41" i="1"/>
  <c r="N41" i="1"/>
  <c r="M41" i="1"/>
  <c r="F41" i="1"/>
  <c r="E41" i="1"/>
  <c r="H41" i="1" s="1"/>
  <c r="D41" i="1"/>
  <c r="O40" i="1"/>
  <c r="N40" i="1"/>
  <c r="M40" i="1"/>
  <c r="F40" i="1"/>
  <c r="H40" i="1" s="1"/>
  <c r="E40" i="1"/>
  <c r="D40" i="1"/>
  <c r="G40" i="1" s="1"/>
  <c r="O39" i="1"/>
  <c r="N39" i="1"/>
  <c r="M39" i="1"/>
  <c r="F39" i="1"/>
  <c r="E39" i="1"/>
  <c r="H39" i="1" s="1"/>
  <c r="D39" i="1"/>
  <c r="O38" i="1"/>
  <c r="N38" i="1"/>
  <c r="M38" i="1"/>
  <c r="F38" i="1"/>
  <c r="H38" i="1" s="1"/>
  <c r="E38" i="1"/>
  <c r="D38" i="1"/>
  <c r="O37" i="1"/>
  <c r="N37" i="1"/>
  <c r="M37" i="1"/>
  <c r="F37" i="1"/>
  <c r="E37" i="1"/>
  <c r="H37" i="1" s="1"/>
  <c r="D37" i="1"/>
  <c r="G37" i="1" s="1"/>
  <c r="O36" i="1"/>
  <c r="N36" i="1"/>
  <c r="M36" i="1"/>
  <c r="F36" i="1"/>
  <c r="H36" i="1" s="1"/>
  <c r="E36" i="1"/>
  <c r="D36" i="1"/>
  <c r="O35" i="1"/>
  <c r="N35" i="1"/>
  <c r="M35" i="1"/>
  <c r="F35" i="1"/>
  <c r="E35" i="1"/>
  <c r="H35" i="1" s="1"/>
  <c r="D35" i="1"/>
  <c r="O34" i="1"/>
  <c r="N34" i="1"/>
  <c r="M34" i="1"/>
  <c r="F34" i="1"/>
  <c r="H34" i="1" s="1"/>
  <c r="E34" i="1"/>
  <c r="D34" i="1"/>
  <c r="O33" i="1"/>
  <c r="N33" i="1"/>
  <c r="M33" i="1"/>
  <c r="F33" i="1"/>
  <c r="E33" i="1"/>
  <c r="D33" i="1"/>
  <c r="O32" i="1"/>
  <c r="N32" i="1"/>
  <c r="M32" i="1"/>
  <c r="F32" i="1"/>
  <c r="E32" i="1"/>
  <c r="D32" i="1"/>
  <c r="G32" i="1" s="1"/>
  <c r="O31" i="1"/>
  <c r="N31" i="1"/>
  <c r="M31" i="1"/>
  <c r="F31" i="1"/>
  <c r="E31" i="1"/>
  <c r="H31" i="1" s="1"/>
  <c r="D31" i="1"/>
  <c r="O30" i="1"/>
  <c r="N30" i="1"/>
  <c r="M30" i="1"/>
  <c r="F30" i="1"/>
  <c r="H30" i="1" s="1"/>
  <c r="E30" i="1"/>
  <c r="D30" i="1"/>
  <c r="O29" i="1"/>
  <c r="N29" i="1"/>
  <c r="M29" i="1"/>
  <c r="F29" i="1"/>
  <c r="E29" i="1"/>
  <c r="D29" i="1"/>
  <c r="O28" i="1"/>
  <c r="N28" i="1"/>
  <c r="M28" i="1"/>
  <c r="F28" i="1"/>
  <c r="E28" i="1"/>
  <c r="D28" i="1"/>
  <c r="O27" i="1"/>
  <c r="N27" i="1"/>
  <c r="M27" i="1"/>
  <c r="F27" i="1"/>
  <c r="E27" i="1"/>
  <c r="D27" i="1"/>
  <c r="O26" i="1"/>
  <c r="N26" i="1"/>
  <c r="M26" i="1"/>
  <c r="F26" i="1"/>
  <c r="H26" i="1" s="1"/>
  <c r="E26" i="1"/>
  <c r="D26" i="1"/>
  <c r="O25" i="1"/>
  <c r="N25" i="1"/>
  <c r="M25" i="1"/>
  <c r="F25" i="1"/>
  <c r="E25" i="1"/>
  <c r="D25" i="1"/>
  <c r="O24" i="1"/>
  <c r="N24" i="1"/>
  <c r="M24" i="1"/>
  <c r="F24" i="1"/>
  <c r="E24" i="1"/>
  <c r="D24" i="1"/>
  <c r="G24" i="1" s="1"/>
  <c r="O23" i="1"/>
  <c r="N23" i="1"/>
  <c r="M23" i="1"/>
  <c r="F23" i="1"/>
  <c r="E23" i="1"/>
  <c r="H23" i="1" s="1"/>
  <c r="D23" i="1"/>
  <c r="O22" i="1"/>
  <c r="N22" i="1"/>
  <c r="M22" i="1"/>
  <c r="F22" i="1"/>
  <c r="E22" i="1"/>
  <c r="D22" i="1"/>
  <c r="O21" i="1"/>
  <c r="N21" i="1"/>
  <c r="M21" i="1"/>
  <c r="F21" i="1"/>
  <c r="E21" i="1"/>
  <c r="D21" i="1"/>
  <c r="O20" i="1"/>
  <c r="N20" i="1"/>
  <c r="M20" i="1"/>
  <c r="F20" i="1"/>
  <c r="E20" i="1"/>
  <c r="D20" i="1"/>
  <c r="O19" i="1"/>
  <c r="N19" i="1"/>
  <c r="M19" i="1"/>
  <c r="F19" i="1"/>
  <c r="E19" i="1"/>
  <c r="H19" i="1" s="1"/>
  <c r="D19" i="1"/>
  <c r="O18" i="1"/>
  <c r="N18" i="1"/>
  <c r="M18" i="1"/>
  <c r="F18" i="1"/>
  <c r="E18" i="1"/>
  <c r="D18" i="1"/>
  <c r="O17" i="1"/>
  <c r="N17" i="1"/>
  <c r="M17" i="1"/>
  <c r="F17" i="1"/>
  <c r="E17" i="1"/>
  <c r="D17" i="1"/>
  <c r="O16" i="1"/>
  <c r="N16" i="1"/>
  <c r="M16" i="1"/>
  <c r="F16" i="1"/>
  <c r="E16" i="1"/>
  <c r="D16" i="1"/>
  <c r="O15" i="1"/>
  <c r="N15" i="1"/>
  <c r="M15" i="1"/>
  <c r="F15" i="1"/>
  <c r="E15" i="1"/>
  <c r="D15" i="1"/>
  <c r="G15" i="1" s="1"/>
  <c r="O14" i="1"/>
  <c r="N14" i="1"/>
  <c r="M14" i="1"/>
  <c r="F14" i="1"/>
  <c r="E14" i="1"/>
  <c r="D14" i="1"/>
  <c r="O13" i="1"/>
  <c r="N13" i="1"/>
  <c r="M13" i="1"/>
  <c r="F13" i="1"/>
  <c r="E13" i="1"/>
  <c r="D13" i="1"/>
  <c r="G13" i="1" s="1"/>
  <c r="H9" i="1"/>
  <c r="H8" i="1"/>
  <c r="H7" i="1"/>
  <c r="H6" i="1"/>
  <c r="M5" i="1"/>
  <c r="M7" i="1" s="1"/>
  <c r="D5" i="1"/>
  <c r="D9" i="1" s="1"/>
  <c r="H45" i="1" l="1"/>
  <c r="H13" i="1"/>
  <c r="G14" i="1"/>
  <c r="P21" i="1"/>
  <c r="P13" i="1"/>
  <c r="P42" i="1"/>
  <c r="H20" i="1"/>
  <c r="P29" i="1"/>
  <c r="P33" i="1"/>
  <c r="P43" i="1"/>
  <c r="P50" i="1"/>
  <c r="P35" i="1"/>
  <c r="M9" i="1"/>
  <c r="H14" i="1"/>
  <c r="P20" i="1"/>
  <c r="P24" i="1"/>
  <c r="H27" i="1"/>
  <c r="H28" i="1"/>
  <c r="H32" i="1"/>
  <c r="P37" i="1"/>
  <c r="P41" i="1"/>
  <c r="M6" i="1"/>
  <c r="G22" i="1"/>
  <c r="P28" i="1"/>
  <c r="P32" i="1"/>
  <c r="P45" i="1"/>
  <c r="P49" i="1"/>
  <c r="P25" i="1"/>
  <c r="P16" i="1"/>
  <c r="D7" i="1"/>
  <c r="H18" i="1"/>
  <c r="P23" i="1"/>
  <c r="G30" i="1"/>
  <c r="P36" i="1"/>
  <c r="P40" i="1"/>
  <c r="H44" i="1"/>
  <c r="H48" i="1"/>
  <c r="D6" i="1"/>
  <c r="H24" i="1"/>
  <c r="P15" i="1"/>
  <c r="H17" i="1"/>
  <c r="P18" i="1"/>
  <c r="G21" i="1"/>
  <c r="H22" i="1"/>
  <c r="P31" i="1"/>
  <c r="G38" i="1"/>
  <c r="P44" i="1"/>
  <c r="P19" i="1"/>
  <c r="H21" i="1"/>
  <c r="H25" i="1"/>
  <c r="P26" i="1"/>
  <c r="G29" i="1"/>
  <c r="P39" i="1"/>
  <c r="G46" i="1"/>
  <c r="M8" i="1"/>
  <c r="P17" i="1"/>
  <c r="P27" i="1"/>
  <c r="H29" i="1"/>
  <c r="H33" i="1"/>
  <c r="P34" i="1"/>
  <c r="P47" i="1"/>
  <c r="H47" i="1"/>
  <c r="P48" i="1"/>
  <c r="H16" i="1"/>
  <c r="G20" i="1"/>
  <c r="G28" i="1"/>
  <c r="G19" i="1"/>
  <c r="G27" i="1"/>
  <c r="G35" i="1"/>
  <c r="G43" i="1"/>
  <c r="G51" i="1"/>
  <c r="G36" i="1"/>
  <c r="D8" i="1"/>
  <c r="G18" i="1"/>
  <c r="P22" i="1"/>
  <c r="G26" i="1"/>
  <c r="P30" i="1"/>
  <c r="G34" i="1"/>
  <c r="P38" i="1"/>
  <c r="G42" i="1"/>
  <c r="P46" i="1"/>
  <c r="G50" i="1"/>
  <c r="H15" i="1"/>
  <c r="P14" i="1"/>
  <c r="G17" i="1"/>
  <c r="G25" i="1"/>
  <c r="G33" i="1"/>
  <c r="G41" i="1"/>
  <c r="G49" i="1"/>
  <c r="P52" i="1"/>
  <c r="P51" i="1"/>
  <c r="G16" i="1"/>
  <c r="G23" i="1"/>
  <c r="G31" i="1"/>
  <c r="G39" i="1"/>
  <c r="G47" i="1"/>
</calcChain>
</file>

<file path=xl/sharedStrings.xml><?xml version="1.0" encoding="utf-8"?>
<sst xmlns="http://schemas.openxmlformats.org/spreadsheetml/2006/main" count="115" uniqueCount="60">
  <si>
    <t>Nodding</t>
  </si>
  <si>
    <t>No</t>
  </si>
  <si>
    <t>Yes</t>
  </si>
  <si>
    <t>Weighted mean</t>
  </si>
  <si>
    <t>hh</t>
  </si>
  <si>
    <t>lagNS</t>
  </si>
  <si>
    <t>tt_wtr</t>
  </si>
  <si>
    <t>lat</t>
  </si>
  <si>
    <t>riv_dist</t>
  </si>
  <si>
    <t>Count (TRUE)</t>
  </si>
  <si>
    <t>Percent (True; eg having cows)</t>
  </si>
  <si>
    <t>Count (FALSE)</t>
  </si>
  <si>
    <t>Percent (FALSE; eg not having cows)</t>
  </si>
  <si>
    <t>NO</t>
  </si>
  <si>
    <t>YES</t>
  </si>
  <si>
    <t>Total</t>
  </si>
  <si>
    <t>No Nodding</t>
  </si>
  <si>
    <t>Overall</t>
  </si>
  <si>
    <t>Ratio nodding/no nodding</t>
  </si>
  <si>
    <t>cows</t>
  </si>
  <si>
    <t>goat</t>
  </si>
  <si>
    <t>sheep</t>
  </si>
  <si>
    <t>poaltry</t>
  </si>
  <si>
    <t>bicycle</t>
  </si>
  <si>
    <t>car</t>
  </si>
  <si>
    <t>drnk_any</t>
  </si>
  <si>
    <t>drnk_borehole</t>
  </si>
  <si>
    <t>drnk_well</t>
  </si>
  <si>
    <t>drnk_spring</t>
  </si>
  <si>
    <t>drnk_rain</t>
  </si>
  <si>
    <t>drnk_river</t>
  </si>
  <si>
    <t>drnk_pond</t>
  </si>
  <si>
    <t>drnk_tanker</t>
  </si>
  <si>
    <t>cook_borehole</t>
  </si>
  <si>
    <t>cook_well</t>
  </si>
  <si>
    <t>cook_spring</t>
  </si>
  <si>
    <t>cook_rain</t>
  </si>
  <si>
    <t>cook_river</t>
  </si>
  <si>
    <t>cook_pond</t>
  </si>
  <si>
    <t>hndw_any</t>
  </si>
  <si>
    <t>hndw_borehole</t>
  </si>
  <si>
    <t>hndw_well</t>
  </si>
  <si>
    <t>hndw_spring</t>
  </si>
  <si>
    <t>hndw_rain</t>
  </si>
  <si>
    <t>hndw_river</t>
  </si>
  <si>
    <t>hndw_pond</t>
  </si>
  <si>
    <t>bath_any</t>
  </si>
  <si>
    <t>bath_borehole</t>
  </si>
  <si>
    <t>bath_well</t>
  </si>
  <si>
    <t>bath_spring</t>
  </si>
  <si>
    <t>bath_rain</t>
  </si>
  <si>
    <t>bath_river</t>
  </si>
  <si>
    <t>bath_pond</t>
  </si>
  <si>
    <t>moved</t>
  </si>
  <si>
    <t>loc_idp</t>
  </si>
  <si>
    <t>meal_size</t>
  </si>
  <si>
    <t>meal_freq</t>
  </si>
  <si>
    <t>no_meal</t>
  </si>
  <si>
    <t>IVM</t>
  </si>
  <si>
    <t>NS TOTAL NUMBERS AND 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</si>
</sst>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 vertical="center"/>
    </xf>
    <xf numFmtId="43" fontId="0" fillId="0" borderId="0" xfId="1" applyFont="1" applyAlignment="1"/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23849-B40C-6340-892B-04C88F2B8520}">
  <dimension ref="A1:P52"/>
  <sheetViews>
    <sheetView tabSelected="1" workbookViewId="0">
      <selection activeCell="S17" sqref="S17"/>
    </sheetView>
  </sheetViews>
  <sheetFormatPr baseColWidth="10" defaultColWidth="8.83203125" defaultRowHeight="16" x14ac:dyDescent="0.2"/>
  <cols>
    <col min="2" max="4" width="8.83203125" style="1"/>
    <col min="5" max="5" width="20.5" style="1" customWidth="1"/>
    <col min="6" max="7" width="9.5" bestFit="1" customWidth="1"/>
    <col min="8" max="8" width="20.5" bestFit="1" customWidth="1"/>
    <col min="10" max="10" width="20.33203125" customWidth="1"/>
    <col min="13" max="13" width="14.33203125" bestFit="1" customWidth="1"/>
    <col min="14" max="14" width="12.33203125" customWidth="1"/>
    <col min="15" max="15" width="8" bestFit="1" customWidth="1"/>
    <col min="16" max="16" width="7" bestFit="1" customWidth="1"/>
  </cols>
  <sheetData>
    <row r="1" spans="1:16" x14ac:dyDescent="0.2">
      <c r="A1" s="5" t="s">
        <v>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x14ac:dyDescent="0.2">
      <c r="B3" s="1" t="s">
        <v>0</v>
      </c>
      <c r="J3" s="1"/>
      <c r="K3" s="1"/>
      <c r="L3" s="1"/>
    </row>
    <row r="4" spans="1:16" x14ac:dyDescent="0.2">
      <c r="B4" s="1" t="s">
        <v>1</v>
      </c>
      <c r="C4" s="1" t="s">
        <v>2</v>
      </c>
      <c r="D4" s="1" t="s">
        <v>3</v>
      </c>
      <c r="K4" s="1" t="s">
        <v>1</v>
      </c>
      <c r="L4" s="1" t="s">
        <v>2</v>
      </c>
      <c r="M4" s="1" t="s">
        <v>3</v>
      </c>
    </row>
    <row r="5" spans="1:16" x14ac:dyDescent="0.2">
      <c r="A5" t="s">
        <v>4</v>
      </c>
      <c r="B5" s="1">
        <v>1575</v>
      </c>
      <c r="C5" s="1">
        <v>386</v>
      </c>
      <c r="D5" s="1">
        <f>SUM(B5:C5)</f>
        <v>1961</v>
      </c>
      <c r="J5" t="s">
        <v>4</v>
      </c>
      <c r="K5">
        <v>1575</v>
      </c>
      <c r="L5">
        <v>386</v>
      </c>
      <c r="M5" s="1">
        <f>SUM(K5:L5)</f>
        <v>1961</v>
      </c>
    </row>
    <row r="6" spans="1:16" x14ac:dyDescent="0.2">
      <c r="A6" t="s">
        <v>5</v>
      </c>
      <c r="B6" s="1">
        <v>0.18146029999999999</v>
      </c>
      <c r="C6" s="1">
        <v>0.27253889999999997</v>
      </c>
      <c r="D6" s="1">
        <f>(B6*B$5+C6*C$5)/D$5</f>
        <v>0.19938806114227434</v>
      </c>
      <c r="H6">
        <f>C6/B6</f>
        <v>1.5019202547334045</v>
      </c>
      <c r="J6" t="s">
        <v>5</v>
      </c>
      <c r="K6">
        <v>0.18146029999999999</v>
      </c>
      <c r="L6">
        <v>0.27253889999999997</v>
      </c>
      <c r="M6" s="1">
        <f>(K6*K$5+L6*L$5)/M$5</f>
        <v>0.19938806114227434</v>
      </c>
    </row>
    <row r="7" spans="1:16" x14ac:dyDescent="0.2">
      <c r="A7" t="s">
        <v>6</v>
      </c>
      <c r="B7" s="1">
        <v>7.5132450000000004</v>
      </c>
      <c r="C7" s="1">
        <v>8.7943929999999995</v>
      </c>
      <c r="D7" s="1">
        <f t="shared" ref="D7:D9" si="0">(B7*B$5+C7*C$5)/D$5</f>
        <v>7.7654240555838863</v>
      </c>
      <c r="H7">
        <f t="shared" ref="H7:H9" si="1">C7/B7</f>
        <v>1.1705185974901655</v>
      </c>
      <c r="J7" t="s">
        <v>6</v>
      </c>
      <c r="K7">
        <v>7.5132450000000004</v>
      </c>
      <c r="L7">
        <v>8.7943929999999995</v>
      </c>
      <c r="M7" s="1">
        <f t="shared" ref="M7:M9" si="2">(K7*K$5+L7*L$5)/M$5</f>
        <v>7.7654240555838863</v>
      </c>
    </row>
    <row r="8" spans="1:16" x14ac:dyDescent="0.2">
      <c r="A8" t="s">
        <v>7</v>
      </c>
      <c r="B8" s="1">
        <v>5.3332790000000001</v>
      </c>
      <c r="C8" s="1">
        <v>5.285202</v>
      </c>
      <c r="D8" s="1">
        <f t="shared" si="0"/>
        <v>5.3238156027536974</v>
      </c>
      <c r="H8">
        <f t="shared" si="1"/>
        <v>0.99098547066448239</v>
      </c>
      <c r="J8" t="s">
        <v>7</v>
      </c>
      <c r="K8">
        <v>5.3332790000000001</v>
      </c>
      <c r="L8">
        <v>5.285202</v>
      </c>
      <c r="M8" s="1">
        <f>(K8*K$5+L8*L$5)/M$5</f>
        <v>5.3238156027536974</v>
      </c>
    </row>
    <row r="9" spans="1:16" x14ac:dyDescent="0.2">
      <c r="A9" t="s">
        <v>8</v>
      </c>
      <c r="B9" s="1">
        <v>2.2852830000000002</v>
      </c>
      <c r="C9" s="1">
        <v>1.921891</v>
      </c>
      <c r="D9" s="1">
        <f t="shared" si="0"/>
        <v>2.2137535191228968</v>
      </c>
      <c r="H9">
        <f t="shared" si="1"/>
        <v>0.84098599604512869</v>
      </c>
      <c r="J9" t="s">
        <v>8</v>
      </c>
      <c r="K9">
        <v>2.2852830000000002</v>
      </c>
      <c r="L9">
        <v>1.921891</v>
      </c>
      <c r="M9" s="1">
        <f t="shared" si="2"/>
        <v>2.2137535191228968</v>
      </c>
    </row>
    <row r="11" spans="1:16" x14ac:dyDescent="0.2">
      <c r="B11" s="2" t="s">
        <v>9</v>
      </c>
      <c r="C11" s="2"/>
      <c r="D11" s="2"/>
      <c r="E11" s="2" t="s">
        <v>10</v>
      </c>
      <c r="F11" s="2"/>
      <c r="G11" s="2"/>
      <c r="K11" s="2" t="s">
        <v>11</v>
      </c>
      <c r="L11" s="2"/>
      <c r="M11" s="2"/>
      <c r="N11" s="2" t="s">
        <v>12</v>
      </c>
      <c r="O11" s="2"/>
      <c r="P11" s="2"/>
    </row>
    <row r="12" spans="1:16" x14ac:dyDescent="0.2">
      <c r="B12" s="1" t="s">
        <v>13</v>
      </c>
      <c r="C12" s="1" t="s">
        <v>14</v>
      </c>
      <c r="D12" s="1" t="s">
        <v>15</v>
      </c>
      <c r="E12" s="1" t="s">
        <v>16</v>
      </c>
      <c r="F12" s="1" t="s">
        <v>0</v>
      </c>
      <c r="G12" s="1" t="s">
        <v>17</v>
      </c>
      <c r="H12" t="s">
        <v>18</v>
      </c>
      <c r="K12" s="1" t="s">
        <v>13</v>
      </c>
      <c r="L12" s="1" t="s">
        <v>14</v>
      </c>
      <c r="M12" s="1" t="s">
        <v>15</v>
      </c>
      <c r="N12" s="1" t="s">
        <v>16</v>
      </c>
      <c r="O12" s="1" t="s">
        <v>0</v>
      </c>
      <c r="P12" s="1" t="s">
        <v>17</v>
      </c>
    </row>
    <row r="13" spans="1:16" x14ac:dyDescent="0.2">
      <c r="A13" t="s">
        <v>19</v>
      </c>
      <c r="B13" s="1">
        <v>133</v>
      </c>
      <c r="C13" s="1">
        <v>40</v>
      </c>
      <c r="D13" s="1">
        <f t="shared" ref="D13:D52" si="3">SUM(B13:C13)</f>
        <v>173</v>
      </c>
      <c r="E13" s="3">
        <f>B13/B$5</f>
        <v>8.4444444444444447E-2</v>
      </c>
      <c r="F13" s="3">
        <f>C13/C$5</f>
        <v>0.10362694300518134</v>
      </c>
      <c r="G13" s="3">
        <f>D13/(D13+M13)</f>
        <v>9.2266666666666663E-2</v>
      </c>
      <c r="H13" s="4">
        <f>F13/E13</f>
        <v>1.2271611671666212</v>
      </c>
      <c r="J13" t="s">
        <v>19</v>
      </c>
      <c r="K13">
        <v>1358</v>
      </c>
      <c r="L13">
        <v>344</v>
      </c>
      <c r="M13" s="1">
        <f>SUM(K13:L13)</f>
        <v>1702</v>
      </c>
      <c r="N13" s="3">
        <f>K13/K$5</f>
        <v>0.86222222222222222</v>
      </c>
      <c r="O13" s="3">
        <f>L13/L$5</f>
        <v>0.89119170984455953</v>
      </c>
      <c r="P13" s="3">
        <f>M13/M$5</f>
        <v>0.86792452830188682</v>
      </c>
    </row>
    <row r="14" spans="1:16" x14ac:dyDescent="0.2">
      <c r="A14" t="s">
        <v>20</v>
      </c>
      <c r="B14" s="1">
        <v>374</v>
      </c>
      <c r="C14" s="1">
        <v>103</v>
      </c>
      <c r="D14" s="1">
        <f t="shared" si="3"/>
        <v>477</v>
      </c>
      <c r="E14" s="3">
        <f t="shared" ref="E14:F52" si="4">B14/B$5</f>
        <v>0.23746031746031745</v>
      </c>
      <c r="F14" s="3">
        <f>C14/C$5</f>
        <v>0.26683937823834197</v>
      </c>
      <c r="G14" s="3">
        <f t="shared" ref="G14:G52" si="5">D14/(D14+M14)</f>
        <v>0.25440000000000002</v>
      </c>
      <c r="H14" s="4">
        <f t="shared" ref="H14:H52" si="6">F14/E14</f>
        <v>1.1237219805491674</v>
      </c>
      <c r="J14" t="s">
        <v>20</v>
      </c>
      <c r="K14">
        <v>1117</v>
      </c>
      <c r="L14">
        <v>281</v>
      </c>
      <c r="M14" s="1">
        <f t="shared" ref="M14:M52" si="7">SUM(K14:L14)</f>
        <v>1398</v>
      </c>
      <c r="N14" s="3">
        <f t="shared" ref="N14:P52" si="8">K14/K$5</f>
        <v>0.70920634920634917</v>
      </c>
      <c r="O14" s="3">
        <f t="shared" si="8"/>
        <v>0.727979274611399</v>
      </c>
      <c r="P14" s="3">
        <f t="shared" si="8"/>
        <v>0.7129015808261091</v>
      </c>
    </row>
    <row r="15" spans="1:16" x14ac:dyDescent="0.2">
      <c r="A15" t="s">
        <v>21</v>
      </c>
      <c r="B15" s="1">
        <v>42</v>
      </c>
      <c r="C15" s="1">
        <v>14</v>
      </c>
      <c r="D15" s="1">
        <f t="shared" si="3"/>
        <v>56</v>
      </c>
      <c r="E15" s="3">
        <f t="shared" si="4"/>
        <v>2.6666666666666668E-2</v>
      </c>
      <c r="F15" s="3">
        <f t="shared" si="4"/>
        <v>3.6269430051813469E-2</v>
      </c>
      <c r="G15" s="3">
        <f t="shared" si="5"/>
        <v>2.9866666666666666E-2</v>
      </c>
      <c r="H15" s="4">
        <f t="shared" si="6"/>
        <v>1.3601036269430049</v>
      </c>
      <c r="J15" t="s">
        <v>21</v>
      </c>
      <c r="K15">
        <v>1449</v>
      </c>
      <c r="L15">
        <v>370</v>
      </c>
      <c r="M15" s="1">
        <f t="shared" si="7"/>
        <v>1819</v>
      </c>
      <c r="N15" s="3">
        <f t="shared" si="8"/>
        <v>0.92</v>
      </c>
      <c r="O15" s="3">
        <f t="shared" si="8"/>
        <v>0.95854922279792742</v>
      </c>
      <c r="P15" s="3">
        <f t="shared" si="8"/>
        <v>0.92758796532381438</v>
      </c>
    </row>
    <row r="16" spans="1:16" x14ac:dyDescent="0.2">
      <c r="A16" t="s">
        <v>22</v>
      </c>
      <c r="B16" s="1">
        <v>956</v>
      </c>
      <c r="C16" s="1">
        <v>275</v>
      </c>
      <c r="D16" s="1">
        <f t="shared" si="3"/>
        <v>1231</v>
      </c>
      <c r="E16" s="3">
        <f t="shared" si="4"/>
        <v>0.60698412698412696</v>
      </c>
      <c r="F16" s="3">
        <f t="shared" si="4"/>
        <v>0.71243523316062174</v>
      </c>
      <c r="G16" s="3">
        <f t="shared" si="5"/>
        <v>0.6565333333333333</v>
      </c>
      <c r="H16" s="4">
        <f t="shared" si="6"/>
        <v>1.1737295943807315</v>
      </c>
      <c r="J16" t="s">
        <v>22</v>
      </c>
      <c r="K16">
        <v>535</v>
      </c>
      <c r="L16">
        <v>109</v>
      </c>
      <c r="M16" s="1">
        <f t="shared" si="7"/>
        <v>644</v>
      </c>
      <c r="N16" s="3">
        <f t="shared" si="8"/>
        <v>0.3396825396825397</v>
      </c>
      <c r="O16" s="3">
        <f t="shared" si="8"/>
        <v>0.28238341968911918</v>
      </c>
      <c r="P16" s="3">
        <f t="shared" si="8"/>
        <v>0.32840387557368689</v>
      </c>
    </row>
    <row r="17" spans="1:16" x14ac:dyDescent="0.2">
      <c r="A17" t="s">
        <v>23</v>
      </c>
      <c r="B17" s="1">
        <v>62</v>
      </c>
      <c r="C17" s="1">
        <v>10</v>
      </c>
      <c r="D17" s="1">
        <f t="shared" si="3"/>
        <v>72</v>
      </c>
      <c r="E17" s="3">
        <f t="shared" si="4"/>
        <v>3.9365079365079367E-2</v>
      </c>
      <c r="F17" s="3">
        <f t="shared" si="4"/>
        <v>2.5906735751295335E-2</v>
      </c>
      <c r="G17" s="3">
        <f t="shared" si="5"/>
        <v>3.8399999999999997E-2</v>
      </c>
      <c r="H17" s="4">
        <f t="shared" si="6"/>
        <v>0.65811465819822823</v>
      </c>
      <c r="J17" t="s">
        <v>23</v>
      </c>
      <c r="K17">
        <v>1429</v>
      </c>
      <c r="L17">
        <v>374</v>
      </c>
      <c r="M17" s="1">
        <f t="shared" si="7"/>
        <v>1803</v>
      </c>
      <c r="N17" s="3">
        <f t="shared" si="8"/>
        <v>0.90730158730158728</v>
      </c>
      <c r="O17" s="3">
        <f t="shared" si="8"/>
        <v>0.9689119170984456</v>
      </c>
      <c r="P17" s="3">
        <f t="shared" si="8"/>
        <v>0.91942886282508929</v>
      </c>
    </row>
    <row r="18" spans="1:16" x14ac:dyDescent="0.2">
      <c r="A18" t="s">
        <v>24</v>
      </c>
      <c r="B18" s="1">
        <v>14</v>
      </c>
      <c r="C18" s="1">
        <v>8</v>
      </c>
      <c r="D18" s="1">
        <f t="shared" si="3"/>
        <v>22</v>
      </c>
      <c r="E18" s="3">
        <f t="shared" si="4"/>
        <v>8.8888888888888889E-3</v>
      </c>
      <c r="F18" s="3">
        <f t="shared" si="4"/>
        <v>2.072538860103627E-2</v>
      </c>
      <c r="G18" s="3">
        <f t="shared" si="5"/>
        <v>0.5</v>
      </c>
      <c r="H18" s="4">
        <f t="shared" si="6"/>
        <v>2.3316062176165806</v>
      </c>
      <c r="J18" t="s">
        <v>24</v>
      </c>
      <c r="K18">
        <v>14</v>
      </c>
      <c r="L18">
        <v>8</v>
      </c>
      <c r="M18" s="1">
        <f t="shared" si="7"/>
        <v>22</v>
      </c>
      <c r="N18" s="3">
        <f t="shared" si="8"/>
        <v>8.8888888888888889E-3</v>
      </c>
      <c r="O18" s="3">
        <f t="shared" si="8"/>
        <v>2.072538860103627E-2</v>
      </c>
      <c r="P18" s="3">
        <f t="shared" si="8"/>
        <v>1.1218765935747067E-2</v>
      </c>
    </row>
    <row r="19" spans="1:16" x14ac:dyDescent="0.2">
      <c r="A19" t="s">
        <v>25</v>
      </c>
      <c r="B19" s="1">
        <v>62</v>
      </c>
      <c r="C19" s="1">
        <v>10</v>
      </c>
      <c r="D19" s="1">
        <f t="shared" si="3"/>
        <v>72</v>
      </c>
      <c r="E19" s="3">
        <f t="shared" si="4"/>
        <v>3.9365079365079367E-2</v>
      </c>
      <c r="F19" s="3">
        <f t="shared" si="4"/>
        <v>2.5906735751295335E-2</v>
      </c>
      <c r="G19" s="3">
        <f t="shared" si="5"/>
        <v>3.8399999999999997E-2</v>
      </c>
      <c r="H19" s="4">
        <f t="shared" si="6"/>
        <v>0.65811465819822823</v>
      </c>
      <c r="J19" t="s">
        <v>25</v>
      </c>
      <c r="K19">
        <v>1429</v>
      </c>
      <c r="L19">
        <v>374</v>
      </c>
      <c r="M19" s="1">
        <f t="shared" si="7"/>
        <v>1803</v>
      </c>
      <c r="N19" s="3">
        <f t="shared" si="8"/>
        <v>0.90730158730158728</v>
      </c>
      <c r="O19" s="3">
        <f>L19/L$5</f>
        <v>0.9689119170984456</v>
      </c>
      <c r="P19" s="3">
        <f t="shared" si="8"/>
        <v>0.91942886282508929</v>
      </c>
    </row>
    <row r="20" spans="1:16" x14ac:dyDescent="0.2">
      <c r="A20" t="s">
        <v>26</v>
      </c>
      <c r="B20" s="1">
        <v>247</v>
      </c>
      <c r="C20" s="1">
        <v>77</v>
      </c>
      <c r="D20" s="1">
        <f t="shared" si="3"/>
        <v>324</v>
      </c>
      <c r="E20" s="3">
        <f t="shared" si="4"/>
        <v>0.15682539682539681</v>
      </c>
      <c r="F20" s="3">
        <f t="shared" si="4"/>
        <v>0.19948186528497408</v>
      </c>
      <c r="G20" s="3">
        <f t="shared" si="5"/>
        <v>0.79024390243902443</v>
      </c>
      <c r="H20" s="4">
        <f t="shared" si="6"/>
        <v>1.2719997482746324</v>
      </c>
      <c r="J20" t="s">
        <v>26</v>
      </c>
      <c r="K20">
        <v>56</v>
      </c>
      <c r="L20">
        <v>30</v>
      </c>
      <c r="M20" s="1">
        <f t="shared" si="7"/>
        <v>86</v>
      </c>
      <c r="N20" s="3">
        <f t="shared" si="8"/>
        <v>3.5555555555555556E-2</v>
      </c>
      <c r="O20" s="3">
        <f t="shared" si="8"/>
        <v>7.7720207253886009E-2</v>
      </c>
      <c r="P20" s="3">
        <f t="shared" si="8"/>
        <v>4.3855175930647632E-2</v>
      </c>
    </row>
    <row r="21" spans="1:16" x14ac:dyDescent="0.2">
      <c r="A21" t="s">
        <v>27</v>
      </c>
      <c r="B21" s="1">
        <v>7</v>
      </c>
      <c r="C21" s="1">
        <v>3</v>
      </c>
      <c r="D21" s="1">
        <f t="shared" si="3"/>
        <v>10</v>
      </c>
      <c r="E21" s="3">
        <f t="shared" si="4"/>
        <v>4.4444444444444444E-3</v>
      </c>
      <c r="F21" s="3">
        <f t="shared" si="4"/>
        <v>7.7720207253886009E-3</v>
      </c>
      <c r="G21" s="3">
        <f t="shared" si="5"/>
        <v>2.4390243902439025E-2</v>
      </c>
      <c r="H21" s="4">
        <f t="shared" si="6"/>
        <v>1.7487046632124352</v>
      </c>
      <c r="J21" t="s">
        <v>27</v>
      </c>
      <c r="K21">
        <v>296</v>
      </c>
      <c r="L21">
        <v>104</v>
      </c>
      <c r="M21" s="1">
        <f t="shared" si="7"/>
        <v>400</v>
      </c>
      <c r="N21" s="3">
        <f t="shared" si="8"/>
        <v>0.18793650793650793</v>
      </c>
      <c r="O21" s="3">
        <f t="shared" si="8"/>
        <v>0.26943005181347152</v>
      </c>
      <c r="P21" s="3">
        <f t="shared" si="8"/>
        <v>0.20397756246812851</v>
      </c>
    </row>
    <row r="22" spans="1:16" x14ac:dyDescent="0.2">
      <c r="A22" t="s">
        <v>28</v>
      </c>
      <c r="B22" s="1">
        <v>3</v>
      </c>
      <c r="C22" s="1">
        <v>0</v>
      </c>
      <c r="D22" s="1">
        <f t="shared" si="3"/>
        <v>3</v>
      </c>
      <c r="E22" s="3">
        <f t="shared" si="4"/>
        <v>1.9047619047619048E-3</v>
      </c>
      <c r="F22" s="3">
        <f t="shared" si="4"/>
        <v>0</v>
      </c>
      <c r="G22" s="3">
        <f t="shared" si="5"/>
        <v>7.3170731707317077E-3</v>
      </c>
      <c r="H22" s="4">
        <f t="shared" si="6"/>
        <v>0</v>
      </c>
      <c r="J22" t="s">
        <v>28</v>
      </c>
      <c r="K22">
        <v>300</v>
      </c>
      <c r="L22">
        <v>107</v>
      </c>
      <c r="M22" s="1">
        <f t="shared" si="7"/>
        <v>407</v>
      </c>
      <c r="N22" s="3">
        <f t="shared" si="8"/>
        <v>0.19047619047619047</v>
      </c>
      <c r="O22" s="3">
        <f t="shared" si="8"/>
        <v>0.27720207253886009</v>
      </c>
      <c r="P22" s="3">
        <f t="shared" si="8"/>
        <v>0.20754716981132076</v>
      </c>
    </row>
    <row r="23" spans="1:16" x14ac:dyDescent="0.2">
      <c r="A23" t="s">
        <v>29</v>
      </c>
      <c r="B23" s="1">
        <v>3</v>
      </c>
      <c r="C23" s="1">
        <v>0</v>
      </c>
      <c r="D23" s="1">
        <f t="shared" si="3"/>
        <v>3</v>
      </c>
      <c r="E23" s="3">
        <f t="shared" si="4"/>
        <v>1.9047619047619048E-3</v>
      </c>
      <c r="F23" s="3">
        <f t="shared" si="4"/>
        <v>0</v>
      </c>
      <c r="G23" s="3">
        <f t="shared" si="5"/>
        <v>7.3170731707317077E-3</v>
      </c>
      <c r="H23" s="4">
        <f t="shared" si="6"/>
        <v>0</v>
      </c>
      <c r="J23" t="s">
        <v>29</v>
      </c>
      <c r="K23">
        <v>300</v>
      </c>
      <c r="L23">
        <v>107</v>
      </c>
      <c r="M23" s="1">
        <f t="shared" si="7"/>
        <v>407</v>
      </c>
      <c r="N23" s="3">
        <f t="shared" si="8"/>
        <v>0.19047619047619047</v>
      </c>
      <c r="O23" s="3">
        <f t="shared" si="8"/>
        <v>0.27720207253886009</v>
      </c>
      <c r="P23" s="3">
        <f t="shared" si="8"/>
        <v>0.20754716981132076</v>
      </c>
    </row>
    <row r="24" spans="1:16" x14ac:dyDescent="0.2">
      <c r="A24" t="s">
        <v>30</v>
      </c>
      <c r="B24" s="1">
        <v>49</v>
      </c>
      <c r="C24" s="1">
        <v>29</v>
      </c>
      <c r="D24" s="1">
        <f t="shared" si="3"/>
        <v>78</v>
      </c>
      <c r="E24" s="3">
        <f t="shared" si="4"/>
        <v>3.111111111111111E-2</v>
      </c>
      <c r="F24" s="3">
        <f t="shared" si="4"/>
        <v>7.512953367875648E-2</v>
      </c>
      <c r="G24" s="3">
        <f t="shared" si="5"/>
        <v>0.19024390243902439</v>
      </c>
      <c r="H24" s="4">
        <f t="shared" si="6"/>
        <v>2.4148778682457439</v>
      </c>
      <c r="J24" t="s">
        <v>30</v>
      </c>
      <c r="K24">
        <v>254</v>
      </c>
      <c r="L24">
        <v>78</v>
      </c>
      <c r="M24" s="1">
        <f t="shared" si="7"/>
        <v>332</v>
      </c>
      <c r="N24" s="3">
        <f t="shared" si="8"/>
        <v>0.16126984126984126</v>
      </c>
      <c r="O24" s="3">
        <f t="shared" si="8"/>
        <v>0.20207253886010362</v>
      </c>
      <c r="P24" s="3">
        <f t="shared" si="8"/>
        <v>0.16930137684854665</v>
      </c>
    </row>
    <row r="25" spans="1:16" x14ac:dyDescent="0.2">
      <c r="A25" t="s">
        <v>31</v>
      </c>
      <c r="B25" s="1">
        <v>18</v>
      </c>
      <c r="C25" s="1">
        <v>2</v>
      </c>
      <c r="D25" s="1">
        <f t="shared" si="3"/>
        <v>20</v>
      </c>
      <c r="E25" s="3">
        <f t="shared" si="4"/>
        <v>1.1428571428571429E-2</v>
      </c>
      <c r="F25" s="3">
        <f t="shared" si="4"/>
        <v>5.1813471502590676E-3</v>
      </c>
      <c r="G25" s="3">
        <f t="shared" si="5"/>
        <v>4.878048780487805E-2</v>
      </c>
      <c r="H25" s="4">
        <f t="shared" si="6"/>
        <v>0.45336787564766839</v>
      </c>
      <c r="J25" t="s">
        <v>31</v>
      </c>
      <c r="K25">
        <v>285</v>
      </c>
      <c r="L25">
        <v>105</v>
      </c>
      <c r="M25" s="1">
        <f t="shared" si="7"/>
        <v>390</v>
      </c>
      <c r="N25" s="3">
        <f t="shared" si="8"/>
        <v>0.18095238095238095</v>
      </c>
      <c r="O25" s="3">
        <f t="shared" si="8"/>
        <v>0.27202072538860106</v>
      </c>
      <c r="P25" s="3">
        <f t="shared" si="8"/>
        <v>0.1988781234064253</v>
      </c>
    </row>
    <row r="26" spans="1:16" x14ac:dyDescent="0.2">
      <c r="A26" t="s">
        <v>32</v>
      </c>
      <c r="B26" s="1">
        <v>2</v>
      </c>
      <c r="C26" s="1">
        <v>0</v>
      </c>
      <c r="D26" s="1">
        <f t="shared" si="3"/>
        <v>2</v>
      </c>
      <c r="E26" s="3">
        <f t="shared" si="4"/>
        <v>1.2698412698412698E-3</v>
      </c>
      <c r="F26" s="3">
        <f t="shared" si="4"/>
        <v>0</v>
      </c>
      <c r="G26" s="3">
        <f t="shared" si="5"/>
        <v>4.8780487804878049E-3</v>
      </c>
      <c r="H26" s="4">
        <f t="shared" si="6"/>
        <v>0</v>
      </c>
      <c r="J26" t="s">
        <v>32</v>
      </c>
      <c r="K26">
        <v>301</v>
      </c>
      <c r="L26">
        <v>107</v>
      </c>
      <c r="M26" s="1">
        <f t="shared" si="7"/>
        <v>408</v>
      </c>
      <c r="N26" s="3">
        <f t="shared" si="8"/>
        <v>0.19111111111111112</v>
      </c>
      <c r="O26" s="3">
        <f t="shared" si="8"/>
        <v>0.27720207253886009</v>
      </c>
      <c r="P26" s="3">
        <f t="shared" si="8"/>
        <v>0.20805711371749108</v>
      </c>
    </row>
    <row r="27" spans="1:16" x14ac:dyDescent="0.2">
      <c r="A27" t="s">
        <v>33</v>
      </c>
      <c r="B27" s="1">
        <v>240</v>
      </c>
      <c r="C27" s="1">
        <v>75</v>
      </c>
      <c r="D27" s="1">
        <f t="shared" si="3"/>
        <v>315</v>
      </c>
      <c r="E27" s="3">
        <f t="shared" si="4"/>
        <v>0.15238095238095239</v>
      </c>
      <c r="F27" s="3">
        <f t="shared" si="4"/>
        <v>0.19430051813471502</v>
      </c>
      <c r="G27" s="3">
        <f t="shared" si="5"/>
        <v>0.76829268292682928</v>
      </c>
      <c r="H27" s="4">
        <f t="shared" si="6"/>
        <v>1.2750971502590671</v>
      </c>
      <c r="J27" t="s">
        <v>33</v>
      </c>
      <c r="K27">
        <v>63</v>
      </c>
      <c r="L27">
        <v>32</v>
      </c>
      <c r="M27" s="1">
        <f t="shared" si="7"/>
        <v>95</v>
      </c>
      <c r="N27" s="3">
        <f t="shared" si="8"/>
        <v>0.04</v>
      </c>
      <c r="O27" s="3">
        <f t="shared" si="8"/>
        <v>8.2901554404145081E-2</v>
      </c>
      <c r="P27" s="3">
        <f t="shared" si="8"/>
        <v>4.8444671086180523E-2</v>
      </c>
    </row>
    <row r="28" spans="1:16" x14ac:dyDescent="0.2">
      <c r="A28" t="s">
        <v>34</v>
      </c>
      <c r="B28" s="1">
        <v>9</v>
      </c>
      <c r="C28" s="1">
        <v>3</v>
      </c>
      <c r="D28" s="1">
        <f t="shared" si="3"/>
        <v>12</v>
      </c>
      <c r="E28" s="3">
        <f t="shared" si="4"/>
        <v>5.7142857142857143E-3</v>
      </c>
      <c r="F28" s="3">
        <f t="shared" si="4"/>
        <v>7.7720207253886009E-3</v>
      </c>
      <c r="G28" s="3">
        <f t="shared" si="5"/>
        <v>2.9268292682926831E-2</v>
      </c>
      <c r="H28" s="4">
        <f t="shared" si="6"/>
        <v>1.3601036269430051</v>
      </c>
      <c r="J28" t="s">
        <v>34</v>
      </c>
      <c r="K28">
        <v>294</v>
      </c>
      <c r="L28">
        <v>104</v>
      </c>
      <c r="M28" s="1">
        <f t="shared" si="7"/>
        <v>398</v>
      </c>
      <c r="N28" s="3">
        <f t="shared" si="8"/>
        <v>0.18666666666666668</v>
      </c>
      <c r="O28" s="3">
        <f t="shared" si="8"/>
        <v>0.26943005181347152</v>
      </c>
      <c r="P28" s="3">
        <f t="shared" si="8"/>
        <v>0.20295767465578787</v>
      </c>
    </row>
    <row r="29" spans="1:16" x14ac:dyDescent="0.2">
      <c r="A29" t="s">
        <v>35</v>
      </c>
      <c r="B29" s="1">
        <v>2</v>
      </c>
      <c r="C29" s="1">
        <v>0</v>
      </c>
      <c r="D29" s="1">
        <f t="shared" si="3"/>
        <v>2</v>
      </c>
      <c r="E29" s="3">
        <f t="shared" si="4"/>
        <v>1.2698412698412698E-3</v>
      </c>
      <c r="F29" s="3">
        <f t="shared" si="4"/>
        <v>0</v>
      </c>
      <c r="G29" s="3">
        <f t="shared" si="5"/>
        <v>4.8780487804878049E-3</v>
      </c>
      <c r="H29" s="4">
        <f t="shared" si="6"/>
        <v>0</v>
      </c>
      <c r="J29" t="s">
        <v>35</v>
      </c>
      <c r="K29">
        <v>301</v>
      </c>
      <c r="L29">
        <v>107</v>
      </c>
      <c r="M29" s="1">
        <f t="shared" si="7"/>
        <v>408</v>
      </c>
      <c r="N29" s="3">
        <f t="shared" si="8"/>
        <v>0.19111111111111112</v>
      </c>
      <c r="O29" s="3">
        <f t="shared" si="8"/>
        <v>0.27720207253886009</v>
      </c>
      <c r="P29" s="3">
        <f t="shared" si="8"/>
        <v>0.20805711371749108</v>
      </c>
    </row>
    <row r="30" spans="1:16" x14ac:dyDescent="0.2">
      <c r="A30" t="s">
        <v>36</v>
      </c>
      <c r="B30" s="1">
        <v>2</v>
      </c>
      <c r="C30" s="1">
        <v>2</v>
      </c>
      <c r="D30" s="1">
        <f t="shared" si="3"/>
        <v>4</v>
      </c>
      <c r="E30" s="3">
        <f t="shared" si="4"/>
        <v>1.2698412698412698E-3</v>
      </c>
      <c r="F30" s="3">
        <f t="shared" si="4"/>
        <v>5.1813471502590676E-3</v>
      </c>
      <c r="G30" s="3">
        <f t="shared" si="5"/>
        <v>9.7560975609756097E-3</v>
      </c>
      <c r="H30" s="4">
        <f t="shared" si="6"/>
        <v>4.0803108808290158</v>
      </c>
      <c r="J30" t="s">
        <v>36</v>
      </c>
      <c r="K30">
        <v>301</v>
      </c>
      <c r="L30">
        <v>105</v>
      </c>
      <c r="M30" s="1">
        <f t="shared" si="7"/>
        <v>406</v>
      </c>
      <c r="N30" s="3">
        <f t="shared" si="8"/>
        <v>0.19111111111111112</v>
      </c>
      <c r="O30" s="3">
        <f t="shared" si="8"/>
        <v>0.27202072538860106</v>
      </c>
      <c r="P30" s="3">
        <f t="shared" si="8"/>
        <v>0.20703722590515045</v>
      </c>
    </row>
    <row r="31" spans="1:16" x14ac:dyDescent="0.2">
      <c r="A31" t="s">
        <v>37</v>
      </c>
      <c r="B31" s="1">
        <v>49</v>
      </c>
      <c r="C31" s="1">
        <v>28</v>
      </c>
      <c r="D31" s="1">
        <f t="shared" si="3"/>
        <v>77</v>
      </c>
      <c r="E31" s="3">
        <f t="shared" si="4"/>
        <v>3.111111111111111E-2</v>
      </c>
      <c r="F31" s="3">
        <f t="shared" si="4"/>
        <v>7.2538860103626937E-2</v>
      </c>
      <c r="G31" s="3">
        <f t="shared" si="5"/>
        <v>0.18780487804878049</v>
      </c>
      <c r="H31" s="4">
        <f t="shared" si="6"/>
        <v>2.3316062176165802</v>
      </c>
      <c r="J31" t="s">
        <v>37</v>
      </c>
      <c r="K31">
        <v>254</v>
      </c>
      <c r="L31">
        <v>79</v>
      </c>
      <c r="M31" s="1">
        <f t="shared" si="7"/>
        <v>333</v>
      </c>
      <c r="N31" s="3">
        <f t="shared" si="8"/>
        <v>0.16126984126984126</v>
      </c>
      <c r="O31" s="3">
        <f t="shared" si="8"/>
        <v>0.20466321243523317</v>
      </c>
      <c r="P31" s="3">
        <f t="shared" si="8"/>
        <v>0.16981132075471697</v>
      </c>
    </row>
    <row r="32" spans="1:16" x14ac:dyDescent="0.2">
      <c r="A32" t="s">
        <v>38</v>
      </c>
      <c r="B32" s="1">
        <v>21</v>
      </c>
      <c r="C32" s="1">
        <v>3</v>
      </c>
      <c r="D32" s="1">
        <f t="shared" si="3"/>
        <v>24</v>
      </c>
      <c r="E32" s="3">
        <f t="shared" si="4"/>
        <v>1.3333333333333334E-2</v>
      </c>
      <c r="F32" s="3">
        <f t="shared" si="4"/>
        <v>7.7720207253886009E-3</v>
      </c>
      <c r="G32" s="3">
        <f t="shared" si="5"/>
        <v>5.8536585365853662E-2</v>
      </c>
      <c r="H32" s="4">
        <f t="shared" si="6"/>
        <v>0.58290155440414504</v>
      </c>
      <c r="J32" t="s">
        <v>38</v>
      </c>
      <c r="K32">
        <v>282</v>
      </c>
      <c r="L32">
        <v>104</v>
      </c>
      <c r="M32" s="1">
        <f t="shared" si="7"/>
        <v>386</v>
      </c>
      <c r="N32" s="3">
        <f t="shared" si="8"/>
        <v>0.17904761904761904</v>
      </c>
      <c r="O32" s="3">
        <f t="shared" si="8"/>
        <v>0.26943005181347152</v>
      </c>
      <c r="P32" s="3">
        <f t="shared" si="8"/>
        <v>0.196838347781744</v>
      </c>
    </row>
    <row r="33" spans="1:16" x14ac:dyDescent="0.2">
      <c r="A33" t="s">
        <v>39</v>
      </c>
      <c r="B33" s="1">
        <v>14</v>
      </c>
      <c r="C33" s="1">
        <v>10</v>
      </c>
      <c r="D33" s="1">
        <f t="shared" si="3"/>
        <v>24</v>
      </c>
      <c r="E33" s="3">
        <f t="shared" si="4"/>
        <v>8.8888888888888889E-3</v>
      </c>
      <c r="F33" s="3">
        <f t="shared" si="4"/>
        <v>2.5906735751295335E-2</v>
      </c>
      <c r="G33" s="3">
        <f t="shared" si="5"/>
        <v>0.5</v>
      </c>
      <c r="H33" s="4">
        <f t="shared" si="6"/>
        <v>2.9145077720207251</v>
      </c>
      <c r="J33" t="s">
        <v>39</v>
      </c>
      <c r="K33">
        <v>14</v>
      </c>
      <c r="L33">
        <v>10</v>
      </c>
      <c r="M33" s="1">
        <f t="shared" si="7"/>
        <v>24</v>
      </c>
      <c r="N33" s="3">
        <f t="shared" si="8"/>
        <v>8.8888888888888889E-3</v>
      </c>
      <c r="O33" s="3">
        <f t="shared" si="8"/>
        <v>2.5906735751295335E-2</v>
      </c>
      <c r="P33" s="3">
        <f t="shared" si="8"/>
        <v>1.223865374808771E-2</v>
      </c>
    </row>
    <row r="34" spans="1:16" x14ac:dyDescent="0.2">
      <c r="A34" t="s">
        <v>40</v>
      </c>
      <c r="B34" s="1">
        <v>232</v>
      </c>
      <c r="C34" s="1">
        <v>72</v>
      </c>
      <c r="D34" s="1">
        <f t="shared" si="3"/>
        <v>304</v>
      </c>
      <c r="E34" s="3">
        <f t="shared" si="4"/>
        <v>0.14730158730158729</v>
      </c>
      <c r="F34" s="3">
        <f t="shared" si="4"/>
        <v>0.18652849740932642</v>
      </c>
      <c r="G34" s="3">
        <f t="shared" si="5"/>
        <v>0.74146341463414633</v>
      </c>
      <c r="H34" s="4">
        <f t="shared" si="6"/>
        <v>1.2663033768090048</v>
      </c>
      <c r="J34" t="s">
        <v>40</v>
      </c>
      <c r="K34">
        <v>71</v>
      </c>
      <c r="L34">
        <v>35</v>
      </c>
      <c r="M34" s="1">
        <f t="shared" si="7"/>
        <v>106</v>
      </c>
      <c r="N34" s="3">
        <f t="shared" si="8"/>
        <v>4.507936507936508E-2</v>
      </c>
      <c r="O34" s="3">
        <f t="shared" si="8"/>
        <v>9.0673575129533682E-2</v>
      </c>
      <c r="P34" s="3">
        <f t="shared" si="8"/>
        <v>5.4054054054054057E-2</v>
      </c>
    </row>
    <row r="35" spans="1:16" x14ac:dyDescent="0.2">
      <c r="A35" t="s">
        <v>41</v>
      </c>
      <c r="B35" s="1">
        <v>9</v>
      </c>
      <c r="C35" s="1">
        <v>3</v>
      </c>
      <c r="D35" s="1">
        <f t="shared" si="3"/>
        <v>12</v>
      </c>
      <c r="E35" s="3">
        <f t="shared" si="4"/>
        <v>5.7142857142857143E-3</v>
      </c>
      <c r="F35" s="3">
        <f t="shared" si="4"/>
        <v>7.7720207253886009E-3</v>
      </c>
      <c r="G35" s="3">
        <f t="shared" si="5"/>
        <v>2.9268292682926831E-2</v>
      </c>
      <c r="H35" s="4">
        <f t="shared" si="6"/>
        <v>1.3601036269430051</v>
      </c>
      <c r="J35" t="s">
        <v>41</v>
      </c>
      <c r="K35">
        <v>294</v>
      </c>
      <c r="L35">
        <v>104</v>
      </c>
      <c r="M35" s="1">
        <f t="shared" si="7"/>
        <v>398</v>
      </c>
      <c r="N35" s="3">
        <f t="shared" si="8"/>
        <v>0.18666666666666668</v>
      </c>
      <c r="O35" s="3">
        <f t="shared" si="8"/>
        <v>0.26943005181347152</v>
      </c>
      <c r="P35" s="3">
        <f t="shared" si="8"/>
        <v>0.20295767465578787</v>
      </c>
    </row>
    <row r="36" spans="1:16" x14ac:dyDescent="0.2">
      <c r="A36" t="s">
        <v>42</v>
      </c>
      <c r="B36" s="1">
        <v>3</v>
      </c>
      <c r="C36" s="1">
        <v>0</v>
      </c>
      <c r="D36" s="1">
        <f t="shared" si="3"/>
        <v>3</v>
      </c>
      <c r="E36" s="3">
        <f t="shared" si="4"/>
        <v>1.9047619047619048E-3</v>
      </c>
      <c r="F36" s="3">
        <f t="shared" si="4"/>
        <v>0</v>
      </c>
      <c r="G36" s="3">
        <f t="shared" si="5"/>
        <v>7.3170731707317077E-3</v>
      </c>
      <c r="H36" s="4">
        <f t="shared" si="6"/>
        <v>0</v>
      </c>
      <c r="J36" t="s">
        <v>42</v>
      </c>
      <c r="K36">
        <v>300</v>
      </c>
      <c r="L36">
        <v>107</v>
      </c>
      <c r="M36" s="1">
        <f t="shared" si="7"/>
        <v>407</v>
      </c>
      <c r="N36" s="3">
        <f t="shared" si="8"/>
        <v>0.19047619047619047</v>
      </c>
      <c r="O36" s="3">
        <f t="shared" si="8"/>
        <v>0.27720207253886009</v>
      </c>
      <c r="P36" s="3">
        <f t="shared" si="8"/>
        <v>0.20754716981132076</v>
      </c>
    </row>
    <row r="37" spans="1:16" x14ac:dyDescent="0.2">
      <c r="A37" t="s">
        <v>43</v>
      </c>
      <c r="B37" s="1">
        <v>3</v>
      </c>
      <c r="C37" s="1">
        <v>2</v>
      </c>
      <c r="D37" s="1">
        <f t="shared" si="3"/>
        <v>5</v>
      </c>
      <c r="E37" s="3">
        <f t="shared" si="4"/>
        <v>1.9047619047619048E-3</v>
      </c>
      <c r="F37" s="3">
        <f t="shared" si="4"/>
        <v>5.1813471502590676E-3</v>
      </c>
      <c r="G37" s="3">
        <f t="shared" si="5"/>
        <v>1.2195121951219513E-2</v>
      </c>
      <c r="H37" s="4">
        <f t="shared" si="6"/>
        <v>2.7202072538860103</v>
      </c>
      <c r="J37" t="s">
        <v>43</v>
      </c>
      <c r="K37">
        <v>300</v>
      </c>
      <c r="L37">
        <v>105</v>
      </c>
      <c r="M37" s="1">
        <f t="shared" si="7"/>
        <v>405</v>
      </c>
      <c r="N37" s="3">
        <f t="shared" si="8"/>
        <v>0.19047619047619047</v>
      </c>
      <c r="O37" s="3">
        <f t="shared" si="8"/>
        <v>0.27202072538860106</v>
      </c>
      <c r="P37" s="3">
        <f t="shared" si="8"/>
        <v>0.2065272819989801</v>
      </c>
    </row>
    <row r="38" spans="1:16" x14ac:dyDescent="0.2">
      <c r="A38" t="s">
        <v>44</v>
      </c>
      <c r="B38" s="1">
        <v>56</v>
      </c>
      <c r="C38" s="1">
        <v>31</v>
      </c>
      <c r="D38" s="1">
        <f t="shared" si="3"/>
        <v>87</v>
      </c>
      <c r="E38" s="3">
        <f t="shared" si="4"/>
        <v>3.5555555555555556E-2</v>
      </c>
      <c r="F38" s="3">
        <f t="shared" si="4"/>
        <v>8.0310880829015538E-2</v>
      </c>
      <c r="G38" s="3">
        <f t="shared" si="5"/>
        <v>0.21219512195121951</v>
      </c>
      <c r="H38" s="4">
        <f t="shared" si="6"/>
        <v>2.258743523316062</v>
      </c>
      <c r="J38" t="s">
        <v>44</v>
      </c>
      <c r="K38">
        <v>247</v>
      </c>
      <c r="L38">
        <v>76</v>
      </c>
      <c r="M38" s="1">
        <f t="shared" si="7"/>
        <v>323</v>
      </c>
      <c r="N38" s="3">
        <f t="shared" si="8"/>
        <v>0.15682539682539681</v>
      </c>
      <c r="O38" s="3">
        <f t="shared" si="8"/>
        <v>0.19689119170984457</v>
      </c>
      <c r="P38" s="3">
        <f t="shared" si="8"/>
        <v>0.16471188169301376</v>
      </c>
    </row>
    <row r="39" spans="1:16" x14ac:dyDescent="0.2">
      <c r="A39" t="s">
        <v>45</v>
      </c>
      <c r="B39" s="1">
        <v>29</v>
      </c>
      <c r="C39" s="1">
        <v>6</v>
      </c>
      <c r="D39" s="1">
        <f t="shared" si="3"/>
        <v>35</v>
      </c>
      <c r="E39" s="3">
        <f t="shared" si="4"/>
        <v>1.8412698412698412E-2</v>
      </c>
      <c r="F39" s="3">
        <f t="shared" si="4"/>
        <v>1.5544041450777202E-2</v>
      </c>
      <c r="G39" s="3">
        <f t="shared" si="5"/>
        <v>8.5365853658536592E-2</v>
      </c>
      <c r="H39" s="4">
        <f t="shared" si="6"/>
        <v>0.84420225120600323</v>
      </c>
      <c r="J39" t="s">
        <v>45</v>
      </c>
      <c r="K39">
        <v>274</v>
      </c>
      <c r="L39">
        <v>101</v>
      </c>
      <c r="M39" s="1">
        <f t="shared" si="7"/>
        <v>375</v>
      </c>
      <c r="N39" s="3">
        <f t="shared" si="8"/>
        <v>0.17396825396825397</v>
      </c>
      <c r="O39" s="3">
        <f t="shared" si="8"/>
        <v>0.26165803108808289</v>
      </c>
      <c r="P39" s="3">
        <f t="shared" si="8"/>
        <v>0.19122896481387047</v>
      </c>
    </row>
    <row r="40" spans="1:16" x14ac:dyDescent="0.2">
      <c r="A40" t="s">
        <v>46</v>
      </c>
      <c r="B40" s="1">
        <v>62</v>
      </c>
      <c r="C40" s="1">
        <v>10</v>
      </c>
      <c r="D40" s="1">
        <f t="shared" si="3"/>
        <v>72</v>
      </c>
      <c r="E40" s="3">
        <f t="shared" si="4"/>
        <v>3.9365079365079367E-2</v>
      </c>
      <c r="F40" s="3">
        <f t="shared" si="4"/>
        <v>2.5906735751295335E-2</v>
      </c>
      <c r="G40" s="3">
        <f t="shared" si="5"/>
        <v>3.8399999999999997E-2</v>
      </c>
      <c r="H40" s="4">
        <f t="shared" si="6"/>
        <v>0.65811465819822823</v>
      </c>
      <c r="J40" t="s">
        <v>46</v>
      </c>
      <c r="K40">
        <v>1429</v>
      </c>
      <c r="L40">
        <v>374</v>
      </c>
      <c r="M40" s="1">
        <f t="shared" si="7"/>
        <v>1803</v>
      </c>
      <c r="N40" s="3">
        <f t="shared" si="8"/>
        <v>0.90730158730158728</v>
      </c>
      <c r="O40" s="3">
        <f t="shared" si="8"/>
        <v>0.9689119170984456</v>
      </c>
      <c r="P40" s="3">
        <f t="shared" si="8"/>
        <v>0.91942886282508929</v>
      </c>
    </row>
    <row r="41" spans="1:16" x14ac:dyDescent="0.2">
      <c r="A41" t="s">
        <v>47</v>
      </c>
      <c r="B41" s="1">
        <v>1</v>
      </c>
      <c r="C41" s="1">
        <v>1</v>
      </c>
      <c r="D41" s="1">
        <f t="shared" si="3"/>
        <v>2</v>
      </c>
      <c r="E41" s="3">
        <f t="shared" si="4"/>
        <v>6.3492063492063492E-4</v>
      </c>
      <c r="F41" s="3">
        <f t="shared" si="4"/>
        <v>2.5906735751295338E-3</v>
      </c>
      <c r="G41" s="3">
        <f t="shared" si="5"/>
        <v>0.5</v>
      </c>
      <c r="H41" s="4">
        <f t="shared" si="6"/>
        <v>4.0803108808290158</v>
      </c>
      <c r="J41" t="s">
        <v>47</v>
      </c>
      <c r="K41">
        <v>1</v>
      </c>
      <c r="L41">
        <v>1</v>
      </c>
      <c r="M41" s="1">
        <f t="shared" si="7"/>
        <v>2</v>
      </c>
      <c r="N41" s="3">
        <f t="shared" si="8"/>
        <v>6.3492063492063492E-4</v>
      </c>
      <c r="O41" s="3">
        <f t="shared" si="8"/>
        <v>2.5906735751295338E-3</v>
      </c>
      <c r="P41" s="3">
        <f t="shared" si="8"/>
        <v>1.0198878123406426E-3</v>
      </c>
    </row>
    <row r="42" spans="1:16" x14ac:dyDescent="0.2">
      <c r="A42" t="s">
        <v>48</v>
      </c>
      <c r="B42" s="1">
        <v>9</v>
      </c>
      <c r="C42" s="1">
        <v>4</v>
      </c>
      <c r="D42" s="1">
        <f t="shared" si="3"/>
        <v>13</v>
      </c>
      <c r="E42" s="3">
        <f t="shared" si="4"/>
        <v>5.7142857142857143E-3</v>
      </c>
      <c r="F42" s="3">
        <f t="shared" si="4"/>
        <v>1.0362694300518135E-2</v>
      </c>
      <c r="G42" s="3">
        <f t="shared" si="5"/>
        <v>3.1707317073170732E-2</v>
      </c>
      <c r="H42" s="4">
        <f t="shared" si="6"/>
        <v>1.8134715025906736</v>
      </c>
      <c r="J42" t="s">
        <v>48</v>
      </c>
      <c r="K42">
        <v>294</v>
      </c>
      <c r="L42">
        <v>103</v>
      </c>
      <c r="M42" s="1">
        <f t="shared" si="7"/>
        <v>397</v>
      </c>
      <c r="N42" s="3">
        <f t="shared" si="8"/>
        <v>0.18666666666666668</v>
      </c>
      <c r="O42" s="3">
        <f t="shared" si="8"/>
        <v>0.26683937823834197</v>
      </c>
      <c r="P42" s="3">
        <f t="shared" si="8"/>
        <v>0.20244773074961755</v>
      </c>
    </row>
    <row r="43" spans="1:16" x14ac:dyDescent="0.2">
      <c r="A43" t="s">
        <v>49</v>
      </c>
      <c r="B43" s="1">
        <v>4</v>
      </c>
      <c r="C43" s="1">
        <v>0</v>
      </c>
      <c r="D43" s="1">
        <f t="shared" si="3"/>
        <v>4</v>
      </c>
      <c r="E43" s="3">
        <f t="shared" si="4"/>
        <v>2.5396825396825397E-3</v>
      </c>
      <c r="F43" s="3">
        <f t="shared" si="4"/>
        <v>0</v>
      </c>
      <c r="G43" s="3">
        <f t="shared" si="5"/>
        <v>9.7560975609756097E-3</v>
      </c>
      <c r="H43" s="4">
        <f t="shared" si="6"/>
        <v>0</v>
      </c>
      <c r="J43" t="s">
        <v>49</v>
      </c>
      <c r="K43">
        <v>299</v>
      </c>
      <c r="L43">
        <v>107</v>
      </c>
      <c r="M43" s="1">
        <f t="shared" si="7"/>
        <v>406</v>
      </c>
      <c r="N43" s="3">
        <f t="shared" si="8"/>
        <v>0.18984126984126984</v>
      </c>
      <c r="O43" s="3">
        <f t="shared" si="8"/>
        <v>0.27720207253886009</v>
      </c>
      <c r="P43" s="3">
        <f t="shared" si="8"/>
        <v>0.20703722590515045</v>
      </c>
    </row>
    <row r="44" spans="1:16" x14ac:dyDescent="0.2">
      <c r="A44" t="s">
        <v>50</v>
      </c>
      <c r="B44" s="1">
        <v>3</v>
      </c>
      <c r="C44" s="1">
        <v>3</v>
      </c>
      <c r="D44" s="1">
        <f t="shared" si="3"/>
        <v>6</v>
      </c>
      <c r="E44" s="3">
        <f t="shared" si="4"/>
        <v>1.9047619047619048E-3</v>
      </c>
      <c r="F44" s="3">
        <f t="shared" si="4"/>
        <v>7.7720207253886009E-3</v>
      </c>
      <c r="G44" s="3">
        <f t="shared" si="5"/>
        <v>1.4634146341463415E-2</v>
      </c>
      <c r="H44" s="4">
        <f t="shared" si="6"/>
        <v>4.0803108808290158</v>
      </c>
      <c r="J44" t="s">
        <v>50</v>
      </c>
      <c r="K44">
        <v>300</v>
      </c>
      <c r="L44">
        <v>104</v>
      </c>
      <c r="M44" s="1">
        <f t="shared" si="7"/>
        <v>404</v>
      </c>
      <c r="N44" s="3">
        <f t="shared" si="8"/>
        <v>0.19047619047619047</v>
      </c>
      <c r="O44" s="3">
        <f t="shared" si="8"/>
        <v>0.26943005181347152</v>
      </c>
      <c r="P44" s="3">
        <f t="shared" si="8"/>
        <v>0.20601733809280978</v>
      </c>
    </row>
    <row r="45" spans="1:16" x14ac:dyDescent="0.2">
      <c r="A45" t="s">
        <v>51</v>
      </c>
      <c r="B45" s="1">
        <v>62</v>
      </c>
      <c r="C45" s="1">
        <v>10</v>
      </c>
      <c r="D45" s="1">
        <f t="shared" si="3"/>
        <v>72</v>
      </c>
      <c r="E45" s="3">
        <f t="shared" si="4"/>
        <v>3.9365079365079367E-2</v>
      </c>
      <c r="F45" s="3">
        <f t="shared" si="4"/>
        <v>2.5906735751295335E-2</v>
      </c>
      <c r="G45" s="3">
        <f t="shared" si="5"/>
        <v>3.8399999999999997E-2</v>
      </c>
      <c r="H45" s="4">
        <f t="shared" si="6"/>
        <v>0.65811465819822823</v>
      </c>
      <c r="J45" t="s">
        <v>51</v>
      </c>
      <c r="K45">
        <v>1429</v>
      </c>
      <c r="L45">
        <v>374</v>
      </c>
      <c r="M45" s="1">
        <f t="shared" si="7"/>
        <v>1803</v>
      </c>
      <c r="N45" s="3">
        <f t="shared" si="8"/>
        <v>0.90730158730158728</v>
      </c>
      <c r="O45" s="3">
        <f t="shared" si="8"/>
        <v>0.9689119170984456</v>
      </c>
      <c r="P45" s="3">
        <f t="shared" si="8"/>
        <v>0.91942886282508929</v>
      </c>
    </row>
    <row r="46" spans="1:16" x14ac:dyDescent="0.2">
      <c r="A46" t="s">
        <v>52</v>
      </c>
      <c r="B46" s="1">
        <v>31</v>
      </c>
      <c r="C46" s="1">
        <v>4</v>
      </c>
      <c r="D46" s="1">
        <f t="shared" si="3"/>
        <v>35</v>
      </c>
      <c r="E46" s="3">
        <f t="shared" si="4"/>
        <v>1.9682539682539683E-2</v>
      </c>
      <c r="F46" s="3">
        <f t="shared" si="4"/>
        <v>1.0362694300518135E-2</v>
      </c>
      <c r="G46" s="3">
        <f t="shared" si="5"/>
        <v>8.5365853658536592E-2</v>
      </c>
      <c r="H46" s="4">
        <f t="shared" si="6"/>
        <v>0.52649172655858267</v>
      </c>
      <c r="J46" t="s">
        <v>52</v>
      </c>
      <c r="K46">
        <v>272</v>
      </c>
      <c r="L46">
        <v>103</v>
      </c>
      <c r="M46" s="1">
        <f t="shared" si="7"/>
        <v>375</v>
      </c>
      <c r="N46" s="3">
        <f t="shared" si="8"/>
        <v>0.17269841269841271</v>
      </c>
      <c r="O46" s="3">
        <f t="shared" si="8"/>
        <v>0.26683937823834197</v>
      </c>
      <c r="P46" s="3">
        <f t="shared" si="8"/>
        <v>0.19122896481387047</v>
      </c>
    </row>
    <row r="47" spans="1:16" x14ac:dyDescent="0.2">
      <c r="A47" t="s">
        <v>53</v>
      </c>
      <c r="B47" s="1">
        <v>200</v>
      </c>
      <c r="C47" s="1">
        <v>57</v>
      </c>
      <c r="D47" s="1">
        <f t="shared" si="3"/>
        <v>257</v>
      </c>
      <c r="E47" s="3">
        <f t="shared" si="4"/>
        <v>0.12698412698412698</v>
      </c>
      <c r="F47" s="3">
        <f t="shared" si="4"/>
        <v>0.14766839378238342</v>
      </c>
      <c r="G47" s="3">
        <f t="shared" si="5"/>
        <v>0.13713980789754535</v>
      </c>
      <c r="H47" s="4">
        <f t="shared" si="6"/>
        <v>1.1628886010362696</v>
      </c>
      <c r="J47" t="s">
        <v>53</v>
      </c>
      <c r="K47">
        <v>1290</v>
      </c>
      <c r="L47">
        <v>327</v>
      </c>
      <c r="M47" s="1">
        <f t="shared" si="7"/>
        <v>1617</v>
      </c>
      <c r="N47" s="3">
        <f t="shared" si="8"/>
        <v>0.81904761904761902</v>
      </c>
      <c r="O47" s="3">
        <f t="shared" si="8"/>
        <v>0.84715025906735753</v>
      </c>
      <c r="P47" s="3">
        <f t="shared" si="8"/>
        <v>0.82457929627740945</v>
      </c>
    </row>
    <row r="48" spans="1:16" x14ac:dyDescent="0.2">
      <c r="A48" t="s">
        <v>54</v>
      </c>
      <c r="B48" s="1">
        <v>24</v>
      </c>
      <c r="C48" s="1">
        <v>7</v>
      </c>
      <c r="D48" s="1">
        <f t="shared" si="3"/>
        <v>31</v>
      </c>
      <c r="E48" s="3">
        <f t="shared" si="4"/>
        <v>1.5238095238095238E-2</v>
      </c>
      <c r="F48" s="3">
        <f t="shared" si="4"/>
        <v>1.8134715025906734E-2</v>
      </c>
      <c r="G48" s="3">
        <f t="shared" si="5"/>
        <v>0.12156862745098039</v>
      </c>
      <c r="H48" s="4">
        <f t="shared" si="6"/>
        <v>1.1900906735751295</v>
      </c>
      <c r="J48" t="s">
        <v>54</v>
      </c>
      <c r="K48">
        <v>174</v>
      </c>
      <c r="L48">
        <v>50</v>
      </c>
      <c r="M48" s="1">
        <f t="shared" si="7"/>
        <v>224</v>
      </c>
      <c r="N48" s="3">
        <f t="shared" si="8"/>
        <v>0.11047619047619048</v>
      </c>
      <c r="O48" s="3">
        <f t="shared" si="8"/>
        <v>0.12953367875647667</v>
      </c>
      <c r="P48" s="3">
        <f t="shared" si="8"/>
        <v>0.11422743498215196</v>
      </c>
    </row>
    <row r="49" spans="1:16" x14ac:dyDescent="0.2">
      <c r="A49" t="s">
        <v>55</v>
      </c>
      <c r="B49" s="1">
        <v>1442</v>
      </c>
      <c r="C49" s="1">
        <v>371</v>
      </c>
      <c r="D49" s="1">
        <f t="shared" si="3"/>
        <v>1813</v>
      </c>
      <c r="E49" s="3">
        <f t="shared" si="4"/>
        <v>0.91555555555555557</v>
      </c>
      <c r="F49" s="3">
        <f t="shared" si="4"/>
        <v>0.96113989637305697</v>
      </c>
      <c r="G49" s="3">
        <f t="shared" si="5"/>
        <v>0.96693333333333331</v>
      </c>
      <c r="H49" s="4">
        <f t="shared" si="6"/>
        <v>1.0497887217666884</v>
      </c>
      <c r="J49" t="s">
        <v>55</v>
      </c>
      <c r="K49">
        <v>49</v>
      </c>
      <c r="L49">
        <v>13</v>
      </c>
      <c r="M49" s="1">
        <f t="shared" si="7"/>
        <v>62</v>
      </c>
      <c r="N49" s="3">
        <f t="shared" si="8"/>
        <v>3.111111111111111E-2</v>
      </c>
      <c r="O49" s="3">
        <f t="shared" si="8"/>
        <v>3.367875647668394E-2</v>
      </c>
      <c r="P49" s="3">
        <f t="shared" si="8"/>
        <v>3.161652218255992E-2</v>
      </c>
    </row>
    <row r="50" spans="1:16" x14ac:dyDescent="0.2">
      <c r="A50" t="s">
        <v>56</v>
      </c>
      <c r="B50" s="1">
        <v>1442</v>
      </c>
      <c r="C50" s="1">
        <v>371</v>
      </c>
      <c r="D50" s="1">
        <f t="shared" si="3"/>
        <v>1813</v>
      </c>
      <c r="E50" s="3">
        <f t="shared" si="4"/>
        <v>0.91555555555555557</v>
      </c>
      <c r="F50" s="3">
        <f t="shared" si="4"/>
        <v>0.96113989637305697</v>
      </c>
      <c r="G50" s="3">
        <f t="shared" si="5"/>
        <v>0.96693333333333331</v>
      </c>
      <c r="H50" s="4">
        <f t="shared" si="6"/>
        <v>1.0497887217666884</v>
      </c>
      <c r="J50" t="s">
        <v>56</v>
      </c>
      <c r="K50">
        <v>49</v>
      </c>
      <c r="L50">
        <v>13</v>
      </c>
      <c r="M50" s="1">
        <f t="shared" si="7"/>
        <v>62</v>
      </c>
      <c r="N50" s="3">
        <f t="shared" si="8"/>
        <v>3.111111111111111E-2</v>
      </c>
      <c r="O50" s="3">
        <f t="shared" si="8"/>
        <v>3.367875647668394E-2</v>
      </c>
      <c r="P50" s="3">
        <f t="shared" si="8"/>
        <v>3.161652218255992E-2</v>
      </c>
    </row>
    <row r="51" spans="1:16" x14ac:dyDescent="0.2">
      <c r="A51" t="s">
        <v>57</v>
      </c>
      <c r="B51" s="1">
        <v>1409</v>
      </c>
      <c r="C51" s="1">
        <v>361</v>
      </c>
      <c r="D51" s="1">
        <f t="shared" si="3"/>
        <v>1770</v>
      </c>
      <c r="E51" s="3">
        <f t="shared" si="4"/>
        <v>0.89460317460317462</v>
      </c>
      <c r="F51" s="3">
        <f t="shared" si="4"/>
        <v>0.93523316062176165</v>
      </c>
      <c r="G51" s="3">
        <f t="shared" si="5"/>
        <v>0.94450373532550691</v>
      </c>
      <c r="H51" s="4">
        <f t="shared" si="6"/>
        <v>1.0454167693252481</v>
      </c>
      <c r="J51" t="s">
        <v>57</v>
      </c>
      <c r="K51">
        <v>82</v>
      </c>
      <c r="L51">
        <v>22</v>
      </c>
      <c r="M51" s="1">
        <f t="shared" si="7"/>
        <v>104</v>
      </c>
      <c r="N51" s="3">
        <f t="shared" si="8"/>
        <v>5.2063492063492062E-2</v>
      </c>
      <c r="O51" s="3">
        <f t="shared" si="8"/>
        <v>5.6994818652849742E-2</v>
      </c>
      <c r="P51" s="3">
        <f t="shared" si="8"/>
        <v>5.3034166241713414E-2</v>
      </c>
    </row>
    <row r="52" spans="1:16" x14ac:dyDescent="0.2">
      <c r="A52" t="s">
        <v>58</v>
      </c>
      <c r="B52" s="1">
        <v>103</v>
      </c>
      <c r="C52" s="1">
        <v>46</v>
      </c>
      <c r="D52" s="1">
        <f t="shared" si="3"/>
        <v>149</v>
      </c>
      <c r="E52" s="3">
        <f t="shared" si="4"/>
        <v>6.5396825396825398E-2</v>
      </c>
      <c r="F52" s="3">
        <f t="shared" si="4"/>
        <v>0.11917098445595854</v>
      </c>
      <c r="G52" s="3">
        <f t="shared" si="5"/>
        <v>0.36341463414634145</v>
      </c>
      <c r="H52" s="4">
        <f t="shared" si="6"/>
        <v>1.8222747623119875</v>
      </c>
      <c r="J52" t="s">
        <v>58</v>
      </c>
      <c r="K52">
        <v>200</v>
      </c>
      <c r="L52">
        <v>61</v>
      </c>
      <c r="M52" s="1">
        <f t="shared" si="7"/>
        <v>261</v>
      </c>
      <c r="N52" s="3">
        <f t="shared" si="8"/>
        <v>0.12698412698412698</v>
      </c>
      <c r="O52" s="3">
        <f t="shared" si="8"/>
        <v>0.15803108808290156</v>
      </c>
      <c r="P52" s="3">
        <f t="shared" si="8"/>
        <v>0.13309535951045384</v>
      </c>
    </row>
  </sheetData>
  <mergeCells count="5">
    <mergeCell ref="B11:D11"/>
    <mergeCell ref="E11:G11"/>
    <mergeCell ref="K11:M11"/>
    <mergeCell ref="N11:P11"/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 numbers &amp; percentages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Gasim Abd-Elfarag</dc:creator>
  <cp:lastModifiedBy>Gasim Abd-Elfarag</cp:lastModifiedBy>
  <dcterms:created xsi:type="dcterms:W3CDTF">2022-02-28T09:19:24Z</dcterms:created>
  <dcterms:modified xsi:type="dcterms:W3CDTF">2022-02-28T09:22:41Z</dcterms:modified>
</cp:coreProperties>
</file>