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/>
  <mc:AlternateContent xmlns:mc="http://schemas.openxmlformats.org/markup-compatibility/2006">
    <mc:Choice Requires="x15">
      <x15ac:absPath xmlns:x15ac="http://schemas.microsoft.com/office/spreadsheetml/2010/11/ac" url="/Users/alisonkrentel/Dropbox/4 Shared 3-drug dropbox/Manuscript/Final review 24_jan 2021/resubmitted_27jan2021/"/>
    </mc:Choice>
  </mc:AlternateContent>
  <xr:revisionPtr revIDLastSave="0" documentId="13_ncr:1_{B0C6D5F4-7490-8A42-AA9F-CD8B8AA62AF6}" xr6:coauthVersionLast="46" xr6:coauthVersionMax="46" xr10:uidLastSave="{00000000-0000-0000-0000-000000000000}"/>
  <bookViews>
    <workbookView xWindow="17020" yWindow="1540" windowWidth="23260" windowHeight="12580" xr2:uid="{00000000-000D-0000-FFFF-FFFF00000000}"/>
  </bookViews>
  <sheets>
    <sheet name="Demographics Tabl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" l="1"/>
  <c r="M22" i="1"/>
  <c r="N22" i="1" s="1"/>
  <c r="M20" i="1"/>
  <c r="N20" i="1" s="1"/>
  <c r="N21" i="1"/>
  <c r="L22" i="1"/>
  <c r="L21" i="1"/>
  <c r="L20" i="1"/>
  <c r="J21" i="1"/>
  <c r="J22" i="1"/>
  <c r="J20" i="1"/>
  <c r="H21" i="1"/>
  <c r="H22" i="1"/>
  <c r="H20" i="1"/>
  <c r="F21" i="1"/>
  <c r="F22" i="1"/>
  <c r="F20" i="1"/>
  <c r="D21" i="1"/>
  <c r="D22" i="1"/>
  <c r="D20" i="1"/>
  <c r="L9" i="1"/>
  <c r="L10" i="1"/>
  <c r="L11" i="1"/>
  <c r="L12" i="1"/>
  <c r="L13" i="1"/>
  <c r="L14" i="1"/>
  <c r="L15" i="1"/>
  <c r="L16" i="1"/>
  <c r="L17" i="1"/>
  <c r="L18" i="1"/>
  <c r="L24" i="1"/>
  <c r="L25" i="1"/>
  <c r="L26" i="1"/>
  <c r="L27" i="1"/>
  <c r="L28" i="1"/>
  <c r="L30" i="1"/>
  <c r="L31" i="1"/>
  <c r="L32" i="1"/>
  <c r="L33" i="1"/>
  <c r="L34" i="1"/>
  <c r="L35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2" i="1"/>
  <c r="L53" i="1"/>
  <c r="L54" i="1"/>
  <c r="L55" i="1"/>
  <c r="L56" i="1"/>
  <c r="L57" i="1"/>
  <c r="L58" i="1"/>
  <c r="L60" i="1"/>
  <c r="L61" i="1"/>
  <c r="L62" i="1"/>
  <c r="L63" i="1"/>
  <c r="L64" i="1"/>
  <c r="L65" i="1"/>
  <c r="H9" i="1"/>
  <c r="H10" i="1"/>
  <c r="H11" i="1"/>
  <c r="H12" i="1"/>
  <c r="H13" i="1"/>
  <c r="H14" i="1"/>
  <c r="H15" i="1"/>
  <c r="H16" i="1"/>
  <c r="H17" i="1"/>
  <c r="H18" i="1"/>
  <c r="H24" i="1"/>
  <c r="H25" i="1"/>
  <c r="H26" i="1"/>
  <c r="H27" i="1"/>
  <c r="H28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7" i="1"/>
  <c r="H6" i="1"/>
  <c r="M7" i="1"/>
  <c r="N7" i="1"/>
  <c r="M13" i="1"/>
  <c r="N13" i="1" s="1"/>
  <c r="M15" i="1"/>
  <c r="N15" i="1"/>
  <c r="M16" i="1"/>
  <c r="N16" i="1" s="1"/>
  <c r="M17" i="1"/>
  <c r="N17" i="1" s="1"/>
  <c r="M18" i="1"/>
  <c r="N18" i="1" s="1"/>
  <c r="M26" i="1"/>
  <c r="N26" i="1"/>
  <c r="M27" i="1"/>
  <c r="N27" i="1" s="1"/>
  <c r="M30" i="1"/>
  <c r="N30" i="1" s="1"/>
  <c r="M31" i="1"/>
  <c r="N31" i="1" s="1"/>
  <c r="M32" i="1"/>
  <c r="N32" i="1" s="1"/>
  <c r="M33" i="1"/>
  <c r="N33" i="1" s="1"/>
  <c r="M34" i="1"/>
  <c r="N34" i="1"/>
  <c r="M35" i="1"/>
  <c r="N35" i="1" s="1"/>
  <c r="M43" i="1"/>
  <c r="N43" i="1" s="1"/>
  <c r="M47" i="1"/>
  <c r="N47" i="1" s="1"/>
  <c r="M50" i="1"/>
  <c r="N50" i="1" s="1"/>
  <c r="M52" i="1"/>
  <c r="N52" i="1" s="1"/>
  <c r="M54" i="1"/>
  <c r="N54" i="1"/>
  <c r="M57" i="1"/>
  <c r="N57" i="1" s="1"/>
  <c r="M58" i="1"/>
  <c r="N58" i="1" s="1"/>
  <c r="M63" i="1"/>
  <c r="N63" i="1" s="1"/>
  <c r="M64" i="1"/>
  <c r="N64" i="1" s="1"/>
  <c r="M65" i="1"/>
  <c r="N65" i="1" s="1"/>
  <c r="M6" i="1"/>
  <c r="N6" i="1"/>
  <c r="L7" i="1"/>
  <c r="L6" i="1"/>
  <c r="D7" i="1"/>
  <c r="D9" i="1"/>
  <c r="D10" i="1"/>
  <c r="D11" i="1"/>
  <c r="D12" i="1"/>
  <c r="D13" i="1"/>
  <c r="D14" i="1"/>
  <c r="D15" i="1"/>
  <c r="D16" i="1"/>
  <c r="D17" i="1"/>
  <c r="D18" i="1"/>
  <c r="D24" i="1"/>
  <c r="D25" i="1"/>
  <c r="D26" i="1"/>
  <c r="D27" i="1"/>
  <c r="D28" i="1"/>
  <c r="D30" i="1"/>
  <c r="D31" i="1"/>
  <c r="D32" i="1"/>
  <c r="D33" i="1"/>
  <c r="D34" i="1"/>
  <c r="D35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" i="1"/>
  <c r="M10" i="1"/>
  <c r="N10" i="1"/>
  <c r="M11" i="1"/>
  <c r="N11" i="1"/>
  <c r="M12" i="1"/>
  <c r="N12" i="1" s="1"/>
  <c r="M14" i="1"/>
  <c r="N14" i="1" s="1"/>
  <c r="M9" i="1"/>
  <c r="N9" i="1" s="1"/>
  <c r="J10" i="1"/>
  <c r="J11" i="1"/>
  <c r="J12" i="1"/>
  <c r="J13" i="1"/>
  <c r="J14" i="1"/>
  <c r="J15" i="1"/>
  <c r="J16" i="1"/>
  <c r="J17" i="1"/>
  <c r="J18" i="1"/>
  <c r="J9" i="1"/>
  <c r="F10" i="1"/>
  <c r="F11" i="1"/>
  <c r="F12" i="1"/>
  <c r="F13" i="1"/>
  <c r="F14" i="1"/>
  <c r="F15" i="1"/>
  <c r="F16" i="1"/>
  <c r="F17" i="1"/>
  <c r="F18" i="1"/>
  <c r="F9" i="1"/>
  <c r="J7" i="1"/>
  <c r="J6" i="1"/>
  <c r="F7" i="1"/>
  <c r="F6" i="1"/>
  <c r="J58" i="1"/>
  <c r="F58" i="1"/>
  <c r="J61" i="1"/>
  <c r="J62" i="1"/>
  <c r="J63" i="1"/>
  <c r="J64" i="1"/>
  <c r="J65" i="1"/>
  <c r="J60" i="1"/>
  <c r="F61" i="1"/>
  <c r="F62" i="1"/>
  <c r="F63" i="1"/>
  <c r="F64" i="1"/>
  <c r="F65" i="1"/>
  <c r="F60" i="1"/>
  <c r="J53" i="1"/>
  <c r="J54" i="1"/>
  <c r="J55" i="1"/>
  <c r="J56" i="1"/>
  <c r="J57" i="1"/>
  <c r="J52" i="1"/>
  <c r="F53" i="1"/>
  <c r="F54" i="1"/>
  <c r="F55" i="1"/>
  <c r="F56" i="1"/>
  <c r="F57" i="1"/>
  <c r="F52" i="1"/>
  <c r="J47" i="1"/>
  <c r="J48" i="1"/>
  <c r="J49" i="1"/>
  <c r="J50" i="1"/>
  <c r="J46" i="1"/>
  <c r="F47" i="1"/>
  <c r="F48" i="1"/>
  <c r="F49" i="1"/>
  <c r="F50" i="1"/>
  <c r="F46" i="1"/>
  <c r="M37" i="1"/>
  <c r="N37" i="1"/>
  <c r="M38" i="1"/>
  <c r="N38" i="1"/>
  <c r="M39" i="1"/>
  <c r="N39" i="1"/>
  <c r="M40" i="1"/>
  <c r="N40" i="1"/>
  <c r="M41" i="1"/>
  <c r="N41" i="1" s="1"/>
  <c r="M42" i="1"/>
  <c r="N42" i="1"/>
  <c r="M44" i="1"/>
  <c r="N44" i="1"/>
  <c r="J37" i="1"/>
  <c r="J38" i="1"/>
  <c r="J39" i="1"/>
  <c r="J40" i="1"/>
  <c r="J41" i="1"/>
  <c r="J42" i="1"/>
  <c r="J43" i="1"/>
  <c r="J44" i="1"/>
  <c r="J31" i="1"/>
  <c r="J32" i="1"/>
  <c r="J33" i="1"/>
  <c r="J34" i="1"/>
  <c r="J35" i="1"/>
  <c r="J30" i="1"/>
  <c r="F37" i="1"/>
  <c r="F38" i="1"/>
  <c r="F39" i="1"/>
  <c r="F40" i="1"/>
  <c r="F41" i="1"/>
  <c r="F42" i="1"/>
  <c r="F43" i="1"/>
  <c r="F44" i="1"/>
  <c r="F31" i="1"/>
  <c r="F32" i="1"/>
  <c r="F33" i="1"/>
  <c r="F34" i="1"/>
  <c r="F35" i="1"/>
  <c r="F30" i="1"/>
  <c r="J25" i="1"/>
  <c r="J26" i="1"/>
  <c r="J27" i="1"/>
  <c r="J28" i="1"/>
  <c r="J24" i="1"/>
  <c r="F25" i="1"/>
  <c r="F26" i="1"/>
  <c r="F27" i="1"/>
  <c r="F28" i="1"/>
  <c r="F24" i="1"/>
  <c r="M53" i="1"/>
  <c r="N53" i="1"/>
  <c r="M55" i="1"/>
  <c r="N55" i="1"/>
  <c r="M56" i="1"/>
  <c r="N56" i="1" s="1"/>
  <c r="M48" i="1"/>
  <c r="N48" i="1"/>
  <c r="M49" i="1"/>
  <c r="N49" i="1"/>
  <c r="M46" i="1"/>
  <c r="N46" i="1"/>
  <c r="M25" i="1"/>
  <c r="N25" i="1"/>
  <c r="M28" i="1"/>
  <c r="N28" i="1"/>
  <c r="M24" i="1"/>
  <c r="N24" i="1" s="1"/>
  <c r="M60" i="1"/>
  <c r="N60" i="1"/>
  <c r="M61" i="1"/>
  <c r="N61" i="1"/>
  <c r="M62" i="1"/>
  <c r="N62" i="1"/>
</calcChain>
</file>

<file path=xl/sharedStrings.xml><?xml version="1.0" encoding="utf-8"?>
<sst xmlns="http://schemas.openxmlformats.org/spreadsheetml/2006/main" count="81" uniqueCount="66">
  <si>
    <t>Fiji (N = 302)</t>
  </si>
  <si>
    <t>Haiti (N = 408)</t>
  </si>
  <si>
    <t>India (N = 397)</t>
  </si>
  <si>
    <t>Indonesia (N = 419)</t>
  </si>
  <si>
    <t>Papua New Guinea (N = 393)</t>
  </si>
  <si>
    <t>Total (N = 1919)</t>
  </si>
  <si>
    <t>Frequency</t>
  </si>
  <si>
    <t>%</t>
  </si>
  <si>
    <t>Male</t>
  </si>
  <si>
    <t>Female</t>
  </si>
  <si>
    <t>Age</t>
  </si>
  <si>
    <t>14-17</t>
  </si>
  <si>
    <t>18-25</t>
  </si>
  <si>
    <t>26-30</t>
  </si>
  <si>
    <t>31-35</t>
  </si>
  <si>
    <t>36-40</t>
  </si>
  <si>
    <t>41-45</t>
  </si>
  <si>
    <t>46-50</t>
  </si>
  <si>
    <t>51-55</t>
  </si>
  <si>
    <t>56-60</t>
  </si>
  <si>
    <t>61+</t>
  </si>
  <si>
    <t>Mf status</t>
  </si>
  <si>
    <t>Mf (+)</t>
  </si>
  <si>
    <t>Mf (-)</t>
  </si>
  <si>
    <t>No Mf data</t>
  </si>
  <si>
    <t>Education level attained*</t>
  </si>
  <si>
    <t>No school at all/some schooling</t>
  </si>
  <si>
    <t>Completed primary school</t>
  </si>
  <si>
    <t>Completed middle school</t>
  </si>
  <si>
    <t>Completed secondary school</t>
  </si>
  <si>
    <t>Completed university</t>
  </si>
  <si>
    <t>Primary source of income^</t>
  </si>
  <si>
    <t>Fishing or farming (agriculture)</t>
  </si>
  <si>
    <t>Daily laborer</t>
  </si>
  <si>
    <t>Small scale enterprise</t>
  </si>
  <si>
    <t>Private employment</t>
  </si>
  <si>
    <t>Government/civil servant</t>
  </si>
  <si>
    <t>Other</t>
  </si>
  <si>
    <t>Items owned</t>
  </si>
  <si>
    <t>Radio</t>
  </si>
  <si>
    <t>Television</t>
  </si>
  <si>
    <t>Cellphone/mobile phone</t>
  </si>
  <si>
    <t>Bednet</t>
  </si>
  <si>
    <t>Bicycle</t>
  </si>
  <si>
    <t>Generator</t>
  </si>
  <si>
    <t>Solar Panels</t>
  </si>
  <si>
    <t>Electricity</t>
  </si>
  <si>
    <t>Toilet type</t>
  </si>
  <si>
    <t>None</t>
  </si>
  <si>
    <t>Flush toilet</t>
  </si>
  <si>
    <t>Pit toilet/latrine</t>
  </si>
  <si>
    <t>Manual flush toilet/water seal with pour</t>
  </si>
  <si>
    <t>Primary type of roof*</t>
  </si>
  <si>
    <t>Metal/corrugated iron</t>
  </si>
  <si>
    <t>Thatched</t>
  </si>
  <si>
    <t>Ceramic</t>
  </si>
  <si>
    <t>Concrete</t>
  </si>
  <si>
    <t>Wood</t>
  </si>
  <si>
    <t>Leaf and mud/soil</t>
  </si>
  <si>
    <t>Primary type of floor*</t>
  </si>
  <si>
    <t>Tile</t>
  </si>
  <si>
    <t>Mud</t>
  </si>
  <si>
    <t>Bamboo</t>
  </si>
  <si>
    <t>*1 missing for PNG; ^3 missing for Haiti, 2 missing for India, 1 missing for Indonesia, 4 missing for PNG</t>
  </si>
  <si>
    <t>Sex</t>
  </si>
  <si>
    <r>
      <t xml:space="preserve">S1 Table:  </t>
    </r>
    <r>
      <rPr>
        <sz val="12"/>
        <color theme="1"/>
        <rFont val="Calibri"/>
        <family val="2"/>
        <scheme val="minor"/>
      </rPr>
      <t>Summary of sociodemographic and socioeconomic variables for all five countries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</si>
</sst>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/>
    <xf numFmtId="0" fontId="5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0" borderId="0" xfId="0" applyFont="1"/>
    <xf numFmtId="0" fontId="0" fillId="2" borderId="0" xfId="0" applyFont="1" applyFill="1"/>
    <xf numFmtId="164" fontId="0" fillId="2" borderId="0" xfId="0" applyNumberFormat="1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ont="1" applyFill="1"/>
    <xf numFmtId="164" fontId="0" fillId="0" borderId="0" xfId="0" applyNumberFormat="1" applyFont="1"/>
    <xf numFmtId="0" fontId="5" fillId="2" borderId="1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="85" zoomScaleNormal="85" zoomScalePageLayoutView="85" workbookViewId="0">
      <selection activeCell="A2" sqref="A2"/>
    </sheetView>
  </sheetViews>
  <sheetFormatPr baseColWidth="10" defaultColWidth="8.83203125" defaultRowHeight="15" x14ac:dyDescent="0.2"/>
  <cols>
    <col min="1" max="1" width="8.83203125" style="5"/>
    <col min="2" max="2" width="39.33203125" style="5" customWidth="1"/>
    <col min="3" max="3" width="13.6640625" style="22" customWidth="1"/>
    <col min="4" max="4" width="13.6640625" style="23" customWidth="1"/>
    <col min="5" max="5" width="13.6640625" style="5" customWidth="1"/>
    <col min="6" max="6" width="13.6640625" style="24" customWidth="1"/>
    <col min="7" max="7" width="13.6640625" style="5" customWidth="1"/>
    <col min="8" max="8" width="13.6640625" style="24" customWidth="1"/>
    <col min="9" max="9" width="13.6640625" style="5" customWidth="1"/>
    <col min="10" max="10" width="14.5" style="24" customWidth="1"/>
    <col min="11" max="11" width="13.6640625" style="5" customWidth="1"/>
    <col min="12" max="12" width="16.6640625" style="24" customWidth="1"/>
    <col min="13" max="13" width="13.6640625" style="5" customWidth="1"/>
    <col min="14" max="14" width="13.6640625" style="24" customWidth="1"/>
    <col min="15" max="16384" width="8.83203125" style="5"/>
  </cols>
  <sheetData>
    <row r="1" spans="1:14" ht="17" thickBot="1" x14ac:dyDescent="0.25">
      <c r="A1" s="2" t="s">
        <v>65</v>
      </c>
      <c r="B1" s="3"/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</row>
    <row r="2" spans="1:14" x14ac:dyDescent="0.2">
      <c r="A2" s="6"/>
      <c r="B2" s="6"/>
      <c r="C2" s="6"/>
      <c r="D2" s="7"/>
      <c r="E2" s="6"/>
      <c r="F2" s="7"/>
      <c r="G2" s="6"/>
      <c r="H2" s="7"/>
      <c r="I2" s="6"/>
      <c r="J2" s="7"/>
      <c r="K2" s="6"/>
      <c r="L2" s="7"/>
      <c r="M2" s="6"/>
      <c r="N2" s="7"/>
    </row>
    <row r="3" spans="1:14" ht="21.75" customHeight="1" thickBot="1" x14ac:dyDescent="0.25">
      <c r="A3" s="8"/>
      <c r="B3" s="8"/>
      <c r="C3" s="25" t="s">
        <v>0</v>
      </c>
      <c r="D3" s="25"/>
      <c r="E3" s="25" t="s">
        <v>1</v>
      </c>
      <c r="F3" s="25"/>
      <c r="G3" s="25" t="s">
        <v>2</v>
      </c>
      <c r="H3" s="25"/>
      <c r="I3" s="25" t="s">
        <v>3</v>
      </c>
      <c r="J3" s="25"/>
      <c r="K3" s="25" t="s">
        <v>4</v>
      </c>
      <c r="L3" s="25"/>
      <c r="M3" s="25" t="s">
        <v>5</v>
      </c>
      <c r="N3" s="25"/>
    </row>
    <row r="4" spans="1:14" ht="17" thickBot="1" x14ac:dyDescent="0.25">
      <c r="A4" s="8"/>
      <c r="B4" s="8"/>
      <c r="C4" s="9" t="s">
        <v>6</v>
      </c>
      <c r="D4" s="10" t="s">
        <v>7</v>
      </c>
      <c r="E4" s="9" t="s">
        <v>6</v>
      </c>
      <c r="F4" s="10" t="s">
        <v>7</v>
      </c>
      <c r="G4" s="9" t="s">
        <v>6</v>
      </c>
      <c r="H4" s="10" t="s">
        <v>7</v>
      </c>
      <c r="I4" s="9" t="s">
        <v>6</v>
      </c>
      <c r="J4" s="10" t="s">
        <v>7</v>
      </c>
      <c r="K4" s="9" t="s">
        <v>6</v>
      </c>
      <c r="L4" s="10" t="s">
        <v>7</v>
      </c>
      <c r="M4" s="11" t="s">
        <v>6</v>
      </c>
      <c r="N4" s="12" t="s">
        <v>7</v>
      </c>
    </row>
    <row r="5" spans="1:14" ht="16" x14ac:dyDescent="0.2">
      <c r="A5" s="13" t="s">
        <v>64</v>
      </c>
      <c r="B5" s="8"/>
      <c r="C5" s="14"/>
      <c r="D5" s="15"/>
      <c r="E5" s="14"/>
      <c r="F5" s="15"/>
      <c r="G5" s="14"/>
      <c r="H5" s="15"/>
      <c r="I5" s="14"/>
      <c r="J5" s="15"/>
      <c r="K5" s="14"/>
      <c r="L5" s="15"/>
      <c r="M5" s="6"/>
      <c r="N5" s="7"/>
    </row>
    <row r="6" spans="1:14" ht="16" x14ac:dyDescent="0.2">
      <c r="A6" s="8"/>
      <c r="B6" s="8" t="s">
        <v>8</v>
      </c>
      <c r="C6" s="14">
        <v>185</v>
      </c>
      <c r="D6" s="15">
        <f>C6/302</f>
        <v>0.61258278145695366</v>
      </c>
      <c r="E6" s="14">
        <v>200</v>
      </c>
      <c r="F6" s="15">
        <f>E6/408</f>
        <v>0.49019607843137253</v>
      </c>
      <c r="G6" s="14">
        <v>185</v>
      </c>
      <c r="H6" s="15">
        <f>G6/397</f>
        <v>0.46599496221662468</v>
      </c>
      <c r="I6" s="14">
        <v>211</v>
      </c>
      <c r="J6" s="15">
        <f>I6/419</f>
        <v>0.50357995226730312</v>
      </c>
      <c r="K6" s="14">
        <v>224</v>
      </c>
      <c r="L6" s="15">
        <f>K6/393</f>
        <v>0.56997455470737912</v>
      </c>
      <c r="M6" s="16">
        <f>SUM(C6,E6,G6,I6,K6)</f>
        <v>1005</v>
      </c>
      <c r="N6" s="17">
        <f>M6/1919</f>
        <v>0.52371026576341839</v>
      </c>
    </row>
    <row r="7" spans="1:14" ht="16" x14ac:dyDescent="0.2">
      <c r="A7" s="8"/>
      <c r="B7" s="8" t="s">
        <v>9</v>
      </c>
      <c r="C7" s="14">
        <v>117</v>
      </c>
      <c r="D7" s="15">
        <f t="shared" ref="D7:D65" si="0">C7/302</f>
        <v>0.38741721854304634</v>
      </c>
      <c r="E7" s="14">
        <v>208</v>
      </c>
      <c r="F7" s="15">
        <f>E7/408</f>
        <v>0.50980392156862742</v>
      </c>
      <c r="G7" s="14">
        <v>212</v>
      </c>
      <c r="H7" s="15">
        <f>G7/397</f>
        <v>0.53400503778337527</v>
      </c>
      <c r="I7" s="14">
        <v>208</v>
      </c>
      <c r="J7" s="15">
        <f>I7/419</f>
        <v>0.49642004773269688</v>
      </c>
      <c r="K7" s="14">
        <v>169</v>
      </c>
      <c r="L7" s="15">
        <f>K7/393</f>
        <v>0.43002544529262088</v>
      </c>
      <c r="M7" s="16">
        <f t="shared" ref="M7:M65" si="1">SUM(C7,E7,G7,I7,K7)</f>
        <v>914</v>
      </c>
      <c r="N7" s="17">
        <f t="shared" ref="N7:N65" si="2">M7/1919</f>
        <v>0.47628973423658155</v>
      </c>
    </row>
    <row r="8" spans="1:14" ht="16" x14ac:dyDescent="0.2">
      <c r="A8" s="18" t="s">
        <v>10</v>
      </c>
      <c r="B8" s="8"/>
      <c r="C8" s="14"/>
      <c r="D8" s="15"/>
      <c r="E8" s="14"/>
      <c r="F8" s="15"/>
      <c r="G8" s="14"/>
      <c r="H8" s="15"/>
      <c r="I8" s="14"/>
      <c r="J8" s="15"/>
      <c r="K8" s="14"/>
      <c r="L8" s="15"/>
      <c r="M8" s="16"/>
      <c r="N8" s="17"/>
    </row>
    <row r="9" spans="1:14" ht="16" x14ac:dyDescent="0.2">
      <c r="A9" s="8"/>
      <c r="B9" s="8" t="s">
        <v>11</v>
      </c>
      <c r="C9" s="14">
        <v>28</v>
      </c>
      <c r="D9" s="15">
        <f t="shared" si="0"/>
        <v>9.2715231788079472E-2</v>
      </c>
      <c r="E9" s="14">
        <v>77</v>
      </c>
      <c r="F9" s="15">
        <f>E9/408</f>
        <v>0.18872549019607843</v>
      </c>
      <c r="G9" s="14">
        <v>51</v>
      </c>
      <c r="H9" s="15">
        <f t="shared" ref="H9:H65" si="3">G9/397</f>
        <v>0.12846347607052896</v>
      </c>
      <c r="I9" s="14">
        <v>61</v>
      </c>
      <c r="J9" s="15">
        <f>I9/419</f>
        <v>0.14558472553699284</v>
      </c>
      <c r="K9" s="14">
        <v>53</v>
      </c>
      <c r="L9" s="15">
        <f t="shared" ref="L9:L65" si="4">K9/393</f>
        <v>0.13486005089058525</v>
      </c>
      <c r="M9" s="16">
        <f t="shared" si="1"/>
        <v>270</v>
      </c>
      <c r="N9" s="17">
        <f t="shared" si="2"/>
        <v>0.14069828035435122</v>
      </c>
    </row>
    <row r="10" spans="1:14" ht="16" x14ac:dyDescent="0.2">
      <c r="A10" s="8"/>
      <c r="B10" s="8" t="s">
        <v>12</v>
      </c>
      <c r="C10" s="14">
        <v>25</v>
      </c>
      <c r="D10" s="15">
        <f t="shared" si="0"/>
        <v>8.2781456953642391E-2</v>
      </c>
      <c r="E10" s="14">
        <v>116</v>
      </c>
      <c r="F10" s="15">
        <f t="shared" ref="F10:F22" si="5">E10/408</f>
        <v>0.28431372549019607</v>
      </c>
      <c r="G10" s="14">
        <v>111</v>
      </c>
      <c r="H10" s="15">
        <f t="shared" si="3"/>
        <v>0.27959697732997479</v>
      </c>
      <c r="I10" s="14">
        <v>91</v>
      </c>
      <c r="J10" s="15">
        <f t="shared" ref="J10:J22" si="6">I10/419</f>
        <v>0.21718377088305491</v>
      </c>
      <c r="K10" s="14">
        <v>81</v>
      </c>
      <c r="L10" s="15">
        <f t="shared" si="4"/>
        <v>0.20610687022900764</v>
      </c>
      <c r="M10" s="16">
        <f t="shared" si="1"/>
        <v>424</v>
      </c>
      <c r="N10" s="17">
        <f t="shared" si="2"/>
        <v>0.22094841063053675</v>
      </c>
    </row>
    <row r="11" spans="1:14" ht="16" x14ac:dyDescent="0.2">
      <c r="A11" s="8"/>
      <c r="B11" s="8" t="s">
        <v>13</v>
      </c>
      <c r="C11" s="14">
        <v>18</v>
      </c>
      <c r="D11" s="15">
        <f t="shared" si="0"/>
        <v>5.9602649006622516E-2</v>
      </c>
      <c r="E11" s="14">
        <v>58</v>
      </c>
      <c r="F11" s="15">
        <f t="shared" si="5"/>
        <v>0.14215686274509803</v>
      </c>
      <c r="G11" s="14">
        <v>60</v>
      </c>
      <c r="H11" s="15">
        <f t="shared" si="3"/>
        <v>0.15113350125944586</v>
      </c>
      <c r="I11" s="14">
        <v>57</v>
      </c>
      <c r="J11" s="15">
        <f t="shared" si="6"/>
        <v>0.13603818615751789</v>
      </c>
      <c r="K11" s="14">
        <v>48</v>
      </c>
      <c r="L11" s="15">
        <f t="shared" si="4"/>
        <v>0.12213740458015267</v>
      </c>
      <c r="M11" s="16">
        <f t="shared" si="1"/>
        <v>241</v>
      </c>
      <c r="N11" s="17">
        <f t="shared" si="2"/>
        <v>0.12558624283480979</v>
      </c>
    </row>
    <row r="12" spans="1:14" ht="16" x14ac:dyDescent="0.2">
      <c r="A12" s="8"/>
      <c r="B12" s="8" t="s">
        <v>14</v>
      </c>
      <c r="C12" s="14">
        <v>35</v>
      </c>
      <c r="D12" s="15">
        <f t="shared" si="0"/>
        <v>0.11589403973509933</v>
      </c>
      <c r="E12" s="14">
        <v>35</v>
      </c>
      <c r="F12" s="15">
        <f t="shared" si="5"/>
        <v>8.5784313725490197E-2</v>
      </c>
      <c r="G12" s="14">
        <v>35</v>
      </c>
      <c r="H12" s="15">
        <f t="shared" si="3"/>
        <v>8.8161209068010074E-2</v>
      </c>
      <c r="I12" s="14">
        <v>45</v>
      </c>
      <c r="J12" s="15">
        <f t="shared" si="6"/>
        <v>0.10739856801909307</v>
      </c>
      <c r="K12" s="14">
        <v>46</v>
      </c>
      <c r="L12" s="15">
        <f t="shared" si="4"/>
        <v>0.11704834605597965</v>
      </c>
      <c r="M12" s="16">
        <f t="shared" si="1"/>
        <v>196</v>
      </c>
      <c r="N12" s="17">
        <f t="shared" si="2"/>
        <v>0.10213652944241793</v>
      </c>
    </row>
    <row r="13" spans="1:14" ht="16" x14ac:dyDescent="0.2">
      <c r="A13" s="8"/>
      <c r="B13" s="8" t="s">
        <v>15</v>
      </c>
      <c r="C13" s="14">
        <v>38</v>
      </c>
      <c r="D13" s="15">
        <f t="shared" si="0"/>
        <v>0.12582781456953643</v>
      </c>
      <c r="E13" s="14">
        <v>40</v>
      </c>
      <c r="F13" s="15">
        <f t="shared" si="5"/>
        <v>9.8039215686274508E-2</v>
      </c>
      <c r="G13" s="14">
        <v>25</v>
      </c>
      <c r="H13" s="15">
        <f t="shared" si="3"/>
        <v>6.2972292191435769E-2</v>
      </c>
      <c r="I13" s="14">
        <v>43</v>
      </c>
      <c r="J13" s="15">
        <f t="shared" si="6"/>
        <v>0.1026252983293556</v>
      </c>
      <c r="K13" s="14">
        <v>33</v>
      </c>
      <c r="L13" s="15">
        <f t="shared" si="4"/>
        <v>8.3969465648854963E-2</v>
      </c>
      <c r="M13" s="16">
        <f t="shared" si="1"/>
        <v>179</v>
      </c>
      <c r="N13" s="17">
        <f t="shared" si="2"/>
        <v>9.3277748827514329E-2</v>
      </c>
    </row>
    <row r="14" spans="1:14" ht="16" x14ac:dyDescent="0.2">
      <c r="A14" s="8"/>
      <c r="B14" s="8" t="s">
        <v>16</v>
      </c>
      <c r="C14" s="14">
        <v>26</v>
      </c>
      <c r="D14" s="15">
        <f t="shared" si="0"/>
        <v>8.6092715231788075E-2</v>
      </c>
      <c r="E14" s="14">
        <v>29</v>
      </c>
      <c r="F14" s="15">
        <f t="shared" si="5"/>
        <v>7.1078431372549017E-2</v>
      </c>
      <c r="G14" s="14">
        <v>35</v>
      </c>
      <c r="H14" s="15">
        <f t="shared" si="3"/>
        <v>8.8161209068010074E-2</v>
      </c>
      <c r="I14" s="14">
        <v>34</v>
      </c>
      <c r="J14" s="15">
        <f t="shared" si="6"/>
        <v>8.1145584725536998E-2</v>
      </c>
      <c r="K14" s="14">
        <v>36</v>
      </c>
      <c r="L14" s="15">
        <f t="shared" si="4"/>
        <v>9.1603053435114504E-2</v>
      </c>
      <c r="M14" s="16">
        <f t="shared" si="1"/>
        <v>160</v>
      </c>
      <c r="N14" s="17">
        <f t="shared" si="2"/>
        <v>8.3376758728504433E-2</v>
      </c>
    </row>
    <row r="15" spans="1:14" ht="16" x14ac:dyDescent="0.2">
      <c r="A15" s="8"/>
      <c r="B15" s="8" t="s">
        <v>17</v>
      </c>
      <c r="C15" s="14">
        <v>33</v>
      </c>
      <c r="D15" s="15">
        <f t="shared" si="0"/>
        <v>0.10927152317880795</v>
      </c>
      <c r="E15" s="14">
        <v>15</v>
      </c>
      <c r="F15" s="15">
        <f t="shared" si="5"/>
        <v>3.6764705882352942E-2</v>
      </c>
      <c r="G15" s="14">
        <v>19</v>
      </c>
      <c r="H15" s="15">
        <f t="shared" si="3"/>
        <v>4.7858942065491183E-2</v>
      </c>
      <c r="I15" s="14">
        <v>37</v>
      </c>
      <c r="J15" s="15">
        <f t="shared" si="6"/>
        <v>8.83054892601432E-2</v>
      </c>
      <c r="K15" s="14">
        <v>20</v>
      </c>
      <c r="L15" s="15">
        <f t="shared" si="4"/>
        <v>5.0890585241730277E-2</v>
      </c>
      <c r="M15" s="16">
        <f t="shared" si="1"/>
        <v>124</v>
      </c>
      <c r="N15" s="17">
        <f t="shared" si="2"/>
        <v>6.4616988014590926E-2</v>
      </c>
    </row>
    <row r="16" spans="1:14" ht="16" x14ac:dyDescent="0.2">
      <c r="A16" s="8"/>
      <c r="B16" s="8" t="s">
        <v>18</v>
      </c>
      <c r="C16" s="14">
        <v>29</v>
      </c>
      <c r="D16" s="15">
        <f t="shared" si="0"/>
        <v>9.602649006622517E-2</v>
      </c>
      <c r="E16" s="14">
        <v>11</v>
      </c>
      <c r="F16" s="15">
        <f t="shared" si="5"/>
        <v>2.6960784313725492E-2</v>
      </c>
      <c r="G16" s="14">
        <v>17</v>
      </c>
      <c r="H16" s="15">
        <f t="shared" si="3"/>
        <v>4.2821158690176324E-2</v>
      </c>
      <c r="I16" s="14">
        <v>19</v>
      </c>
      <c r="J16" s="15">
        <f t="shared" si="6"/>
        <v>4.5346062052505964E-2</v>
      </c>
      <c r="K16" s="14">
        <v>30</v>
      </c>
      <c r="L16" s="15">
        <f t="shared" si="4"/>
        <v>7.6335877862595422E-2</v>
      </c>
      <c r="M16" s="16">
        <f t="shared" si="1"/>
        <v>106</v>
      </c>
      <c r="N16" s="17">
        <f t="shared" si="2"/>
        <v>5.5237102657634186E-2</v>
      </c>
    </row>
    <row r="17" spans="1:14" ht="16" x14ac:dyDescent="0.2">
      <c r="A17" s="8"/>
      <c r="B17" s="8" t="s">
        <v>19</v>
      </c>
      <c r="C17" s="14">
        <v>19</v>
      </c>
      <c r="D17" s="15">
        <f t="shared" si="0"/>
        <v>6.2913907284768214E-2</v>
      </c>
      <c r="E17" s="14">
        <v>11</v>
      </c>
      <c r="F17" s="15">
        <f t="shared" si="5"/>
        <v>2.6960784313725492E-2</v>
      </c>
      <c r="G17" s="14">
        <v>21</v>
      </c>
      <c r="H17" s="15">
        <f t="shared" si="3"/>
        <v>5.2896725440806043E-2</v>
      </c>
      <c r="I17" s="14">
        <v>18</v>
      </c>
      <c r="J17" s="15">
        <f t="shared" si="6"/>
        <v>4.2959427207637228E-2</v>
      </c>
      <c r="K17" s="14">
        <v>15</v>
      </c>
      <c r="L17" s="15">
        <f t="shared" si="4"/>
        <v>3.8167938931297711E-2</v>
      </c>
      <c r="M17" s="16">
        <f t="shared" si="1"/>
        <v>84</v>
      </c>
      <c r="N17" s="17">
        <f t="shared" si="2"/>
        <v>4.3772798332464828E-2</v>
      </c>
    </row>
    <row r="18" spans="1:14" ht="16" x14ac:dyDescent="0.2">
      <c r="A18" s="8"/>
      <c r="B18" s="8" t="s">
        <v>20</v>
      </c>
      <c r="C18" s="14">
        <v>51</v>
      </c>
      <c r="D18" s="15">
        <f t="shared" si="0"/>
        <v>0.16887417218543047</v>
      </c>
      <c r="E18" s="14">
        <v>16</v>
      </c>
      <c r="F18" s="15">
        <f t="shared" si="5"/>
        <v>3.9215686274509803E-2</v>
      </c>
      <c r="G18" s="14">
        <v>23</v>
      </c>
      <c r="H18" s="15">
        <f t="shared" si="3"/>
        <v>5.793450881612091E-2</v>
      </c>
      <c r="I18" s="14">
        <v>14</v>
      </c>
      <c r="J18" s="15">
        <f t="shared" si="6"/>
        <v>3.3412887828162291E-2</v>
      </c>
      <c r="K18" s="14">
        <v>31</v>
      </c>
      <c r="L18" s="15">
        <f t="shared" si="4"/>
        <v>7.8880407124681931E-2</v>
      </c>
      <c r="M18" s="16">
        <f t="shared" si="1"/>
        <v>135</v>
      </c>
      <c r="N18" s="17">
        <f t="shared" si="2"/>
        <v>7.0349140177175612E-2</v>
      </c>
    </row>
    <row r="19" spans="1:14" ht="16" x14ac:dyDescent="0.2">
      <c r="A19" s="18" t="s">
        <v>21</v>
      </c>
      <c r="B19" s="8"/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6"/>
      <c r="N19" s="17"/>
    </row>
    <row r="20" spans="1:14" ht="16" x14ac:dyDescent="0.2">
      <c r="A20" s="8"/>
      <c r="B20" s="8" t="s">
        <v>22</v>
      </c>
      <c r="C20" s="14">
        <v>67</v>
      </c>
      <c r="D20" s="15">
        <f t="shared" si="0"/>
        <v>0.22185430463576158</v>
      </c>
      <c r="E20" s="14">
        <v>57</v>
      </c>
      <c r="F20" s="15">
        <f t="shared" si="5"/>
        <v>0.13970588235294118</v>
      </c>
      <c r="G20" s="14">
        <v>28</v>
      </c>
      <c r="H20" s="15">
        <f t="shared" si="3"/>
        <v>7.0528967254408062E-2</v>
      </c>
      <c r="I20" s="14">
        <v>9</v>
      </c>
      <c r="J20" s="15">
        <f t="shared" si="6"/>
        <v>2.1479713603818614E-2</v>
      </c>
      <c r="K20" s="14">
        <v>73</v>
      </c>
      <c r="L20" s="15">
        <f t="shared" si="4"/>
        <v>0.18575063613231552</v>
      </c>
      <c r="M20" s="16">
        <f t="shared" si="1"/>
        <v>234</v>
      </c>
      <c r="N20" s="17">
        <f t="shared" si="2"/>
        <v>0.12193850964043773</v>
      </c>
    </row>
    <row r="21" spans="1:14" ht="16" x14ac:dyDescent="0.2">
      <c r="A21" s="8"/>
      <c r="B21" s="8" t="s">
        <v>23</v>
      </c>
      <c r="C21" s="14">
        <v>233</v>
      </c>
      <c r="D21" s="15">
        <f t="shared" si="0"/>
        <v>0.77152317880794707</v>
      </c>
      <c r="E21" s="14">
        <v>351</v>
      </c>
      <c r="F21" s="15">
        <f t="shared" si="5"/>
        <v>0.86029411764705888</v>
      </c>
      <c r="G21" s="14">
        <v>369</v>
      </c>
      <c r="H21" s="15">
        <f t="shared" si="3"/>
        <v>0.92947103274559195</v>
      </c>
      <c r="I21" s="14">
        <v>410</v>
      </c>
      <c r="J21" s="15">
        <f t="shared" si="6"/>
        <v>0.97852028639618138</v>
      </c>
      <c r="K21" s="14">
        <v>316</v>
      </c>
      <c r="L21" s="15">
        <f t="shared" si="4"/>
        <v>0.80407124681933839</v>
      </c>
      <c r="M21" s="16">
        <f t="shared" si="1"/>
        <v>1679</v>
      </c>
      <c r="N21" s="17">
        <f t="shared" si="2"/>
        <v>0.87493486190724334</v>
      </c>
    </row>
    <row r="22" spans="1:14" ht="16" x14ac:dyDescent="0.2">
      <c r="A22" s="8"/>
      <c r="B22" s="8" t="s">
        <v>24</v>
      </c>
      <c r="C22" s="14">
        <v>2</v>
      </c>
      <c r="D22" s="15">
        <f t="shared" si="0"/>
        <v>6.6225165562913907E-3</v>
      </c>
      <c r="E22" s="14">
        <v>0</v>
      </c>
      <c r="F22" s="15">
        <f t="shared" si="5"/>
        <v>0</v>
      </c>
      <c r="G22" s="14">
        <v>0</v>
      </c>
      <c r="H22" s="15">
        <f t="shared" si="3"/>
        <v>0</v>
      </c>
      <c r="I22" s="14">
        <v>0</v>
      </c>
      <c r="J22" s="15">
        <f t="shared" si="6"/>
        <v>0</v>
      </c>
      <c r="K22" s="14">
        <v>4</v>
      </c>
      <c r="L22" s="15">
        <f t="shared" si="4"/>
        <v>1.0178117048346057E-2</v>
      </c>
      <c r="M22" s="16">
        <f t="shared" si="1"/>
        <v>6</v>
      </c>
      <c r="N22" s="17">
        <f t="shared" si="2"/>
        <v>3.126628452318916E-3</v>
      </c>
    </row>
    <row r="23" spans="1:14" ht="16" x14ac:dyDescent="0.2">
      <c r="A23" s="18" t="s">
        <v>25</v>
      </c>
      <c r="B23" s="8"/>
      <c r="C23" s="14"/>
      <c r="D23" s="15"/>
      <c r="E23" s="14"/>
      <c r="F23" s="15"/>
      <c r="G23" s="14"/>
      <c r="H23" s="15"/>
      <c r="I23" s="14"/>
      <c r="J23" s="15"/>
      <c r="K23" s="14"/>
      <c r="L23" s="15"/>
      <c r="M23" s="16"/>
      <c r="N23" s="17"/>
    </row>
    <row r="24" spans="1:14" ht="16" x14ac:dyDescent="0.2">
      <c r="A24" s="18"/>
      <c r="B24" s="8" t="s">
        <v>26</v>
      </c>
      <c r="C24" s="14">
        <v>6</v>
      </c>
      <c r="D24" s="15">
        <f t="shared" si="0"/>
        <v>1.9867549668874173E-2</v>
      </c>
      <c r="E24" s="14">
        <v>72</v>
      </c>
      <c r="F24" s="15">
        <f>E24/408</f>
        <v>0.17647058823529413</v>
      </c>
      <c r="G24" s="14">
        <v>174</v>
      </c>
      <c r="H24" s="15">
        <f t="shared" si="3"/>
        <v>0.43828715365239296</v>
      </c>
      <c r="I24" s="14">
        <v>268</v>
      </c>
      <c r="J24" s="15">
        <f>I24/419</f>
        <v>0.63961813842482096</v>
      </c>
      <c r="K24" s="14">
        <v>4</v>
      </c>
      <c r="L24" s="15">
        <f t="shared" si="4"/>
        <v>1.0178117048346057E-2</v>
      </c>
      <c r="M24" s="16">
        <f t="shared" si="1"/>
        <v>524</v>
      </c>
      <c r="N24" s="17">
        <f t="shared" si="2"/>
        <v>0.273058884835852</v>
      </c>
    </row>
    <row r="25" spans="1:14" ht="16" x14ac:dyDescent="0.2">
      <c r="A25" s="18"/>
      <c r="B25" s="8" t="s">
        <v>27</v>
      </c>
      <c r="C25" s="14">
        <v>76</v>
      </c>
      <c r="D25" s="15">
        <f t="shared" si="0"/>
        <v>0.25165562913907286</v>
      </c>
      <c r="E25" s="14">
        <v>119</v>
      </c>
      <c r="F25" s="15">
        <f t="shared" ref="F25:F28" si="7">E25/408</f>
        <v>0.29166666666666669</v>
      </c>
      <c r="G25" s="14">
        <v>41</v>
      </c>
      <c r="H25" s="15">
        <f t="shared" si="3"/>
        <v>0.10327455919395466</v>
      </c>
      <c r="I25" s="14">
        <v>89</v>
      </c>
      <c r="J25" s="15">
        <f t="shared" ref="J25:J28" si="8">I25/419</f>
        <v>0.21241050119331742</v>
      </c>
      <c r="K25" s="14">
        <v>273</v>
      </c>
      <c r="L25" s="15">
        <f t="shared" si="4"/>
        <v>0.69465648854961837</v>
      </c>
      <c r="M25" s="16">
        <f t="shared" si="1"/>
        <v>598</v>
      </c>
      <c r="N25" s="17">
        <f t="shared" si="2"/>
        <v>0.31162063574778531</v>
      </c>
    </row>
    <row r="26" spans="1:14" ht="16" x14ac:dyDescent="0.2">
      <c r="A26" s="18"/>
      <c r="B26" s="8" t="s">
        <v>28</v>
      </c>
      <c r="C26" s="14">
        <v>140</v>
      </c>
      <c r="D26" s="15">
        <f t="shared" si="0"/>
        <v>0.46357615894039733</v>
      </c>
      <c r="E26" s="14">
        <v>119</v>
      </c>
      <c r="F26" s="15">
        <f t="shared" si="7"/>
        <v>0.29166666666666669</v>
      </c>
      <c r="G26" s="14">
        <v>27</v>
      </c>
      <c r="H26" s="15">
        <f t="shared" si="3"/>
        <v>6.8010075566750636E-2</v>
      </c>
      <c r="I26" s="14">
        <v>39</v>
      </c>
      <c r="J26" s="15">
        <f t="shared" si="8"/>
        <v>9.3078758949880672E-2</v>
      </c>
      <c r="K26" s="14">
        <v>69</v>
      </c>
      <c r="L26" s="15">
        <f t="shared" si="4"/>
        <v>0.17557251908396945</v>
      </c>
      <c r="M26" s="16">
        <f t="shared" si="1"/>
        <v>394</v>
      </c>
      <c r="N26" s="17">
        <f t="shared" si="2"/>
        <v>0.20531526836894215</v>
      </c>
    </row>
    <row r="27" spans="1:14" ht="16" x14ac:dyDescent="0.2">
      <c r="A27" s="18"/>
      <c r="B27" s="8" t="s">
        <v>29</v>
      </c>
      <c r="C27" s="14">
        <v>51</v>
      </c>
      <c r="D27" s="15">
        <f t="shared" si="0"/>
        <v>0.16887417218543047</v>
      </c>
      <c r="E27" s="14">
        <v>74</v>
      </c>
      <c r="F27" s="15">
        <f t="shared" si="7"/>
        <v>0.18137254901960784</v>
      </c>
      <c r="G27" s="14">
        <v>85</v>
      </c>
      <c r="H27" s="15">
        <f t="shared" si="3"/>
        <v>0.2141057934508816</v>
      </c>
      <c r="I27" s="14">
        <v>20</v>
      </c>
      <c r="J27" s="15">
        <f t="shared" si="8"/>
        <v>4.77326968973747E-2</v>
      </c>
      <c r="K27" s="14">
        <v>37</v>
      </c>
      <c r="L27" s="15">
        <f t="shared" si="4"/>
        <v>9.4147582697201013E-2</v>
      </c>
      <c r="M27" s="16">
        <f t="shared" si="1"/>
        <v>267</v>
      </c>
      <c r="N27" s="17">
        <f t="shared" si="2"/>
        <v>0.13913496612819176</v>
      </c>
    </row>
    <row r="28" spans="1:14" ht="16" x14ac:dyDescent="0.2">
      <c r="A28" s="18"/>
      <c r="B28" s="8" t="s">
        <v>30</v>
      </c>
      <c r="C28" s="14">
        <v>29</v>
      </c>
      <c r="D28" s="15">
        <f t="shared" si="0"/>
        <v>9.602649006622517E-2</v>
      </c>
      <c r="E28" s="14">
        <v>24</v>
      </c>
      <c r="F28" s="15">
        <f t="shared" si="7"/>
        <v>5.8823529411764705E-2</v>
      </c>
      <c r="G28" s="14">
        <v>70</v>
      </c>
      <c r="H28" s="15">
        <f t="shared" si="3"/>
        <v>0.17632241813602015</v>
      </c>
      <c r="I28" s="14">
        <v>3</v>
      </c>
      <c r="J28" s="15">
        <f t="shared" si="8"/>
        <v>7.1599045346062056E-3</v>
      </c>
      <c r="K28" s="14">
        <v>9</v>
      </c>
      <c r="L28" s="15">
        <f t="shared" si="4"/>
        <v>2.2900763358778626E-2</v>
      </c>
      <c r="M28" s="16">
        <f t="shared" si="1"/>
        <v>135</v>
      </c>
      <c r="N28" s="17">
        <f t="shared" si="2"/>
        <v>7.0349140177175612E-2</v>
      </c>
    </row>
    <row r="29" spans="1:14" ht="16" x14ac:dyDescent="0.2">
      <c r="A29" s="18" t="s">
        <v>31</v>
      </c>
      <c r="B29" s="8"/>
      <c r="C29" s="14"/>
      <c r="D29" s="15"/>
      <c r="E29" s="14"/>
      <c r="F29" s="15"/>
      <c r="G29" s="14"/>
      <c r="H29" s="15"/>
      <c r="I29" s="14"/>
      <c r="J29" s="15"/>
      <c r="K29" s="14"/>
      <c r="L29" s="15"/>
      <c r="M29" s="16"/>
      <c r="N29" s="17"/>
    </row>
    <row r="30" spans="1:14" ht="16" x14ac:dyDescent="0.2">
      <c r="A30" s="18"/>
      <c r="B30" s="8" t="s">
        <v>32</v>
      </c>
      <c r="C30" s="14">
        <v>151</v>
      </c>
      <c r="D30" s="15">
        <f t="shared" si="0"/>
        <v>0.5</v>
      </c>
      <c r="E30" s="14">
        <v>54</v>
      </c>
      <c r="F30" s="15">
        <f>E30/408</f>
        <v>0.13235294117647059</v>
      </c>
      <c r="G30" s="14">
        <v>252</v>
      </c>
      <c r="H30" s="15">
        <f t="shared" si="3"/>
        <v>0.63476070528967254</v>
      </c>
      <c r="I30" s="14">
        <v>393</v>
      </c>
      <c r="J30" s="15">
        <f>I30/419</f>
        <v>0.93794749403341293</v>
      </c>
      <c r="K30" s="14">
        <v>351</v>
      </c>
      <c r="L30" s="15">
        <f t="shared" si="4"/>
        <v>0.89312977099236646</v>
      </c>
      <c r="M30" s="16">
        <f t="shared" si="1"/>
        <v>1201</v>
      </c>
      <c r="N30" s="17">
        <f t="shared" si="2"/>
        <v>0.62584679520583641</v>
      </c>
    </row>
    <row r="31" spans="1:14" ht="16" x14ac:dyDescent="0.2">
      <c r="A31" s="18"/>
      <c r="B31" s="8" t="s">
        <v>33</v>
      </c>
      <c r="C31" s="14">
        <v>23</v>
      </c>
      <c r="D31" s="15">
        <f t="shared" si="0"/>
        <v>7.6158940397350994E-2</v>
      </c>
      <c r="E31" s="14">
        <v>64</v>
      </c>
      <c r="F31" s="15">
        <f t="shared" ref="F31:F35" si="9">E31/408</f>
        <v>0.15686274509803921</v>
      </c>
      <c r="G31" s="14">
        <v>81</v>
      </c>
      <c r="H31" s="15">
        <f t="shared" si="3"/>
        <v>0.20403022670025189</v>
      </c>
      <c r="I31" s="14">
        <v>9</v>
      </c>
      <c r="J31" s="15">
        <f t="shared" ref="J31:J35" si="10">I31/419</f>
        <v>2.1479713603818614E-2</v>
      </c>
      <c r="K31" s="14">
        <v>4</v>
      </c>
      <c r="L31" s="15">
        <f t="shared" si="4"/>
        <v>1.0178117048346057E-2</v>
      </c>
      <c r="M31" s="16">
        <f t="shared" si="1"/>
        <v>181</v>
      </c>
      <c r="N31" s="17">
        <f t="shared" si="2"/>
        <v>9.4319958311620641E-2</v>
      </c>
    </row>
    <row r="32" spans="1:14" ht="16" x14ac:dyDescent="0.2">
      <c r="A32" s="18"/>
      <c r="B32" s="8" t="s">
        <v>34</v>
      </c>
      <c r="C32" s="14">
        <v>56</v>
      </c>
      <c r="D32" s="15">
        <f t="shared" si="0"/>
        <v>0.18543046357615894</v>
      </c>
      <c r="E32" s="14">
        <v>191</v>
      </c>
      <c r="F32" s="15">
        <f t="shared" si="9"/>
        <v>0.46813725490196079</v>
      </c>
      <c r="G32" s="14">
        <v>34</v>
      </c>
      <c r="H32" s="15">
        <f t="shared" si="3"/>
        <v>8.5642317380352648E-2</v>
      </c>
      <c r="I32" s="14">
        <v>6</v>
      </c>
      <c r="J32" s="15">
        <f t="shared" si="10"/>
        <v>1.4319809069212411E-2</v>
      </c>
      <c r="K32" s="14">
        <v>19</v>
      </c>
      <c r="L32" s="15">
        <f t="shared" si="4"/>
        <v>4.8346055979643768E-2</v>
      </c>
      <c r="M32" s="16">
        <f t="shared" si="1"/>
        <v>306</v>
      </c>
      <c r="N32" s="17">
        <f t="shared" si="2"/>
        <v>0.15945805106826472</v>
      </c>
    </row>
    <row r="33" spans="1:14" ht="16" x14ac:dyDescent="0.2">
      <c r="A33" s="18"/>
      <c r="B33" s="8" t="s">
        <v>35</v>
      </c>
      <c r="C33" s="14">
        <v>2</v>
      </c>
      <c r="D33" s="15">
        <f t="shared" si="0"/>
        <v>6.6225165562913907E-3</v>
      </c>
      <c r="E33" s="14">
        <v>54</v>
      </c>
      <c r="F33" s="15">
        <f t="shared" si="9"/>
        <v>0.13235294117647059</v>
      </c>
      <c r="G33" s="14">
        <v>18</v>
      </c>
      <c r="H33" s="15">
        <f t="shared" si="3"/>
        <v>4.534005037783375E-2</v>
      </c>
      <c r="I33" s="14">
        <v>2</v>
      </c>
      <c r="J33" s="15">
        <f t="shared" si="10"/>
        <v>4.7732696897374704E-3</v>
      </c>
      <c r="K33" s="14">
        <v>1</v>
      </c>
      <c r="L33" s="15">
        <f t="shared" si="4"/>
        <v>2.5445292620865142E-3</v>
      </c>
      <c r="M33" s="16">
        <f t="shared" si="1"/>
        <v>77</v>
      </c>
      <c r="N33" s="17">
        <f t="shared" si="2"/>
        <v>4.0125065138092754E-2</v>
      </c>
    </row>
    <row r="34" spans="1:14" ht="16" x14ac:dyDescent="0.2">
      <c r="A34" s="18"/>
      <c r="B34" s="8" t="s">
        <v>36</v>
      </c>
      <c r="C34" s="14">
        <v>36</v>
      </c>
      <c r="D34" s="15">
        <f t="shared" si="0"/>
        <v>0.11920529801324503</v>
      </c>
      <c r="E34" s="14">
        <v>19</v>
      </c>
      <c r="F34" s="15">
        <f t="shared" si="9"/>
        <v>4.6568627450980393E-2</v>
      </c>
      <c r="G34" s="14">
        <v>10</v>
      </c>
      <c r="H34" s="15">
        <f t="shared" si="3"/>
        <v>2.5188916876574308E-2</v>
      </c>
      <c r="I34" s="14">
        <v>4</v>
      </c>
      <c r="J34" s="15">
        <f t="shared" si="10"/>
        <v>9.5465393794749408E-3</v>
      </c>
      <c r="K34" s="14">
        <v>8</v>
      </c>
      <c r="L34" s="15">
        <f t="shared" si="4"/>
        <v>2.0356234096692113E-2</v>
      </c>
      <c r="M34" s="16">
        <f t="shared" si="1"/>
        <v>77</v>
      </c>
      <c r="N34" s="17">
        <f t="shared" si="2"/>
        <v>4.0125065138092754E-2</v>
      </c>
    </row>
    <row r="35" spans="1:14" ht="16" x14ac:dyDescent="0.2">
      <c r="A35" s="18"/>
      <c r="B35" s="8" t="s">
        <v>37</v>
      </c>
      <c r="C35" s="14">
        <v>34</v>
      </c>
      <c r="D35" s="15">
        <f t="shared" si="0"/>
        <v>0.11258278145695365</v>
      </c>
      <c r="E35" s="14">
        <v>23</v>
      </c>
      <c r="F35" s="15">
        <f t="shared" si="9"/>
        <v>5.6372549019607844E-2</v>
      </c>
      <c r="G35" s="14">
        <v>0</v>
      </c>
      <c r="H35" s="15">
        <f t="shared" si="3"/>
        <v>0</v>
      </c>
      <c r="I35" s="14">
        <v>4</v>
      </c>
      <c r="J35" s="15">
        <f t="shared" si="10"/>
        <v>9.5465393794749408E-3</v>
      </c>
      <c r="K35" s="14">
        <v>6</v>
      </c>
      <c r="L35" s="15">
        <f t="shared" si="4"/>
        <v>1.5267175572519083E-2</v>
      </c>
      <c r="M35" s="16">
        <f t="shared" si="1"/>
        <v>67</v>
      </c>
      <c r="N35" s="17">
        <f t="shared" si="2"/>
        <v>3.4914017717561231E-2</v>
      </c>
    </row>
    <row r="36" spans="1:14" ht="16" x14ac:dyDescent="0.2">
      <c r="A36" s="18" t="s">
        <v>38</v>
      </c>
      <c r="B36" s="8"/>
      <c r="C36" s="14"/>
      <c r="D36" s="15"/>
      <c r="E36" s="14"/>
      <c r="F36" s="15"/>
      <c r="G36" s="14"/>
      <c r="H36" s="15"/>
      <c r="I36" s="14"/>
      <c r="J36" s="15"/>
      <c r="K36" s="14"/>
      <c r="L36" s="15"/>
      <c r="M36" s="16"/>
      <c r="N36" s="17"/>
    </row>
    <row r="37" spans="1:14" ht="16" x14ac:dyDescent="0.2">
      <c r="A37" s="18"/>
      <c r="B37" s="8" t="s">
        <v>39</v>
      </c>
      <c r="C37" s="14">
        <v>169</v>
      </c>
      <c r="D37" s="15">
        <f t="shared" si="0"/>
        <v>0.55960264900662249</v>
      </c>
      <c r="E37" s="14">
        <v>259</v>
      </c>
      <c r="F37" s="15">
        <f t="shared" ref="F37:F44" si="11">E37/408</f>
        <v>0.63480392156862742</v>
      </c>
      <c r="G37" s="14">
        <v>6</v>
      </c>
      <c r="H37" s="15">
        <f t="shared" si="3"/>
        <v>1.5113350125944584E-2</v>
      </c>
      <c r="I37" s="14">
        <v>5</v>
      </c>
      <c r="J37" s="15">
        <f t="shared" ref="J37:J44" si="12">I37/419</f>
        <v>1.1933174224343675E-2</v>
      </c>
      <c r="K37" s="14">
        <v>81</v>
      </c>
      <c r="L37" s="15">
        <f t="shared" si="4"/>
        <v>0.20610687022900764</v>
      </c>
      <c r="M37" s="16">
        <f t="shared" si="1"/>
        <v>520</v>
      </c>
      <c r="N37" s="17">
        <f t="shared" si="2"/>
        <v>0.2709744658676394</v>
      </c>
    </row>
    <row r="38" spans="1:14" ht="16" x14ac:dyDescent="0.2">
      <c r="A38" s="18"/>
      <c r="B38" s="8" t="s">
        <v>40</v>
      </c>
      <c r="C38" s="14">
        <v>110</v>
      </c>
      <c r="D38" s="15">
        <f t="shared" si="0"/>
        <v>0.36423841059602646</v>
      </c>
      <c r="E38" s="14">
        <v>219</v>
      </c>
      <c r="F38" s="15">
        <f t="shared" si="11"/>
        <v>0.53676470588235292</v>
      </c>
      <c r="G38" s="14">
        <v>296</v>
      </c>
      <c r="H38" s="15">
        <f t="shared" si="3"/>
        <v>0.74559193954659952</v>
      </c>
      <c r="I38" s="14">
        <v>3</v>
      </c>
      <c r="J38" s="15">
        <f t="shared" si="12"/>
        <v>7.1599045346062056E-3</v>
      </c>
      <c r="K38" s="14">
        <v>30</v>
      </c>
      <c r="L38" s="15">
        <f t="shared" si="4"/>
        <v>7.6335877862595422E-2</v>
      </c>
      <c r="M38" s="16">
        <f t="shared" si="1"/>
        <v>658</v>
      </c>
      <c r="N38" s="17">
        <f t="shared" si="2"/>
        <v>0.34288692027097445</v>
      </c>
    </row>
    <row r="39" spans="1:14" ht="16" x14ac:dyDescent="0.2">
      <c r="A39" s="18"/>
      <c r="B39" s="8" t="s">
        <v>41</v>
      </c>
      <c r="C39" s="14">
        <v>234</v>
      </c>
      <c r="D39" s="15">
        <f t="shared" si="0"/>
        <v>0.77483443708609268</v>
      </c>
      <c r="E39" s="14">
        <v>373</v>
      </c>
      <c r="F39" s="15">
        <f t="shared" si="11"/>
        <v>0.91421568627450978</v>
      </c>
      <c r="G39" s="14">
        <v>379</v>
      </c>
      <c r="H39" s="15">
        <f t="shared" si="3"/>
        <v>0.95465994962216627</v>
      </c>
      <c r="I39" s="14">
        <v>164</v>
      </c>
      <c r="J39" s="15">
        <f t="shared" si="12"/>
        <v>0.39140811455847258</v>
      </c>
      <c r="K39" s="14">
        <v>228</v>
      </c>
      <c r="L39" s="15">
        <f t="shared" si="4"/>
        <v>0.58015267175572516</v>
      </c>
      <c r="M39" s="16">
        <f t="shared" si="1"/>
        <v>1378</v>
      </c>
      <c r="N39" s="17">
        <f t="shared" si="2"/>
        <v>0.71808233454924442</v>
      </c>
    </row>
    <row r="40" spans="1:14" ht="16" x14ac:dyDescent="0.2">
      <c r="A40" s="18"/>
      <c r="B40" s="8" t="s">
        <v>42</v>
      </c>
      <c r="C40" s="14">
        <v>278</v>
      </c>
      <c r="D40" s="15">
        <f t="shared" si="0"/>
        <v>0.92052980132450335</v>
      </c>
      <c r="E40" s="14">
        <v>261</v>
      </c>
      <c r="F40" s="15">
        <f t="shared" si="11"/>
        <v>0.63970588235294112</v>
      </c>
      <c r="G40" s="14">
        <v>282</v>
      </c>
      <c r="H40" s="15">
        <f t="shared" si="3"/>
        <v>0.7103274559193955</v>
      </c>
      <c r="I40" s="14">
        <v>316</v>
      </c>
      <c r="J40" s="15">
        <f t="shared" si="12"/>
        <v>0.75417661097852029</v>
      </c>
      <c r="K40" s="14">
        <v>370</v>
      </c>
      <c r="L40" s="15">
        <f t="shared" si="4"/>
        <v>0.94147582697201015</v>
      </c>
      <c r="M40" s="16">
        <f t="shared" si="1"/>
        <v>1507</v>
      </c>
      <c r="N40" s="17">
        <f t="shared" si="2"/>
        <v>0.78530484627410113</v>
      </c>
    </row>
    <row r="41" spans="1:14" ht="16" x14ac:dyDescent="0.2">
      <c r="A41" s="18"/>
      <c r="B41" s="8" t="s">
        <v>43</v>
      </c>
      <c r="C41" s="14">
        <v>62</v>
      </c>
      <c r="D41" s="15">
        <f t="shared" si="0"/>
        <v>0.20529801324503311</v>
      </c>
      <c r="E41" s="14">
        <v>106</v>
      </c>
      <c r="F41" s="15">
        <f t="shared" si="11"/>
        <v>0.25980392156862747</v>
      </c>
      <c r="G41" s="14">
        <v>117</v>
      </c>
      <c r="H41" s="15">
        <f t="shared" si="3"/>
        <v>0.29471032745591941</v>
      </c>
      <c r="I41" s="14">
        <v>6</v>
      </c>
      <c r="J41" s="15">
        <f t="shared" si="12"/>
        <v>1.4319809069212411E-2</v>
      </c>
      <c r="K41" s="14">
        <v>74</v>
      </c>
      <c r="L41" s="15">
        <f t="shared" si="4"/>
        <v>0.18829516539440203</v>
      </c>
      <c r="M41" s="16">
        <f t="shared" si="1"/>
        <v>365</v>
      </c>
      <c r="N41" s="17">
        <f t="shared" si="2"/>
        <v>0.19020323084940072</v>
      </c>
    </row>
    <row r="42" spans="1:14" ht="16" x14ac:dyDescent="0.2">
      <c r="A42" s="18"/>
      <c r="B42" s="8" t="s">
        <v>44</v>
      </c>
      <c r="C42" s="14">
        <v>75</v>
      </c>
      <c r="D42" s="15">
        <f t="shared" si="0"/>
        <v>0.24834437086092714</v>
      </c>
      <c r="E42" s="14">
        <v>93</v>
      </c>
      <c r="F42" s="15">
        <f t="shared" si="11"/>
        <v>0.22794117647058823</v>
      </c>
      <c r="G42" s="14">
        <v>9</v>
      </c>
      <c r="H42" s="15">
        <f t="shared" si="3"/>
        <v>2.2670025188916875E-2</v>
      </c>
      <c r="I42" s="14">
        <v>8</v>
      </c>
      <c r="J42" s="15">
        <f t="shared" si="12"/>
        <v>1.9093078758949882E-2</v>
      </c>
      <c r="K42" s="14">
        <v>38</v>
      </c>
      <c r="L42" s="15">
        <f t="shared" si="4"/>
        <v>9.6692111959287536E-2</v>
      </c>
      <c r="M42" s="16">
        <f t="shared" si="1"/>
        <v>223</v>
      </c>
      <c r="N42" s="17">
        <f t="shared" si="2"/>
        <v>0.11620635747785305</v>
      </c>
    </row>
    <row r="43" spans="1:14" ht="16" x14ac:dyDescent="0.2">
      <c r="A43" s="18"/>
      <c r="B43" s="8" t="s">
        <v>45</v>
      </c>
      <c r="C43" s="14">
        <v>205</v>
      </c>
      <c r="D43" s="15">
        <f t="shared" si="0"/>
        <v>0.67880794701986757</v>
      </c>
      <c r="E43" s="14">
        <v>73</v>
      </c>
      <c r="F43" s="15">
        <f t="shared" si="11"/>
        <v>0.17892156862745098</v>
      </c>
      <c r="G43" s="14">
        <v>2</v>
      </c>
      <c r="H43" s="15">
        <f t="shared" si="3"/>
        <v>5.0377833753148613E-3</v>
      </c>
      <c r="I43" s="14">
        <v>171</v>
      </c>
      <c r="J43" s="15">
        <f t="shared" si="12"/>
        <v>0.40811455847255368</v>
      </c>
      <c r="K43" s="14">
        <v>212</v>
      </c>
      <c r="L43" s="15">
        <f t="shared" si="4"/>
        <v>0.53944020356234101</v>
      </c>
      <c r="M43" s="16">
        <f t="shared" si="1"/>
        <v>663</v>
      </c>
      <c r="N43" s="17">
        <f t="shared" si="2"/>
        <v>0.34549244398124024</v>
      </c>
    </row>
    <row r="44" spans="1:14" ht="16" x14ac:dyDescent="0.2">
      <c r="A44" s="18"/>
      <c r="B44" s="8" t="s">
        <v>46</v>
      </c>
      <c r="C44" s="14">
        <v>169</v>
      </c>
      <c r="D44" s="15">
        <f t="shared" si="0"/>
        <v>0.55960264900662249</v>
      </c>
      <c r="E44" s="14">
        <v>111</v>
      </c>
      <c r="F44" s="15">
        <f t="shared" si="11"/>
        <v>0.27205882352941174</v>
      </c>
      <c r="G44" s="14">
        <v>389</v>
      </c>
      <c r="H44" s="15">
        <f t="shared" si="3"/>
        <v>0.97984886649874059</v>
      </c>
      <c r="I44" s="14">
        <v>2</v>
      </c>
      <c r="J44" s="15">
        <f t="shared" si="12"/>
        <v>4.7732696897374704E-3</v>
      </c>
      <c r="K44" s="14">
        <v>4</v>
      </c>
      <c r="L44" s="15">
        <f t="shared" si="4"/>
        <v>1.0178117048346057E-2</v>
      </c>
      <c r="M44" s="16">
        <f t="shared" si="1"/>
        <v>675</v>
      </c>
      <c r="N44" s="17">
        <f t="shared" si="2"/>
        <v>0.35174570088587809</v>
      </c>
    </row>
    <row r="45" spans="1:14" ht="16" x14ac:dyDescent="0.2">
      <c r="A45" s="18" t="s">
        <v>47</v>
      </c>
      <c r="B45" s="8"/>
      <c r="C45" s="14"/>
      <c r="D45" s="15"/>
      <c r="E45" s="14"/>
      <c r="F45" s="15"/>
      <c r="G45" s="14"/>
      <c r="H45" s="15"/>
      <c r="I45" s="14"/>
      <c r="J45" s="15"/>
      <c r="K45" s="14"/>
      <c r="L45" s="15"/>
      <c r="M45" s="16"/>
      <c r="N45" s="17"/>
    </row>
    <row r="46" spans="1:14" ht="16" x14ac:dyDescent="0.2">
      <c r="A46" s="18"/>
      <c r="B46" s="8" t="s">
        <v>48</v>
      </c>
      <c r="C46" s="14">
        <v>0</v>
      </c>
      <c r="D46" s="15">
        <f t="shared" si="0"/>
        <v>0</v>
      </c>
      <c r="E46" s="14">
        <v>75</v>
      </c>
      <c r="F46" s="15">
        <f>E46/408</f>
        <v>0.18382352941176472</v>
      </c>
      <c r="G46" s="14">
        <v>307</v>
      </c>
      <c r="H46" s="15">
        <f t="shared" si="3"/>
        <v>0.77329974811083124</v>
      </c>
      <c r="I46" s="14">
        <v>390</v>
      </c>
      <c r="J46" s="15">
        <f>I46/419</f>
        <v>0.93078758949880669</v>
      </c>
      <c r="K46" s="14">
        <v>172</v>
      </c>
      <c r="L46" s="15">
        <f t="shared" si="4"/>
        <v>0.43765903307888043</v>
      </c>
      <c r="M46" s="16">
        <f t="shared" si="1"/>
        <v>944</v>
      </c>
      <c r="N46" s="17">
        <f t="shared" si="2"/>
        <v>0.49192287649817612</v>
      </c>
    </row>
    <row r="47" spans="1:14" ht="16" x14ac:dyDescent="0.2">
      <c r="A47" s="18"/>
      <c r="B47" s="8" t="s">
        <v>49</v>
      </c>
      <c r="C47" s="14">
        <v>292</v>
      </c>
      <c r="D47" s="15">
        <f t="shared" si="0"/>
        <v>0.9668874172185431</v>
      </c>
      <c r="E47" s="14">
        <v>54</v>
      </c>
      <c r="F47" s="15">
        <f t="shared" ref="F47:F50" si="13">E47/408</f>
        <v>0.13235294117647059</v>
      </c>
      <c r="G47" s="14">
        <v>0</v>
      </c>
      <c r="H47" s="15">
        <f t="shared" si="3"/>
        <v>0</v>
      </c>
      <c r="I47" s="14">
        <v>0</v>
      </c>
      <c r="J47" s="15">
        <f t="shared" ref="J47:J50" si="14">I47/419</f>
        <v>0</v>
      </c>
      <c r="K47" s="14">
        <v>4</v>
      </c>
      <c r="L47" s="15">
        <f t="shared" si="4"/>
        <v>1.0178117048346057E-2</v>
      </c>
      <c r="M47" s="16">
        <f t="shared" si="1"/>
        <v>350</v>
      </c>
      <c r="N47" s="17">
        <f t="shared" si="2"/>
        <v>0.18238665971860343</v>
      </c>
    </row>
    <row r="48" spans="1:14" ht="16" x14ac:dyDescent="0.2">
      <c r="A48" s="18"/>
      <c r="B48" s="8" t="s">
        <v>50</v>
      </c>
      <c r="C48" s="14">
        <v>5</v>
      </c>
      <c r="D48" s="15">
        <f t="shared" si="0"/>
        <v>1.6556291390728478E-2</v>
      </c>
      <c r="E48" s="14">
        <v>241</v>
      </c>
      <c r="F48" s="15">
        <f t="shared" si="13"/>
        <v>0.59068627450980393</v>
      </c>
      <c r="G48" s="14">
        <v>11</v>
      </c>
      <c r="H48" s="15">
        <f t="shared" si="3"/>
        <v>2.7707808564231738E-2</v>
      </c>
      <c r="I48" s="14">
        <v>11</v>
      </c>
      <c r="J48" s="15">
        <f t="shared" si="14"/>
        <v>2.6252983293556086E-2</v>
      </c>
      <c r="K48" s="14">
        <v>208</v>
      </c>
      <c r="L48" s="15">
        <f t="shared" si="4"/>
        <v>0.52926208651399487</v>
      </c>
      <c r="M48" s="16">
        <f t="shared" si="1"/>
        <v>476</v>
      </c>
      <c r="N48" s="17">
        <f t="shared" si="2"/>
        <v>0.24804585721730069</v>
      </c>
    </row>
    <row r="49" spans="1:14" ht="16" x14ac:dyDescent="0.2">
      <c r="A49" s="18"/>
      <c r="B49" s="8" t="s">
        <v>51</v>
      </c>
      <c r="C49" s="14">
        <v>5</v>
      </c>
      <c r="D49" s="15">
        <f t="shared" si="0"/>
        <v>1.6556291390728478E-2</v>
      </c>
      <c r="E49" s="14">
        <v>38</v>
      </c>
      <c r="F49" s="15">
        <f t="shared" si="13"/>
        <v>9.3137254901960786E-2</v>
      </c>
      <c r="G49" s="14">
        <v>79</v>
      </c>
      <c r="H49" s="15">
        <f t="shared" si="3"/>
        <v>0.19899244332493704</v>
      </c>
      <c r="I49" s="14">
        <v>18</v>
      </c>
      <c r="J49" s="15">
        <f t="shared" si="14"/>
        <v>4.2959427207637228E-2</v>
      </c>
      <c r="K49" s="14">
        <v>3</v>
      </c>
      <c r="L49" s="15">
        <f t="shared" si="4"/>
        <v>7.6335877862595417E-3</v>
      </c>
      <c r="M49" s="16">
        <f t="shared" si="1"/>
        <v>143</v>
      </c>
      <c r="N49" s="17">
        <f t="shared" si="2"/>
        <v>7.4517978113600836E-2</v>
      </c>
    </row>
    <row r="50" spans="1:14" ht="16" x14ac:dyDescent="0.2">
      <c r="A50" s="18"/>
      <c r="B50" s="8" t="s">
        <v>37</v>
      </c>
      <c r="C50" s="14">
        <v>0</v>
      </c>
      <c r="D50" s="15">
        <f t="shared" si="0"/>
        <v>0</v>
      </c>
      <c r="E50" s="14">
        <v>0</v>
      </c>
      <c r="F50" s="15">
        <f t="shared" si="13"/>
        <v>0</v>
      </c>
      <c r="G50" s="14">
        <v>0</v>
      </c>
      <c r="H50" s="15">
        <f t="shared" si="3"/>
        <v>0</v>
      </c>
      <c r="I50" s="14">
        <v>0</v>
      </c>
      <c r="J50" s="15">
        <f t="shared" si="14"/>
        <v>0</v>
      </c>
      <c r="K50" s="14">
        <v>6</v>
      </c>
      <c r="L50" s="15">
        <f t="shared" si="4"/>
        <v>1.5267175572519083E-2</v>
      </c>
      <c r="M50" s="16">
        <f t="shared" si="1"/>
        <v>6</v>
      </c>
      <c r="N50" s="17">
        <f t="shared" si="2"/>
        <v>3.126628452318916E-3</v>
      </c>
    </row>
    <row r="51" spans="1:14" ht="16" x14ac:dyDescent="0.2">
      <c r="A51" s="18" t="s">
        <v>52</v>
      </c>
      <c r="B51" s="8"/>
      <c r="C51" s="14"/>
      <c r="D51" s="15"/>
      <c r="E51" s="14"/>
      <c r="F51" s="15"/>
      <c r="G51" s="14"/>
      <c r="H51" s="15"/>
      <c r="I51" s="14"/>
      <c r="J51" s="15"/>
      <c r="K51" s="14"/>
      <c r="L51" s="15"/>
      <c r="M51" s="16"/>
      <c r="N51" s="17"/>
    </row>
    <row r="52" spans="1:14" ht="16" x14ac:dyDescent="0.2">
      <c r="A52" s="18"/>
      <c r="B52" s="8" t="s">
        <v>53</v>
      </c>
      <c r="C52" s="14">
        <v>276</v>
      </c>
      <c r="D52" s="15">
        <f t="shared" si="0"/>
        <v>0.91390728476821192</v>
      </c>
      <c r="E52" s="14">
        <v>252</v>
      </c>
      <c r="F52" s="15">
        <f>E52/408</f>
        <v>0.61764705882352944</v>
      </c>
      <c r="G52" s="14">
        <v>90</v>
      </c>
      <c r="H52" s="15">
        <f t="shared" si="3"/>
        <v>0.22670025188916876</v>
      </c>
      <c r="I52" s="14">
        <v>69</v>
      </c>
      <c r="J52" s="15">
        <f>I52/419</f>
        <v>0.16467780429594273</v>
      </c>
      <c r="K52" s="14">
        <v>46</v>
      </c>
      <c r="L52" s="15">
        <f t="shared" si="4"/>
        <v>0.11704834605597965</v>
      </c>
      <c r="M52" s="16">
        <f t="shared" si="1"/>
        <v>733</v>
      </c>
      <c r="N52" s="17">
        <f t="shared" si="2"/>
        <v>0.3819697759249609</v>
      </c>
    </row>
    <row r="53" spans="1:14" ht="16" x14ac:dyDescent="0.2">
      <c r="A53" s="18"/>
      <c r="B53" s="8" t="s">
        <v>54</v>
      </c>
      <c r="C53" s="14">
        <v>8</v>
      </c>
      <c r="D53" s="15">
        <f t="shared" si="0"/>
        <v>2.6490066225165563E-2</v>
      </c>
      <c r="E53" s="14">
        <v>2</v>
      </c>
      <c r="F53" s="15">
        <f t="shared" ref="F53:F58" si="15">E53/408</f>
        <v>4.9019607843137254E-3</v>
      </c>
      <c r="G53" s="14">
        <v>14</v>
      </c>
      <c r="H53" s="15">
        <f t="shared" si="3"/>
        <v>3.5264483627204031E-2</v>
      </c>
      <c r="I53" s="14">
        <v>5</v>
      </c>
      <c r="J53" s="15">
        <f t="shared" ref="J53:J58" si="16">I53/419</f>
        <v>1.1933174224343675E-2</v>
      </c>
      <c r="K53" s="14">
        <v>342</v>
      </c>
      <c r="L53" s="15">
        <f t="shared" si="4"/>
        <v>0.87022900763358779</v>
      </c>
      <c r="M53" s="16">
        <f t="shared" si="1"/>
        <v>371</v>
      </c>
      <c r="N53" s="17">
        <f t="shared" si="2"/>
        <v>0.19332985930171964</v>
      </c>
    </row>
    <row r="54" spans="1:14" ht="16" x14ac:dyDescent="0.2">
      <c r="A54" s="18"/>
      <c r="B54" s="8" t="s">
        <v>55</v>
      </c>
      <c r="C54" s="14">
        <v>1</v>
      </c>
      <c r="D54" s="15">
        <f t="shared" si="0"/>
        <v>3.3112582781456954E-3</v>
      </c>
      <c r="E54" s="14">
        <v>0</v>
      </c>
      <c r="F54" s="15">
        <f t="shared" si="15"/>
        <v>0</v>
      </c>
      <c r="G54" s="14">
        <v>15</v>
      </c>
      <c r="H54" s="15">
        <f t="shared" si="3"/>
        <v>3.7783375314861464E-2</v>
      </c>
      <c r="I54" s="14">
        <v>0</v>
      </c>
      <c r="J54" s="15">
        <f t="shared" si="16"/>
        <v>0</v>
      </c>
      <c r="K54" s="14">
        <v>2</v>
      </c>
      <c r="L54" s="15">
        <f t="shared" si="4"/>
        <v>5.0890585241730284E-3</v>
      </c>
      <c r="M54" s="16">
        <f t="shared" si="1"/>
        <v>18</v>
      </c>
      <c r="N54" s="17">
        <f t="shared" si="2"/>
        <v>9.3798853569567481E-3</v>
      </c>
    </row>
    <row r="55" spans="1:14" ht="16" x14ac:dyDescent="0.2">
      <c r="A55" s="18"/>
      <c r="B55" s="8" t="s">
        <v>56</v>
      </c>
      <c r="C55" s="14">
        <v>6</v>
      </c>
      <c r="D55" s="15">
        <f t="shared" si="0"/>
        <v>1.9867549668874173E-2</v>
      </c>
      <c r="E55" s="14">
        <v>149</v>
      </c>
      <c r="F55" s="15">
        <f t="shared" si="15"/>
        <v>0.36519607843137253</v>
      </c>
      <c r="G55" s="14">
        <v>192</v>
      </c>
      <c r="H55" s="15">
        <f t="shared" si="3"/>
        <v>0.48362720403022669</v>
      </c>
      <c r="I55" s="14">
        <v>0</v>
      </c>
      <c r="J55" s="15">
        <f t="shared" si="16"/>
        <v>0</v>
      </c>
      <c r="K55" s="14">
        <v>0</v>
      </c>
      <c r="L55" s="15">
        <f t="shared" si="4"/>
        <v>0</v>
      </c>
      <c r="M55" s="16">
        <f t="shared" si="1"/>
        <v>347</v>
      </c>
      <c r="N55" s="17">
        <f t="shared" si="2"/>
        <v>0.18082334549244397</v>
      </c>
    </row>
    <row r="56" spans="1:14" ht="16" x14ac:dyDescent="0.2">
      <c r="A56" s="18"/>
      <c r="B56" s="8" t="s">
        <v>57</v>
      </c>
      <c r="C56" s="14">
        <v>10</v>
      </c>
      <c r="D56" s="15">
        <f t="shared" si="0"/>
        <v>3.3112582781456956E-2</v>
      </c>
      <c r="E56" s="14">
        <v>4</v>
      </c>
      <c r="F56" s="15">
        <f t="shared" si="15"/>
        <v>9.8039215686274508E-3</v>
      </c>
      <c r="G56" s="14">
        <v>78</v>
      </c>
      <c r="H56" s="15">
        <f t="shared" si="3"/>
        <v>0.19647355163727959</v>
      </c>
      <c r="I56" s="14">
        <v>0</v>
      </c>
      <c r="J56" s="15">
        <f t="shared" si="16"/>
        <v>0</v>
      </c>
      <c r="K56" s="14">
        <v>1</v>
      </c>
      <c r="L56" s="15">
        <f t="shared" si="4"/>
        <v>2.5445292620865142E-3</v>
      </c>
      <c r="M56" s="16">
        <f t="shared" si="1"/>
        <v>93</v>
      </c>
      <c r="N56" s="17">
        <f t="shared" si="2"/>
        <v>4.8462741010943201E-2</v>
      </c>
    </row>
    <row r="57" spans="1:14" ht="16" x14ac:dyDescent="0.2">
      <c r="A57" s="18"/>
      <c r="B57" s="8" t="s">
        <v>58</v>
      </c>
      <c r="C57" s="14">
        <v>1</v>
      </c>
      <c r="D57" s="15">
        <f t="shared" si="0"/>
        <v>3.3112582781456954E-3</v>
      </c>
      <c r="E57" s="14">
        <v>0</v>
      </c>
      <c r="F57" s="15">
        <f t="shared" si="15"/>
        <v>0</v>
      </c>
      <c r="G57" s="14">
        <v>8</v>
      </c>
      <c r="H57" s="15">
        <f t="shared" si="3"/>
        <v>2.0151133501259445E-2</v>
      </c>
      <c r="I57" s="14">
        <v>345</v>
      </c>
      <c r="J57" s="15">
        <f t="shared" si="16"/>
        <v>0.8233890214797136</v>
      </c>
      <c r="K57" s="14">
        <v>1</v>
      </c>
      <c r="L57" s="15">
        <f t="shared" si="4"/>
        <v>2.5445292620865142E-3</v>
      </c>
      <c r="M57" s="16">
        <f t="shared" si="1"/>
        <v>355</v>
      </c>
      <c r="N57" s="17">
        <f t="shared" si="2"/>
        <v>0.18499218342886919</v>
      </c>
    </row>
    <row r="58" spans="1:14" ht="16" x14ac:dyDescent="0.2">
      <c r="A58" s="18"/>
      <c r="B58" s="8" t="s">
        <v>37</v>
      </c>
      <c r="C58" s="14">
        <v>0</v>
      </c>
      <c r="D58" s="15">
        <f t="shared" si="0"/>
        <v>0</v>
      </c>
      <c r="E58" s="14">
        <v>1</v>
      </c>
      <c r="F58" s="15">
        <f t="shared" si="15"/>
        <v>2.4509803921568627E-3</v>
      </c>
      <c r="G58" s="14">
        <v>0</v>
      </c>
      <c r="H58" s="15">
        <f t="shared" si="3"/>
        <v>0</v>
      </c>
      <c r="I58" s="14">
        <v>0</v>
      </c>
      <c r="J58" s="15">
        <f t="shared" si="16"/>
        <v>0</v>
      </c>
      <c r="K58" s="14">
        <v>0</v>
      </c>
      <c r="L58" s="15">
        <f t="shared" si="4"/>
        <v>0</v>
      </c>
      <c r="M58" s="16">
        <f t="shared" si="1"/>
        <v>1</v>
      </c>
      <c r="N58" s="17">
        <f t="shared" si="2"/>
        <v>5.2110474205315264E-4</v>
      </c>
    </row>
    <row r="59" spans="1:14" ht="16" x14ac:dyDescent="0.2">
      <c r="A59" s="18" t="s">
        <v>59</v>
      </c>
      <c r="B59" s="8"/>
      <c r="C59" s="14"/>
      <c r="D59" s="15"/>
      <c r="E59" s="14"/>
      <c r="F59" s="15"/>
      <c r="G59" s="14"/>
      <c r="H59" s="15"/>
      <c r="I59" s="14"/>
      <c r="J59" s="15"/>
      <c r="K59" s="14"/>
      <c r="L59" s="15"/>
      <c r="M59" s="16"/>
      <c r="N59" s="17"/>
    </row>
    <row r="60" spans="1:14" ht="16" x14ac:dyDescent="0.2">
      <c r="A60" s="18"/>
      <c r="B60" s="8" t="s">
        <v>60</v>
      </c>
      <c r="C60" s="14">
        <v>48</v>
      </c>
      <c r="D60" s="15">
        <f t="shared" si="0"/>
        <v>0.15894039735099338</v>
      </c>
      <c r="E60" s="14">
        <v>42</v>
      </c>
      <c r="F60" s="15">
        <f>E60/408</f>
        <v>0.10294117647058823</v>
      </c>
      <c r="G60" s="14">
        <v>303</v>
      </c>
      <c r="H60" s="15">
        <f t="shared" si="3"/>
        <v>0.76322418136020154</v>
      </c>
      <c r="I60" s="14">
        <v>2</v>
      </c>
      <c r="J60" s="15">
        <f>I60/419</f>
        <v>4.7732696897374704E-3</v>
      </c>
      <c r="K60" s="14">
        <v>0</v>
      </c>
      <c r="L60" s="15">
        <f t="shared" si="4"/>
        <v>0</v>
      </c>
      <c r="M60" s="16">
        <f t="shared" si="1"/>
        <v>395</v>
      </c>
      <c r="N60" s="17">
        <f t="shared" si="2"/>
        <v>0.20583637311099531</v>
      </c>
    </row>
    <row r="61" spans="1:14" ht="16" x14ac:dyDescent="0.2">
      <c r="A61" s="18"/>
      <c r="B61" s="8" t="s">
        <v>61</v>
      </c>
      <c r="C61" s="14">
        <v>9</v>
      </c>
      <c r="D61" s="15">
        <f t="shared" si="0"/>
        <v>2.9801324503311258E-2</v>
      </c>
      <c r="E61" s="14">
        <v>28</v>
      </c>
      <c r="F61" s="15">
        <f t="shared" ref="F61:F65" si="17">E61/408</f>
        <v>6.8627450980392163E-2</v>
      </c>
      <c r="G61" s="14">
        <v>30</v>
      </c>
      <c r="H61" s="15">
        <f t="shared" si="3"/>
        <v>7.5566750629722929E-2</v>
      </c>
      <c r="I61" s="14">
        <v>52</v>
      </c>
      <c r="J61" s="15">
        <f t="shared" ref="J61:J65" si="18">I61/419</f>
        <v>0.12410501193317422</v>
      </c>
      <c r="K61" s="14">
        <v>55</v>
      </c>
      <c r="L61" s="15">
        <f t="shared" si="4"/>
        <v>0.13994910941475827</v>
      </c>
      <c r="M61" s="16">
        <f t="shared" si="1"/>
        <v>174</v>
      </c>
      <c r="N61" s="17">
        <f t="shared" si="2"/>
        <v>9.0672225117248567E-2</v>
      </c>
    </row>
    <row r="62" spans="1:14" ht="16" x14ac:dyDescent="0.2">
      <c r="A62" s="18"/>
      <c r="B62" s="8" t="s">
        <v>57</v>
      </c>
      <c r="C62" s="14">
        <v>106</v>
      </c>
      <c r="D62" s="15">
        <f t="shared" si="0"/>
        <v>0.35099337748344372</v>
      </c>
      <c r="E62" s="14">
        <v>4</v>
      </c>
      <c r="F62" s="15">
        <f t="shared" si="17"/>
        <v>9.8039215686274508E-3</v>
      </c>
      <c r="G62" s="14">
        <v>2</v>
      </c>
      <c r="H62" s="15">
        <f t="shared" si="3"/>
        <v>5.0377833753148613E-3</v>
      </c>
      <c r="I62" s="14">
        <v>21</v>
      </c>
      <c r="J62" s="15">
        <f t="shared" si="18"/>
        <v>5.0119331742243436E-2</v>
      </c>
      <c r="K62" s="14">
        <v>280</v>
      </c>
      <c r="L62" s="15">
        <f t="shared" si="4"/>
        <v>0.71246819338422396</v>
      </c>
      <c r="M62" s="16">
        <f t="shared" si="1"/>
        <v>413</v>
      </c>
      <c r="N62" s="17">
        <f t="shared" si="2"/>
        <v>0.21521625846795206</v>
      </c>
    </row>
    <row r="63" spans="1:14" ht="16" x14ac:dyDescent="0.2">
      <c r="A63" s="18"/>
      <c r="B63" s="8" t="s">
        <v>56</v>
      </c>
      <c r="C63" s="14">
        <v>137</v>
      </c>
      <c r="D63" s="15">
        <f t="shared" si="0"/>
        <v>0.45364238410596025</v>
      </c>
      <c r="E63" s="14">
        <v>333</v>
      </c>
      <c r="F63" s="15">
        <f t="shared" si="17"/>
        <v>0.81617647058823528</v>
      </c>
      <c r="G63" s="14">
        <v>55</v>
      </c>
      <c r="H63" s="15">
        <f t="shared" si="3"/>
        <v>0.1385390428211587</v>
      </c>
      <c r="I63" s="14">
        <v>37</v>
      </c>
      <c r="J63" s="15">
        <f t="shared" si="18"/>
        <v>8.83054892601432E-2</v>
      </c>
      <c r="K63" s="14">
        <v>4</v>
      </c>
      <c r="L63" s="15">
        <f t="shared" si="4"/>
        <v>1.0178117048346057E-2</v>
      </c>
      <c r="M63" s="16">
        <f t="shared" si="1"/>
        <v>566</v>
      </c>
      <c r="N63" s="17">
        <f t="shared" si="2"/>
        <v>0.29494528400208442</v>
      </c>
    </row>
    <row r="64" spans="1:14" ht="16" x14ac:dyDescent="0.2">
      <c r="A64" s="18"/>
      <c r="B64" s="8" t="s">
        <v>62</v>
      </c>
      <c r="C64" s="14">
        <v>0</v>
      </c>
      <c r="D64" s="15">
        <f t="shared" si="0"/>
        <v>0</v>
      </c>
      <c r="E64" s="14">
        <v>0</v>
      </c>
      <c r="F64" s="15">
        <f t="shared" si="17"/>
        <v>0</v>
      </c>
      <c r="G64" s="14">
        <v>0</v>
      </c>
      <c r="H64" s="15">
        <f t="shared" si="3"/>
        <v>0</v>
      </c>
      <c r="I64" s="14">
        <v>301</v>
      </c>
      <c r="J64" s="15">
        <f t="shared" si="18"/>
        <v>0.7183770883054893</v>
      </c>
      <c r="K64" s="14">
        <v>0</v>
      </c>
      <c r="L64" s="15">
        <f t="shared" si="4"/>
        <v>0</v>
      </c>
      <c r="M64" s="16">
        <f t="shared" si="1"/>
        <v>301</v>
      </c>
      <c r="N64" s="17">
        <f t="shared" si="2"/>
        <v>0.15685252735799896</v>
      </c>
    </row>
    <row r="65" spans="1:14" ht="17" thickBot="1" x14ac:dyDescent="0.25">
      <c r="A65" s="1"/>
      <c r="B65" s="19" t="s">
        <v>37</v>
      </c>
      <c r="C65" s="20">
        <v>2</v>
      </c>
      <c r="D65" s="21">
        <f t="shared" si="0"/>
        <v>6.6225165562913907E-3</v>
      </c>
      <c r="E65" s="20">
        <v>1</v>
      </c>
      <c r="F65" s="21">
        <f t="shared" si="17"/>
        <v>2.4509803921568627E-3</v>
      </c>
      <c r="G65" s="20">
        <v>7</v>
      </c>
      <c r="H65" s="21">
        <f t="shared" si="3"/>
        <v>1.7632241813602016E-2</v>
      </c>
      <c r="I65" s="20">
        <v>6</v>
      </c>
      <c r="J65" s="21">
        <f t="shared" si="18"/>
        <v>1.4319809069212411E-2</v>
      </c>
      <c r="K65" s="20">
        <v>53</v>
      </c>
      <c r="L65" s="21">
        <f t="shared" si="4"/>
        <v>0.13486005089058525</v>
      </c>
      <c r="M65" s="9">
        <f t="shared" si="1"/>
        <v>69</v>
      </c>
      <c r="N65" s="10">
        <f t="shared" si="2"/>
        <v>3.5956227201667537E-2</v>
      </c>
    </row>
    <row r="67" spans="1:14" x14ac:dyDescent="0.2">
      <c r="B67" s="5" t="s">
        <v>63</v>
      </c>
    </row>
  </sheetData>
  <mergeCells count="6">
    <mergeCell ref="M3:N3"/>
    <mergeCell ref="C3:D3"/>
    <mergeCell ref="E3:F3"/>
    <mergeCell ref="G3:H3"/>
    <mergeCell ref="I3:J3"/>
    <mergeCell ref="K3:L3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148891E7B90D45A6CA2E01203F2295" ma:contentTypeVersion="15" ma:contentTypeDescription="Create a new document." ma:contentTypeScope="" ma:versionID="144ea1e27c696924f89f76fa46f5b80f">
  <xsd:schema xmlns:xsd="http://www.w3.org/2001/XMLSchema" xmlns:xs="http://www.w3.org/2001/XMLSchema" xmlns:p="http://schemas.microsoft.com/office/2006/metadata/properties" xmlns:ns1="http://schemas.microsoft.com/sharepoint/v3" xmlns:ns3="af68c486-4bca-4ffa-9149-95e4479ab26f" xmlns:ns4="cfea98c8-b831-451c-9715-a60f69f25121" targetNamespace="http://schemas.microsoft.com/office/2006/metadata/properties" ma:root="true" ma:fieldsID="ace5d2d397387a0c96edf828930038ea" ns1:_="" ns3:_="" ns4:_="">
    <xsd:import namespace="http://schemas.microsoft.com/sharepoint/v3"/>
    <xsd:import namespace="af68c486-4bca-4ffa-9149-95e4479ab26f"/>
    <xsd:import namespace="cfea98c8-b831-451c-9715-a60f69f251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8c486-4bca-4ffa-9149-95e4479ab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a98c8-b831-451c-9715-a60f69f2512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40122-099C-4201-B0E5-627FA6D34E7A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af68c486-4bca-4ffa-9149-95e4479ab26f"/>
    <ds:schemaRef ds:uri="cfea98c8-b831-451c-9715-a60f69f25121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8ED56-8944-49F4-AAE9-2D78EE222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8c486-4bca-4ffa-9149-95e4479ab26f"/>
    <ds:schemaRef ds:uri="cfea98c8-b831-451c-9715-a60f69f25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3862B5-2802-4220-965C-95FADD2789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Demographics Table</vt:lpstr>
    </vt:vector>
  </TitlesOfParts>
  <Manager/>
  <Company>Bruyere Continuing Care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Dilliott</dc:creator>
  <cp:keywords/>
  <dc:description/>
  <cp:lastModifiedBy>AM Krentel</cp:lastModifiedBy>
  <cp:revision/>
  <dcterms:created xsi:type="dcterms:W3CDTF">2018-12-19T16:49:38Z</dcterms:created>
  <dcterms:modified xsi:type="dcterms:W3CDTF">2021-01-27T13:43:19Z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0x01010033148891E7B90D45A6CA2E01203F2295</vt:lpwstr>
  </property>
</Properties>
</file>