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ophia/Documents/Trappc9/Submission/PLoS_Genet/Review and Revision/Final submission/Supplementary Data_compressed_files/"/>
    </mc:Choice>
  </mc:AlternateContent>
  <xr:revisionPtr revIDLastSave="0" documentId="8_{F9C20405-C947-6F44-9CEB-07ED89857F2B}" xr6:coauthVersionLast="36" xr6:coauthVersionMax="36" xr10:uidLastSave="{00000000-0000-0000-0000-000000000000}"/>
  <bookViews>
    <workbookView xWindow="0" yWindow="460" windowWidth="25520" windowHeight="15460" tabRatio="500" activeTab="1" xr2:uid="{00000000-000D-0000-FFFF-FFFF00000000}"/>
  </bookViews>
  <sheets>
    <sheet name="graphOB" sheetId="1" r:id="rId1"/>
    <sheet name="graphMOE" sheetId="2" r:id="rId2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9" i="2" l="1"/>
  <c r="D289" i="2" s="1"/>
  <c r="C290" i="2"/>
  <c r="D290" i="2" s="1"/>
  <c r="C291" i="2"/>
  <c r="D291" i="2"/>
  <c r="C292" i="2"/>
  <c r="D292" i="2"/>
  <c r="C293" i="2"/>
  <c r="D293" i="2"/>
  <c r="C295" i="2"/>
  <c r="C296" i="2"/>
  <c r="C297" i="2"/>
  <c r="C298" i="2"/>
  <c r="C299" i="2"/>
  <c r="C317" i="1"/>
  <c r="C318" i="1"/>
  <c r="C319" i="1"/>
  <c r="D319" i="1" s="1"/>
  <c r="E323" i="1" s="1"/>
  <c r="F323" i="1" s="1"/>
  <c r="C320" i="1"/>
  <c r="C321" i="1"/>
  <c r="C323" i="1"/>
  <c r="D323" i="1"/>
  <c r="C324" i="1"/>
  <c r="D324" i="1" s="1"/>
  <c r="C325" i="1"/>
  <c r="D325" i="1"/>
  <c r="C326" i="1"/>
  <c r="D326" i="1" s="1"/>
  <c r="C327" i="1"/>
  <c r="D327" i="1"/>
  <c r="D317" i="1"/>
  <c r="D318" i="1"/>
  <c r="D320" i="1"/>
  <c r="D321" i="1"/>
  <c r="D248" i="2"/>
  <c r="E248" i="2"/>
  <c r="F248" i="2" s="1"/>
  <c r="G248" i="2" s="1"/>
  <c r="H248" i="2" s="1"/>
  <c r="H249" i="2" s="1"/>
  <c r="D249" i="2"/>
  <c r="E249" i="2" s="1"/>
  <c r="F249" i="2" s="1"/>
  <c r="D250" i="2"/>
  <c r="E250" i="2" s="1"/>
  <c r="F250" i="2" s="1"/>
  <c r="D251" i="2"/>
  <c r="E251" i="2" s="1"/>
  <c r="F251" i="2" s="1"/>
  <c r="D252" i="2"/>
  <c r="E252" i="2"/>
  <c r="F252" i="2" s="1"/>
  <c r="C261" i="2"/>
  <c r="D261" i="2" s="1"/>
  <c r="E269" i="2" s="1"/>
  <c r="E271" i="2" s="1"/>
  <c r="C262" i="2"/>
  <c r="D262" i="2" s="1"/>
  <c r="C263" i="2"/>
  <c r="D263" i="2" s="1"/>
  <c r="C264" i="2"/>
  <c r="D264" i="2" s="1"/>
  <c r="C265" i="2"/>
  <c r="D265" i="2" s="1"/>
  <c r="C267" i="2"/>
  <c r="C268" i="2"/>
  <c r="C269" i="2"/>
  <c r="C270" i="2"/>
  <c r="C271" i="2"/>
  <c r="C234" i="2"/>
  <c r="D234" i="2"/>
  <c r="C235" i="2"/>
  <c r="D235" i="2" s="1"/>
  <c r="E242" i="2" s="1"/>
  <c r="E244" i="2" s="1"/>
  <c r="C236" i="2"/>
  <c r="D236" i="2"/>
  <c r="C237" i="2"/>
  <c r="D237" i="2" s="1"/>
  <c r="C238" i="2"/>
  <c r="D238" i="2"/>
  <c r="C240" i="2"/>
  <c r="C241" i="2"/>
  <c r="C242" i="2"/>
  <c r="C243" i="2"/>
  <c r="C244" i="2"/>
  <c r="C207" i="2"/>
  <c r="D207" i="2"/>
  <c r="C208" i="2"/>
  <c r="D208" i="2" s="1"/>
  <c r="C209" i="2"/>
  <c r="D209" i="2"/>
  <c r="C210" i="2"/>
  <c r="D210" i="2" s="1"/>
  <c r="C211" i="2"/>
  <c r="D211" i="2"/>
  <c r="C213" i="2"/>
  <c r="C214" i="2"/>
  <c r="C215" i="2"/>
  <c r="C216" i="2"/>
  <c r="C217" i="2"/>
  <c r="C180" i="2"/>
  <c r="D180" i="2" s="1"/>
  <c r="C181" i="2"/>
  <c r="D181" i="2"/>
  <c r="C182" i="2"/>
  <c r="D182" i="2" s="1"/>
  <c r="C183" i="2"/>
  <c r="D183" i="2"/>
  <c r="C184" i="2"/>
  <c r="D184" i="2" s="1"/>
  <c r="C186" i="2"/>
  <c r="C187" i="2"/>
  <c r="C188" i="2"/>
  <c r="C189" i="2"/>
  <c r="C190" i="2"/>
  <c r="C153" i="2"/>
  <c r="D153" i="2" s="1"/>
  <c r="E159" i="2" s="1"/>
  <c r="F159" i="2" s="1"/>
  <c r="C154" i="2"/>
  <c r="D154" i="2"/>
  <c r="C155" i="2"/>
  <c r="D155" i="2" s="1"/>
  <c r="C156" i="2"/>
  <c r="D156" i="2"/>
  <c r="C157" i="2"/>
  <c r="D157" i="2"/>
  <c r="C159" i="2"/>
  <c r="C160" i="2"/>
  <c r="C161" i="2"/>
  <c r="C162" i="2"/>
  <c r="C163" i="2"/>
  <c r="C126" i="2"/>
  <c r="C127" i="2"/>
  <c r="D127" i="2" s="1"/>
  <c r="C128" i="2"/>
  <c r="D128" i="2" s="1"/>
  <c r="C129" i="2"/>
  <c r="D129" i="2" s="1"/>
  <c r="C130" i="2"/>
  <c r="D130" i="2" s="1"/>
  <c r="C132" i="2"/>
  <c r="C133" i="2"/>
  <c r="C134" i="2"/>
  <c r="D134" i="2" s="1"/>
  <c r="C135" i="2"/>
  <c r="C136" i="2"/>
  <c r="C99" i="2"/>
  <c r="D99" i="2"/>
  <c r="C100" i="2"/>
  <c r="D100" i="2"/>
  <c r="C101" i="2"/>
  <c r="D101" i="2"/>
  <c r="C102" i="2"/>
  <c r="D102" i="2"/>
  <c r="C103" i="2"/>
  <c r="D103" i="2"/>
  <c r="C105" i="2"/>
  <c r="C106" i="2"/>
  <c r="C107" i="2"/>
  <c r="C108" i="2"/>
  <c r="C109" i="2"/>
  <c r="E105" i="2"/>
  <c r="F105" i="2" s="1"/>
  <c r="C72" i="2"/>
  <c r="D72" i="2" s="1"/>
  <c r="C73" i="2"/>
  <c r="C74" i="2"/>
  <c r="D74" i="2" s="1"/>
  <c r="C75" i="2"/>
  <c r="D75" i="2" s="1"/>
  <c r="C76" i="2"/>
  <c r="D76" i="2" s="1"/>
  <c r="C78" i="2"/>
  <c r="C79" i="2"/>
  <c r="C80" i="2"/>
  <c r="D80" i="2" s="1"/>
  <c r="C81" i="2"/>
  <c r="C82" i="2"/>
  <c r="D82" i="2" s="1"/>
  <c r="C45" i="2"/>
  <c r="D45" i="2"/>
  <c r="C46" i="2"/>
  <c r="D46" i="2"/>
  <c r="C47" i="2"/>
  <c r="D47" i="2"/>
  <c r="C48" i="2"/>
  <c r="D48" i="2"/>
  <c r="C49" i="2"/>
  <c r="D49" i="2"/>
  <c r="C51" i="2"/>
  <c r="E53" i="2" s="1"/>
  <c r="C52" i="2"/>
  <c r="C53" i="2"/>
  <c r="C54" i="2"/>
  <c r="D54" i="2" s="1"/>
  <c r="C55" i="2"/>
  <c r="C18" i="2"/>
  <c r="C19" i="2"/>
  <c r="D19" i="2" s="1"/>
  <c r="C20" i="2"/>
  <c r="D20" i="2" s="1"/>
  <c r="C21" i="2"/>
  <c r="D21" i="2" s="1"/>
  <c r="C22" i="2"/>
  <c r="D22" i="2" s="1"/>
  <c r="C24" i="2"/>
  <c r="D24" i="2" s="1"/>
  <c r="C25" i="2"/>
  <c r="C26" i="2"/>
  <c r="C27" i="2"/>
  <c r="C28" i="2"/>
  <c r="D28" i="2" s="1"/>
  <c r="D217" i="2"/>
  <c r="D216" i="2"/>
  <c r="E207" i="2" s="1"/>
  <c r="D215" i="2"/>
  <c r="D214" i="2"/>
  <c r="D213" i="2"/>
  <c r="E209" i="2"/>
  <c r="E211" i="2" s="1"/>
  <c r="D81" i="2"/>
  <c r="D79" i="2"/>
  <c r="D109" i="2"/>
  <c r="D108" i="2"/>
  <c r="D107" i="2"/>
  <c r="D105" i="2"/>
  <c r="D136" i="2"/>
  <c r="D135" i="2"/>
  <c r="D133" i="2"/>
  <c r="D132" i="2"/>
  <c r="E126" i="2"/>
  <c r="D27" i="2"/>
  <c r="D25" i="2"/>
  <c r="D15" i="2"/>
  <c r="E15" i="2"/>
  <c r="F15" i="2" s="1"/>
  <c r="D14" i="2"/>
  <c r="E14" i="2" s="1"/>
  <c r="F14" i="2"/>
  <c r="D13" i="2"/>
  <c r="E13" i="2"/>
  <c r="F13" i="2" s="1"/>
  <c r="D11" i="2"/>
  <c r="E11" i="2" s="1"/>
  <c r="F11" i="2" s="1"/>
  <c r="D12" i="2"/>
  <c r="E12" i="2"/>
  <c r="F12" i="2" s="1"/>
  <c r="D9" i="2"/>
  <c r="E9" i="2"/>
  <c r="F9" i="2" s="1"/>
  <c r="D8" i="2"/>
  <c r="E8" i="2" s="1"/>
  <c r="F8" i="2" s="1"/>
  <c r="D7" i="2"/>
  <c r="E7" i="2"/>
  <c r="F7" i="2" s="1"/>
  <c r="D5" i="2"/>
  <c r="E5" i="2" s="1"/>
  <c r="F5" i="2"/>
  <c r="G5" i="2" s="1"/>
  <c r="H5" i="2" s="1"/>
  <c r="H6" i="2" s="1"/>
  <c r="D6" i="2"/>
  <c r="E6" i="2"/>
  <c r="F6" i="2" s="1"/>
  <c r="E55" i="2"/>
  <c r="D55" i="2"/>
  <c r="D53" i="2"/>
  <c r="D52" i="2"/>
  <c r="E47" i="2" s="1"/>
  <c r="E49" i="2" s="1"/>
  <c r="D51" i="2"/>
  <c r="D159" i="2"/>
  <c r="D160" i="2"/>
  <c r="D161" i="2"/>
  <c r="D162" i="2"/>
  <c r="E155" i="2" s="1"/>
  <c r="E157" i="2" s="1"/>
  <c r="D163" i="2"/>
  <c r="E153" i="2"/>
  <c r="D258" i="2"/>
  <c r="E258" i="2"/>
  <c r="F258" i="2" s="1"/>
  <c r="D257" i="2"/>
  <c r="E257" i="2" s="1"/>
  <c r="F257" i="2"/>
  <c r="D256" i="2"/>
  <c r="E256" i="2"/>
  <c r="F256" i="2" s="1"/>
  <c r="D254" i="2"/>
  <c r="E254" i="2" s="1"/>
  <c r="F254" i="2" s="1"/>
  <c r="D255" i="2"/>
  <c r="E255" i="2"/>
  <c r="F255" i="2" s="1"/>
  <c r="D267" i="2"/>
  <c r="D268" i="2"/>
  <c r="D269" i="2"/>
  <c r="E263" i="2" s="1"/>
  <c r="E265" i="2" s="1"/>
  <c r="D270" i="2"/>
  <c r="D271" i="2"/>
  <c r="D240" i="2"/>
  <c r="E234" i="2" s="1"/>
  <c r="D241" i="2"/>
  <c r="D242" i="2"/>
  <c r="D243" i="2"/>
  <c r="D244" i="2"/>
  <c r="D295" i="2"/>
  <c r="D296" i="2"/>
  <c r="D297" i="2"/>
  <c r="D298" i="2"/>
  <c r="D299" i="2"/>
  <c r="D186" i="2"/>
  <c r="E180" i="2" s="1"/>
  <c r="D187" i="2"/>
  <c r="D188" i="2"/>
  <c r="D189" i="2"/>
  <c r="D190" i="2"/>
  <c r="C290" i="1"/>
  <c r="D290" i="1"/>
  <c r="C291" i="1"/>
  <c r="D291" i="1"/>
  <c r="C292" i="1"/>
  <c r="D292" i="1"/>
  <c r="C293" i="1"/>
  <c r="D293" i="1"/>
  <c r="C294" i="1"/>
  <c r="D294" i="1"/>
  <c r="C296" i="1"/>
  <c r="C297" i="1"/>
  <c r="C298" i="1"/>
  <c r="C299" i="1"/>
  <c r="D299" i="1" s="1"/>
  <c r="C300" i="1"/>
  <c r="C263" i="1"/>
  <c r="C264" i="1"/>
  <c r="D264" i="1" s="1"/>
  <c r="C265" i="1"/>
  <c r="D265" i="1" s="1"/>
  <c r="C266" i="1"/>
  <c r="D266" i="1" s="1"/>
  <c r="C267" i="1"/>
  <c r="D267" i="1" s="1"/>
  <c r="C269" i="1"/>
  <c r="C270" i="1"/>
  <c r="C271" i="1"/>
  <c r="D271" i="1" s="1"/>
  <c r="C272" i="1"/>
  <c r="C273" i="1"/>
  <c r="C236" i="1"/>
  <c r="D236" i="1"/>
  <c r="C237" i="1"/>
  <c r="D237" i="1"/>
  <c r="C238" i="1"/>
  <c r="D238" i="1"/>
  <c r="C239" i="1"/>
  <c r="D239" i="1"/>
  <c r="C240" i="1"/>
  <c r="D240" i="1"/>
  <c r="C242" i="1"/>
  <c r="C243" i="1"/>
  <c r="C244" i="1"/>
  <c r="C245" i="1"/>
  <c r="C246" i="1"/>
  <c r="E242" i="1"/>
  <c r="F242" i="1" s="1"/>
  <c r="C208" i="1"/>
  <c r="D208" i="1" s="1"/>
  <c r="C209" i="1"/>
  <c r="C210" i="1"/>
  <c r="D210" i="1" s="1"/>
  <c r="C211" i="1"/>
  <c r="D211" i="1" s="1"/>
  <c r="C212" i="1"/>
  <c r="D212" i="1" s="1"/>
  <c r="C214" i="1"/>
  <c r="C215" i="1"/>
  <c r="C216" i="1"/>
  <c r="C217" i="1"/>
  <c r="C218" i="1"/>
  <c r="C181" i="1"/>
  <c r="D181" i="1"/>
  <c r="C182" i="1"/>
  <c r="D182" i="1"/>
  <c r="C183" i="1"/>
  <c r="D183" i="1"/>
  <c r="C184" i="1"/>
  <c r="D184" i="1"/>
  <c r="C185" i="1"/>
  <c r="D185" i="1"/>
  <c r="C187" i="1"/>
  <c r="C188" i="1"/>
  <c r="C189" i="1"/>
  <c r="C190" i="1"/>
  <c r="D190" i="1" s="1"/>
  <c r="C191" i="1"/>
  <c r="C153" i="1"/>
  <c r="D153" i="1" s="1"/>
  <c r="C154" i="1"/>
  <c r="D154" i="1" s="1"/>
  <c r="C155" i="1"/>
  <c r="D155" i="1" s="1"/>
  <c r="C156" i="1"/>
  <c r="D156" i="1" s="1"/>
  <c r="C157" i="1"/>
  <c r="D157" i="1" s="1"/>
  <c r="C159" i="1"/>
  <c r="C160" i="1"/>
  <c r="C161" i="1"/>
  <c r="C162" i="1"/>
  <c r="C163" i="1"/>
  <c r="C125" i="1"/>
  <c r="D125" i="1"/>
  <c r="C126" i="1"/>
  <c r="D126" i="1"/>
  <c r="C127" i="1"/>
  <c r="D127" i="1"/>
  <c r="C128" i="1"/>
  <c r="D128" i="1"/>
  <c r="C129" i="1"/>
  <c r="D129" i="1"/>
  <c r="C131" i="1"/>
  <c r="C132" i="1"/>
  <c r="D132" i="1" s="1"/>
  <c r="C133" i="1"/>
  <c r="C134" i="1"/>
  <c r="D134" i="1" s="1"/>
  <c r="C135" i="1"/>
  <c r="E131" i="1"/>
  <c r="F131" i="1" s="1"/>
  <c r="C98" i="1"/>
  <c r="D98" i="1" s="1"/>
  <c r="C99" i="1"/>
  <c r="C101" i="1"/>
  <c r="D101" i="1" s="1"/>
  <c r="C102" i="1"/>
  <c r="D102" i="1" s="1"/>
  <c r="C104" i="1"/>
  <c r="C105" i="1"/>
  <c r="C106" i="1"/>
  <c r="C107" i="1"/>
  <c r="C108" i="1"/>
  <c r="C70" i="1"/>
  <c r="D70" i="1"/>
  <c r="C71" i="1"/>
  <c r="D71" i="1"/>
  <c r="C72" i="1"/>
  <c r="D72" i="1"/>
  <c r="C73" i="1"/>
  <c r="D73" i="1"/>
  <c r="C74" i="1"/>
  <c r="D74" i="1"/>
  <c r="C76" i="1"/>
  <c r="C77" i="1"/>
  <c r="D77" i="1" s="1"/>
  <c r="C78" i="1"/>
  <c r="C79" i="1"/>
  <c r="D79" i="1" s="1"/>
  <c r="C80" i="1"/>
  <c r="E76" i="1"/>
  <c r="F76" i="1" s="1"/>
  <c r="C43" i="1"/>
  <c r="D43" i="1" s="1"/>
  <c r="C44" i="1"/>
  <c r="D44" i="1" s="1"/>
  <c r="C45" i="1"/>
  <c r="D45" i="1" s="1"/>
  <c r="E51" i="1" s="1"/>
  <c r="E53" i="1" s="1"/>
  <c r="C46" i="1"/>
  <c r="D46" i="1" s="1"/>
  <c r="C47" i="1"/>
  <c r="D47" i="1" s="1"/>
  <c r="C49" i="1"/>
  <c r="D49" i="1" s="1"/>
  <c r="C50" i="1"/>
  <c r="C51" i="1"/>
  <c r="C52" i="1"/>
  <c r="C53" i="1"/>
  <c r="D53" i="1" s="1"/>
  <c r="C16" i="1"/>
  <c r="D16" i="1"/>
  <c r="C17" i="1"/>
  <c r="D17" i="1"/>
  <c r="C18" i="1"/>
  <c r="D18" i="1"/>
  <c r="C19" i="1"/>
  <c r="D19" i="1"/>
  <c r="C20" i="1"/>
  <c r="D20" i="1"/>
  <c r="C22" i="1"/>
  <c r="C23" i="1"/>
  <c r="D23" i="1" s="1"/>
  <c r="C24" i="1"/>
  <c r="C25" i="1"/>
  <c r="C26" i="1"/>
  <c r="E22" i="1"/>
  <c r="F22" i="1" s="1"/>
  <c r="D218" i="1"/>
  <c r="D217" i="1"/>
  <c r="D216" i="1"/>
  <c r="D215" i="1"/>
  <c r="D214" i="1"/>
  <c r="E244" i="1"/>
  <c r="E246" i="1" s="1"/>
  <c r="D242" i="1"/>
  <c r="D243" i="1"/>
  <c r="D244" i="1"/>
  <c r="D245" i="1"/>
  <c r="E238" i="1" s="1"/>
  <c r="E240" i="1" s="1"/>
  <c r="D246" i="1"/>
  <c r="E236" i="1"/>
  <c r="E298" i="1"/>
  <c r="E300" i="1" s="1"/>
  <c r="D296" i="1"/>
  <c r="D297" i="1"/>
  <c r="D298" i="1"/>
  <c r="D300" i="1"/>
  <c r="D273" i="1"/>
  <c r="D272" i="1"/>
  <c r="D270" i="1"/>
  <c r="D269" i="1"/>
  <c r="D191" i="1"/>
  <c r="D189" i="1"/>
  <c r="D188" i="1"/>
  <c r="D187" i="1"/>
  <c r="E133" i="1"/>
  <c r="E135" i="1" s="1"/>
  <c r="D135" i="1"/>
  <c r="D133" i="1"/>
  <c r="D131" i="1"/>
  <c r="D108" i="1"/>
  <c r="D107" i="1"/>
  <c r="D106" i="1"/>
  <c r="D105" i="1"/>
  <c r="D104" i="1"/>
  <c r="E78" i="1"/>
  <c r="E80" i="1" s="1"/>
  <c r="D80" i="1"/>
  <c r="D78" i="1"/>
  <c r="D76" i="1"/>
  <c r="D52" i="1"/>
  <c r="D51" i="1"/>
  <c r="D50" i="1"/>
  <c r="E24" i="1"/>
  <c r="E26" i="1" s="1"/>
  <c r="D26" i="1"/>
  <c r="D25" i="1"/>
  <c r="D24" i="1"/>
  <c r="D22" i="1"/>
  <c r="E18" i="1" s="1"/>
  <c r="E20" i="1" s="1"/>
  <c r="E161" i="1"/>
  <c r="E163" i="1" s="1"/>
  <c r="D163" i="1"/>
  <c r="D162" i="1"/>
  <c r="D161" i="1"/>
  <c r="E153" i="1" s="1"/>
  <c r="D160" i="1"/>
  <c r="E155" i="1" s="1"/>
  <c r="E157" i="1" s="1"/>
  <c r="D159" i="1"/>
  <c r="E26" i="2" l="1"/>
  <c r="E28" i="2" s="1"/>
  <c r="D26" i="2"/>
  <c r="E20" i="2" s="1"/>
  <c r="E22" i="2" s="1"/>
  <c r="E16" i="1"/>
  <c r="E72" i="1"/>
  <c r="E74" i="1" s="1"/>
  <c r="E70" i="1"/>
  <c r="E127" i="1"/>
  <c r="E129" i="1" s="1"/>
  <c r="E125" i="1"/>
  <c r="E187" i="1"/>
  <c r="F187" i="1" s="1"/>
  <c r="E296" i="1"/>
  <c r="F296" i="1" s="1"/>
  <c r="E51" i="2"/>
  <c r="F51" i="2" s="1"/>
  <c r="E107" i="2"/>
  <c r="E109" i="2" s="1"/>
  <c r="D106" i="2"/>
  <c r="E161" i="2"/>
  <c r="E163" i="2" s="1"/>
  <c r="E240" i="2"/>
  <c r="F240" i="2" s="1"/>
  <c r="E214" i="1"/>
  <c r="F214" i="1" s="1"/>
  <c r="E186" i="2"/>
  <c r="F186" i="2" s="1"/>
  <c r="E188" i="2"/>
  <c r="E190" i="2" s="1"/>
  <c r="E213" i="2"/>
  <c r="F213" i="2" s="1"/>
  <c r="E267" i="2"/>
  <c r="F267" i="2" s="1"/>
  <c r="E181" i="1"/>
  <c r="E183" i="1"/>
  <c r="E185" i="1" s="1"/>
  <c r="E189" i="1"/>
  <c r="E191" i="1" s="1"/>
  <c r="E290" i="1"/>
  <c r="E292" i="1"/>
  <c r="E294" i="1" s="1"/>
  <c r="E49" i="1"/>
  <c r="F49" i="1" s="1"/>
  <c r="E291" i="2"/>
  <c r="E293" i="2" s="1"/>
  <c r="E261" i="2"/>
  <c r="G254" i="2"/>
  <c r="H254" i="2" s="1"/>
  <c r="H255" i="2" s="1"/>
  <c r="G11" i="2"/>
  <c r="H11" i="2" s="1"/>
  <c r="H12" i="2" s="1"/>
  <c r="E134" i="2"/>
  <c r="E136" i="2" s="1"/>
  <c r="E325" i="1"/>
  <c r="E327" i="1" s="1"/>
  <c r="E98" i="1"/>
  <c r="D99" i="1"/>
  <c r="E104" i="1" s="1"/>
  <c r="F104" i="1" s="1"/>
  <c r="E100" i="1"/>
  <c r="E102" i="1" s="1"/>
  <c r="E159" i="1"/>
  <c r="F159" i="1" s="1"/>
  <c r="E208" i="1"/>
  <c r="D209" i="1"/>
  <c r="E216" i="1" s="1"/>
  <c r="E218" i="1" s="1"/>
  <c r="E210" i="1"/>
  <c r="E212" i="1" s="1"/>
  <c r="E265" i="1"/>
  <c r="E267" i="1" s="1"/>
  <c r="D263" i="1"/>
  <c r="E269" i="1" s="1"/>
  <c r="F269" i="1" s="1"/>
  <c r="E263" i="1"/>
  <c r="E182" i="2"/>
  <c r="E184" i="2" s="1"/>
  <c r="E236" i="2"/>
  <c r="E238" i="2" s="1"/>
  <c r="E45" i="2"/>
  <c r="D18" i="2"/>
  <c r="E24" i="2" s="1"/>
  <c r="F24" i="2" s="1"/>
  <c r="E18" i="2"/>
  <c r="E80" i="2"/>
  <c r="E82" i="2" s="1"/>
  <c r="D78" i="2"/>
  <c r="E72" i="2" s="1"/>
  <c r="D73" i="2"/>
  <c r="E78" i="2" s="1"/>
  <c r="F78" i="2" s="1"/>
  <c r="D126" i="2"/>
  <c r="E132" i="2" s="1"/>
  <c r="F132" i="2" s="1"/>
  <c r="E128" i="2"/>
  <c r="E130" i="2" s="1"/>
  <c r="E215" i="2"/>
  <c r="E217" i="2" s="1"/>
  <c r="E319" i="1"/>
  <c r="E321" i="1" s="1"/>
  <c r="E317" i="1"/>
  <c r="E297" i="2"/>
  <c r="E299" i="2" s="1"/>
  <c r="E295" i="2"/>
  <c r="F295" i="2" s="1"/>
  <c r="E45" i="1"/>
  <c r="E47" i="1" s="1"/>
  <c r="E43" i="1"/>
  <c r="E289" i="2"/>
  <c r="E271" i="1" l="1"/>
  <c r="E273" i="1" s="1"/>
  <c r="E74" i="2"/>
  <c r="E76" i="2" s="1"/>
  <c r="E106" i="1"/>
  <c r="E108" i="1" s="1"/>
  <c r="E99" i="2"/>
  <c r="E101" i="2"/>
  <c r="E103" i="2" s="1"/>
</calcChain>
</file>

<file path=xl/sharedStrings.xml><?xml version="1.0" encoding="utf-8"?>
<sst xmlns="http://schemas.openxmlformats.org/spreadsheetml/2006/main" count="1171" uniqueCount="71">
  <si>
    <t>Trappc9_OB</t>
  </si>
  <si>
    <t>sample</t>
  </si>
  <si>
    <t>FAM</t>
  </si>
  <si>
    <t>VIC</t>
  </si>
  <si>
    <t>delta Ct</t>
  </si>
  <si>
    <t>Log2(B6/CAST)</t>
  </si>
  <si>
    <t>B6/CAST=M/P</t>
  </si>
  <si>
    <t>OB_S1</t>
  </si>
  <si>
    <t>OB_S2</t>
  </si>
  <si>
    <t>OB_S3</t>
  </si>
  <si>
    <t>OB_S4</t>
  </si>
  <si>
    <t>OB_S5</t>
  </si>
  <si>
    <t>B6/CAST=P/M</t>
  </si>
  <si>
    <t>OB_M1</t>
  </si>
  <si>
    <t>OB_M2</t>
  </si>
  <si>
    <t>OB_M3</t>
  </si>
  <si>
    <t>OB_M4</t>
  </si>
  <si>
    <t>OB_M5</t>
  </si>
  <si>
    <t>sample (B6=Mother)</t>
  </si>
  <si>
    <t>B6/total (M)</t>
  </si>
  <si>
    <t>CAST/total (P)</t>
  </si>
  <si>
    <t>Ave</t>
  </si>
  <si>
    <t>STD</t>
  </si>
  <si>
    <t>STE</t>
  </si>
  <si>
    <t>Sample</t>
  </si>
  <si>
    <t>B6/total (P)</t>
  </si>
  <si>
    <t>CAST/total (M)</t>
  </si>
  <si>
    <t>Meg3_OB</t>
  </si>
  <si>
    <t>Peg13_OB</t>
  </si>
  <si>
    <t>Sample (B6=Mother)</t>
  </si>
  <si>
    <t>Grb10_OB</t>
  </si>
  <si>
    <t>delta Ct=VIC-FAM</t>
  </si>
  <si>
    <t>AVE</t>
  </si>
  <si>
    <t>Ratios</t>
  </si>
  <si>
    <t>MOE_S1</t>
  </si>
  <si>
    <t>MOE_S2</t>
  </si>
  <si>
    <t>MOE_S3</t>
  </si>
  <si>
    <t>MOE_S4</t>
  </si>
  <si>
    <t>MOE_S5</t>
  </si>
  <si>
    <t>B6/CAST =P/M</t>
  </si>
  <si>
    <t>MOE_M1</t>
  </si>
  <si>
    <t>MOE_M2</t>
  </si>
  <si>
    <t>MOE_M3</t>
  </si>
  <si>
    <t>MOE_M4</t>
  </si>
  <si>
    <t>MOE_M5</t>
  </si>
  <si>
    <t>Ube3a_OB</t>
  </si>
  <si>
    <t>x</t>
  </si>
  <si>
    <t>y</t>
  </si>
  <si>
    <t>Mean Ct value</t>
  </si>
  <si>
    <t>Th_OB</t>
  </si>
  <si>
    <t>Cdh15_OB</t>
  </si>
  <si>
    <t>FosB_OB</t>
  </si>
  <si>
    <t>Phf7_OB</t>
  </si>
  <si>
    <t>Gabra5_OB</t>
  </si>
  <si>
    <t>Ago2 (Eif2c2)_OB</t>
  </si>
  <si>
    <t>Cyp1a1_OB</t>
  </si>
  <si>
    <t>~Strain by Parent-of-origin Interaction</t>
  </si>
  <si>
    <t>Ago2_MOE</t>
  </si>
  <si>
    <t>Cyp1a1_MOE</t>
  </si>
  <si>
    <t>FosB_MOE</t>
  </si>
  <si>
    <t>Phf7_MOE</t>
  </si>
  <si>
    <t>Gabra5_MOE</t>
  </si>
  <si>
    <t>Cdh15_MOE</t>
  </si>
  <si>
    <t>Grb10_MOE</t>
  </si>
  <si>
    <t>Peg13_MOE</t>
  </si>
  <si>
    <t>Trappc9_MOE</t>
  </si>
  <si>
    <t>Th_MOE</t>
  </si>
  <si>
    <t>Ube3a_MOE</t>
  </si>
  <si>
    <t>Meg3 _MOE</t>
  </si>
  <si>
    <t>undeterminated</t>
  </si>
  <si>
    <t>very low expression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</si>
</sst>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1F497D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theme="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18">
    <xf numFmtId="0" fontId="0" fillId="0" borderId="0"/>
    <xf numFmtId="0" fontId="2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5" fillId="7" borderId="0" xfId="0" applyFont="1" applyFill="1"/>
    <xf numFmtId="0" fontId="5" fillId="0" borderId="0" xfId="0" applyFont="1"/>
    <xf numFmtId="0" fontId="5" fillId="0" borderId="1" xfId="0" applyFont="1" applyBorder="1"/>
    <xf numFmtId="0" fontId="5" fillId="8" borderId="0" xfId="0" applyFont="1" applyFill="1"/>
    <xf numFmtId="0" fontId="6" fillId="0" borderId="0" xfId="0" applyFont="1"/>
    <xf numFmtId="0" fontId="3" fillId="9" borderId="0" xfId="0" applyFont="1" applyFill="1"/>
    <xf numFmtId="0" fontId="1" fillId="10" borderId="0" xfId="0" applyFont="1" applyFill="1"/>
    <xf numFmtId="0" fontId="4" fillId="0" borderId="0" xfId="0" applyFont="1"/>
    <xf numFmtId="0" fontId="0" fillId="0" borderId="1" xfId="0" applyBorder="1"/>
    <xf numFmtId="0" fontId="2" fillId="2" borderId="0" xfId="1"/>
    <xf numFmtId="0" fontId="9" fillId="11" borderId="0" xfId="0" applyFont="1" applyFill="1"/>
    <xf numFmtId="0" fontId="0" fillId="0" borderId="0" xfId="0" applyBorder="1"/>
    <xf numFmtId="0" fontId="0" fillId="0" borderId="0" xfId="0" applyFill="1"/>
    <xf numFmtId="0" fontId="2" fillId="14" borderId="0" xfId="0" applyFont="1" applyFill="1"/>
    <xf numFmtId="0" fontId="9" fillId="15" borderId="0" xfId="0" applyFont="1" applyFill="1"/>
    <xf numFmtId="0" fontId="5" fillId="3" borderId="0" xfId="0" applyFont="1" applyFill="1"/>
    <xf numFmtId="0" fontId="5" fillId="0" borderId="0" xfId="0" applyFont="1" applyFill="1"/>
    <xf numFmtId="0" fontId="0" fillId="16" borderId="0" xfId="0" applyFill="1"/>
    <xf numFmtId="0" fontId="10" fillId="0" borderId="0" xfId="0" applyFont="1"/>
    <xf numFmtId="0" fontId="1" fillId="12" borderId="0" xfId="70"/>
    <xf numFmtId="0" fontId="3" fillId="13" borderId="0" xfId="71"/>
    <xf numFmtId="0" fontId="5" fillId="0" borderId="2" xfId="0" applyFont="1" applyBorder="1"/>
    <xf numFmtId="0" fontId="0" fillId="0" borderId="0" xfId="0" applyFont="1"/>
  </cellXfs>
  <cellStyles count="218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Good" xfId="70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Neutral" xfId="71" builtinId="28"/>
    <cellStyle name="Normal" xfId="0" builtinId="0"/>
  </cellStyles>
  <dxfs count="0"/>
  <tableStyles count="0" defaultTableStyle="TableStyleMedium9" defaultPivotStyle="PivotStyleMedium4"/>
  <colors>
    <mruColors>
      <color rgb="FF56C0D5"/>
      <color rgb="FFFF5C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9"/>
  <sheetViews>
    <sheetView topLeftCell="A58" zoomScale="87" zoomScaleNormal="125" zoomScalePageLayoutView="125" workbookViewId="0">
      <selection activeCell="G309" sqref="G309:H309"/>
    </sheetView>
  </sheetViews>
  <sheetFormatPr baseColWidth="10" defaultRowHeight="16"/>
  <cols>
    <col min="1" max="1" width="17" customWidth="1"/>
    <col min="2" max="2" width="14.33203125" customWidth="1"/>
    <col min="3" max="3" width="15.1640625" customWidth="1"/>
    <col min="4" max="4" width="14.1640625" customWidth="1"/>
    <col min="5" max="5" width="16.33203125" customWidth="1"/>
    <col min="6" max="6" width="14.83203125" customWidth="1"/>
  </cols>
  <sheetData>
    <row r="1" spans="1:8">
      <c r="A1" t="s">
        <v>27</v>
      </c>
    </row>
    <row r="2" spans="1:8">
      <c r="A2" t="s">
        <v>18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32</v>
      </c>
      <c r="H2" t="s">
        <v>33</v>
      </c>
    </row>
    <row r="3" spans="1:8">
      <c r="A3" t="s">
        <v>7</v>
      </c>
      <c r="B3">
        <v>33.774445</v>
      </c>
      <c r="C3">
        <v>25.471177999999998</v>
      </c>
      <c r="D3">
        <v>-8.3032670000000017</v>
      </c>
      <c r="E3">
        <v>5.1449397488000006</v>
      </c>
      <c r="F3">
        <v>35.38190322275846</v>
      </c>
      <c r="G3">
        <v>30.849820589989832</v>
      </c>
      <c r="H3">
        <v>0.96860264888542913</v>
      </c>
    </row>
    <row r="4" spans="1:8">
      <c r="A4" t="s">
        <v>8</v>
      </c>
      <c r="B4">
        <v>34.377406999999998</v>
      </c>
      <c r="C4">
        <v>26.287735000000001</v>
      </c>
      <c r="D4">
        <v>-8.0896719999999966</v>
      </c>
      <c r="E4">
        <v>5.0325033407999982</v>
      </c>
      <c r="F4">
        <v>32.729129829561728</v>
      </c>
      <c r="H4">
        <v>3.1397351114570871E-2</v>
      </c>
    </row>
    <row r="5" spans="1:8">
      <c r="A5" t="s">
        <v>9</v>
      </c>
      <c r="B5">
        <v>33.394142000000002</v>
      </c>
      <c r="C5">
        <v>25.639565999999999</v>
      </c>
      <c r="D5">
        <v>-7.7545760000000037</v>
      </c>
      <c r="E5">
        <v>4.8561088064000018</v>
      </c>
      <c r="F5">
        <v>28.962391040093728</v>
      </c>
    </row>
    <row r="6" spans="1:8">
      <c r="A6" t="s">
        <v>10</v>
      </c>
      <c r="B6">
        <v>33.862850000000002</v>
      </c>
      <c r="C6">
        <v>26.309425000000001</v>
      </c>
      <c r="D6">
        <v>-7.5534250000000007</v>
      </c>
      <c r="E6">
        <v>4.7502229200000006</v>
      </c>
      <c r="F6">
        <v>26.912843441720486</v>
      </c>
    </row>
    <row r="7" spans="1:8">
      <c r="A7" t="s">
        <v>11</v>
      </c>
      <c r="B7">
        <v>33.892856999999999</v>
      </c>
      <c r="C7">
        <v>26.017904000000001</v>
      </c>
      <c r="D7">
        <v>-7.8749529999999979</v>
      </c>
      <c r="E7">
        <v>4.9194752591999986</v>
      </c>
      <c r="F7">
        <v>30.26283541581477</v>
      </c>
    </row>
    <row r="8" spans="1:8">
      <c r="A8" t="s">
        <v>24</v>
      </c>
      <c r="B8" t="s">
        <v>2</v>
      </c>
      <c r="C8" t="s">
        <v>3</v>
      </c>
      <c r="D8" t="s">
        <v>4</v>
      </c>
      <c r="E8" t="s">
        <v>5</v>
      </c>
      <c r="F8" t="s">
        <v>12</v>
      </c>
      <c r="G8" t="s">
        <v>32</v>
      </c>
      <c r="H8" t="s">
        <v>33</v>
      </c>
    </row>
    <row r="9" spans="1:8">
      <c r="A9" t="s">
        <v>13</v>
      </c>
      <c r="B9">
        <v>22.645983000000001</v>
      </c>
      <c r="C9">
        <v>34.716003000000001</v>
      </c>
      <c r="D9">
        <v>12.07002</v>
      </c>
      <c r="E9">
        <v>-5.5795585279999997</v>
      </c>
      <c r="F9">
        <v>2.0911516094555202E-2</v>
      </c>
      <c r="G9">
        <v>2.5199933960144159E-2</v>
      </c>
      <c r="H9">
        <v>2.4580506811780423E-2</v>
      </c>
    </row>
    <row r="10" spans="1:8">
      <c r="A10" t="s">
        <v>14</v>
      </c>
      <c r="B10">
        <v>23.029425</v>
      </c>
      <c r="C10">
        <v>35.332165000000003</v>
      </c>
      <c r="D10">
        <v>12.302740000000004</v>
      </c>
      <c r="E10">
        <v>-5.7020623360000018</v>
      </c>
      <c r="F10">
        <v>1.9209152293434111E-2</v>
      </c>
      <c r="H10">
        <v>0.97541949318821963</v>
      </c>
    </row>
    <row r="11" spans="1:8">
      <c r="A11" t="s">
        <v>15</v>
      </c>
      <c r="B11">
        <v>22.914249999999999</v>
      </c>
      <c r="C11">
        <v>34.777970000000003</v>
      </c>
      <c r="D11">
        <v>11.863720000000004</v>
      </c>
      <c r="E11">
        <v>-5.4709622080000022</v>
      </c>
      <c r="F11">
        <v>2.2546351335580517E-2</v>
      </c>
    </row>
    <row r="12" spans="1:8">
      <c r="A12" t="s">
        <v>16</v>
      </c>
      <c r="B12">
        <v>22.6557</v>
      </c>
      <c r="C12">
        <v>33.565627999999997</v>
      </c>
      <c r="D12">
        <v>10.909927999999997</v>
      </c>
      <c r="E12">
        <v>-4.9688860991999988</v>
      </c>
      <c r="F12">
        <v>3.1931273459935738E-2</v>
      </c>
    </row>
    <row r="13" spans="1:8">
      <c r="A13" t="s">
        <v>17</v>
      </c>
      <c r="B13">
        <v>22.636475000000001</v>
      </c>
      <c r="C13">
        <v>33.592266000000002</v>
      </c>
      <c r="D13">
        <v>10.955791000000001</v>
      </c>
      <c r="E13">
        <v>-4.9930283824000004</v>
      </c>
      <c r="F13">
        <v>3.1401376617215232E-2</v>
      </c>
    </row>
    <row r="14" spans="1:8">
      <c r="A14" s="1" t="s">
        <v>27</v>
      </c>
    </row>
    <row r="15" spans="1:8">
      <c r="A15" t="s">
        <v>18</v>
      </c>
      <c r="B15" t="s">
        <v>6</v>
      </c>
      <c r="C15" t="s">
        <v>19</v>
      </c>
      <c r="D15" t="s">
        <v>20</v>
      </c>
      <c r="E15" t="s">
        <v>21</v>
      </c>
    </row>
    <row r="16" spans="1:8">
      <c r="A16" t="s">
        <v>7</v>
      </c>
      <c r="B16">
        <v>35.38190322275846</v>
      </c>
      <c r="C16">
        <f>B16/(B16+1)</f>
        <v>0.97251380737623272</v>
      </c>
      <c r="D16">
        <f>1-C16</f>
        <v>2.748619262376728E-2</v>
      </c>
      <c r="E16" s="2">
        <f>AVERAGE(C16:C20,D22:D26)</f>
        <v>0.97189099202543727</v>
      </c>
    </row>
    <row r="17" spans="1:8">
      <c r="A17" t="s">
        <v>8</v>
      </c>
      <c r="B17">
        <v>32.729129829561728</v>
      </c>
      <c r="C17">
        <f t="shared" ref="C17:C20" si="0">B17/(B17+1)</f>
        <v>0.97035203679866189</v>
      </c>
      <c r="D17">
        <f t="shared" ref="D17:D20" si="1">1-C17</f>
        <v>2.9647963201338112E-2</v>
      </c>
      <c r="E17" t="s">
        <v>22</v>
      </c>
    </row>
    <row r="18" spans="1:8">
      <c r="A18" t="s">
        <v>9</v>
      </c>
      <c r="B18">
        <v>28.962391040093728</v>
      </c>
      <c r="C18">
        <f t="shared" si="0"/>
        <v>0.96662482648124226</v>
      </c>
      <c r="D18">
        <f t="shared" si="1"/>
        <v>3.3375173518757739E-2</v>
      </c>
      <c r="E18">
        <f>STDEV(C16:C20,D22:D26)</f>
        <v>5.7660266776945173E-3</v>
      </c>
    </row>
    <row r="19" spans="1:8">
      <c r="A19" t="s">
        <v>10</v>
      </c>
      <c r="B19">
        <v>26.912843441720486</v>
      </c>
      <c r="C19">
        <f t="shared" si="0"/>
        <v>0.9641741980859847</v>
      </c>
      <c r="D19">
        <f t="shared" si="1"/>
        <v>3.5825801914015298E-2</v>
      </c>
      <c r="E19" t="s">
        <v>23</v>
      </c>
    </row>
    <row r="20" spans="1:8">
      <c r="A20" t="s">
        <v>11</v>
      </c>
      <c r="B20">
        <v>30.26283541581477</v>
      </c>
      <c r="C20">
        <f t="shared" si="0"/>
        <v>0.96801313806955158</v>
      </c>
      <c r="D20">
        <f t="shared" si="1"/>
        <v>3.1986861930448418E-2</v>
      </c>
      <c r="E20" s="3">
        <f>E18/10^0.5</f>
        <v>1.8233777350808271E-3</v>
      </c>
    </row>
    <row r="21" spans="1:8">
      <c r="A21" t="s">
        <v>24</v>
      </c>
      <c r="B21" t="s">
        <v>12</v>
      </c>
      <c r="C21" t="s">
        <v>25</v>
      </c>
      <c r="D21" t="s">
        <v>26</v>
      </c>
      <c r="E21" t="s">
        <v>21</v>
      </c>
    </row>
    <row r="22" spans="1:8">
      <c r="A22" t="s">
        <v>13</v>
      </c>
      <c r="B22">
        <v>2.0911516094555202E-2</v>
      </c>
      <c r="C22">
        <f>B22/(B22+1)</f>
        <v>2.0483181710547391E-2</v>
      </c>
      <c r="D22">
        <f>1-C22</f>
        <v>0.97951681828945258</v>
      </c>
      <c r="E22" s="4">
        <f>AVERAGE(D16:D20,C22:C26)</f>
        <v>2.8109007974562682E-2</v>
      </c>
      <c r="F22">
        <f>-E22</f>
        <v>-2.8109007974562682E-2</v>
      </c>
    </row>
    <row r="23" spans="1:8">
      <c r="A23" t="s">
        <v>14</v>
      </c>
      <c r="B23">
        <v>1.9209152293434111E-2</v>
      </c>
      <c r="C23">
        <f t="shared" ref="C23:C26" si="2">B23/(B23+1)</f>
        <v>1.8847115187505422E-2</v>
      </c>
      <c r="D23">
        <f t="shared" ref="D23:D26" si="3">1-C23</f>
        <v>0.98115288481249463</v>
      </c>
      <c r="E23" t="s">
        <v>23</v>
      </c>
    </row>
    <row r="24" spans="1:8">
      <c r="A24" t="s">
        <v>15</v>
      </c>
      <c r="B24">
        <v>2.2546351335580517E-2</v>
      </c>
      <c r="C24">
        <f t="shared" si="2"/>
        <v>2.2049221833447458E-2</v>
      </c>
      <c r="D24">
        <f t="shared" si="3"/>
        <v>0.97795077816655251</v>
      </c>
      <c r="E24">
        <f>STDEV(C22:C26,D16:D20)</f>
        <v>5.7660266776945234E-3</v>
      </c>
    </row>
    <row r="25" spans="1:8">
      <c r="A25" t="s">
        <v>16</v>
      </c>
      <c r="B25">
        <v>3.1931273459935738E-2</v>
      </c>
      <c r="C25">
        <f t="shared" si="2"/>
        <v>3.0943217131964802E-2</v>
      </c>
      <c r="D25">
        <f t="shared" si="3"/>
        <v>0.9690567828680352</v>
      </c>
      <c r="E25" t="s">
        <v>23</v>
      </c>
    </row>
    <row r="26" spans="1:8">
      <c r="A26" t="s">
        <v>17</v>
      </c>
      <c r="B26">
        <v>3.1401376617215232E-2</v>
      </c>
      <c r="C26">
        <f t="shared" si="2"/>
        <v>3.0445350693834927E-2</v>
      </c>
      <c r="D26">
        <f t="shared" si="3"/>
        <v>0.96955464930616508</v>
      </c>
      <c r="E26" s="3">
        <f>E24/10^0.5</f>
        <v>1.823377735080829E-3</v>
      </c>
    </row>
    <row r="28" spans="1:8">
      <c r="A28" t="s">
        <v>28</v>
      </c>
    </row>
    <row r="29" spans="1:8">
      <c r="A29" t="s">
        <v>29</v>
      </c>
      <c r="B29" t="s">
        <v>2</v>
      </c>
      <c r="C29" t="s">
        <v>3</v>
      </c>
      <c r="D29" t="s">
        <v>4</v>
      </c>
      <c r="E29" t="s">
        <v>5</v>
      </c>
      <c r="F29" t="s">
        <v>6</v>
      </c>
      <c r="G29" t="s">
        <v>32</v>
      </c>
      <c r="H29" t="s">
        <v>33</v>
      </c>
    </row>
    <row r="30" spans="1:8">
      <c r="A30" t="s">
        <v>7</v>
      </c>
      <c r="B30">
        <v>24.128992</v>
      </c>
      <c r="C30">
        <v>40</v>
      </c>
      <c r="D30">
        <v>15.871008</v>
      </c>
      <c r="E30">
        <v>-11.037163459199999</v>
      </c>
      <c r="F30">
        <v>4.758638694795355E-4</v>
      </c>
      <c r="G30">
        <v>5.6710843242959699E-4</v>
      </c>
      <c r="H30">
        <v>5.6678700274095104E-4</v>
      </c>
    </row>
    <row r="31" spans="1:8">
      <c r="A31" t="s">
        <v>8</v>
      </c>
      <c r="B31">
        <v>24.789991000000001</v>
      </c>
      <c r="C31">
        <v>40</v>
      </c>
      <c r="D31">
        <v>15.210008999999999</v>
      </c>
      <c r="E31">
        <v>-10.577835254099998</v>
      </c>
      <c r="F31">
        <v>6.5426592054768572E-4</v>
      </c>
      <c r="H31">
        <v>0.99943321299725907</v>
      </c>
    </row>
    <row r="32" spans="1:8">
      <c r="A32" t="s">
        <v>9</v>
      </c>
      <c r="B32">
        <v>24.370968000000001</v>
      </c>
      <c r="C32">
        <v>40</v>
      </c>
      <c r="D32">
        <v>15.629031999999999</v>
      </c>
      <c r="E32">
        <v>-10.869014336799998</v>
      </c>
      <c r="F32">
        <v>5.3468827575685167E-4</v>
      </c>
    </row>
    <row r="33" spans="1:8">
      <c r="A33" t="s">
        <v>10</v>
      </c>
      <c r="B33">
        <v>24.784621999999999</v>
      </c>
      <c r="C33">
        <v>40</v>
      </c>
      <c r="D33">
        <v>15.215378000000001</v>
      </c>
      <c r="E33">
        <v>-10.581566172200001</v>
      </c>
      <c r="F33">
        <v>6.5257612548085908E-4</v>
      </c>
    </row>
    <row r="34" spans="1:8">
      <c r="A34" t="s">
        <v>11</v>
      </c>
      <c r="B34">
        <v>24.305730000000001</v>
      </c>
      <c r="C34">
        <v>40</v>
      </c>
      <c r="D34">
        <v>15.694269999999999</v>
      </c>
      <c r="E34">
        <v>-10.914348222999999</v>
      </c>
      <c r="F34">
        <v>5.1814797088305315E-4</v>
      </c>
    </row>
    <row r="35" spans="1:8">
      <c r="A35" t="s">
        <v>24</v>
      </c>
      <c r="B35" t="s">
        <v>2</v>
      </c>
      <c r="C35" t="s">
        <v>3</v>
      </c>
      <c r="D35" t="s">
        <v>4</v>
      </c>
      <c r="E35" t="s">
        <v>5</v>
      </c>
      <c r="F35" t="s">
        <v>12</v>
      </c>
      <c r="G35" t="s">
        <v>32</v>
      </c>
      <c r="H35" t="s">
        <v>33</v>
      </c>
    </row>
    <row r="36" spans="1:8">
      <c r="A36" t="s">
        <v>13</v>
      </c>
      <c r="B36">
        <v>37.263449999999999</v>
      </c>
      <c r="C36">
        <v>25.235996</v>
      </c>
      <c r="D36">
        <v>-12.027453999999999</v>
      </c>
      <c r="E36">
        <v>8.3494777845999995</v>
      </c>
      <c r="F36">
        <v>326.1694349773465</v>
      </c>
      <c r="G36">
        <v>429.41319644487805</v>
      </c>
      <c r="H36">
        <v>0.997676651161582</v>
      </c>
    </row>
    <row r="37" spans="1:8">
      <c r="A37" t="s">
        <v>14</v>
      </c>
      <c r="B37">
        <v>38.564953000000003</v>
      </c>
      <c r="C37">
        <v>25.308835999999999</v>
      </c>
      <c r="D37">
        <v>-13.256117000000003</v>
      </c>
      <c r="E37">
        <v>9.203275703300001</v>
      </c>
      <c r="F37">
        <v>589.47045834907806</v>
      </c>
      <c r="H37">
        <v>2.3233488384180045E-3</v>
      </c>
    </row>
    <row r="38" spans="1:8">
      <c r="A38" t="s">
        <v>15</v>
      </c>
      <c r="B38">
        <v>38.004779999999997</v>
      </c>
      <c r="C38">
        <v>25.175706999999999</v>
      </c>
      <c r="D38">
        <v>-12.829072999999998</v>
      </c>
      <c r="E38">
        <v>8.9065228276999981</v>
      </c>
      <c r="F38">
        <v>479.87765529588455</v>
      </c>
    </row>
    <row r="39" spans="1:8">
      <c r="A39" t="s">
        <v>16</v>
      </c>
      <c r="B39">
        <v>38.110759999999999</v>
      </c>
      <c r="C39">
        <v>25.108771999999998</v>
      </c>
      <c r="D39">
        <v>-13.001988000000001</v>
      </c>
      <c r="E39">
        <v>9.0266814612000008</v>
      </c>
      <c r="F39">
        <v>521.55712312899459</v>
      </c>
    </row>
    <row r="40" spans="1:8">
      <c r="A40" t="s">
        <v>17</v>
      </c>
      <c r="B40">
        <v>36.897038000000002</v>
      </c>
      <c r="C40">
        <v>25.594929</v>
      </c>
      <c r="D40">
        <v>-11.302109000000002</v>
      </c>
      <c r="E40">
        <v>7.8454355441000008</v>
      </c>
      <c r="F40">
        <v>229.99131047308671</v>
      </c>
    </row>
    <row r="41" spans="1:8">
      <c r="A41" s="1" t="s">
        <v>28</v>
      </c>
    </row>
    <row r="42" spans="1:8">
      <c r="A42" t="s">
        <v>29</v>
      </c>
      <c r="B42" t="s">
        <v>6</v>
      </c>
      <c r="C42" t="s">
        <v>19</v>
      </c>
      <c r="D42" t="s">
        <v>20</v>
      </c>
      <c r="E42" t="s">
        <v>21</v>
      </c>
    </row>
    <row r="43" spans="1:8">
      <c r="A43" t="s">
        <v>7</v>
      </c>
      <c r="B43">
        <v>4.758638694795355E-4</v>
      </c>
      <c r="C43">
        <f>B43/(B43+1)</f>
        <v>4.7563753076367661E-4</v>
      </c>
      <c r="D43">
        <f>1-C43</f>
        <v>0.99952436246923637</v>
      </c>
      <c r="E43" s="2">
        <f>AVERAGE(C43:C47,D49:D53)</f>
        <v>1.5906358033046426E-3</v>
      </c>
    </row>
    <row r="44" spans="1:8">
      <c r="A44" t="s">
        <v>8</v>
      </c>
      <c r="B44">
        <v>6.5426592054768572E-4</v>
      </c>
      <c r="C44">
        <f t="shared" ref="C44:C47" si="4">B44/(B44+1)</f>
        <v>6.538381365373949E-4</v>
      </c>
      <c r="D44">
        <f t="shared" ref="D44:D47" si="5">1-C44</f>
        <v>0.99934616186346259</v>
      </c>
      <c r="E44" t="s">
        <v>22</v>
      </c>
    </row>
    <row r="45" spans="1:8">
      <c r="A45" t="s">
        <v>9</v>
      </c>
      <c r="B45">
        <v>5.3468827575685167E-4</v>
      </c>
      <c r="C45">
        <f t="shared" si="4"/>
        <v>5.3440253698579059E-4</v>
      </c>
      <c r="D45">
        <f t="shared" si="5"/>
        <v>0.99946559746301422</v>
      </c>
      <c r="E45">
        <f>STDEV(C43:C47,D49:D53)</f>
        <v>1.3025757839506718E-3</v>
      </c>
    </row>
    <row r="46" spans="1:8">
      <c r="A46" t="s">
        <v>10</v>
      </c>
      <c r="B46">
        <v>6.5257612548085908E-4</v>
      </c>
      <c r="C46">
        <f t="shared" si="4"/>
        <v>6.5215054760327403E-4</v>
      </c>
      <c r="D46">
        <f t="shared" si="5"/>
        <v>0.99934784945239674</v>
      </c>
      <c r="E46" t="s">
        <v>23</v>
      </c>
    </row>
    <row r="47" spans="1:8">
      <c r="A47" t="s">
        <v>11</v>
      </c>
      <c r="B47">
        <v>5.1814797088305315E-4</v>
      </c>
      <c r="C47">
        <f t="shared" si="4"/>
        <v>5.1787963260225861E-4</v>
      </c>
      <c r="D47">
        <f t="shared" si="5"/>
        <v>0.9994821203673977</v>
      </c>
      <c r="E47" s="3">
        <f>E45/10^0.5</f>
        <v>4.1191063022635226E-4</v>
      </c>
    </row>
    <row r="48" spans="1:8">
      <c r="A48" t="s">
        <v>24</v>
      </c>
      <c r="B48" t="s">
        <v>12</v>
      </c>
      <c r="C48" t="s">
        <v>25</v>
      </c>
      <c r="D48" t="s">
        <v>26</v>
      </c>
      <c r="E48" t="s">
        <v>21</v>
      </c>
    </row>
    <row r="49" spans="1:8">
      <c r="A49" t="s">
        <v>13</v>
      </c>
      <c r="B49">
        <v>326.1694349773465</v>
      </c>
      <c r="C49">
        <f>B49/(B49+1)</f>
        <v>0.99694347975974817</v>
      </c>
      <c r="D49">
        <f>1-C49</f>
        <v>3.0565202402518254E-3</v>
      </c>
      <c r="E49" s="4">
        <f>AVERAGE(D43:D47,C49:C53)</f>
        <v>0.99840936419669535</v>
      </c>
      <c r="F49">
        <f>-E49</f>
        <v>-0.99840936419669535</v>
      </c>
    </row>
    <row r="50" spans="1:8">
      <c r="A50" t="s">
        <v>14</v>
      </c>
      <c r="B50">
        <v>589.47045834907806</v>
      </c>
      <c r="C50">
        <f t="shared" ref="C50:C53" si="6">B50/(B50+1)</f>
        <v>0.9983064351723947</v>
      </c>
      <c r="D50">
        <f t="shared" ref="D50:D53" si="7">1-C50</f>
        <v>1.6935648276052984E-3</v>
      </c>
      <c r="E50" t="s">
        <v>23</v>
      </c>
    </row>
    <row r="51" spans="1:8">
      <c r="A51" t="s">
        <v>15</v>
      </c>
      <c r="B51">
        <v>479.87765529588455</v>
      </c>
      <c r="C51">
        <f t="shared" si="6"/>
        <v>0.99792046898210585</v>
      </c>
      <c r="D51">
        <f t="shared" si="7"/>
        <v>2.079531017894154E-3</v>
      </c>
      <c r="E51">
        <f>STDEV(C49:C53,D43:D47)</f>
        <v>1.3025757839506733E-3</v>
      </c>
    </row>
    <row r="52" spans="1:8">
      <c r="A52" t="s">
        <v>16</v>
      </c>
      <c r="B52">
        <v>521.55712312899459</v>
      </c>
      <c r="C52">
        <f t="shared" si="6"/>
        <v>0.99808633361648169</v>
      </c>
      <c r="D52">
        <f t="shared" si="7"/>
        <v>1.9136663835183088E-3</v>
      </c>
      <c r="E52" t="s">
        <v>23</v>
      </c>
    </row>
    <row r="53" spans="1:8">
      <c r="A53" t="s">
        <v>17</v>
      </c>
      <c r="B53">
        <v>229.99131047308671</v>
      </c>
      <c r="C53">
        <f t="shared" si="6"/>
        <v>0.99567083282071556</v>
      </c>
      <c r="D53">
        <f t="shared" si="7"/>
        <v>4.3291671792844433E-3</v>
      </c>
      <c r="E53" s="3">
        <f>E51/10^0.5</f>
        <v>4.1191063022635274E-4</v>
      </c>
    </row>
    <row r="55" spans="1:8">
      <c r="A55" t="s">
        <v>30</v>
      </c>
    </row>
    <row r="56" spans="1:8">
      <c r="A56" t="s">
        <v>24</v>
      </c>
      <c r="B56" t="s">
        <v>2</v>
      </c>
      <c r="C56" t="s">
        <v>3</v>
      </c>
      <c r="D56" t="s">
        <v>31</v>
      </c>
      <c r="E56" t="s">
        <v>5</v>
      </c>
      <c r="F56" t="s">
        <v>6</v>
      </c>
      <c r="G56" t="s">
        <v>32</v>
      </c>
      <c r="H56" t="s">
        <v>33</v>
      </c>
    </row>
    <row r="57" spans="1:8">
      <c r="A57" t="s">
        <v>34</v>
      </c>
      <c r="B57">
        <v>24.32521633333333</v>
      </c>
      <c r="C57">
        <v>30.272762499999999</v>
      </c>
      <c r="D57">
        <v>5.9475461666666689</v>
      </c>
      <c r="E57">
        <v>-3.7383733348500017</v>
      </c>
      <c r="F57">
        <v>7.4926852831819366E-2</v>
      </c>
      <c r="G57">
        <v>8.3720599754200209E-2</v>
      </c>
      <c r="H57">
        <v>7.7252937494395671E-2</v>
      </c>
    </row>
    <row r="58" spans="1:8">
      <c r="A58" t="s">
        <v>35</v>
      </c>
      <c r="B58">
        <v>24.887791333333336</v>
      </c>
      <c r="C58">
        <v>31.006355333333335</v>
      </c>
      <c r="D58">
        <v>6.1185639999999992</v>
      </c>
      <c r="E58">
        <v>-3.8646358011999991</v>
      </c>
      <c r="F58">
        <v>6.8648128439464967E-2</v>
      </c>
      <c r="H58">
        <v>0.92274706250560434</v>
      </c>
    </row>
    <row r="59" spans="1:8">
      <c r="A59" t="s">
        <v>36</v>
      </c>
      <c r="B59">
        <v>24.513809999999999</v>
      </c>
      <c r="C59">
        <v>30.241206499999997</v>
      </c>
      <c r="D59">
        <v>5.7273964999999976</v>
      </c>
      <c r="E59">
        <v>-3.5758368359499983</v>
      </c>
      <c r="F59">
        <v>8.3862123048301734E-2</v>
      </c>
    </row>
    <row r="60" spans="1:8">
      <c r="A60" t="s">
        <v>37</v>
      </c>
      <c r="B60">
        <v>24.668227000000002</v>
      </c>
      <c r="C60">
        <v>29.9814595</v>
      </c>
      <c r="D60">
        <v>5.313232499999998</v>
      </c>
      <c r="E60">
        <v>-3.2700595547499987</v>
      </c>
      <c r="F60">
        <v>0.10366066400480914</v>
      </c>
    </row>
    <row r="61" spans="1:8">
      <c r="A61" t="s">
        <v>38</v>
      </c>
      <c r="B61">
        <v>24.663109666666667</v>
      </c>
      <c r="C61">
        <v>30.307410000000001</v>
      </c>
      <c r="D61">
        <v>5.6443003333333337</v>
      </c>
      <c r="E61">
        <v>-3.5144869361000004</v>
      </c>
      <c r="F61">
        <v>8.7505230446605853E-2</v>
      </c>
    </row>
    <row r="62" spans="1:8">
      <c r="A62" t="s">
        <v>24</v>
      </c>
      <c r="B62" t="s">
        <v>2</v>
      </c>
      <c r="C62" t="s">
        <v>3</v>
      </c>
      <c r="D62" t="s">
        <v>31</v>
      </c>
      <c r="E62" t="s">
        <v>5</v>
      </c>
      <c r="F62" t="s">
        <v>39</v>
      </c>
      <c r="G62" t="s">
        <v>32</v>
      </c>
      <c r="H62" t="s">
        <v>33</v>
      </c>
    </row>
    <row r="63" spans="1:8">
      <c r="A63" t="s">
        <v>40</v>
      </c>
      <c r="B63">
        <v>26.544227666666668</v>
      </c>
      <c r="C63">
        <v>25.758533</v>
      </c>
      <c r="D63">
        <v>-0.78569466666666798</v>
      </c>
      <c r="E63">
        <v>1.2327783724000008</v>
      </c>
      <c r="F63">
        <v>2.3501915913910683</v>
      </c>
      <c r="G63">
        <v>2.8510694822988776</v>
      </c>
      <c r="H63">
        <v>0.74033187284820035</v>
      </c>
    </row>
    <row r="64" spans="1:8">
      <c r="A64" t="s">
        <v>41</v>
      </c>
      <c r="B64">
        <v>26.989417500000002</v>
      </c>
      <c r="C64">
        <v>25.735337333333334</v>
      </c>
      <c r="D64">
        <v>-1.2540801666666681</v>
      </c>
      <c r="E64">
        <v>1.5785873870500009</v>
      </c>
      <c r="F64">
        <v>2.9867725706145514</v>
      </c>
      <c r="H64">
        <v>0.25966812715179965</v>
      </c>
    </row>
    <row r="65" spans="1:6">
      <c r="A65" t="s">
        <v>42</v>
      </c>
      <c r="B65">
        <v>27.290722000000002</v>
      </c>
      <c r="C65">
        <v>25.684463999999998</v>
      </c>
      <c r="D65">
        <v>-1.606258000000004</v>
      </c>
      <c r="E65">
        <v>1.8386002814000029</v>
      </c>
      <c r="F65">
        <v>3.5766285154775583</v>
      </c>
    </row>
    <row r="66" spans="1:6">
      <c r="A66" t="s">
        <v>43</v>
      </c>
      <c r="B66">
        <v>26.962170499999999</v>
      </c>
      <c r="C66">
        <v>25.468439666666669</v>
      </c>
      <c r="D66">
        <v>-1.4937308333333306</v>
      </c>
      <c r="E66">
        <v>1.7555214742499978</v>
      </c>
      <c r="F66">
        <v>3.3764834222902995</v>
      </c>
    </row>
    <row r="67" spans="1:6">
      <c r="A67" t="s">
        <v>44</v>
      </c>
      <c r="B67">
        <v>26.136712666666668</v>
      </c>
      <c r="C67">
        <v>25.700536999999997</v>
      </c>
      <c r="D67">
        <v>-0.43617566666667074</v>
      </c>
      <c r="E67">
        <v>0.974728494700003</v>
      </c>
      <c r="F67">
        <v>1.9652713117209097</v>
      </c>
    </row>
    <row r="68" spans="1:6">
      <c r="A68" s="1" t="s">
        <v>30</v>
      </c>
    </row>
    <row r="69" spans="1:6">
      <c r="A69" t="s">
        <v>24</v>
      </c>
      <c r="B69" t="s">
        <v>6</v>
      </c>
      <c r="C69" t="s">
        <v>19</v>
      </c>
      <c r="D69" t="s">
        <v>20</v>
      </c>
      <c r="E69" t="s">
        <v>21</v>
      </c>
    </row>
    <row r="70" spans="1:6">
      <c r="A70" t="s">
        <v>34</v>
      </c>
      <c r="B70">
        <v>7.4926852831819366E-2</v>
      </c>
      <c r="C70">
        <f>B70/(B70+1)</f>
        <v>6.9704140923105437E-2</v>
      </c>
      <c r="D70">
        <f>1-C70</f>
        <v>0.9302958590768946</v>
      </c>
      <c r="E70" s="2">
        <f>AVERAGE(C70:C74,D76:D80)</f>
        <v>0.1719256974688409</v>
      </c>
    </row>
    <row r="71" spans="1:6">
      <c r="A71" t="s">
        <v>35</v>
      </c>
      <c r="B71">
        <v>6.8648128439464967E-2</v>
      </c>
      <c r="C71">
        <f t="shared" ref="C71:C74" si="8">B71/(B71+1)</f>
        <v>6.4238290053163782E-2</v>
      </c>
      <c r="D71">
        <f t="shared" ref="D71:D74" si="9">1-C71</f>
        <v>0.93576170994683627</v>
      </c>
      <c r="E71" t="s">
        <v>22</v>
      </c>
    </row>
    <row r="72" spans="1:6">
      <c r="A72" t="s">
        <v>36</v>
      </c>
      <c r="B72">
        <v>8.3862123048301734E-2</v>
      </c>
      <c r="C72">
        <f t="shared" si="8"/>
        <v>7.7373423487153703E-2</v>
      </c>
      <c r="D72">
        <f t="shared" si="9"/>
        <v>0.9226265765128463</v>
      </c>
      <c r="E72">
        <f>STDEV(C70:C74,D76:D80)</f>
        <v>0.10560775236855263</v>
      </c>
    </row>
    <row r="73" spans="1:6">
      <c r="A73" t="s">
        <v>37</v>
      </c>
      <c r="B73">
        <v>0.10366066400480914</v>
      </c>
      <c r="C73">
        <f t="shared" si="8"/>
        <v>9.3924398490981678E-2</v>
      </c>
      <c r="D73">
        <f t="shared" si="9"/>
        <v>0.90607560150901834</v>
      </c>
      <c r="E73" t="s">
        <v>23</v>
      </c>
    </row>
    <row r="74" spans="1:6">
      <c r="A74" t="s">
        <v>38</v>
      </c>
      <c r="B74">
        <v>8.7505230446605853E-2</v>
      </c>
      <c r="C74">
        <f t="shared" si="8"/>
        <v>8.04641927199468E-2</v>
      </c>
      <c r="D74">
        <f t="shared" si="9"/>
        <v>0.91953580728005324</v>
      </c>
      <c r="E74" s="3">
        <f>E72/10^0.5</f>
        <v>3.3396103605566822E-2</v>
      </c>
    </row>
    <row r="75" spans="1:6">
      <c r="A75" t="s">
        <v>24</v>
      </c>
      <c r="B75" t="s">
        <v>39</v>
      </c>
      <c r="C75" t="s">
        <v>25</v>
      </c>
      <c r="D75" t="s">
        <v>26</v>
      </c>
      <c r="E75" t="s">
        <v>21</v>
      </c>
    </row>
    <row r="76" spans="1:6">
      <c r="A76" t="s">
        <v>40</v>
      </c>
      <c r="B76">
        <v>2.3501915913910683</v>
      </c>
      <c r="C76">
        <f>B76/(B76+1)</f>
        <v>0.70150960841472965</v>
      </c>
      <c r="D76">
        <f>1-C76</f>
        <v>0.29849039158527035</v>
      </c>
      <c r="E76" s="4">
        <f>AVERAGE(D70:D74,C76:C80)</f>
        <v>0.82807430253115921</v>
      </c>
      <c r="F76">
        <f>-E76</f>
        <v>-0.82807430253115921</v>
      </c>
    </row>
    <row r="77" spans="1:6">
      <c r="A77" t="s">
        <v>41</v>
      </c>
      <c r="B77">
        <v>2.9867725706145514</v>
      </c>
      <c r="C77">
        <f t="shared" ref="C77:C80" si="10">B77/(B77+1)</f>
        <v>0.74917054276666395</v>
      </c>
      <c r="D77">
        <f t="shared" ref="D77:D80" si="11">1-C77</f>
        <v>0.25082945723333605</v>
      </c>
      <c r="E77" t="s">
        <v>23</v>
      </c>
    </row>
    <row r="78" spans="1:6">
      <c r="A78" t="s">
        <v>42</v>
      </c>
      <c r="B78">
        <v>3.5766285154775583</v>
      </c>
      <c r="C78">
        <f t="shared" si="10"/>
        <v>0.7814985427333393</v>
      </c>
      <c r="D78">
        <f t="shared" si="11"/>
        <v>0.2185014572666607</v>
      </c>
      <c r="E78">
        <f>STDEV(C76:C80,D70:D74)</f>
        <v>0.10560775236855238</v>
      </c>
    </row>
    <row r="79" spans="1:6">
      <c r="A79" t="s">
        <v>43</v>
      </c>
      <c r="B79">
        <v>3.3764834222902995</v>
      </c>
      <c r="C79">
        <f t="shared" si="10"/>
        <v>0.77150604640547682</v>
      </c>
      <c r="D79">
        <f t="shared" si="11"/>
        <v>0.22849395359452318</v>
      </c>
      <c r="E79" t="s">
        <v>23</v>
      </c>
    </row>
    <row r="80" spans="1:6">
      <c r="A80" t="s">
        <v>44</v>
      </c>
      <c r="B80">
        <v>1.9652713117209097</v>
      </c>
      <c r="C80">
        <f t="shared" si="10"/>
        <v>0.66276273066573288</v>
      </c>
      <c r="D80">
        <f t="shared" si="11"/>
        <v>0.33723726933426712</v>
      </c>
      <c r="E80" s="3">
        <f>E78/10^0.5</f>
        <v>3.3396103605566746E-2</v>
      </c>
    </row>
    <row r="82" spans="1:8">
      <c r="A82" t="s">
        <v>45</v>
      </c>
    </row>
    <row r="83" spans="1:8">
      <c r="A83" s="5" t="s">
        <v>24</v>
      </c>
      <c r="B83" s="6"/>
      <c r="C83" s="6"/>
      <c r="D83" s="6" t="s">
        <v>46</v>
      </c>
      <c r="E83" s="6" t="s">
        <v>47</v>
      </c>
      <c r="F83" s="6"/>
      <c r="G83" s="6"/>
      <c r="H83" s="6"/>
    </row>
    <row r="84" spans="1:8">
      <c r="A84" s="6" t="s">
        <v>48</v>
      </c>
      <c r="B84" s="6" t="s">
        <v>2</v>
      </c>
      <c r="C84" s="6" t="s">
        <v>3</v>
      </c>
      <c r="D84" s="6" t="s">
        <v>31</v>
      </c>
      <c r="E84" s="6" t="s">
        <v>5</v>
      </c>
      <c r="F84" s="6" t="s">
        <v>6</v>
      </c>
      <c r="G84" s="6" t="s">
        <v>32</v>
      </c>
      <c r="H84" s="6" t="s">
        <v>33</v>
      </c>
    </row>
    <row r="85" spans="1:8">
      <c r="A85" s="7" t="s">
        <v>34</v>
      </c>
      <c r="B85" s="8">
        <v>25.879292670000002</v>
      </c>
      <c r="C85" s="6">
        <v>25.035059329999999</v>
      </c>
      <c r="D85" s="6">
        <v>-0.84423333300000003</v>
      </c>
      <c r="E85" s="6">
        <v>0.93939667699999996</v>
      </c>
      <c r="F85" s="6">
        <v>1.917726093</v>
      </c>
      <c r="G85" s="9">
        <v>2.1281039829999999</v>
      </c>
      <c r="H85" s="10">
        <v>0.68031753299999997</v>
      </c>
    </row>
    <row r="86" spans="1:8">
      <c r="A86" s="6" t="s">
        <v>35</v>
      </c>
      <c r="B86" s="6">
        <v>26.417422330000001</v>
      </c>
      <c r="C86" s="6">
        <v>25.43204467</v>
      </c>
      <c r="D86" s="6">
        <v>-0.98537766699999996</v>
      </c>
      <c r="E86" s="6">
        <v>1.0634484310000001</v>
      </c>
      <c r="F86" s="6">
        <v>2.089921033</v>
      </c>
      <c r="G86" s="6"/>
      <c r="H86" s="11">
        <v>0.31968246700000003</v>
      </c>
    </row>
    <row r="87" spans="1:8">
      <c r="A87" s="6" t="s">
        <v>36</v>
      </c>
      <c r="B87" s="6"/>
      <c r="C87" s="6"/>
      <c r="D87" s="6"/>
      <c r="E87" s="6"/>
      <c r="F87" s="6"/>
      <c r="G87" s="6"/>
      <c r="H87" s="6"/>
    </row>
    <row r="88" spans="1:8">
      <c r="A88" s="6" t="s">
        <v>37</v>
      </c>
      <c r="B88" s="6">
        <v>26.691440499999999</v>
      </c>
      <c r="C88" s="6">
        <v>25.527321000000001</v>
      </c>
      <c r="D88" s="6">
        <v>-1.1641195</v>
      </c>
      <c r="E88" s="6">
        <v>1.2205446289999999</v>
      </c>
      <c r="F88" s="6">
        <v>2.3303467310000001</v>
      </c>
      <c r="G88" s="6"/>
      <c r="H88" s="6"/>
    </row>
    <row r="89" spans="1:8">
      <c r="A89" s="6" t="s">
        <v>38</v>
      </c>
      <c r="B89" s="6">
        <v>26.704018999999999</v>
      </c>
      <c r="C89" s="6">
        <v>25.653578670000002</v>
      </c>
      <c r="D89" s="6">
        <v>-1.0504403330000001</v>
      </c>
      <c r="E89" s="6">
        <v>1.1206320089999999</v>
      </c>
      <c r="F89" s="6">
        <v>2.174422077</v>
      </c>
      <c r="G89" s="6"/>
      <c r="H89" s="6"/>
    </row>
    <row r="90" spans="1:8">
      <c r="A90" s="6" t="s">
        <v>48</v>
      </c>
      <c r="B90" s="6" t="s">
        <v>2</v>
      </c>
      <c r="C90" s="6" t="s">
        <v>3</v>
      </c>
      <c r="D90" s="6" t="s">
        <v>31</v>
      </c>
      <c r="E90" s="6" t="s">
        <v>5</v>
      </c>
      <c r="F90" s="6" t="s">
        <v>39</v>
      </c>
      <c r="G90" s="6" t="s">
        <v>32</v>
      </c>
      <c r="H90" s="6" t="s">
        <v>33</v>
      </c>
    </row>
    <row r="91" spans="1:8">
      <c r="A91" s="7" t="s">
        <v>40</v>
      </c>
      <c r="B91" s="6">
        <v>25.245347330000001</v>
      </c>
      <c r="C91" s="6">
        <v>27.349218329999999</v>
      </c>
      <c r="D91" s="6">
        <v>2.1038709999999998</v>
      </c>
      <c r="E91" s="6">
        <v>-1.6516922220000001</v>
      </c>
      <c r="F91" s="6">
        <v>0.318266624</v>
      </c>
      <c r="G91" s="9">
        <v>0.259458831</v>
      </c>
      <c r="H91" s="10">
        <v>0.20600818700000001</v>
      </c>
    </row>
    <row r="92" spans="1:8">
      <c r="A92" s="6" t="s">
        <v>41</v>
      </c>
      <c r="B92" s="6">
        <v>25.23706533</v>
      </c>
      <c r="C92" s="6">
        <v>27.889216000000001</v>
      </c>
      <c r="D92" s="6">
        <v>2.6521506669999999</v>
      </c>
      <c r="E92" s="6">
        <v>-2.1335752210000001</v>
      </c>
      <c r="F92" s="6">
        <v>0.22789240999999999</v>
      </c>
      <c r="G92" s="6"/>
      <c r="H92" s="11">
        <v>0.79399181299999999</v>
      </c>
    </row>
    <row r="93" spans="1:8">
      <c r="A93" s="6" t="s">
        <v>42</v>
      </c>
      <c r="B93" s="6">
        <v>25.195475330000001</v>
      </c>
      <c r="C93" s="6">
        <v>28.062357670000001</v>
      </c>
      <c r="D93" s="6">
        <v>2.8668823329999999</v>
      </c>
      <c r="E93" s="6">
        <v>-2.3223028829999999</v>
      </c>
      <c r="F93" s="6">
        <v>0.19994804999999999</v>
      </c>
      <c r="G93" s="6"/>
      <c r="H93" s="6"/>
    </row>
    <row r="94" spans="1:8">
      <c r="A94" s="6" t="s">
        <v>43</v>
      </c>
      <c r="B94" s="6">
        <v>25.227022000000002</v>
      </c>
      <c r="C94" s="6">
        <v>27.846570329999999</v>
      </c>
      <c r="D94" s="6">
        <v>2.619548333</v>
      </c>
      <c r="E94" s="6">
        <v>-2.1049210299999999</v>
      </c>
      <c r="F94" s="6">
        <v>0.23246396</v>
      </c>
      <c r="G94" s="6"/>
      <c r="H94" s="6"/>
    </row>
    <row r="95" spans="1:8">
      <c r="A95" s="6" t="s">
        <v>44</v>
      </c>
      <c r="B95" s="6">
        <v>25.026100670000002</v>
      </c>
      <c r="C95" s="6">
        <v>27.127618999999999</v>
      </c>
      <c r="D95" s="6">
        <v>2.101518333</v>
      </c>
      <c r="E95" s="6">
        <v>-1.6496244630000001</v>
      </c>
      <c r="F95" s="6">
        <v>0.31872310999999998</v>
      </c>
      <c r="G95" s="6"/>
      <c r="H95" s="6"/>
    </row>
    <row r="96" spans="1:8">
      <c r="A96" s="1" t="s">
        <v>45</v>
      </c>
    </row>
    <row r="97" spans="1:8">
      <c r="A97" s="6" t="s">
        <v>24</v>
      </c>
      <c r="B97" s="6" t="s">
        <v>6</v>
      </c>
      <c r="C97" t="s">
        <v>19</v>
      </c>
      <c r="D97" t="s">
        <v>20</v>
      </c>
      <c r="E97" t="s">
        <v>21</v>
      </c>
    </row>
    <row r="98" spans="1:8">
      <c r="A98" s="7" t="s">
        <v>34</v>
      </c>
      <c r="B98" s="6">
        <v>1.917726093</v>
      </c>
      <c r="C98">
        <f>B98/(B98+1)</f>
        <v>0.65726734857013192</v>
      </c>
      <c r="D98">
        <f>1-C98</f>
        <v>0.34273265142986808</v>
      </c>
      <c r="E98" s="2">
        <f>AVERAGE(C98:C102,D104:D108)</f>
        <v>0.74382049209487466</v>
      </c>
    </row>
    <row r="99" spans="1:8">
      <c r="A99" s="6" t="s">
        <v>35</v>
      </c>
      <c r="B99" s="6">
        <v>2.089921033</v>
      </c>
      <c r="C99">
        <f t="shared" ref="C99:C102" si="12">B99/(B99+1)</f>
        <v>0.67636713387814273</v>
      </c>
      <c r="D99">
        <f t="shared" ref="D99:D102" si="13">1-C99</f>
        <v>0.32363286612185727</v>
      </c>
      <c r="E99" t="s">
        <v>22</v>
      </c>
    </row>
    <row r="100" spans="1:8">
      <c r="A100" s="6" t="s">
        <v>36</v>
      </c>
      <c r="B100" s="6"/>
      <c r="E100">
        <f>STDEV(C98:C102,D104:D108)</f>
        <v>6.6558644883903131E-2</v>
      </c>
    </row>
    <row r="101" spans="1:8">
      <c r="A101" s="6" t="s">
        <v>37</v>
      </c>
      <c r="B101" s="6">
        <v>2.3303467310000001</v>
      </c>
      <c r="C101">
        <f t="shared" si="12"/>
        <v>0.69973096473959906</v>
      </c>
      <c r="D101">
        <f t="shared" si="13"/>
        <v>0.30026903526040094</v>
      </c>
      <c r="E101" t="s">
        <v>23</v>
      </c>
    </row>
    <row r="102" spans="1:8">
      <c r="A102" s="6" t="s">
        <v>38</v>
      </c>
      <c r="B102" s="6">
        <v>2.174422077</v>
      </c>
      <c r="C102">
        <f t="shared" si="12"/>
        <v>0.68498202956518817</v>
      </c>
      <c r="D102">
        <f t="shared" si="13"/>
        <v>0.31501797043481183</v>
      </c>
      <c r="E102" s="3">
        <f>E100/9^0.5</f>
        <v>2.2186214961301045E-2</v>
      </c>
    </row>
    <row r="103" spans="1:8">
      <c r="A103" s="6" t="s">
        <v>24</v>
      </c>
      <c r="B103" s="6" t="s">
        <v>39</v>
      </c>
      <c r="C103" t="s">
        <v>25</v>
      </c>
      <c r="D103" t="s">
        <v>26</v>
      </c>
      <c r="E103" t="s">
        <v>21</v>
      </c>
    </row>
    <row r="104" spans="1:8">
      <c r="A104" s="7" t="s">
        <v>40</v>
      </c>
      <c r="B104" s="6">
        <v>0.318266624</v>
      </c>
      <c r="C104">
        <f>B104/(B104+1)</f>
        <v>0.24142811340720099</v>
      </c>
      <c r="D104">
        <f>1-C104</f>
        <v>0.75857188659279906</v>
      </c>
      <c r="E104" s="4">
        <f>AVERAGE(D98:D102,C104:C108)</f>
        <v>0.25617950790512528</v>
      </c>
      <c r="F104">
        <f>-E104</f>
        <v>-0.25617950790512528</v>
      </c>
    </row>
    <row r="105" spans="1:8">
      <c r="A105" s="6" t="s">
        <v>41</v>
      </c>
      <c r="B105" s="6">
        <v>0.22789240999999999</v>
      </c>
      <c r="C105">
        <f t="shared" ref="C105:C108" si="14">B105/(B105+1)</f>
        <v>0.18559639928061775</v>
      </c>
      <c r="D105">
        <f t="shared" ref="D105:D108" si="15">1-C105</f>
        <v>0.81440360071938223</v>
      </c>
      <c r="E105" t="s">
        <v>23</v>
      </c>
    </row>
    <row r="106" spans="1:8">
      <c r="A106" s="6" t="s">
        <v>42</v>
      </c>
      <c r="B106" s="6">
        <v>0.19994804999999999</v>
      </c>
      <c r="C106">
        <f t="shared" si="14"/>
        <v>0.16663058871590317</v>
      </c>
      <c r="D106">
        <f t="shared" si="15"/>
        <v>0.83336941128409681</v>
      </c>
      <c r="E106">
        <f>STDEV(C104:C108,D98:D102)</f>
        <v>6.6558644883903118E-2</v>
      </c>
    </row>
    <row r="107" spans="1:8">
      <c r="A107" s="6" t="s">
        <v>43</v>
      </c>
      <c r="B107" s="6">
        <v>0.23246396</v>
      </c>
      <c r="C107">
        <f t="shared" si="14"/>
        <v>0.18861724768000518</v>
      </c>
      <c r="D107">
        <f t="shared" si="15"/>
        <v>0.81138275231999479</v>
      </c>
      <c r="E107" t="s">
        <v>23</v>
      </c>
    </row>
    <row r="108" spans="1:8">
      <c r="A108" s="6" t="s">
        <v>44</v>
      </c>
      <c r="B108" s="6">
        <v>0.31872310999999998</v>
      </c>
      <c r="C108">
        <f t="shared" si="14"/>
        <v>0.24169069881546246</v>
      </c>
      <c r="D108">
        <f t="shared" si="15"/>
        <v>0.75830930118453754</v>
      </c>
      <c r="E108" s="3">
        <f>E106/9^0.5</f>
        <v>2.2186214961301038E-2</v>
      </c>
    </row>
    <row r="110" spans="1:8">
      <c r="A110" t="s">
        <v>49</v>
      </c>
    </row>
    <row r="111" spans="1:8">
      <c r="A111" t="s">
        <v>24</v>
      </c>
      <c r="B111" t="s">
        <v>2</v>
      </c>
      <c r="C111" t="s">
        <v>3</v>
      </c>
      <c r="D111" t="s">
        <v>4</v>
      </c>
      <c r="E111" t="s">
        <v>5</v>
      </c>
      <c r="F111" t="s">
        <v>6</v>
      </c>
      <c r="G111" t="s">
        <v>32</v>
      </c>
      <c r="H111" t="s">
        <v>33</v>
      </c>
    </row>
    <row r="112" spans="1:8">
      <c r="A112" t="s">
        <v>7</v>
      </c>
      <c r="B112">
        <v>22.589328999999999</v>
      </c>
      <c r="C112">
        <v>23.693514</v>
      </c>
      <c r="D112">
        <v>1.1041850000000011</v>
      </c>
      <c r="E112">
        <v>-0.43965436050000117</v>
      </c>
      <c r="F112">
        <v>0.73731123180782265</v>
      </c>
      <c r="G112">
        <v>0.73328051455563226</v>
      </c>
      <c r="H112">
        <v>0.42305934232672443</v>
      </c>
    </row>
    <row r="113" spans="1:8">
      <c r="A113" t="s">
        <v>8</v>
      </c>
      <c r="B113">
        <v>23.398320999999999</v>
      </c>
      <c r="C113">
        <v>24.550439999999998</v>
      </c>
      <c r="D113">
        <v>1.152118999999999</v>
      </c>
      <c r="E113">
        <v>-0.4891845626999991</v>
      </c>
      <c r="F113">
        <v>0.71242766100412414</v>
      </c>
      <c r="H113">
        <v>0.57694065767327563</v>
      </c>
    </row>
    <row r="114" spans="1:8">
      <c r="A114" t="s">
        <v>9</v>
      </c>
      <c r="B114">
        <v>22.791398999999998</v>
      </c>
      <c r="C114">
        <v>23.967493000000001</v>
      </c>
      <c r="D114">
        <v>1.1760940000000026</v>
      </c>
      <c r="E114">
        <v>-0.5139579302000028</v>
      </c>
      <c r="F114">
        <v>0.70029858124693556</v>
      </c>
    </row>
    <row r="115" spans="1:8">
      <c r="A115" t="s">
        <v>10</v>
      </c>
      <c r="B115">
        <v>23.191749999999999</v>
      </c>
      <c r="C115">
        <v>24.260586</v>
      </c>
      <c r="D115">
        <v>1.068836000000001</v>
      </c>
      <c r="E115">
        <v>-0.40312823880000104</v>
      </c>
      <c r="F115">
        <v>0.75621677678330113</v>
      </c>
    </row>
    <row r="116" spans="1:8">
      <c r="A116" t="s">
        <v>11</v>
      </c>
      <c r="B116">
        <v>23.086054000000001</v>
      </c>
      <c r="C116">
        <v>24.147649999999999</v>
      </c>
      <c r="D116">
        <v>1.061595999999998</v>
      </c>
      <c r="E116">
        <v>-0.39564714679999802</v>
      </c>
      <c r="F116">
        <v>0.76014832193597814</v>
      </c>
    </row>
    <row r="117" spans="1:8">
      <c r="A117" t="s">
        <v>24</v>
      </c>
      <c r="B117" t="s">
        <v>2</v>
      </c>
      <c r="C117" t="s">
        <v>3</v>
      </c>
      <c r="D117" t="s">
        <v>4</v>
      </c>
      <c r="E117" t="s">
        <v>5</v>
      </c>
      <c r="F117" t="s">
        <v>12</v>
      </c>
    </row>
    <row r="118" spans="1:8">
      <c r="A118" t="s">
        <v>13</v>
      </c>
      <c r="B118">
        <v>22.982990000000001</v>
      </c>
      <c r="C118">
        <v>24.371324999999999</v>
      </c>
      <c r="D118">
        <v>1.3883349999999979</v>
      </c>
      <c r="E118">
        <v>-0.73326655549999797</v>
      </c>
      <c r="F118">
        <v>0.60154036081529227</v>
      </c>
      <c r="G118">
        <v>0.64377754847684376</v>
      </c>
      <c r="H118">
        <v>0.39164517672928467</v>
      </c>
    </row>
    <row r="119" spans="1:8">
      <c r="A119" t="s">
        <v>14</v>
      </c>
      <c r="B119">
        <v>22.999962</v>
      </c>
      <c r="C119">
        <v>24.303844000000002</v>
      </c>
      <c r="D119">
        <v>1.3038820000000015</v>
      </c>
      <c r="E119">
        <v>-0.64600127060000179</v>
      </c>
      <c r="F119">
        <v>0.63904911878253357</v>
      </c>
      <c r="H119">
        <v>0.60835482327071533</v>
      </c>
    </row>
    <row r="120" spans="1:8">
      <c r="A120" t="s">
        <v>15</v>
      </c>
      <c r="B120">
        <v>23.174294</v>
      </c>
      <c r="C120">
        <v>24.350407000000001</v>
      </c>
      <c r="D120">
        <v>1.1761130000000009</v>
      </c>
      <c r="E120">
        <v>-0.51397756290000096</v>
      </c>
      <c r="F120">
        <v>0.70028905140312481</v>
      </c>
    </row>
    <row r="121" spans="1:8">
      <c r="A121" t="s">
        <v>16</v>
      </c>
      <c r="B121">
        <v>23.001615999999999</v>
      </c>
      <c r="C121">
        <v>24.321290999999999</v>
      </c>
      <c r="D121">
        <v>1.3196750000000002</v>
      </c>
      <c r="E121">
        <v>-0.66232017750000027</v>
      </c>
      <c r="F121">
        <v>0.63186130460236567</v>
      </c>
    </row>
    <row r="122" spans="1:8">
      <c r="A122" t="s">
        <v>17</v>
      </c>
      <c r="B122">
        <v>23.339594000000002</v>
      </c>
      <c r="C122">
        <v>24.628052</v>
      </c>
      <c r="D122">
        <v>1.2884579999999985</v>
      </c>
      <c r="E122">
        <v>-0.63006365139999865</v>
      </c>
      <c r="F122">
        <v>0.64614790678090228</v>
      </c>
    </row>
    <row r="123" spans="1:8">
      <c r="A123" s="1" t="s">
        <v>49</v>
      </c>
    </row>
    <row r="124" spans="1:8">
      <c r="A124" t="s">
        <v>24</v>
      </c>
      <c r="B124" t="s">
        <v>6</v>
      </c>
      <c r="C124" t="s">
        <v>19</v>
      </c>
      <c r="D124" t="s">
        <v>20</v>
      </c>
      <c r="E124" t="s">
        <v>21</v>
      </c>
    </row>
    <row r="125" spans="1:8">
      <c r="A125" t="s">
        <v>7</v>
      </c>
      <c r="B125">
        <v>0.73731123180782265</v>
      </c>
      <c r="C125">
        <f>B125/(B125+1)</f>
        <v>0.42439789619076285</v>
      </c>
      <c r="D125">
        <f>1-C125</f>
        <v>0.57560210380923715</v>
      </c>
      <c r="E125" s="2">
        <f>AVERAGE(C125:C129,D131:D135)</f>
        <v>0.51576799121278216</v>
      </c>
    </row>
    <row r="126" spans="1:8">
      <c r="A126" t="s">
        <v>8</v>
      </c>
      <c r="B126">
        <v>0.71242766100412414</v>
      </c>
      <c r="C126">
        <f t="shared" ref="C126:C129" si="16">B126/(B126+1)</f>
        <v>0.41603372640358693</v>
      </c>
      <c r="D126">
        <f t="shared" ref="D126:D129" si="17">1-C126</f>
        <v>0.58396627359641307</v>
      </c>
      <c r="E126" t="s">
        <v>22</v>
      </c>
    </row>
    <row r="127" spans="1:8">
      <c r="A127" t="s">
        <v>9</v>
      </c>
      <c r="B127">
        <v>0.70029858124693556</v>
      </c>
      <c r="C127">
        <f t="shared" si="16"/>
        <v>0.41186800305000709</v>
      </c>
      <c r="D127">
        <f t="shared" si="17"/>
        <v>0.58813199694999296</v>
      </c>
      <c r="E127">
        <f>STDEV(C125:C129,D131:D135)</f>
        <v>9.8402999513805864E-2</v>
      </c>
    </row>
    <row r="128" spans="1:8">
      <c r="A128" t="s">
        <v>10</v>
      </c>
      <c r="B128">
        <v>0.75621677678330113</v>
      </c>
      <c r="C128">
        <f t="shared" si="16"/>
        <v>0.43059421068075271</v>
      </c>
      <c r="D128">
        <f t="shared" si="17"/>
        <v>0.56940578931924724</v>
      </c>
      <c r="E128" t="s">
        <v>23</v>
      </c>
    </row>
    <row r="129" spans="1:8">
      <c r="A129" t="s">
        <v>11</v>
      </c>
      <c r="B129">
        <v>0.76014832193597814</v>
      </c>
      <c r="C129">
        <f t="shared" si="16"/>
        <v>0.43186606063964816</v>
      </c>
      <c r="D129">
        <f t="shared" si="17"/>
        <v>0.56813393936035184</v>
      </c>
      <c r="E129" s="3">
        <f>E127/10^0.5</f>
        <v>3.1117760705606817E-2</v>
      </c>
    </row>
    <row r="130" spans="1:8">
      <c r="A130" t="s">
        <v>24</v>
      </c>
      <c r="B130" t="s">
        <v>12</v>
      </c>
      <c r="C130" t="s">
        <v>25</v>
      </c>
      <c r="D130" t="s">
        <v>26</v>
      </c>
      <c r="E130" t="s">
        <v>21</v>
      </c>
    </row>
    <row r="131" spans="1:8">
      <c r="A131" t="s">
        <v>13</v>
      </c>
      <c r="B131">
        <v>0.60154036081529227</v>
      </c>
      <c r="C131">
        <f>B131/(B131+1)</f>
        <v>0.375601124725366</v>
      </c>
      <c r="D131">
        <f>1-C131</f>
        <v>0.624398875274634</v>
      </c>
      <c r="E131" s="4">
        <f>AVERAGE(D125:D129,C131:C135)</f>
        <v>0.48423200878721789</v>
      </c>
      <c r="F131">
        <f>-E131</f>
        <v>-0.48423200878721789</v>
      </c>
    </row>
    <row r="132" spans="1:8">
      <c r="A132" t="s">
        <v>14</v>
      </c>
      <c r="B132">
        <v>0.63904911878253357</v>
      </c>
      <c r="C132">
        <f t="shared" ref="C132:C135" si="18">B132/(B132+1)</f>
        <v>0.38989015732317511</v>
      </c>
      <c r="D132">
        <f t="shared" ref="D132:D135" si="19">1-C132</f>
        <v>0.61010984267682489</v>
      </c>
      <c r="E132" t="s">
        <v>23</v>
      </c>
    </row>
    <row r="133" spans="1:8">
      <c r="A133" t="s">
        <v>15</v>
      </c>
      <c r="B133">
        <v>0.70028905140312481</v>
      </c>
      <c r="C133">
        <f t="shared" si="18"/>
        <v>0.41186470666574443</v>
      </c>
      <c r="D133">
        <f t="shared" si="19"/>
        <v>0.58813529333425563</v>
      </c>
      <c r="E133">
        <f>STDEV(C131:C135,D125:D129)</f>
        <v>9.8402999513806114E-2</v>
      </c>
    </row>
    <row r="134" spans="1:8">
      <c r="A134" t="s">
        <v>16</v>
      </c>
      <c r="B134">
        <v>0.63186130460236567</v>
      </c>
      <c r="C134">
        <f t="shared" si="18"/>
        <v>0.38720282343868112</v>
      </c>
      <c r="D134">
        <f t="shared" si="19"/>
        <v>0.61279717656131893</v>
      </c>
      <c r="E134" t="s">
        <v>23</v>
      </c>
    </row>
    <row r="135" spans="1:8">
      <c r="A135" t="s">
        <v>17</v>
      </c>
      <c r="B135">
        <v>0.64614790678090228</v>
      </c>
      <c r="C135">
        <f t="shared" si="18"/>
        <v>0.39252117268396997</v>
      </c>
      <c r="D135">
        <f t="shared" si="19"/>
        <v>0.60747882731603009</v>
      </c>
      <c r="E135" s="3">
        <f>E133/10^0.5</f>
        <v>3.1117760705606894E-2</v>
      </c>
    </row>
    <row r="136" spans="1:8">
      <c r="E136" s="17"/>
    </row>
    <row r="137" spans="1:8">
      <c r="A137" t="s">
        <v>0</v>
      </c>
    </row>
    <row r="138" spans="1:8">
      <c r="A138" t="s">
        <v>1</v>
      </c>
      <c r="B138" t="s">
        <v>2</v>
      </c>
      <c r="C138" t="s">
        <v>3</v>
      </c>
      <c r="D138" t="s">
        <v>4</v>
      </c>
      <c r="E138" t="s">
        <v>5</v>
      </c>
      <c r="F138" t="s">
        <v>6</v>
      </c>
      <c r="G138" t="s">
        <v>32</v>
      </c>
      <c r="H138" t="s">
        <v>33</v>
      </c>
    </row>
    <row r="139" spans="1:8">
      <c r="A139" t="s">
        <v>7</v>
      </c>
      <c r="B139">
        <v>25.158397999999998</v>
      </c>
      <c r="C139">
        <v>26.110676000000002</v>
      </c>
      <c r="D139">
        <v>0.95227800000000329</v>
      </c>
      <c r="E139">
        <v>0.4524280219999961</v>
      </c>
      <c r="F139">
        <v>1.3683412062250964</v>
      </c>
      <c r="G139">
        <v>1.3789485427766439</v>
      </c>
      <c r="H139">
        <v>0.57964622520467501</v>
      </c>
    </row>
    <row r="140" spans="1:8">
      <c r="A140" t="s">
        <v>8</v>
      </c>
      <c r="B140">
        <v>25.892551000000001</v>
      </c>
      <c r="C140">
        <v>26.778890000000001</v>
      </c>
      <c r="D140">
        <v>0.88633899999999954</v>
      </c>
      <c r="E140">
        <v>0.52832381100000059</v>
      </c>
      <c r="F140">
        <v>1.4422525468174019</v>
      </c>
      <c r="H140">
        <v>0.42035377479532499</v>
      </c>
    </row>
    <row r="141" spans="1:8">
      <c r="A141" t="s">
        <v>9</v>
      </c>
      <c r="B141">
        <v>25.330615999999999</v>
      </c>
      <c r="C141">
        <v>26.305405</v>
      </c>
      <c r="D141">
        <v>0.97478900000000124</v>
      </c>
      <c r="E141">
        <v>0.42651786099999844</v>
      </c>
      <c r="F141">
        <v>1.3439857680691225</v>
      </c>
    </row>
    <row r="142" spans="1:8">
      <c r="A142" t="s">
        <v>10</v>
      </c>
      <c r="B142">
        <v>25.627796</v>
      </c>
      <c r="C142">
        <v>26.585068</v>
      </c>
      <c r="D142">
        <v>0.95727199999999968</v>
      </c>
      <c r="E142">
        <v>0.44667992800000023</v>
      </c>
      <c r="F142">
        <v>1.3629002047819951</v>
      </c>
    </row>
    <row r="143" spans="1:8">
      <c r="A143" t="s">
        <v>11</v>
      </c>
      <c r="B143">
        <v>25.398502000000001</v>
      </c>
      <c r="C143">
        <v>26.342634</v>
      </c>
      <c r="D143">
        <v>0.94413199999999975</v>
      </c>
      <c r="E143">
        <v>0.46180406800000018</v>
      </c>
      <c r="F143">
        <v>1.3772629879896021</v>
      </c>
    </row>
    <row r="144" spans="1:8">
      <c r="A144" t="s">
        <v>1</v>
      </c>
      <c r="B144" t="s">
        <v>2</v>
      </c>
      <c r="C144" t="s">
        <v>3</v>
      </c>
      <c r="D144" t="s">
        <v>4</v>
      </c>
      <c r="E144" t="s">
        <v>5</v>
      </c>
      <c r="F144" t="s">
        <v>12</v>
      </c>
      <c r="G144" t="s">
        <v>32</v>
      </c>
      <c r="H144" t="s">
        <v>33</v>
      </c>
    </row>
    <row r="145" spans="1:8">
      <c r="A145" t="s">
        <v>13</v>
      </c>
      <c r="B145">
        <v>24.677485000000001</v>
      </c>
      <c r="C145">
        <v>27.603124999999999</v>
      </c>
      <c r="D145">
        <v>2.9256399999999978</v>
      </c>
      <c r="E145">
        <v>-1.8189116399999976</v>
      </c>
      <c r="F145">
        <v>0.28343471204282039</v>
      </c>
      <c r="G145">
        <v>0.28690848392202362</v>
      </c>
      <c r="H145">
        <v>0.22294396804940789</v>
      </c>
    </row>
    <row r="146" spans="1:8">
      <c r="A146" t="s">
        <v>14</v>
      </c>
      <c r="B146">
        <v>24.745615000000001</v>
      </c>
      <c r="C146">
        <v>27.707934999999999</v>
      </c>
      <c r="D146">
        <v>2.9623199999999983</v>
      </c>
      <c r="E146">
        <v>-1.861130319999998</v>
      </c>
      <c r="F146">
        <v>0.27526053385851329</v>
      </c>
      <c r="H146">
        <v>0.77705603195059214</v>
      </c>
    </row>
    <row r="147" spans="1:8">
      <c r="A147" t="s">
        <v>15</v>
      </c>
      <c r="B147">
        <v>24.996414000000001</v>
      </c>
      <c r="C147">
        <v>27.847442999999998</v>
      </c>
      <c r="D147">
        <v>2.8510289999999969</v>
      </c>
      <c r="E147">
        <v>-1.7330343789999965</v>
      </c>
      <c r="F147">
        <v>0.30081858799567684</v>
      </c>
    </row>
    <row r="148" spans="1:8">
      <c r="A148" t="s">
        <v>16</v>
      </c>
      <c r="B148">
        <v>24.619667</v>
      </c>
      <c r="C148">
        <v>27.478404999999999</v>
      </c>
      <c r="D148">
        <v>2.8587379999999989</v>
      </c>
      <c r="E148">
        <v>-1.7419074379999986</v>
      </c>
      <c r="F148">
        <v>0.29897413048664195</v>
      </c>
    </row>
    <row r="149" spans="1:8">
      <c r="A149" t="s">
        <v>17</v>
      </c>
      <c r="B149">
        <v>25.037776999999998</v>
      </c>
      <c r="C149">
        <v>27.996486999999998</v>
      </c>
      <c r="D149">
        <v>2.95871</v>
      </c>
      <c r="E149">
        <v>-1.8569752100000001</v>
      </c>
      <c r="F149">
        <v>0.27605445522646543</v>
      </c>
    </row>
    <row r="151" spans="1:8">
      <c r="A151" s="1" t="s">
        <v>0</v>
      </c>
    </row>
    <row r="152" spans="1:8">
      <c r="A152" t="s">
        <v>18</v>
      </c>
      <c r="B152" t="s">
        <v>6</v>
      </c>
      <c r="C152" t="s">
        <v>19</v>
      </c>
      <c r="D152" t="s">
        <v>20</v>
      </c>
      <c r="E152" t="s">
        <v>21</v>
      </c>
    </row>
    <row r="153" spans="1:8">
      <c r="A153" t="s">
        <v>7</v>
      </c>
      <c r="B153">
        <v>1.3683412062250964</v>
      </c>
      <c r="C153">
        <f>B153/(B153+1)</f>
        <v>0.57776354295084786</v>
      </c>
      <c r="D153">
        <f>1-C153</f>
        <v>0.42223645704915214</v>
      </c>
      <c r="E153" s="2">
        <f>AVERAGE(C153:C157,D159:D163)</f>
        <v>0.67833844866255544</v>
      </c>
    </row>
    <row r="154" spans="1:8">
      <c r="A154" t="s">
        <v>8</v>
      </c>
      <c r="B154">
        <v>1.4422525468174019</v>
      </c>
      <c r="C154">
        <f t="shared" ref="C154:C157" si="20">B154/(B154+1)</f>
        <v>0.59054193584396486</v>
      </c>
      <c r="D154">
        <f t="shared" ref="D154:D157" si="21">1-C154</f>
        <v>0.40945806415603514</v>
      </c>
      <c r="E154" t="s">
        <v>22</v>
      </c>
    </row>
    <row r="155" spans="1:8">
      <c r="A155" t="s">
        <v>9</v>
      </c>
      <c r="B155">
        <v>1.3439857680691225</v>
      </c>
      <c r="C155">
        <f t="shared" si="20"/>
        <v>0.57337624928339126</v>
      </c>
      <c r="D155">
        <f t="shared" si="21"/>
        <v>0.42662375071660874</v>
      </c>
      <c r="E155">
        <f>STDEV(C153:C157,D159:D163)</f>
        <v>0.10432472841293298</v>
      </c>
    </row>
    <row r="156" spans="1:8">
      <c r="A156" t="s">
        <v>10</v>
      </c>
      <c r="B156">
        <v>1.3629002047819951</v>
      </c>
      <c r="C156">
        <f t="shared" si="20"/>
        <v>0.57679126779192036</v>
      </c>
      <c r="D156">
        <f t="shared" si="21"/>
        <v>0.42320873220807964</v>
      </c>
      <c r="E156" t="s">
        <v>23</v>
      </c>
    </row>
    <row r="157" spans="1:8">
      <c r="A157" t="s">
        <v>11</v>
      </c>
      <c r="B157">
        <v>1.3772629879896021</v>
      </c>
      <c r="C157">
        <f t="shared" si="20"/>
        <v>0.57934818105855523</v>
      </c>
      <c r="D157">
        <f t="shared" si="21"/>
        <v>0.42065181894144477</v>
      </c>
      <c r="E157" s="3">
        <f>E155/10^0.5</f>
        <v>3.2990375806335133E-2</v>
      </c>
    </row>
    <row r="158" spans="1:8">
      <c r="A158" t="s">
        <v>24</v>
      </c>
      <c r="B158" t="s">
        <v>12</v>
      </c>
      <c r="C158" t="s">
        <v>25</v>
      </c>
      <c r="D158" t="s">
        <v>26</v>
      </c>
      <c r="E158" t="s">
        <v>21</v>
      </c>
    </row>
    <row r="159" spans="1:8">
      <c r="A159" t="s">
        <v>13</v>
      </c>
      <c r="B159">
        <v>0.28343471204282039</v>
      </c>
      <c r="C159">
        <f>B159/(B159+1)</f>
        <v>0.2208407715509598</v>
      </c>
      <c r="D159">
        <f>1-C159</f>
        <v>0.77915922844904018</v>
      </c>
      <c r="E159" s="4">
        <f>AVERAGE(D153:D157,C159:C163)</f>
        <v>0.32166155133744456</v>
      </c>
      <c r="F159">
        <f>-E159</f>
        <v>-0.32166155133744456</v>
      </c>
    </row>
    <row r="160" spans="1:8">
      <c r="A160" t="s">
        <v>14</v>
      </c>
      <c r="B160">
        <v>0.27526053385851329</v>
      </c>
      <c r="C160">
        <f t="shared" ref="C160:C163" si="22">B160/(B160+1)</f>
        <v>0.2158465086547191</v>
      </c>
      <c r="D160">
        <f t="shared" ref="D160:D163" si="23">1-C160</f>
        <v>0.7841534913452809</v>
      </c>
      <c r="E160" t="s">
        <v>23</v>
      </c>
    </row>
    <row r="161" spans="1:8">
      <c r="A161" t="s">
        <v>15</v>
      </c>
      <c r="B161">
        <v>0.30081858799567684</v>
      </c>
      <c r="C161">
        <f t="shared" si="22"/>
        <v>0.23125329755564394</v>
      </c>
      <c r="D161">
        <f t="shared" si="23"/>
        <v>0.76874670244435606</v>
      </c>
      <c r="E161">
        <f>STDEV(C159:C163,D153:D157)</f>
        <v>0.10432472841293335</v>
      </c>
    </row>
    <row r="162" spans="1:8">
      <c r="A162" t="s">
        <v>16</v>
      </c>
      <c r="B162">
        <v>0.29897413048664195</v>
      </c>
      <c r="C162">
        <f t="shared" si="22"/>
        <v>0.23016172798963716</v>
      </c>
      <c r="D162">
        <f t="shared" si="23"/>
        <v>0.76983827201036281</v>
      </c>
      <c r="E162" t="s">
        <v>23</v>
      </c>
    </row>
    <row r="163" spans="1:8">
      <c r="A163" t="s">
        <v>17</v>
      </c>
      <c r="B163">
        <v>0.27605445522646543</v>
      </c>
      <c r="C163">
        <f t="shared" si="22"/>
        <v>0.21633438455216489</v>
      </c>
      <c r="D163">
        <f t="shared" si="23"/>
        <v>0.78366561544783508</v>
      </c>
      <c r="E163" s="3">
        <f>E161/10^0.5</f>
        <v>3.2990375806335251E-2</v>
      </c>
    </row>
    <row r="166" spans="1:8">
      <c r="A166" t="s">
        <v>50</v>
      </c>
    </row>
    <row r="167" spans="1:8">
      <c r="A167" t="s">
        <v>24</v>
      </c>
      <c r="B167" t="s">
        <v>2</v>
      </c>
      <c r="C167" t="s">
        <v>3</v>
      </c>
      <c r="D167" t="s">
        <v>31</v>
      </c>
      <c r="E167" t="s">
        <v>5</v>
      </c>
      <c r="F167" t="s">
        <v>6</v>
      </c>
      <c r="G167" t="s">
        <v>32</v>
      </c>
      <c r="H167" t="s">
        <v>33</v>
      </c>
    </row>
    <row r="168" spans="1:8">
      <c r="A168" t="s">
        <v>7</v>
      </c>
      <c r="B168">
        <v>25.561782999999998</v>
      </c>
      <c r="C168">
        <v>28.136505</v>
      </c>
      <c r="D168">
        <v>2.5747220000000013</v>
      </c>
      <c r="E168">
        <v>-3.4004761362000013</v>
      </c>
      <c r="F168">
        <v>9.4701025835890837E-2</v>
      </c>
      <c r="G168">
        <v>3.5540764228198032E-2</v>
      </c>
      <c r="H168">
        <v>3.4320970700450433E-2</v>
      </c>
    </row>
    <row r="169" spans="1:8">
      <c r="A169" t="s">
        <v>8</v>
      </c>
      <c r="B169">
        <v>25.562110000000001</v>
      </c>
      <c r="C169">
        <v>35</v>
      </c>
      <c r="D169">
        <v>9.4378899999999994</v>
      </c>
      <c r="E169">
        <v>-10.346688469</v>
      </c>
      <c r="F169">
        <v>7.67956136469673E-4</v>
      </c>
      <c r="H169">
        <v>0.96567902929954952</v>
      </c>
    </row>
    <row r="170" spans="1:8">
      <c r="A170" t="s">
        <v>9</v>
      </c>
      <c r="B170">
        <v>26.02214</v>
      </c>
      <c r="C170">
        <v>35</v>
      </c>
      <c r="D170">
        <v>8.9778599999999997</v>
      </c>
      <c r="E170">
        <v>-9.8810921060000005</v>
      </c>
      <c r="F170">
        <v>1.0604614513480004E-3</v>
      </c>
    </row>
    <row r="171" spans="1:8">
      <c r="A171" t="s">
        <v>10</v>
      </c>
      <c r="B171">
        <v>26.109808000000001</v>
      </c>
      <c r="C171">
        <v>28.917491999999999</v>
      </c>
      <c r="D171">
        <v>2.8076839999999983</v>
      </c>
      <c r="E171">
        <v>-3.6362569763999981</v>
      </c>
      <c r="F171">
        <v>8.0422501626044321E-2</v>
      </c>
    </row>
    <row r="172" spans="1:8">
      <c r="A172" t="s">
        <v>11</v>
      </c>
      <c r="B172">
        <v>25.531946000000001</v>
      </c>
      <c r="C172">
        <v>35</v>
      </c>
      <c r="D172">
        <v>9.4680539999999986</v>
      </c>
      <c r="E172">
        <v>-10.3772174534</v>
      </c>
      <c r="F172">
        <v>7.5187609123732928E-4</v>
      </c>
    </row>
    <row r="173" spans="1:8">
      <c r="A173" t="s">
        <v>24</v>
      </c>
      <c r="B173" t="s">
        <v>2</v>
      </c>
      <c r="C173" t="s">
        <v>3</v>
      </c>
      <c r="D173" t="s">
        <v>31</v>
      </c>
      <c r="E173" t="s">
        <v>5</v>
      </c>
      <c r="F173" t="s">
        <v>12</v>
      </c>
      <c r="G173" t="s">
        <v>32</v>
      </c>
      <c r="H173" t="s">
        <v>33</v>
      </c>
    </row>
    <row r="174" spans="1:8">
      <c r="A174" t="s">
        <v>13</v>
      </c>
      <c r="B174">
        <v>27.060396000000001</v>
      </c>
      <c r="C174">
        <v>24.766497000000001</v>
      </c>
      <c r="D174">
        <v>-2.2938989999999997</v>
      </c>
      <c r="E174">
        <v>1.5270551778999999</v>
      </c>
      <c r="F174">
        <v>2.8819697205514903</v>
      </c>
      <c r="G174">
        <v>2.022743839603804</v>
      </c>
      <c r="H174">
        <v>0.66917474550834855</v>
      </c>
    </row>
    <row r="175" spans="1:8">
      <c r="A175" t="s">
        <v>14</v>
      </c>
      <c r="B175">
        <v>28.394068000000001</v>
      </c>
      <c r="C175">
        <v>27.762374999999999</v>
      </c>
      <c r="D175">
        <v>-0.63169300000000206</v>
      </c>
      <c r="E175">
        <v>-0.15526351469999788</v>
      </c>
      <c r="F175">
        <v>0.89796833997130054</v>
      </c>
      <c r="H175">
        <v>0.33082525449165145</v>
      </c>
    </row>
    <row r="176" spans="1:8">
      <c r="A176" t="s">
        <v>15</v>
      </c>
      <c r="B176">
        <v>28.937764999999999</v>
      </c>
      <c r="C176">
        <v>28.006422000000001</v>
      </c>
      <c r="D176">
        <v>-0.93134299999999826</v>
      </c>
      <c r="E176">
        <v>0.14801225029999832</v>
      </c>
      <c r="F176">
        <v>1.1080417564966283</v>
      </c>
    </row>
    <row r="177" spans="1:6">
      <c r="A177" t="s">
        <v>16</v>
      </c>
      <c r="B177">
        <v>28.247620000000001</v>
      </c>
      <c r="C177">
        <v>25.247675000000001</v>
      </c>
      <c r="D177">
        <v>-2.9999450000000003</v>
      </c>
      <c r="E177">
        <v>2.2416443345000006</v>
      </c>
      <c r="F177">
        <v>4.7293579355481565</v>
      </c>
    </row>
    <row r="178" spans="1:6">
      <c r="A178" t="s">
        <v>17</v>
      </c>
      <c r="B178">
        <v>29.086020000000001</v>
      </c>
      <c r="C178">
        <v>29.299318</v>
      </c>
      <c r="D178">
        <v>0.21329799999999821</v>
      </c>
      <c r="E178">
        <v>-1.0104789057999981</v>
      </c>
      <c r="F178">
        <v>0.49638144545144347</v>
      </c>
    </row>
    <row r="179" spans="1:6">
      <c r="A179" s="1" t="s">
        <v>50</v>
      </c>
    </row>
    <row r="180" spans="1:6">
      <c r="A180" t="s">
        <v>24</v>
      </c>
      <c r="B180" t="s">
        <v>6</v>
      </c>
      <c r="C180" t="s">
        <v>19</v>
      </c>
      <c r="D180" t="s">
        <v>20</v>
      </c>
      <c r="E180" t="s">
        <v>21</v>
      </c>
    </row>
    <row r="181" spans="1:6">
      <c r="A181" t="s">
        <v>7</v>
      </c>
      <c r="B181">
        <v>9.4701025835890837E-2</v>
      </c>
      <c r="C181">
        <f>B181/(B181+1)</f>
        <v>8.6508575036347582E-2</v>
      </c>
      <c r="D181">
        <f>1-C181</f>
        <v>0.91349142496365243</v>
      </c>
      <c r="E181" s="2">
        <f>AVERAGE(C181:C185,D187:D191)</f>
        <v>0.22651954489291737</v>
      </c>
    </row>
    <row r="182" spans="1:6">
      <c r="A182" t="s">
        <v>8</v>
      </c>
      <c r="B182">
        <v>7.67956136469673E-4</v>
      </c>
      <c r="C182">
        <f t="shared" ref="C182:C185" si="24">B182/(B182+1)</f>
        <v>7.6736683240180667E-4</v>
      </c>
      <c r="D182">
        <f t="shared" ref="D182:D185" si="25">1-C182</f>
        <v>0.99923263316759814</v>
      </c>
      <c r="E182" t="s">
        <v>22</v>
      </c>
    </row>
    <row r="183" spans="1:6">
      <c r="A183" t="s">
        <v>9</v>
      </c>
      <c r="B183">
        <v>1.0604614513480004E-3</v>
      </c>
      <c r="C183">
        <f t="shared" si="24"/>
        <v>1.0593380641670056E-3</v>
      </c>
      <c r="D183">
        <f t="shared" si="25"/>
        <v>0.99894066193583297</v>
      </c>
      <c r="E183">
        <f>STDEV(C181:C185,D187:D191)</f>
        <v>0.24629859676025082</v>
      </c>
    </row>
    <row r="184" spans="1:6">
      <c r="A184" t="s">
        <v>10</v>
      </c>
      <c r="B184">
        <v>8.0422501626044321E-2</v>
      </c>
      <c r="C184">
        <f t="shared" si="24"/>
        <v>7.4436159470029392E-2</v>
      </c>
      <c r="D184">
        <f t="shared" si="25"/>
        <v>0.92556384052997065</v>
      </c>
      <c r="E184" t="s">
        <v>23</v>
      </c>
    </row>
    <row r="185" spans="1:6">
      <c r="A185" t="s">
        <v>11</v>
      </c>
      <c r="B185">
        <v>7.5187609123732928E-4</v>
      </c>
      <c r="C185">
        <f t="shared" si="24"/>
        <v>7.5131119831024101E-4</v>
      </c>
      <c r="D185">
        <f t="shared" si="25"/>
        <v>0.99924868880168971</v>
      </c>
      <c r="E185" s="3">
        <f>E183/10^0.5</f>
        <v>7.788645502657611E-2</v>
      </c>
    </row>
    <row r="186" spans="1:6">
      <c r="A186" t="s">
        <v>24</v>
      </c>
      <c r="B186" t="s">
        <v>12</v>
      </c>
      <c r="C186" t="s">
        <v>25</v>
      </c>
      <c r="D186" t="s">
        <v>26</v>
      </c>
      <c r="E186" t="s">
        <v>21</v>
      </c>
    </row>
    <row r="187" spans="1:6">
      <c r="A187" t="s">
        <v>13</v>
      </c>
      <c r="B187">
        <v>2.8819697205514903</v>
      </c>
      <c r="C187">
        <f>B187/(B187+1)</f>
        <v>0.74239881503817207</v>
      </c>
      <c r="D187">
        <f>1-C187</f>
        <v>0.25760118496182793</v>
      </c>
      <c r="E187" s="4">
        <f>AVERAGE(D181:D185,C187:C191)</f>
        <v>0.77348045510708252</v>
      </c>
      <c r="F187">
        <f>-E187</f>
        <v>-0.77348045510708252</v>
      </c>
    </row>
    <row r="188" spans="1:6">
      <c r="A188" t="s">
        <v>14</v>
      </c>
      <c r="B188">
        <v>0.89796833997130054</v>
      </c>
      <c r="C188">
        <f t="shared" ref="C188:C191" si="26">B188/(B188+1)</f>
        <v>0.47312082138571332</v>
      </c>
      <c r="D188">
        <f t="shared" ref="D188:D191" si="27">1-C188</f>
        <v>0.52687917861428668</v>
      </c>
      <c r="E188" t="s">
        <v>23</v>
      </c>
    </row>
    <row r="189" spans="1:6">
      <c r="A189" t="s">
        <v>15</v>
      </c>
      <c r="B189">
        <v>1.1080417564966283</v>
      </c>
      <c r="C189">
        <f t="shared" si="26"/>
        <v>0.52562609496791557</v>
      </c>
      <c r="D189">
        <f t="shared" si="27"/>
        <v>0.47437390503208443</v>
      </c>
      <c r="E189">
        <f>STDEV(C187:C191,D181:D185)</f>
        <v>0.24629859676025062</v>
      </c>
    </row>
    <row r="190" spans="1:6">
      <c r="A190" t="s">
        <v>16</v>
      </c>
      <c r="B190">
        <v>4.7293579355481565</v>
      </c>
      <c r="C190">
        <f t="shared" si="26"/>
        <v>0.82546037247988335</v>
      </c>
      <c r="D190">
        <f t="shared" si="27"/>
        <v>0.17453962752011665</v>
      </c>
      <c r="E190" t="s">
        <v>23</v>
      </c>
    </row>
    <row r="191" spans="1:6">
      <c r="A191" t="s">
        <v>17</v>
      </c>
      <c r="B191">
        <v>0.49638144545144347</v>
      </c>
      <c r="C191">
        <f t="shared" si="26"/>
        <v>0.33172119780039783</v>
      </c>
      <c r="D191">
        <f t="shared" si="27"/>
        <v>0.66827880219960223</v>
      </c>
      <c r="E191" s="3">
        <f>E189/10^0.5</f>
        <v>7.788645502657604E-2</v>
      </c>
    </row>
    <row r="192" spans="1:6">
      <c r="E192" s="3"/>
    </row>
    <row r="193" spans="1:8">
      <c r="A193" t="s">
        <v>54</v>
      </c>
    </row>
    <row r="194" spans="1:8">
      <c r="A194" t="s">
        <v>24</v>
      </c>
      <c r="B194" t="s">
        <v>2</v>
      </c>
      <c r="C194" t="s">
        <v>3</v>
      </c>
      <c r="D194" t="s">
        <v>31</v>
      </c>
      <c r="E194" t="s">
        <v>5</v>
      </c>
      <c r="F194" t="s">
        <v>6</v>
      </c>
      <c r="G194" t="s">
        <v>32</v>
      </c>
      <c r="H194" t="s">
        <v>33</v>
      </c>
    </row>
    <row r="195" spans="1:8">
      <c r="A195" t="s">
        <v>7</v>
      </c>
      <c r="B195">
        <v>23.327314000000001</v>
      </c>
      <c r="C195">
        <v>23.608758999999999</v>
      </c>
      <c r="D195">
        <v>0.28144499999999795</v>
      </c>
      <c r="E195">
        <v>0.47316189500000239</v>
      </c>
      <c r="F195">
        <v>1.388148484221299</v>
      </c>
      <c r="G195">
        <v>1.5472578321027914</v>
      </c>
      <c r="H195">
        <v>0.60742097348877788</v>
      </c>
    </row>
    <row r="196" spans="1:8">
      <c r="A196" t="s">
        <v>8</v>
      </c>
      <c r="B196">
        <v>23.32197</v>
      </c>
      <c r="C196">
        <v>23.383047000000001</v>
      </c>
      <c r="D196">
        <v>6.1077000000000936E-2</v>
      </c>
      <c r="E196">
        <v>0.73517944699999882</v>
      </c>
      <c r="F196">
        <v>1.6646045053522169</v>
      </c>
      <c r="H196">
        <v>0.39257902651122212</v>
      </c>
    </row>
    <row r="197" spans="1:8">
      <c r="A197" t="s">
        <v>9</v>
      </c>
      <c r="B197">
        <v>23.264948</v>
      </c>
      <c r="C197">
        <v>23.392769999999999</v>
      </c>
      <c r="D197">
        <v>0.12782199999999833</v>
      </c>
      <c r="E197">
        <v>0.65581964200000198</v>
      </c>
      <c r="F197">
        <v>1.5755107978726819</v>
      </c>
    </row>
    <row r="198" spans="1:8">
      <c r="A198" t="s">
        <v>10</v>
      </c>
      <c r="B198">
        <v>23.127691500000001</v>
      </c>
      <c r="C198">
        <v>23.380554</v>
      </c>
      <c r="D198">
        <v>0.2528624999999991</v>
      </c>
      <c r="E198">
        <v>0.50714648750000102</v>
      </c>
      <c r="F198">
        <v>1.4212363444950589</v>
      </c>
    </row>
    <row r="199" spans="1:8">
      <c r="A199" t="s">
        <v>11</v>
      </c>
      <c r="B199">
        <v>23.317625</v>
      </c>
      <c r="C199">
        <v>23.362638</v>
      </c>
      <c r="D199">
        <v>4.5013000000000858E-2</v>
      </c>
      <c r="E199">
        <v>0.75427954299999889</v>
      </c>
      <c r="F199">
        <v>1.6867890285727003</v>
      </c>
    </row>
    <row r="200" spans="1:8">
      <c r="A200" s="6" t="s">
        <v>24</v>
      </c>
      <c r="B200" t="s">
        <v>2</v>
      </c>
      <c r="C200" t="s">
        <v>3</v>
      </c>
      <c r="D200" t="s">
        <v>31</v>
      </c>
      <c r="E200" t="s">
        <v>5</v>
      </c>
      <c r="F200" t="s">
        <v>12</v>
      </c>
      <c r="G200" t="s">
        <v>32</v>
      </c>
      <c r="H200" t="s">
        <v>33</v>
      </c>
    </row>
    <row r="201" spans="1:8">
      <c r="A201" t="s">
        <v>13</v>
      </c>
      <c r="B201">
        <v>22.661584999999999</v>
      </c>
      <c r="C201">
        <v>24.207765999999999</v>
      </c>
      <c r="D201">
        <v>1.5461810000000007</v>
      </c>
      <c r="E201">
        <v>-1.030609209000001</v>
      </c>
      <c r="F201">
        <v>0.48950340180876534</v>
      </c>
      <c r="G201">
        <v>0.43874976696697116</v>
      </c>
      <c r="H201">
        <v>0.30495210288853752</v>
      </c>
    </row>
    <row r="202" spans="1:8">
      <c r="A202" t="s">
        <v>14</v>
      </c>
      <c r="B202">
        <v>22.781042999999997</v>
      </c>
      <c r="C202">
        <v>24.515000499999999</v>
      </c>
      <c r="D202">
        <v>1.7339575000000025</v>
      </c>
      <c r="E202">
        <v>-1.253875467500003</v>
      </c>
      <c r="F202">
        <v>0.41932028611339439</v>
      </c>
      <c r="H202">
        <v>0.69504789711146242</v>
      </c>
    </row>
    <row r="203" spans="1:8">
      <c r="A203" t="s">
        <v>15</v>
      </c>
      <c r="B203">
        <v>22.651667</v>
      </c>
      <c r="C203">
        <v>24.362207000000001</v>
      </c>
      <c r="D203">
        <v>1.7105400000000017</v>
      </c>
      <c r="E203">
        <v>-1.2260320600000023</v>
      </c>
      <c r="F203">
        <v>0.42749158899468731</v>
      </c>
    </row>
    <row r="204" spans="1:8">
      <c r="A204" t="s">
        <v>16</v>
      </c>
      <c r="B204">
        <v>22.730667</v>
      </c>
      <c r="C204">
        <v>24.437432999999999</v>
      </c>
      <c r="D204">
        <v>1.7067659999999982</v>
      </c>
      <c r="E204">
        <v>-1.2215447739999981</v>
      </c>
      <c r="F204">
        <v>0.42882330728544288</v>
      </c>
    </row>
    <row r="205" spans="1:8">
      <c r="A205" t="s">
        <v>17</v>
      </c>
      <c r="B205">
        <v>22.529585000000001</v>
      </c>
      <c r="C205">
        <v>24.236954000000001</v>
      </c>
      <c r="D205">
        <v>1.7073689999999999</v>
      </c>
      <c r="E205">
        <v>-1.2222617410000001</v>
      </c>
      <c r="F205">
        <v>0.42861025063256558</v>
      </c>
    </row>
    <row r="206" spans="1:8">
      <c r="A206" s="1" t="s">
        <v>54</v>
      </c>
    </row>
    <row r="207" spans="1:8">
      <c r="A207" t="s">
        <v>24</v>
      </c>
      <c r="B207" t="s">
        <v>6</v>
      </c>
      <c r="C207" t="s">
        <v>19</v>
      </c>
      <c r="D207" t="s">
        <v>20</v>
      </c>
      <c r="E207" t="s">
        <v>21</v>
      </c>
    </row>
    <row r="208" spans="1:8">
      <c r="A208" t="s">
        <v>7</v>
      </c>
      <c r="B208">
        <v>1.388148484221299</v>
      </c>
      <c r="C208">
        <f>B208/(B208+1)</f>
        <v>0.58126556761144244</v>
      </c>
      <c r="D208">
        <f>1-C208</f>
        <v>0.41873443238855756</v>
      </c>
      <c r="E208" s="2">
        <f>AVERAGE(C208:C212,D214:D218)</f>
        <v>0.65088136380182227</v>
      </c>
    </row>
    <row r="209" spans="1:8">
      <c r="A209" t="s">
        <v>8</v>
      </c>
      <c r="B209">
        <v>1.6646045053522169</v>
      </c>
      <c r="C209">
        <f t="shared" ref="C209:C212" si="28">B209/(B209+1)</f>
        <v>0.62470978413818445</v>
      </c>
      <c r="D209">
        <f t="shared" ref="D209:D212" si="29">1-C209</f>
        <v>0.37529021586181555</v>
      </c>
      <c r="E209" t="s">
        <v>22</v>
      </c>
    </row>
    <row r="210" spans="1:8">
      <c r="A210" t="s">
        <v>9</v>
      </c>
      <c r="B210">
        <v>1.5755107978726819</v>
      </c>
      <c r="C210">
        <f t="shared" si="28"/>
        <v>0.61172750631603667</v>
      </c>
      <c r="D210">
        <f t="shared" si="29"/>
        <v>0.38827249368396333</v>
      </c>
      <c r="E210">
        <f>STDEV(C208:C212,D214:D218)</f>
        <v>4.9728774250140891E-2</v>
      </c>
    </row>
    <row r="211" spans="1:8">
      <c r="A211" t="s">
        <v>10</v>
      </c>
      <c r="B211">
        <v>1.4212363444950589</v>
      </c>
      <c r="C211">
        <f t="shared" si="28"/>
        <v>0.58698786168743611</v>
      </c>
      <c r="D211">
        <f t="shared" si="29"/>
        <v>0.41301213831256389</v>
      </c>
      <c r="E211" t="s">
        <v>23</v>
      </c>
    </row>
    <row r="212" spans="1:8">
      <c r="A212" t="s">
        <v>11</v>
      </c>
      <c r="B212">
        <v>1.6867890285727003</v>
      </c>
      <c r="C212">
        <f t="shared" si="28"/>
        <v>0.62780851441423791</v>
      </c>
      <c r="D212">
        <f t="shared" si="29"/>
        <v>0.37219148558576209</v>
      </c>
      <c r="E212" s="3">
        <f>E210/10^0.5</f>
        <v>1.5725619187877706E-2</v>
      </c>
    </row>
    <row r="213" spans="1:8">
      <c r="A213" s="6" t="s">
        <v>24</v>
      </c>
      <c r="B213" t="s">
        <v>12</v>
      </c>
      <c r="C213" t="s">
        <v>25</v>
      </c>
      <c r="D213" t="s">
        <v>26</v>
      </c>
      <c r="E213" t="s">
        <v>21</v>
      </c>
    </row>
    <row r="214" spans="1:8">
      <c r="A214" t="s">
        <v>13</v>
      </c>
      <c r="B214">
        <v>0.48950340180876534</v>
      </c>
      <c r="C214">
        <f>B214/(B214+1)</f>
        <v>0.3286353030240422</v>
      </c>
      <c r="D214">
        <f>1-C214</f>
        <v>0.6713646969759578</v>
      </c>
      <c r="E214" s="4">
        <f>AVERAGE(D208:D212,C214:C218)</f>
        <v>0.34911863619817785</v>
      </c>
      <c r="F214">
        <f>-E214</f>
        <v>-0.34911863619817785</v>
      </c>
    </row>
    <row r="215" spans="1:8">
      <c r="A215" t="s">
        <v>14</v>
      </c>
      <c r="B215">
        <v>0.41932028611339439</v>
      </c>
      <c r="C215">
        <f t="shared" ref="C215:C218" si="30">B215/(B215+1)</f>
        <v>0.2954373936707711</v>
      </c>
      <c r="D215">
        <f t="shared" ref="D215:D218" si="31">1-C215</f>
        <v>0.70456260632922896</v>
      </c>
      <c r="E215" t="s">
        <v>23</v>
      </c>
    </row>
    <row r="216" spans="1:8">
      <c r="A216" t="s">
        <v>15</v>
      </c>
      <c r="B216">
        <v>0.42749158899468731</v>
      </c>
      <c r="C216">
        <f t="shared" si="30"/>
        <v>0.29947047834849155</v>
      </c>
      <c r="D216">
        <f t="shared" si="31"/>
        <v>0.70052952165150839</v>
      </c>
      <c r="E216">
        <f>STDEV(C214:C218,D208:D212)</f>
        <v>4.9728774250140613E-2</v>
      </c>
    </row>
    <row r="217" spans="1:8">
      <c r="A217" t="s">
        <v>16</v>
      </c>
      <c r="B217">
        <v>0.42882330728544288</v>
      </c>
      <c r="C217">
        <f t="shared" si="30"/>
        <v>0.30012339881279304</v>
      </c>
      <c r="D217">
        <f t="shared" si="31"/>
        <v>0.69987660118720696</v>
      </c>
      <c r="E217" t="s">
        <v>23</v>
      </c>
    </row>
    <row r="218" spans="1:8">
      <c r="A218" t="s">
        <v>17</v>
      </c>
      <c r="B218">
        <v>0.42861025063256558</v>
      </c>
      <c r="C218">
        <f t="shared" si="30"/>
        <v>0.30001902229301791</v>
      </c>
      <c r="D218">
        <f t="shared" si="31"/>
        <v>0.69998097770698209</v>
      </c>
      <c r="E218" s="3">
        <f>E216/10^0.5</f>
        <v>1.5725619187877619E-2</v>
      </c>
    </row>
    <row r="219" spans="1:8">
      <c r="E219" s="3"/>
    </row>
    <row r="220" spans="1:8">
      <c r="A220" t="s">
        <v>53</v>
      </c>
    </row>
    <row r="221" spans="1:8">
      <c r="A221" s="4" t="s">
        <v>24</v>
      </c>
    </row>
    <row r="222" spans="1:8">
      <c r="A222" t="s">
        <v>48</v>
      </c>
      <c r="B222" t="s">
        <v>2</v>
      </c>
      <c r="C222" t="s">
        <v>3</v>
      </c>
      <c r="D222" t="s">
        <v>31</v>
      </c>
      <c r="E222" t="s">
        <v>5</v>
      </c>
      <c r="F222" t="s">
        <v>6</v>
      </c>
      <c r="G222" t="s">
        <v>32</v>
      </c>
      <c r="H222" t="s">
        <v>33</v>
      </c>
    </row>
    <row r="223" spans="1:8">
      <c r="A223" t="s">
        <v>7</v>
      </c>
      <c r="B223">
        <v>20.946096000000001</v>
      </c>
      <c r="C223">
        <v>21.648492999999998</v>
      </c>
      <c r="D223">
        <v>0.70239699999999772</v>
      </c>
      <c r="E223">
        <v>7.3339763800002178E-2</v>
      </c>
      <c r="F223">
        <v>1.052149537894147</v>
      </c>
      <c r="G223">
        <v>1.0942593088310117</v>
      </c>
      <c r="H223" s="14">
        <v>0.52250421149700566</v>
      </c>
    </row>
    <row r="224" spans="1:8">
      <c r="A224" t="s">
        <v>8</v>
      </c>
      <c r="B224">
        <v>21.066977999999999</v>
      </c>
      <c r="C224">
        <v>21.635439000000002</v>
      </c>
      <c r="D224">
        <v>0.56846100000000277</v>
      </c>
      <c r="E224">
        <v>0.1985163493999974</v>
      </c>
      <c r="F224">
        <v>1.147517654341945</v>
      </c>
      <c r="H224" s="15">
        <v>0.47749578850299434</v>
      </c>
    </row>
    <row r="225" spans="1:8">
      <c r="A225" t="s">
        <v>9</v>
      </c>
      <c r="B225">
        <v>21.217222</v>
      </c>
      <c r="C225">
        <v>21.8553</v>
      </c>
      <c r="D225">
        <v>0.63807800000000015</v>
      </c>
      <c r="E225">
        <v>0.13345230119999985</v>
      </c>
      <c r="F225">
        <v>1.0969154300701471</v>
      </c>
    </row>
    <row r="226" spans="1:8">
      <c r="A226" t="s">
        <v>10</v>
      </c>
      <c r="B226">
        <v>21.151945000000001</v>
      </c>
      <c r="C226">
        <v>21.746523</v>
      </c>
      <c r="D226">
        <v>0.5945779999999985</v>
      </c>
      <c r="E226">
        <v>0.17410740120000145</v>
      </c>
      <c r="F226">
        <v>1.1282661279203525</v>
      </c>
    </row>
    <row r="227" spans="1:8">
      <c r="A227" t="s">
        <v>11</v>
      </c>
      <c r="B227">
        <v>21.010290000000001</v>
      </c>
      <c r="C227">
        <v>21.721074999999999</v>
      </c>
      <c r="D227">
        <v>0.71078499999999778</v>
      </c>
      <c r="E227">
        <v>6.5500339000002072E-2</v>
      </c>
      <c r="F227">
        <v>1.0464477939284673</v>
      </c>
    </row>
    <row r="228" spans="1:8">
      <c r="A228" t="s">
        <v>48</v>
      </c>
      <c r="B228" t="s">
        <v>2</v>
      </c>
      <c r="C228" t="s">
        <v>3</v>
      </c>
      <c r="D228" t="s">
        <v>31</v>
      </c>
      <c r="E228" t="s">
        <v>5</v>
      </c>
      <c r="F228" t="s">
        <v>12</v>
      </c>
      <c r="G228" t="s">
        <v>32</v>
      </c>
      <c r="H228" t="s">
        <v>33</v>
      </c>
    </row>
    <row r="229" spans="1:8">
      <c r="A229" s="13" t="s">
        <v>13</v>
      </c>
      <c r="B229">
        <v>21.002844</v>
      </c>
      <c r="C229">
        <v>21.621932999999999</v>
      </c>
      <c r="D229">
        <v>0.61908899999999889</v>
      </c>
      <c r="E229">
        <v>0.15119942060000102</v>
      </c>
      <c r="F229" s="13">
        <v>1.1104923239605144</v>
      </c>
      <c r="G229">
        <v>1.1179979039471686</v>
      </c>
      <c r="H229" s="15">
        <v>0.52785600111484154</v>
      </c>
    </row>
    <row r="230" spans="1:8">
      <c r="A230" t="s">
        <v>14</v>
      </c>
      <c r="B230">
        <v>20.833586</v>
      </c>
      <c r="C230">
        <v>21.471465999999999</v>
      </c>
      <c r="D230">
        <v>0.63787999999999911</v>
      </c>
      <c r="E230">
        <v>0.13363735200000082</v>
      </c>
      <c r="F230">
        <v>1.0970561376284733</v>
      </c>
      <c r="G230" s="16"/>
      <c r="H230" s="14">
        <v>0.47214399888515846</v>
      </c>
    </row>
    <row r="231" spans="1:8">
      <c r="A231" t="s">
        <v>15</v>
      </c>
      <c r="B231">
        <v>20.975760000000001</v>
      </c>
      <c r="C231">
        <v>21.628387</v>
      </c>
      <c r="D231">
        <v>0.65262699999999896</v>
      </c>
      <c r="E231">
        <v>0.11985480580000096</v>
      </c>
      <c r="F231">
        <v>1.086625498000068</v>
      </c>
      <c r="G231" s="16"/>
    </row>
    <row r="232" spans="1:8">
      <c r="A232" t="s">
        <v>16</v>
      </c>
      <c r="B232">
        <v>20.795888999999999</v>
      </c>
      <c r="C232">
        <v>21.337</v>
      </c>
      <c r="D232">
        <v>0.54111100000000079</v>
      </c>
      <c r="E232">
        <v>0.22407765939999924</v>
      </c>
      <c r="F232">
        <v>1.1680302672825444</v>
      </c>
      <c r="G232" s="16"/>
    </row>
    <row r="233" spans="1:8">
      <c r="A233" t="s">
        <v>17</v>
      </c>
      <c r="B233">
        <v>21.259274000000001</v>
      </c>
      <c r="C233">
        <v>21.854510000000001</v>
      </c>
      <c r="D233">
        <v>0.59523599999999988</v>
      </c>
      <c r="E233">
        <v>0.17349243440000017</v>
      </c>
      <c r="F233">
        <v>1.1277852928642425</v>
      </c>
      <c r="G233" s="16"/>
    </row>
    <row r="234" spans="1:8">
      <c r="A234" s="1" t="s">
        <v>53</v>
      </c>
    </row>
    <row r="235" spans="1:8">
      <c r="A235" s="4" t="s">
        <v>24</v>
      </c>
      <c r="B235" t="s">
        <v>6</v>
      </c>
      <c r="C235" t="s">
        <v>19</v>
      </c>
      <c r="D235" t="s">
        <v>20</v>
      </c>
      <c r="E235" t="s">
        <v>21</v>
      </c>
    </row>
    <row r="236" spans="1:8">
      <c r="A236" t="s">
        <v>7</v>
      </c>
      <c r="B236">
        <v>1.052149537894147</v>
      </c>
      <c r="C236">
        <f>B236/(B236+1)</f>
        <v>0.51270607646547561</v>
      </c>
      <c r="D236">
        <f>1-C236</f>
        <v>0.48729392353452439</v>
      </c>
      <c r="E236" s="2">
        <f>AVERAGE(C236:C240,D242:D246)</f>
        <v>0.49727886869513166</v>
      </c>
    </row>
    <row r="237" spans="1:8">
      <c r="A237" t="s">
        <v>8</v>
      </c>
      <c r="B237">
        <v>1.147517654341945</v>
      </c>
      <c r="C237">
        <f t="shared" ref="C237:C240" si="32">B237/(B237+1)</f>
        <v>0.5343460865254559</v>
      </c>
      <c r="D237">
        <f t="shared" ref="D237:D240" si="33">1-C237</f>
        <v>0.4656539134745441</v>
      </c>
      <c r="E237" t="s">
        <v>22</v>
      </c>
    </row>
    <row r="238" spans="1:8">
      <c r="A238" t="s">
        <v>9</v>
      </c>
      <c r="B238">
        <v>1.0969154300701471</v>
      </c>
      <c r="C238">
        <f t="shared" si="32"/>
        <v>0.52310904595396701</v>
      </c>
      <c r="D238">
        <f t="shared" si="33"/>
        <v>0.47689095404603299</v>
      </c>
      <c r="E238">
        <f>STDEV(C236:C240,D242:D246)</f>
        <v>2.7674491152959314E-2</v>
      </c>
    </row>
    <row r="239" spans="1:8">
      <c r="A239" t="s">
        <v>10</v>
      </c>
      <c r="B239">
        <v>1.1282661279203525</v>
      </c>
      <c r="C239">
        <f t="shared" si="32"/>
        <v>0.53013394947127424</v>
      </c>
      <c r="D239">
        <f t="shared" si="33"/>
        <v>0.46986605052872576</v>
      </c>
      <c r="E239" t="s">
        <v>23</v>
      </c>
    </row>
    <row r="240" spans="1:8">
      <c r="A240" t="s">
        <v>11</v>
      </c>
      <c r="B240">
        <v>1.0464477939284673</v>
      </c>
      <c r="C240">
        <f t="shared" si="32"/>
        <v>0.51134839453668723</v>
      </c>
      <c r="D240">
        <f t="shared" si="33"/>
        <v>0.48865160546331277</v>
      </c>
      <c r="E240" s="3">
        <f>E238/10^0.5</f>
        <v>8.7514425129530688E-3</v>
      </c>
    </row>
    <row r="241" spans="1:8">
      <c r="A241" s="4" t="s">
        <v>24</v>
      </c>
      <c r="B241" t="s">
        <v>12</v>
      </c>
      <c r="C241" t="s">
        <v>25</v>
      </c>
      <c r="D241" t="s">
        <v>26</v>
      </c>
      <c r="E241" t="s">
        <v>21</v>
      </c>
    </row>
    <row r="242" spans="1:8">
      <c r="A242" s="13" t="s">
        <v>13</v>
      </c>
      <c r="B242" s="13">
        <v>1.1104923239605144</v>
      </c>
      <c r="C242">
        <f>B242/(B242+1)</f>
        <v>0.52617690732775724</v>
      </c>
      <c r="D242">
        <f>1-C242</f>
        <v>0.47382309267224276</v>
      </c>
      <c r="E242" s="4">
        <f>AVERAGE(D236:D240,C242:C246)</f>
        <v>0.50272113130486829</v>
      </c>
      <c r="F242">
        <f>-E242</f>
        <v>-0.50272113130486829</v>
      </c>
    </row>
    <row r="243" spans="1:8">
      <c r="A243" t="s">
        <v>14</v>
      </c>
      <c r="B243">
        <v>1.0970561376284733</v>
      </c>
      <c r="C243">
        <f t="shared" ref="C243:C246" si="34">B243/(B243+1)</f>
        <v>0.52314104422074093</v>
      </c>
      <c r="D243">
        <f t="shared" ref="D243:D246" si="35">1-C243</f>
        <v>0.47685895577925907</v>
      </c>
      <c r="E243" t="s">
        <v>23</v>
      </c>
    </row>
    <row r="244" spans="1:8">
      <c r="A244" t="s">
        <v>15</v>
      </c>
      <c r="B244">
        <v>1.086625498000068</v>
      </c>
      <c r="C244">
        <f t="shared" si="34"/>
        <v>0.52075731799575309</v>
      </c>
      <c r="D244">
        <f t="shared" si="35"/>
        <v>0.47924268200424691</v>
      </c>
      <c r="E244">
        <f>STDEV(C242:C246,D236:D240)</f>
        <v>2.7674491152959314E-2</v>
      </c>
    </row>
    <row r="245" spans="1:8">
      <c r="A245" t="s">
        <v>16</v>
      </c>
      <c r="B245">
        <v>1.1680302672825444</v>
      </c>
      <c r="C245">
        <f t="shared" si="34"/>
        <v>0.53875182690441803</v>
      </c>
      <c r="D245">
        <f t="shared" si="35"/>
        <v>0.46124817309558197</v>
      </c>
      <c r="E245" t="s">
        <v>23</v>
      </c>
    </row>
    <row r="246" spans="1:8">
      <c r="A246" t="s">
        <v>17</v>
      </c>
      <c r="B246">
        <v>1.1277852928642425</v>
      </c>
      <c r="C246">
        <f t="shared" si="34"/>
        <v>0.53002776955287367</v>
      </c>
      <c r="D246">
        <f t="shared" si="35"/>
        <v>0.46997223044712633</v>
      </c>
      <c r="E246" s="3">
        <f>E244/10^0.5</f>
        <v>8.7514425129530688E-3</v>
      </c>
    </row>
    <row r="248" spans="1:8">
      <c r="A248" t="s">
        <v>51</v>
      </c>
    </row>
    <row r="249" spans="1:8">
      <c r="A249" t="s">
        <v>24</v>
      </c>
      <c r="B249" t="s">
        <v>2</v>
      </c>
      <c r="C249" t="s">
        <v>3</v>
      </c>
      <c r="D249" t="s">
        <v>31</v>
      </c>
      <c r="E249" t="s">
        <v>5</v>
      </c>
      <c r="F249" t="s">
        <v>6</v>
      </c>
      <c r="G249" t="s">
        <v>32</v>
      </c>
      <c r="H249" t="s">
        <v>33</v>
      </c>
    </row>
    <row r="250" spans="1:8">
      <c r="A250" t="s">
        <v>7</v>
      </c>
      <c r="B250">
        <v>21.97109</v>
      </c>
      <c r="C250">
        <v>22.788195000000002</v>
      </c>
      <c r="D250">
        <v>0.81710500000000152</v>
      </c>
      <c r="E250">
        <v>0.70820096299999913</v>
      </c>
      <c r="F250">
        <v>1.6337655449062154</v>
      </c>
      <c r="G250">
        <v>1.6293639886308839</v>
      </c>
      <c r="H250">
        <v>0.61967989052717565</v>
      </c>
    </row>
    <row r="251" spans="1:8">
      <c r="A251" t="s">
        <v>8</v>
      </c>
      <c r="B251">
        <v>21.938590999999999</v>
      </c>
      <c r="C251">
        <v>22.762405000000001</v>
      </c>
      <c r="D251">
        <v>0.82381400000000227</v>
      </c>
      <c r="E251">
        <v>0.70377704839999866</v>
      </c>
      <c r="F251">
        <v>1.6287634004073712</v>
      </c>
      <c r="H251">
        <v>0.38032010947282435</v>
      </c>
    </row>
    <row r="252" spans="1:8">
      <c r="A252" t="s">
        <v>9</v>
      </c>
      <c r="B252">
        <v>22.212402000000001</v>
      </c>
      <c r="C252">
        <v>23.006727000000001</v>
      </c>
      <c r="D252">
        <v>0.79432500000000061</v>
      </c>
      <c r="E252">
        <v>0.72322209499999968</v>
      </c>
      <c r="F252">
        <v>1.6508649390801569</v>
      </c>
    </row>
    <row r="253" spans="1:8">
      <c r="A253" t="s">
        <v>10</v>
      </c>
      <c r="B253">
        <v>22.311119999999999</v>
      </c>
      <c r="C253">
        <v>23.057815999999999</v>
      </c>
      <c r="D253">
        <v>0.74669600000000003</v>
      </c>
      <c r="E253">
        <v>0.75462865760000009</v>
      </c>
      <c r="F253">
        <v>1.6871972603315017</v>
      </c>
    </row>
    <row r="254" spans="1:8">
      <c r="A254" t="s">
        <v>11</v>
      </c>
      <c r="B254">
        <v>21.500720000000001</v>
      </c>
      <c r="C254">
        <v>22.438309</v>
      </c>
      <c r="D254">
        <v>0.93758899999999912</v>
      </c>
      <c r="E254">
        <v>0.62875381340000069</v>
      </c>
      <c r="F254">
        <v>1.546228798429174</v>
      </c>
    </row>
    <row r="255" spans="1:8">
      <c r="A255" t="s">
        <v>24</v>
      </c>
      <c r="B255" t="s">
        <v>2</v>
      </c>
      <c r="C255" t="s">
        <v>3</v>
      </c>
      <c r="D255" t="s">
        <v>31</v>
      </c>
      <c r="E255" t="s">
        <v>5</v>
      </c>
      <c r="F255" t="s">
        <v>12</v>
      </c>
      <c r="G255" t="s">
        <v>32</v>
      </c>
      <c r="H255" t="s">
        <v>33</v>
      </c>
    </row>
    <row r="256" spans="1:8">
      <c r="A256" t="s">
        <v>13</v>
      </c>
      <c r="B256">
        <v>25.06955</v>
      </c>
      <c r="C256">
        <v>25.845002999999998</v>
      </c>
      <c r="D256">
        <v>0.77545299999999884</v>
      </c>
      <c r="E256">
        <v>0.73566629180000087</v>
      </c>
      <c r="F256">
        <v>1.6651663294227173</v>
      </c>
      <c r="G256">
        <v>1.5740574300429133</v>
      </c>
      <c r="H256">
        <v>0.6115082793691482</v>
      </c>
    </row>
    <row r="257" spans="1:8">
      <c r="A257" t="s">
        <v>14</v>
      </c>
      <c r="B257">
        <v>23.3352</v>
      </c>
      <c r="C257">
        <v>24.24539</v>
      </c>
      <c r="D257">
        <v>0.91019000000000005</v>
      </c>
      <c r="E257">
        <v>0.64682071400000007</v>
      </c>
      <c r="F257">
        <v>1.5657140066606774</v>
      </c>
      <c r="H257">
        <v>0.38849172063085202</v>
      </c>
    </row>
    <row r="258" spans="1:8">
      <c r="A258" t="s">
        <v>15</v>
      </c>
      <c r="B258">
        <v>22.762283</v>
      </c>
      <c r="C258">
        <v>23.580822000000001</v>
      </c>
      <c r="D258">
        <v>0.81853900000000124</v>
      </c>
      <c r="E258">
        <v>0.70725538339999927</v>
      </c>
      <c r="F258">
        <v>1.6326950836041347</v>
      </c>
    </row>
    <row r="259" spans="1:8">
      <c r="A259" t="s">
        <v>16</v>
      </c>
      <c r="B259">
        <v>22.7622</v>
      </c>
      <c r="C259">
        <v>23.844992000000001</v>
      </c>
      <c r="D259">
        <v>1.0827920000000013</v>
      </c>
      <c r="E259">
        <v>0.5330069551999993</v>
      </c>
      <c r="F259">
        <v>1.446941861527536</v>
      </c>
    </row>
    <row r="260" spans="1:8">
      <c r="A260" t="s">
        <v>17</v>
      </c>
      <c r="B260">
        <v>25.034050000000001</v>
      </c>
      <c r="C260">
        <v>25.952562</v>
      </c>
      <c r="D260">
        <v>0.91851199999999977</v>
      </c>
      <c r="E260">
        <v>0.64133318720000032</v>
      </c>
      <c r="F260">
        <v>1.5597698689995001</v>
      </c>
    </row>
    <row r="261" spans="1:8">
      <c r="A261" s="1" t="s">
        <v>51</v>
      </c>
    </row>
    <row r="262" spans="1:8">
      <c r="A262" t="s">
        <v>24</v>
      </c>
      <c r="B262" t="s">
        <v>6</v>
      </c>
      <c r="C262" t="s">
        <v>19</v>
      </c>
      <c r="D262" t="s">
        <v>20</v>
      </c>
      <c r="E262" t="s">
        <v>21</v>
      </c>
    </row>
    <row r="263" spans="1:8">
      <c r="A263" t="s">
        <v>7</v>
      </c>
      <c r="B263">
        <v>1.6337655449062154</v>
      </c>
      <c r="C263">
        <f>B263/(B263+1)</f>
        <v>0.6203154825477798</v>
      </c>
      <c r="D263">
        <f>1-C263</f>
        <v>0.3796845174522202</v>
      </c>
      <c r="E263" s="2">
        <f>AVERAGE(C263:C267,D269:D273)</f>
        <v>0.50419390447606216</v>
      </c>
    </row>
    <row r="264" spans="1:8">
      <c r="A264" t="s">
        <v>8</v>
      </c>
      <c r="B264">
        <v>1.6287634004073712</v>
      </c>
      <c r="C264">
        <f t="shared" ref="C264:C267" si="36">B264/(B264+1)</f>
        <v>0.61959299956586689</v>
      </c>
      <c r="D264">
        <f t="shared" ref="D264:D267" si="37">1-C264</f>
        <v>0.38040700043413311</v>
      </c>
      <c r="E264" t="s">
        <v>22</v>
      </c>
    </row>
    <row r="265" spans="1:8">
      <c r="A265" t="s">
        <v>9</v>
      </c>
      <c r="B265">
        <v>1.6508649390801569</v>
      </c>
      <c r="C265">
        <f t="shared" si="36"/>
        <v>0.62276463607874433</v>
      </c>
      <c r="D265">
        <f t="shared" si="37"/>
        <v>0.37723536392125567</v>
      </c>
      <c r="E265">
        <f>STDEV(C263:C267,D269:D273)</f>
        <v>0.12201498735182224</v>
      </c>
    </row>
    <row r="266" spans="1:8">
      <c r="A266" t="s">
        <v>10</v>
      </c>
      <c r="B266">
        <v>1.6871972603315017</v>
      </c>
      <c r="C266">
        <f t="shared" si="36"/>
        <v>0.6278650567407037</v>
      </c>
      <c r="D266">
        <f t="shared" si="37"/>
        <v>0.3721349432592963</v>
      </c>
      <c r="E266" t="s">
        <v>23</v>
      </c>
    </row>
    <row r="267" spans="1:8">
      <c r="A267" t="s">
        <v>11</v>
      </c>
      <c r="B267">
        <v>1.546228798429174</v>
      </c>
      <c r="C267">
        <f t="shared" si="36"/>
        <v>0.60726231648274398</v>
      </c>
      <c r="D267">
        <f t="shared" si="37"/>
        <v>0.39273768351725602</v>
      </c>
      <c r="E267" s="3">
        <f>E265/10^0.5</f>
        <v>3.8584526870839485E-2</v>
      </c>
    </row>
    <row r="268" spans="1:8">
      <c r="A268" t="s">
        <v>24</v>
      </c>
      <c r="B268" t="s">
        <v>12</v>
      </c>
      <c r="C268" t="s">
        <v>25</v>
      </c>
      <c r="D268" t="s">
        <v>26</v>
      </c>
      <c r="E268" t="s">
        <v>21</v>
      </c>
    </row>
    <row r="269" spans="1:8">
      <c r="A269" t="s">
        <v>13</v>
      </c>
      <c r="B269">
        <v>1.6651663294227173</v>
      </c>
      <c r="C269">
        <f>B269/(B269+1)</f>
        <v>0.62478889630254231</v>
      </c>
      <c r="D269">
        <f>1-C269</f>
        <v>0.37521110369745769</v>
      </c>
      <c r="E269" s="4">
        <f>AVERAGE(D263:D267,C269:C273)</f>
        <v>0.49580609552393778</v>
      </c>
      <c r="F269">
        <f>-E269</f>
        <v>-0.49580609552393778</v>
      </c>
    </row>
    <row r="270" spans="1:8">
      <c r="A270" t="s">
        <v>14</v>
      </c>
      <c r="B270">
        <v>1.5657140066606774</v>
      </c>
      <c r="C270">
        <f t="shared" ref="C270:C273" si="38">B270/(B270+1)</f>
        <v>0.61024494647339211</v>
      </c>
      <c r="D270">
        <f t="shared" ref="D270:D273" si="39">1-C270</f>
        <v>0.38975505352660789</v>
      </c>
      <c r="E270" t="s">
        <v>23</v>
      </c>
    </row>
    <row r="271" spans="1:8">
      <c r="A271" t="s">
        <v>15</v>
      </c>
      <c r="B271">
        <v>1.6326950836041347</v>
      </c>
      <c r="C271">
        <f t="shared" si="38"/>
        <v>0.62016110174406924</v>
      </c>
      <c r="D271">
        <f t="shared" si="39"/>
        <v>0.37983889825593076</v>
      </c>
      <c r="E271">
        <f>STDEV(C269:C273,D263:D267)</f>
        <v>0.12201498735182184</v>
      </c>
    </row>
    <row r="272" spans="1:8">
      <c r="A272" t="s">
        <v>16</v>
      </c>
      <c r="B272">
        <v>1.446941861527536</v>
      </c>
      <c r="C272">
        <f t="shared" si="38"/>
        <v>0.59132662049610907</v>
      </c>
      <c r="D272">
        <f t="shared" si="39"/>
        <v>0.40867337950389093</v>
      </c>
      <c r="E272" t="s">
        <v>23</v>
      </c>
    </row>
    <row r="273" spans="1:8">
      <c r="A273" t="s">
        <v>17</v>
      </c>
      <c r="B273">
        <v>1.5597698689995001</v>
      </c>
      <c r="C273">
        <f t="shared" si="38"/>
        <v>0.60933988163910402</v>
      </c>
      <c r="D273">
        <f t="shared" si="39"/>
        <v>0.39066011836089598</v>
      </c>
      <c r="E273" s="3">
        <f>E271/10^0.5</f>
        <v>3.8584526870839353E-2</v>
      </c>
    </row>
    <row r="275" spans="1:8">
      <c r="A275" t="s">
        <v>52</v>
      </c>
    </row>
    <row r="276" spans="1:8">
      <c r="A276" t="s">
        <v>24</v>
      </c>
      <c r="B276" t="s">
        <v>2</v>
      </c>
      <c r="C276" t="s">
        <v>3</v>
      </c>
      <c r="D276" t="s">
        <v>31</v>
      </c>
      <c r="E276" t="s">
        <v>5</v>
      </c>
      <c r="F276" t="s">
        <v>6</v>
      </c>
      <c r="G276" t="s">
        <v>32</v>
      </c>
      <c r="H276" t="s">
        <v>33</v>
      </c>
    </row>
    <row r="277" spans="1:8">
      <c r="A277" t="s">
        <v>7</v>
      </c>
      <c r="B277">
        <v>27.976334000000001</v>
      </c>
      <c r="C277">
        <v>28.249521000000001</v>
      </c>
      <c r="D277">
        <v>0.27318700000000007</v>
      </c>
      <c r="E277">
        <v>-0.17699018460000004</v>
      </c>
      <c r="F277">
        <v>0.88454645333775639</v>
      </c>
      <c r="G277">
        <v>0.94936260829376473</v>
      </c>
      <c r="H277">
        <v>0.48701180799026478</v>
      </c>
    </row>
    <row r="278" spans="1:8">
      <c r="A278" t="s">
        <v>8</v>
      </c>
      <c r="B278">
        <v>27.931107000000001</v>
      </c>
      <c r="C278">
        <v>28.160634999999999</v>
      </c>
      <c r="D278">
        <v>0.2295279999999984</v>
      </c>
      <c r="E278">
        <v>-0.12871206239999822</v>
      </c>
      <c r="F278">
        <v>0.91464761952422891</v>
      </c>
      <c r="H278">
        <v>0.51298819200973522</v>
      </c>
    </row>
    <row r="279" spans="1:8">
      <c r="A279" t="s">
        <v>9</v>
      </c>
      <c r="B279">
        <v>28.235258000000002</v>
      </c>
      <c r="C279">
        <v>28.343664</v>
      </c>
      <c r="D279">
        <v>0.10840599999999867</v>
      </c>
      <c r="E279">
        <v>5.2246452000014737E-3</v>
      </c>
      <c r="F279">
        <v>1.0036280134559259</v>
      </c>
    </row>
    <row r="280" spans="1:8">
      <c r="A280" t="s">
        <v>10</v>
      </c>
      <c r="B280">
        <v>28.139679999999998</v>
      </c>
      <c r="C280">
        <v>28.263573000000001</v>
      </c>
      <c r="D280">
        <v>0.12389300000000247</v>
      </c>
      <c r="E280">
        <v>-1.1900879400002728E-2</v>
      </c>
      <c r="F280">
        <v>0.99178486914004338</v>
      </c>
    </row>
    <row r="281" spans="1:8">
      <c r="A281" t="s">
        <v>11</v>
      </c>
      <c r="B281">
        <v>27.965703999999999</v>
      </c>
      <c r="C281">
        <v>28.142728999999999</v>
      </c>
      <c r="D281">
        <v>0.17702500000000043</v>
      </c>
      <c r="E281">
        <v>-7.0654245000000476E-2</v>
      </c>
      <c r="F281">
        <v>0.95220608601086909</v>
      </c>
    </row>
    <row r="282" spans="1:8">
      <c r="A282" t="s">
        <v>24</v>
      </c>
      <c r="B282" t="s">
        <v>2</v>
      </c>
      <c r="C282" t="s">
        <v>3</v>
      </c>
      <c r="D282" t="s">
        <v>31</v>
      </c>
      <c r="E282" t="s">
        <v>5</v>
      </c>
      <c r="F282" t="s">
        <v>12</v>
      </c>
      <c r="G282" t="s">
        <v>32</v>
      </c>
      <c r="H282" t="s">
        <v>33</v>
      </c>
    </row>
    <row r="283" spans="1:8">
      <c r="A283" t="s">
        <v>13</v>
      </c>
      <c r="B283">
        <v>27.417328000000001</v>
      </c>
      <c r="C283">
        <v>27.713156000000001</v>
      </c>
      <c r="D283">
        <v>0.2958280000000002</v>
      </c>
      <c r="E283">
        <v>-0.2020266024000002</v>
      </c>
      <c r="F283">
        <v>0.8693285300643746</v>
      </c>
      <c r="G283">
        <v>0.88436128601226405</v>
      </c>
      <c r="H283">
        <v>0.46931620415731057</v>
      </c>
    </row>
    <row r="284" spans="1:8">
      <c r="A284" t="s">
        <v>14</v>
      </c>
      <c r="B284">
        <v>27.415247000000001</v>
      </c>
      <c r="C284">
        <v>27.720086999999999</v>
      </c>
      <c r="D284">
        <v>0.30483999999999867</v>
      </c>
      <c r="E284">
        <v>-0.21199207199999853</v>
      </c>
      <c r="F284">
        <v>0.86334430287215602</v>
      </c>
      <c r="H284">
        <v>0.53068379584268943</v>
      </c>
    </row>
    <row r="285" spans="1:8">
      <c r="A285" t="s">
        <v>15</v>
      </c>
      <c r="B285">
        <v>27.392859999999999</v>
      </c>
      <c r="C285">
        <v>27.656610000000001</v>
      </c>
      <c r="D285">
        <v>0.26375000000000171</v>
      </c>
      <c r="E285">
        <v>-0.16655475000000186</v>
      </c>
      <c r="F285">
        <v>0.89096783204140151</v>
      </c>
    </row>
    <row r="286" spans="1:8">
      <c r="A286" t="s">
        <v>16</v>
      </c>
      <c r="B286">
        <v>27.452687999999998</v>
      </c>
      <c r="C286">
        <v>27.707284999999999</v>
      </c>
      <c r="D286">
        <v>0.25459700000000041</v>
      </c>
      <c r="E286">
        <v>-0.15643336260000046</v>
      </c>
      <c r="F286">
        <v>0.89724049343782153</v>
      </c>
    </row>
    <row r="287" spans="1:8">
      <c r="A287" t="s">
        <v>17</v>
      </c>
      <c r="B287">
        <v>27.486687</v>
      </c>
      <c r="C287">
        <v>27.735937</v>
      </c>
      <c r="D287">
        <v>0.24924999999999997</v>
      </c>
      <c r="E287">
        <v>-0.15052064999999998</v>
      </c>
      <c r="F287">
        <v>0.90092527164556613</v>
      </c>
    </row>
    <row r="288" spans="1:8">
      <c r="A288" s="1" t="s">
        <v>52</v>
      </c>
    </row>
    <row r="289" spans="1:8">
      <c r="A289" t="s">
        <v>24</v>
      </c>
      <c r="B289" t="s">
        <v>6</v>
      </c>
      <c r="C289" t="s">
        <v>19</v>
      </c>
      <c r="D289" t="s">
        <v>20</v>
      </c>
      <c r="E289" t="s">
        <v>21</v>
      </c>
    </row>
    <row r="290" spans="1:8">
      <c r="A290" t="s">
        <v>7</v>
      </c>
      <c r="B290">
        <v>0.88454645333775639</v>
      </c>
      <c r="C290">
        <f>B290/(B290+1)</f>
        <v>0.46936834683545164</v>
      </c>
      <c r="D290">
        <f>1-C290</f>
        <v>0.5306316531645483</v>
      </c>
      <c r="E290" s="2">
        <f>AVERAGE(C290:C294,D296:D300)</f>
        <v>0.50872726905889099</v>
      </c>
    </row>
    <row r="291" spans="1:8">
      <c r="A291" t="s">
        <v>8</v>
      </c>
      <c r="B291">
        <v>0.91464761952422891</v>
      </c>
      <c r="C291">
        <f t="shared" ref="C291:C294" si="40">B291/(B291+1)</f>
        <v>0.47771068169270225</v>
      </c>
      <c r="D291">
        <f t="shared" ref="D291:D294" si="41">1-C291</f>
        <v>0.52228931830729775</v>
      </c>
      <c r="E291" t="s">
        <v>22</v>
      </c>
    </row>
    <row r="292" spans="1:8">
      <c r="A292" t="s">
        <v>9</v>
      </c>
      <c r="B292">
        <v>1.0036280134559259</v>
      </c>
      <c r="C292">
        <f t="shared" si="40"/>
        <v>0.50090536103297634</v>
      </c>
      <c r="D292">
        <f t="shared" si="41"/>
        <v>0.49909463896702366</v>
      </c>
      <c r="E292">
        <f>STDEV(C290:C294,D296:D300)</f>
        <v>2.5029496639271606E-2</v>
      </c>
    </row>
    <row r="293" spans="1:8">
      <c r="A293" t="s">
        <v>10</v>
      </c>
      <c r="B293">
        <v>0.99178486914004338</v>
      </c>
      <c r="C293">
        <f t="shared" si="40"/>
        <v>0.49793774644359468</v>
      </c>
      <c r="D293">
        <f t="shared" si="41"/>
        <v>0.50206225355640532</v>
      </c>
      <c r="E293" t="s">
        <v>23</v>
      </c>
    </row>
    <row r="294" spans="1:8">
      <c r="A294" t="s">
        <v>11</v>
      </c>
      <c r="B294">
        <v>0.95220608601086909</v>
      </c>
      <c r="C294">
        <f t="shared" si="40"/>
        <v>0.48775899882404505</v>
      </c>
      <c r="D294">
        <f t="shared" si="41"/>
        <v>0.51224100117595495</v>
      </c>
      <c r="E294" s="3">
        <f>E292/10^0.5</f>
        <v>7.9150218067628123E-3</v>
      </c>
    </row>
    <row r="295" spans="1:8">
      <c r="A295" t="s">
        <v>24</v>
      </c>
      <c r="B295" t="s">
        <v>12</v>
      </c>
      <c r="C295" t="s">
        <v>25</v>
      </c>
      <c r="D295" t="s">
        <v>26</v>
      </c>
      <c r="E295" t="s">
        <v>21</v>
      </c>
    </row>
    <row r="296" spans="1:8">
      <c r="A296" t="s">
        <v>13</v>
      </c>
      <c r="B296">
        <v>0.8693285300643746</v>
      </c>
      <c r="C296">
        <f>B296/(B296+1)</f>
        <v>0.46504855411073054</v>
      </c>
      <c r="D296">
        <f>1-C296</f>
        <v>0.53495144588926946</v>
      </c>
      <c r="E296" s="4">
        <f>AVERAGE(D290:D294,C296:C300)</f>
        <v>0.49127273094110901</v>
      </c>
      <c r="F296">
        <f>-E296</f>
        <v>-0.49127273094110901</v>
      </c>
    </row>
    <row r="297" spans="1:8">
      <c r="A297" t="s">
        <v>14</v>
      </c>
      <c r="B297">
        <v>0.86334430287215602</v>
      </c>
      <c r="C297">
        <f t="shared" ref="C297:C300" si="42">B297/(B297+1)</f>
        <v>0.46333052970478861</v>
      </c>
      <c r="D297">
        <f t="shared" ref="D297:D300" si="43">1-C297</f>
        <v>0.53666947029521139</v>
      </c>
      <c r="E297" t="s">
        <v>23</v>
      </c>
    </row>
    <row r="298" spans="1:8">
      <c r="A298" t="s">
        <v>15</v>
      </c>
      <c r="B298">
        <v>0.89096783204140151</v>
      </c>
      <c r="C298">
        <f t="shared" si="42"/>
        <v>0.471170274260855</v>
      </c>
      <c r="D298">
        <f t="shared" si="43"/>
        <v>0.528829725739145</v>
      </c>
      <c r="E298">
        <f>STDEV(C296:C300,D290:D294)</f>
        <v>2.5029496639271589E-2</v>
      </c>
    </row>
    <row r="299" spans="1:8">
      <c r="A299" t="s">
        <v>16</v>
      </c>
      <c r="B299">
        <v>0.89724049343782153</v>
      </c>
      <c r="C299">
        <f t="shared" si="42"/>
        <v>0.47291869245949492</v>
      </c>
      <c r="D299">
        <f t="shared" si="43"/>
        <v>0.52708130754050508</v>
      </c>
      <c r="E299" t="s">
        <v>23</v>
      </c>
    </row>
    <row r="300" spans="1:8">
      <c r="A300" t="s">
        <v>17</v>
      </c>
      <c r="B300">
        <v>0.90092527164556613</v>
      </c>
      <c r="C300">
        <f t="shared" si="42"/>
        <v>0.47394039370399127</v>
      </c>
      <c r="D300">
        <f t="shared" si="43"/>
        <v>0.52605960629600879</v>
      </c>
      <c r="E300" s="3">
        <f>E298/10^0.5</f>
        <v>7.9150218067628071E-3</v>
      </c>
    </row>
    <row r="302" spans="1:8">
      <c r="A302" t="s">
        <v>55</v>
      </c>
    </row>
    <row r="303" spans="1:8">
      <c r="A303" t="s">
        <v>24</v>
      </c>
      <c r="B303" t="s">
        <v>2</v>
      </c>
      <c r="C303" t="s">
        <v>3</v>
      </c>
      <c r="D303" t="s">
        <v>31</v>
      </c>
      <c r="E303" t="s">
        <v>5</v>
      </c>
      <c r="F303" t="s">
        <v>6</v>
      </c>
      <c r="G303" t="s">
        <v>32</v>
      </c>
      <c r="H303" t="s">
        <v>33</v>
      </c>
    </row>
    <row r="304" spans="1:8">
      <c r="A304" t="s">
        <v>7</v>
      </c>
      <c r="B304">
        <v>31.240313</v>
      </c>
      <c r="C304">
        <v>30.514237999999999</v>
      </c>
      <c r="D304">
        <v>-0.72607500000000158</v>
      </c>
      <c r="E304">
        <v>1.6500572800000022</v>
      </c>
      <c r="F304">
        <v>3.1384609969069732</v>
      </c>
      <c r="G304">
        <v>1.3835256457240699</v>
      </c>
      <c r="H304">
        <v>0.58045343384748105</v>
      </c>
    </row>
    <row r="305" spans="1:8">
      <c r="A305" t="s">
        <v>8</v>
      </c>
      <c r="B305">
        <v>31.668402</v>
      </c>
      <c r="C305">
        <v>32.280334000000003</v>
      </c>
      <c r="D305">
        <v>0.61193200000000303</v>
      </c>
      <c r="E305">
        <v>-0.11397114880000403</v>
      </c>
      <c r="F305">
        <v>0.92404105135321135</v>
      </c>
      <c r="H305">
        <v>0.4195465661525194</v>
      </c>
    </row>
    <row r="306" spans="1:8">
      <c r="A306" t="s">
        <v>9</v>
      </c>
      <c r="B306">
        <v>31.772145999999999</v>
      </c>
      <c r="C306">
        <v>32.121241499999996</v>
      </c>
      <c r="D306">
        <v>0.34909549999999712</v>
      </c>
      <c r="E306">
        <v>0.23255249280000378</v>
      </c>
      <c r="F306">
        <v>1.1749118279248396</v>
      </c>
    </row>
    <row r="307" spans="1:8">
      <c r="A307" t="s">
        <v>10</v>
      </c>
      <c r="B307">
        <v>31.6550625</v>
      </c>
      <c r="C307">
        <v>32.306415999999999</v>
      </c>
      <c r="D307">
        <v>0.65135349999999903</v>
      </c>
      <c r="E307">
        <v>-0.16594445439999872</v>
      </c>
      <c r="F307">
        <v>0.89134481314903002</v>
      </c>
    </row>
    <row r="308" spans="1:8">
      <c r="A308" t="s">
        <v>11</v>
      </c>
      <c r="B308">
        <v>31.207767</v>
      </c>
      <c r="C308">
        <v>31.992765000000002</v>
      </c>
      <c r="D308">
        <v>0.78499800000000164</v>
      </c>
      <c r="E308">
        <v>-0.34214136320000221</v>
      </c>
      <c r="F308">
        <v>0.78886953928629489</v>
      </c>
    </row>
    <row r="309" spans="1:8">
      <c r="A309" s="6" t="s">
        <v>24</v>
      </c>
      <c r="B309" t="s">
        <v>2</v>
      </c>
      <c r="C309" t="s">
        <v>3</v>
      </c>
      <c r="D309" t="s">
        <v>31</v>
      </c>
      <c r="E309" t="s">
        <v>5</v>
      </c>
      <c r="F309" t="s">
        <v>12</v>
      </c>
      <c r="G309" t="s">
        <v>32</v>
      </c>
      <c r="H309" t="s">
        <v>33</v>
      </c>
    </row>
    <row r="310" spans="1:8">
      <c r="A310" t="s">
        <v>13</v>
      </c>
      <c r="B310">
        <v>30.643681999999998</v>
      </c>
      <c r="C310">
        <v>28.592644</v>
      </c>
      <c r="D310">
        <v>-2.0510379999999984</v>
      </c>
      <c r="E310">
        <v>3.3968884991999979</v>
      </c>
      <c r="F310">
        <v>10.533321261847695</v>
      </c>
      <c r="G310">
        <v>7.2862788748016341</v>
      </c>
      <c r="H310">
        <v>0.87931856806787234</v>
      </c>
    </row>
    <row r="311" spans="1:8">
      <c r="A311" t="s">
        <v>14</v>
      </c>
      <c r="B311">
        <v>30.76651</v>
      </c>
      <c r="C311">
        <v>29.456133000000001</v>
      </c>
      <c r="D311">
        <v>-1.310376999999999</v>
      </c>
      <c r="E311">
        <v>2.4204010367999986</v>
      </c>
      <c r="F311">
        <v>5.3531980811040762</v>
      </c>
      <c r="H311">
        <v>0.12068143193212766</v>
      </c>
    </row>
    <row r="312" spans="1:8">
      <c r="A312" t="s">
        <v>15</v>
      </c>
      <c r="B312">
        <v>30.461114999999999</v>
      </c>
      <c r="C312">
        <v>29.511215</v>
      </c>
      <c r="D312">
        <v>-0.94989999999999952</v>
      </c>
      <c r="E312">
        <v>1.9451481599999996</v>
      </c>
      <c r="F312">
        <v>3.8507732137500352</v>
      </c>
    </row>
    <row r="313" spans="1:8">
      <c r="A313" t="s">
        <v>16</v>
      </c>
      <c r="B313">
        <v>31.208196999999998</v>
      </c>
      <c r="C313">
        <v>31.43984</v>
      </c>
      <c r="D313">
        <v>0.23164300000000182</v>
      </c>
      <c r="E313">
        <v>0.38740186879999755</v>
      </c>
      <c r="F313">
        <v>1.3080356566541129</v>
      </c>
    </row>
    <row r="314" spans="1:8">
      <c r="A314" t="s">
        <v>17</v>
      </c>
      <c r="B314">
        <v>28.386804999999999</v>
      </c>
      <c r="C314">
        <v>25.921125</v>
      </c>
      <c r="D314">
        <v>-2.465679999999999</v>
      </c>
      <c r="E314">
        <v>3.9435525119999988</v>
      </c>
      <c r="F314">
        <v>15.38606616065225</v>
      </c>
    </row>
    <row r="315" spans="1:8">
      <c r="A315" s="1" t="s">
        <v>55</v>
      </c>
    </row>
    <row r="316" spans="1:8">
      <c r="A316" t="s">
        <v>24</v>
      </c>
      <c r="B316" t="s">
        <v>6</v>
      </c>
      <c r="C316" t="s">
        <v>19</v>
      </c>
      <c r="D316" t="s">
        <v>20</v>
      </c>
      <c r="E316" t="s">
        <v>21</v>
      </c>
    </row>
    <row r="317" spans="1:8">
      <c r="A317" t="s">
        <v>7</v>
      </c>
      <c r="B317">
        <v>3.1384609969069732</v>
      </c>
      <c r="C317">
        <f>B317/(B317+1)</f>
        <v>0.75836428064747119</v>
      </c>
      <c r="D317">
        <f>1-C317</f>
        <v>0.24163571935252881</v>
      </c>
      <c r="E317" s="2">
        <f>AVERAGE(C317:C321,D323:D327)</f>
        <v>0.36356548845634096</v>
      </c>
    </row>
    <row r="318" spans="1:8">
      <c r="A318" t="s">
        <v>8</v>
      </c>
      <c r="B318">
        <v>0.92404105135321135</v>
      </c>
      <c r="C318">
        <f t="shared" ref="C318:C321" si="44">B318/(B318+1)</f>
        <v>0.48026056965017316</v>
      </c>
      <c r="D318">
        <f t="shared" ref="D318:D321" si="45">1-C318</f>
        <v>0.51973943034982684</v>
      </c>
      <c r="E318" t="s">
        <v>22</v>
      </c>
    </row>
    <row r="319" spans="1:8">
      <c r="A319" t="s">
        <v>9</v>
      </c>
      <c r="B319">
        <v>1.1749118279248396</v>
      </c>
      <c r="C319">
        <f t="shared" si="44"/>
        <v>0.5402112457339775</v>
      </c>
      <c r="D319">
        <f t="shared" si="45"/>
        <v>0.4597887542660225</v>
      </c>
      <c r="E319">
        <f>STDEV(C317:C321,D323:D327)</f>
        <v>0.22573465121278413</v>
      </c>
    </row>
    <row r="320" spans="1:8">
      <c r="A320" t="s">
        <v>10</v>
      </c>
      <c r="B320">
        <v>0.89134481314903002</v>
      </c>
      <c r="C320">
        <f t="shared" si="44"/>
        <v>0.47127568011512866</v>
      </c>
      <c r="D320">
        <f t="shared" si="45"/>
        <v>0.52872431988487134</v>
      </c>
      <c r="E320" t="s">
        <v>23</v>
      </c>
    </row>
    <row r="321" spans="1:6">
      <c r="A321" t="s">
        <v>11</v>
      </c>
      <c r="B321">
        <v>0.78886953928629489</v>
      </c>
      <c r="C321">
        <f t="shared" si="44"/>
        <v>0.44098774223693815</v>
      </c>
      <c r="D321">
        <f t="shared" si="45"/>
        <v>0.55901225776306185</v>
      </c>
      <c r="E321" s="3">
        <f>E319/10^0.5</f>
        <v>7.1383564465608812E-2</v>
      </c>
    </row>
    <row r="322" spans="1:6">
      <c r="A322" s="6" t="s">
        <v>24</v>
      </c>
      <c r="B322" t="s">
        <v>12</v>
      </c>
      <c r="C322" t="s">
        <v>25</v>
      </c>
      <c r="D322" t="s">
        <v>26</v>
      </c>
      <c r="E322" t="s">
        <v>21</v>
      </c>
    </row>
    <row r="323" spans="1:6">
      <c r="A323" t="s">
        <v>13</v>
      </c>
      <c r="B323">
        <v>10.533321261847695</v>
      </c>
      <c r="C323">
        <f>B323/(B323+1)</f>
        <v>0.91329470693684678</v>
      </c>
      <c r="D323">
        <f>1-C323</f>
        <v>8.6705293063153221E-2</v>
      </c>
      <c r="E323" s="4">
        <f>AVERAGE(D317:D321,C323:C327)</f>
        <v>0.63643451154365904</v>
      </c>
      <c r="F323">
        <f>-E323</f>
        <v>-0.63643451154365904</v>
      </c>
    </row>
    <row r="324" spans="1:6">
      <c r="A324" t="s">
        <v>14</v>
      </c>
      <c r="B324">
        <v>5.3531980811040762</v>
      </c>
      <c r="C324">
        <f t="shared" ref="C324:C327" si="46">B324/(B324+1)</f>
        <v>0.84259895768491178</v>
      </c>
      <c r="D324">
        <f t="shared" ref="D324:D327" si="47">1-C324</f>
        <v>0.15740104231508822</v>
      </c>
      <c r="E324" t="s">
        <v>23</v>
      </c>
    </row>
    <row r="325" spans="1:6">
      <c r="A325" t="s">
        <v>15</v>
      </c>
      <c r="B325">
        <v>3.8507732137500352</v>
      </c>
      <c r="C325">
        <f t="shared" si="46"/>
        <v>0.79384729899031503</v>
      </c>
      <c r="D325">
        <f t="shared" si="47"/>
        <v>0.20615270100968497</v>
      </c>
      <c r="E325">
        <f>STDEV(C323:C327,D317:D321)</f>
        <v>0.2257346512127843</v>
      </c>
    </row>
    <row r="326" spans="1:6">
      <c r="A326" t="s">
        <v>16</v>
      </c>
      <c r="B326">
        <v>1.3080356566541129</v>
      </c>
      <c r="C326">
        <f t="shared" si="46"/>
        <v>0.56673113038051215</v>
      </c>
      <c r="D326">
        <f t="shared" si="47"/>
        <v>0.43326886961948785</v>
      </c>
      <c r="E326" t="s">
        <v>23</v>
      </c>
    </row>
    <row r="327" spans="1:6">
      <c r="A327" t="s">
        <v>17</v>
      </c>
      <c r="B327">
        <v>15.38606616065225</v>
      </c>
      <c r="C327">
        <f t="shared" si="46"/>
        <v>0.93897253982769269</v>
      </c>
      <c r="D327">
        <f t="shared" si="47"/>
        <v>6.1027460172307313E-2</v>
      </c>
      <c r="E327" s="3">
        <f>E325/10^0.5</f>
        <v>7.1383564465608867E-2</v>
      </c>
    </row>
    <row r="329" spans="1:6">
      <c r="A329" s="12" t="s">
        <v>56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9"/>
  <sheetViews>
    <sheetView tabSelected="1" zoomScale="58" zoomScaleNormal="125" zoomScalePageLayoutView="125" workbookViewId="0">
      <selection activeCell="G275" sqref="G275:H275"/>
    </sheetView>
  </sheetViews>
  <sheetFormatPr baseColWidth="10" defaultRowHeight="16"/>
  <cols>
    <col min="1" max="1" width="12.5" customWidth="1"/>
    <col min="2" max="2" width="14.83203125" customWidth="1"/>
    <col min="3" max="3" width="15.6640625" customWidth="1"/>
    <col min="4" max="4" width="14.83203125" customWidth="1"/>
    <col min="5" max="5" width="17" customWidth="1"/>
    <col min="6" max="6" width="16.1640625" customWidth="1"/>
  </cols>
  <sheetData>
    <row r="1" spans="1:8">
      <c r="A1" s="1" t="s">
        <v>68</v>
      </c>
      <c r="B1" s="27" t="s">
        <v>69</v>
      </c>
      <c r="C1" s="27" t="s">
        <v>70</v>
      </c>
      <c r="D1">
        <v>0</v>
      </c>
    </row>
    <row r="3" spans="1:8">
      <c r="A3" s="20" t="s">
        <v>64</v>
      </c>
    </row>
    <row r="4" spans="1:8">
      <c r="A4" s="4" t="s">
        <v>24</v>
      </c>
      <c r="B4" t="s">
        <v>2</v>
      </c>
      <c r="C4" t="s">
        <v>3</v>
      </c>
      <c r="D4" t="s">
        <v>31</v>
      </c>
      <c r="E4" t="s">
        <v>5</v>
      </c>
      <c r="F4" t="s">
        <v>6</v>
      </c>
      <c r="G4" t="s">
        <v>32</v>
      </c>
      <c r="H4" t="s">
        <v>33</v>
      </c>
    </row>
    <row r="5" spans="1:8">
      <c r="A5" t="s">
        <v>34</v>
      </c>
      <c r="B5">
        <v>26.006428</v>
      </c>
      <c r="C5">
        <v>40</v>
      </c>
      <c r="D5">
        <f>C5-B5</f>
        <v>13.993572</v>
      </c>
      <c r="E5">
        <f>D5*-0.6722+1.0751</f>
        <v>-8.3313790983999994</v>
      </c>
      <c r="F5">
        <f>2^E5</f>
        <v>3.1045952317724332E-3</v>
      </c>
      <c r="G5" s="23">
        <f>AVERAGE(F5:F9)</f>
        <v>6.1532853451551368E-3</v>
      </c>
      <c r="H5" s="24">
        <f>G5/(G5+1)</f>
        <v>6.1156539811369672E-3</v>
      </c>
    </row>
    <row r="6" spans="1:8">
      <c r="A6" t="s">
        <v>35</v>
      </c>
      <c r="B6">
        <v>26.207108666666667</v>
      </c>
      <c r="C6">
        <v>37.917411666666666</v>
      </c>
      <c r="D6">
        <f t="shared" ref="D6:D9" si="0">C6-B6</f>
        <v>11.710303</v>
      </c>
      <c r="E6">
        <f t="shared" ref="E6:E9" si="1">D6*-0.6722+1.0751</f>
        <v>-6.7965656766000002</v>
      </c>
      <c r="F6">
        <f t="shared" ref="F6:F7" si="2">2^E6</f>
        <v>8.9955943674442148E-3</v>
      </c>
      <c r="H6" s="25">
        <f>1-H5</f>
        <v>0.993884346018863</v>
      </c>
    </row>
    <row r="7" spans="1:8">
      <c r="A7" t="s">
        <v>36</v>
      </c>
      <c r="B7">
        <v>25.327101333333331</v>
      </c>
      <c r="C7">
        <v>37.582017666666665</v>
      </c>
      <c r="D7">
        <f t="shared" si="0"/>
        <v>12.254916333333334</v>
      </c>
      <c r="E7">
        <f t="shared" si="1"/>
        <v>-7.1626547592666681</v>
      </c>
      <c r="F7">
        <f t="shared" si="2"/>
        <v>6.9795282412184337E-3</v>
      </c>
    </row>
    <row r="8" spans="1:8">
      <c r="A8" t="s">
        <v>37</v>
      </c>
      <c r="B8">
        <v>25.072464666666665</v>
      </c>
      <c r="C8">
        <v>39.078978333333339</v>
      </c>
      <c r="D8">
        <f t="shared" si="0"/>
        <v>14.006513666666674</v>
      </c>
      <c r="E8">
        <f t="shared" si="1"/>
        <v>-8.34007848673334</v>
      </c>
      <c r="F8">
        <f>2^E8</f>
        <v>3.0859309864345388E-3</v>
      </c>
    </row>
    <row r="9" spans="1:8">
      <c r="A9" t="s">
        <v>38</v>
      </c>
      <c r="B9">
        <v>25.591055000000001</v>
      </c>
      <c r="C9">
        <v>37.397685666666668</v>
      </c>
      <c r="D9">
        <f t="shared" si="0"/>
        <v>11.806630666666667</v>
      </c>
      <c r="E9">
        <f t="shared" si="1"/>
        <v>-6.8613171341333334</v>
      </c>
      <c r="F9">
        <f t="shared" ref="F9" si="3">2^E9</f>
        <v>8.6007778989060611E-3</v>
      </c>
    </row>
    <row r="10" spans="1:8">
      <c r="A10" s="4" t="s">
        <v>24</v>
      </c>
      <c r="B10" t="s">
        <v>2</v>
      </c>
      <c r="C10" t="s">
        <v>3</v>
      </c>
      <c r="D10" t="s">
        <v>31</v>
      </c>
      <c r="E10" t="s">
        <v>5</v>
      </c>
      <c r="F10" t="s">
        <v>12</v>
      </c>
    </row>
    <row r="11" spans="1:8">
      <c r="A11" s="13" t="s">
        <v>40</v>
      </c>
      <c r="B11">
        <v>32.658307666666666</v>
      </c>
      <c r="C11">
        <v>26.128270666666666</v>
      </c>
      <c r="D11">
        <f>C11-B11</f>
        <v>-6.5300370000000001</v>
      </c>
      <c r="E11">
        <f>D11*-0.6722+1.0751</f>
        <v>5.4645908714000004</v>
      </c>
      <c r="F11" s="16">
        <f>2^E11</f>
        <v>44.157631032147094</v>
      </c>
      <c r="G11" s="23">
        <f>AVERAGE(F11:F15)</f>
        <v>31.768256474155429</v>
      </c>
      <c r="H11" s="24">
        <f>G11/(G11+1)</f>
        <v>0.96948266073330125</v>
      </c>
    </row>
    <row r="12" spans="1:8">
      <c r="A12" t="s">
        <v>41</v>
      </c>
      <c r="B12">
        <v>31.499617999999998</v>
      </c>
      <c r="C12">
        <v>25.492157666666667</v>
      </c>
      <c r="D12">
        <f t="shared" ref="D12:D15" si="4">C12-B12</f>
        <v>-6.0074603333333307</v>
      </c>
      <c r="E12">
        <f t="shared" ref="E12:E15" si="5">D12*-0.6722+1.0751</f>
        <v>5.1133148360666647</v>
      </c>
      <c r="F12" s="16">
        <f t="shared" ref="F12:F15" si="6">2^E12</f>
        <v>34.614745504704196</v>
      </c>
      <c r="H12" s="25">
        <f>1-H11</f>
        <v>3.0517339266698751E-2</v>
      </c>
    </row>
    <row r="13" spans="1:8">
      <c r="A13" t="s">
        <v>42</v>
      </c>
      <c r="B13">
        <v>31.257560333333331</v>
      </c>
      <c r="C13">
        <v>25.392495333333333</v>
      </c>
      <c r="D13">
        <f t="shared" si="4"/>
        <v>-5.8650649999999978</v>
      </c>
      <c r="E13">
        <f t="shared" si="5"/>
        <v>5.017596692999998</v>
      </c>
      <c r="F13" s="16">
        <f t="shared" si="6"/>
        <v>32.392697154928264</v>
      </c>
    </row>
    <row r="14" spans="1:8">
      <c r="A14" t="s">
        <v>43</v>
      </c>
      <c r="B14">
        <v>32.931397666666662</v>
      </c>
      <c r="C14">
        <v>28.09011533333333</v>
      </c>
      <c r="D14">
        <f t="shared" si="4"/>
        <v>-4.8412823333333321</v>
      </c>
      <c r="E14">
        <f t="shared" si="5"/>
        <v>4.3294099844666665</v>
      </c>
      <c r="F14" s="16">
        <f t="shared" si="6"/>
        <v>20.10399043009329</v>
      </c>
    </row>
    <row r="15" spans="1:8">
      <c r="A15" t="s">
        <v>44</v>
      </c>
      <c r="B15">
        <v>31.356748999999997</v>
      </c>
      <c r="C15">
        <v>25.837493666666663</v>
      </c>
      <c r="D15">
        <f t="shared" si="4"/>
        <v>-5.5192553333333336</v>
      </c>
      <c r="E15">
        <f t="shared" si="5"/>
        <v>4.7851434350666668</v>
      </c>
      <c r="F15" s="16">
        <f t="shared" si="6"/>
        <v>27.572218248904299</v>
      </c>
    </row>
    <row r="17" spans="1:8">
      <c r="A17" s="4" t="s">
        <v>24</v>
      </c>
      <c r="B17" t="s">
        <v>6</v>
      </c>
      <c r="C17" t="s">
        <v>19</v>
      </c>
      <c r="D17" t="s">
        <v>20</v>
      </c>
      <c r="E17" t="s">
        <v>21</v>
      </c>
    </row>
    <row r="18" spans="1:8">
      <c r="A18" t="s">
        <v>34</v>
      </c>
      <c r="B18">
        <v>3.1045952317724332E-3</v>
      </c>
      <c r="C18">
        <f>B18/(B18+1)</f>
        <v>3.09498655128292E-3</v>
      </c>
      <c r="D18">
        <f>1-C18</f>
        <v>0.99690501344871707</v>
      </c>
      <c r="E18" s="2">
        <f>AVERAGE(C18:C22,D24:D28)</f>
        <v>1.9309841925202152E-2</v>
      </c>
    </row>
    <row r="19" spans="1:8">
      <c r="A19" t="s">
        <v>35</v>
      </c>
      <c r="B19">
        <v>8.9955943674442148E-3</v>
      </c>
      <c r="C19">
        <f t="shared" ref="C19:C22" si="7">B19/(B19+1)</f>
        <v>8.9153950895927338E-3</v>
      </c>
      <c r="D19">
        <f t="shared" ref="D19:D22" si="8">1-C19</f>
        <v>0.99108460491040729</v>
      </c>
      <c r="E19" t="s">
        <v>22</v>
      </c>
    </row>
    <row r="20" spans="1:8">
      <c r="A20" t="s">
        <v>36</v>
      </c>
      <c r="B20">
        <v>6.9795282412184337E-3</v>
      </c>
      <c r="C20">
        <f t="shared" si="7"/>
        <v>6.9311520696044501E-3</v>
      </c>
      <c r="D20">
        <f t="shared" si="8"/>
        <v>0.99306884793039552</v>
      </c>
      <c r="E20">
        <f>STDEV(C18:C22,D24:D28)</f>
        <v>1.5406985347356792E-2</v>
      </c>
    </row>
    <row r="21" spans="1:8">
      <c r="A21" t="s">
        <v>37</v>
      </c>
      <c r="B21">
        <v>3.0859309864345388E-3</v>
      </c>
      <c r="C21">
        <f t="shared" si="7"/>
        <v>3.0764373132019054E-3</v>
      </c>
      <c r="D21">
        <f t="shared" si="8"/>
        <v>0.99692356268679805</v>
      </c>
      <c r="E21" t="s">
        <v>23</v>
      </c>
    </row>
    <row r="22" spans="1:8">
      <c r="A22" t="s">
        <v>38</v>
      </c>
      <c r="B22">
        <v>8.6007778989060611E-3</v>
      </c>
      <c r="C22">
        <f t="shared" si="7"/>
        <v>8.5274353216572008E-3</v>
      </c>
      <c r="D22">
        <f t="shared" si="8"/>
        <v>0.99147256467834277</v>
      </c>
      <c r="E22" s="3">
        <f>E20/10^0.5</f>
        <v>4.8721165574487938E-3</v>
      </c>
    </row>
    <row r="23" spans="1:8">
      <c r="A23" s="4" t="s">
        <v>24</v>
      </c>
      <c r="B23" t="s">
        <v>12</v>
      </c>
      <c r="C23" t="s">
        <v>25</v>
      </c>
      <c r="D23" t="s">
        <v>26</v>
      </c>
      <c r="E23" t="s">
        <v>21</v>
      </c>
    </row>
    <row r="24" spans="1:8">
      <c r="A24" s="13" t="s">
        <v>40</v>
      </c>
      <c r="B24" s="16">
        <v>44.157631032147094</v>
      </c>
      <c r="C24">
        <f>B24/(B24+1)</f>
        <v>0.97785534853925105</v>
      </c>
      <c r="D24">
        <f>1-C24</f>
        <v>2.2144651460748954E-2</v>
      </c>
      <c r="E24" s="4">
        <f>AVERAGE(D18:D22,C24:C28)</f>
        <v>0.98069015807479798</v>
      </c>
      <c r="F24">
        <f>-E24</f>
        <v>-0.98069015807479798</v>
      </c>
    </row>
    <row r="25" spans="1:8">
      <c r="A25" t="s">
        <v>41</v>
      </c>
      <c r="B25" s="16">
        <v>34.614745504704196</v>
      </c>
      <c r="C25">
        <f t="shared" ref="C25:C28" si="9">B25/(B25+1)</f>
        <v>0.97192174236180029</v>
      </c>
      <c r="D25">
        <f t="shared" ref="D25:D28" si="10">1-C25</f>
        <v>2.8078257638199711E-2</v>
      </c>
      <c r="E25" t="s">
        <v>23</v>
      </c>
    </row>
    <row r="26" spans="1:8">
      <c r="A26" t="s">
        <v>42</v>
      </c>
      <c r="B26" s="16">
        <v>32.392697154928264</v>
      </c>
      <c r="C26">
        <f t="shared" si="9"/>
        <v>0.97005333245887826</v>
      </c>
      <c r="D26">
        <f t="shared" si="10"/>
        <v>2.9946667541121741E-2</v>
      </c>
      <c r="E26">
        <f>STDEV(C24:C28,D18:D22)</f>
        <v>1.540698534735678E-2</v>
      </c>
    </row>
    <row r="27" spans="1:8">
      <c r="A27" t="s">
        <v>43</v>
      </c>
      <c r="B27" s="16">
        <v>20.10399043009329</v>
      </c>
      <c r="C27">
        <f t="shared" si="9"/>
        <v>0.95261559640521598</v>
      </c>
      <c r="D27">
        <f t="shared" si="10"/>
        <v>4.7384403594784019E-2</v>
      </c>
      <c r="E27" t="s">
        <v>23</v>
      </c>
    </row>
    <row r="28" spans="1:8">
      <c r="A28" t="s">
        <v>44</v>
      </c>
      <c r="B28" s="16">
        <v>27.572218248904299</v>
      </c>
      <c r="C28">
        <f t="shared" si="9"/>
        <v>0.96500096732817209</v>
      </c>
      <c r="D28">
        <f t="shared" si="10"/>
        <v>3.4999032671827912E-2</v>
      </c>
      <c r="E28" s="3">
        <f>E26/10^0.5</f>
        <v>4.8721165574487904E-3</v>
      </c>
    </row>
    <row r="30" spans="1:8">
      <c r="A30" s="20" t="s">
        <v>63</v>
      </c>
    </row>
    <row r="31" spans="1:8">
      <c r="A31" s="6" t="s">
        <v>24</v>
      </c>
      <c r="B31" s="6" t="s">
        <v>2</v>
      </c>
      <c r="C31" s="6" t="s">
        <v>3</v>
      </c>
      <c r="D31" s="6" t="s">
        <v>31</v>
      </c>
      <c r="E31" s="6" t="s">
        <v>5</v>
      </c>
      <c r="F31" s="6" t="s">
        <v>6</v>
      </c>
      <c r="G31" t="s">
        <v>32</v>
      </c>
      <c r="H31" t="s">
        <v>33</v>
      </c>
    </row>
    <row r="32" spans="1:8">
      <c r="A32" s="6" t="s">
        <v>34</v>
      </c>
      <c r="B32" s="6">
        <v>31.860872329999999</v>
      </c>
      <c r="C32" s="6">
        <v>26.87087567</v>
      </c>
      <c r="D32" s="6">
        <v>-4.9899966669999998</v>
      </c>
      <c r="E32" s="6">
        <v>4.1164884470000001</v>
      </c>
      <c r="F32" s="6">
        <v>17.34548706</v>
      </c>
      <c r="G32" s="9">
        <v>8.853165401</v>
      </c>
      <c r="H32" s="11">
        <v>0.89850977200000004</v>
      </c>
    </row>
    <row r="33" spans="1:10">
      <c r="A33" s="6" t="s">
        <v>35</v>
      </c>
      <c r="B33" s="6">
        <v>29.897517000000001</v>
      </c>
      <c r="C33" s="6">
        <v>26.84602533</v>
      </c>
      <c r="D33" s="6">
        <v>-3.0514916670000001</v>
      </c>
      <c r="E33" s="6">
        <v>2.4573801729999998</v>
      </c>
      <c r="F33" s="6">
        <v>5.4921848109999996</v>
      </c>
      <c r="G33" s="6"/>
      <c r="H33" s="10">
        <v>0.101490228</v>
      </c>
      <c r="J33" s="6"/>
    </row>
    <row r="34" spans="1:10">
      <c r="A34" s="6" t="s">
        <v>36</v>
      </c>
      <c r="B34" s="6">
        <v>28.4049835</v>
      </c>
      <c r="C34" s="6">
        <v>26.440917330000001</v>
      </c>
      <c r="D34" s="6">
        <v>-1.9640661669999999</v>
      </c>
      <c r="E34" s="6">
        <v>1.52668531</v>
      </c>
      <c r="F34" s="6">
        <v>2.881230956</v>
      </c>
      <c r="G34" s="6"/>
      <c r="H34" s="6"/>
    </row>
    <row r="35" spans="1:10">
      <c r="A35" s="6" t="s">
        <v>37</v>
      </c>
      <c r="B35" s="6">
        <v>30.263247499999999</v>
      </c>
      <c r="C35" s="6">
        <v>26.279588669999999</v>
      </c>
      <c r="D35" s="6">
        <v>-3.9836588329999998</v>
      </c>
      <c r="E35" s="6">
        <v>3.2551940859999999</v>
      </c>
      <c r="F35" s="6">
        <v>9.5479703459999996</v>
      </c>
      <c r="G35" s="6"/>
      <c r="H35" s="6"/>
    </row>
    <row r="36" spans="1:10">
      <c r="A36" s="6" t="s">
        <v>38</v>
      </c>
      <c r="B36" s="6">
        <v>30.435486000000001</v>
      </c>
      <c r="C36" s="6">
        <v>26.551651669999998</v>
      </c>
      <c r="D36" s="6">
        <v>-3.8838343329999998</v>
      </c>
      <c r="E36" s="6">
        <v>3.1697572909999998</v>
      </c>
      <c r="F36" s="6">
        <v>8.9989538279999994</v>
      </c>
      <c r="G36" s="6"/>
      <c r="H36" s="6"/>
    </row>
    <row r="37" spans="1:10">
      <c r="A37" s="6" t="s">
        <v>24</v>
      </c>
      <c r="B37" s="6" t="s">
        <v>2</v>
      </c>
      <c r="C37" s="6" t="s">
        <v>3</v>
      </c>
      <c r="D37" s="6" t="s">
        <v>31</v>
      </c>
      <c r="E37" s="6" t="s">
        <v>5</v>
      </c>
      <c r="F37" s="6" t="s">
        <v>39</v>
      </c>
      <c r="G37" s="6"/>
      <c r="H37" s="6"/>
    </row>
    <row r="38" spans="1:10">
      <c r="A38" s="7" t="s">
        <v>40</v>
      </c>
      <c r="B38" s="6">
        <v>25.767504330000001</v>
      </c>
      <c r="C38" s="6">
        <v>33.371384329999998</v>
      </c>
      <c r="D38" s="6">
        <v>7.6038800000000002</v>
      </c>
      <c r="E38" s="6">
        <v>-6.6622327759999997</v>
      </c>
      <c r="F38" s="6">
        <v>9.8734310000000002E-3</v>
      </c>
      <c r="G38" s="9">
        <v>1.0788549E-2</v>
      </c>
      <c r="H38" s="11">
        <v>1.0673399E-2</v>
      </c>
    </row>
    <row r="39" spans="1:10">
      <c r="A39" s="6" t="s">
        <v>41</v>
      </c>
      <c r="B39" s="6">
        <v>25.327259999999999</v>
      </c>
      <c r="C39" s="6">
        <v>34.353358</v>
      </c>
      <c r="D39" s="6">
        <v>9.0260979999999993</v>
      </c>
      <c r="E39" s="6">
        <v>-7.879466495</v>
      </c>
      <c r="F39" s="6">
        <v>4.2466279999999997E-3</v>
      </c>
      <c r="G39" s="6"/>
      <c r="H39" s="10">
        <v>0.98932660100000003</v>
      </c>
    </row>
    <row r="40" spans="1:10">
      <c r="A40" s="6" t="s">
        <v>42</v>
      </c>
      <c r="B40" s="6">
        <v>25.339518330000001</v>
      </c>
      <c r="C40" s="6">
        <v>33.58663567</v>
      </c>
      <c r="D40" s="6">
        <v>8.2471173330000003</v>
      </c>
      <c r="E40" s="6">
        <v>-7.2127603120000003</v>
      </c>
      <c r="F40" s="6">
        <v>6.7412870000000003E-3</v>
      </c>
      <c r="G40" s="6"/>
      <c r="H40" s="6"/>
    </row>
    <row r="41" spans="1:10">
      <c r="A41" s="6" t="s">
        <v>43</v>
      </c>
      <c r="B41" s="6">
        <v>27.266363999999999</v>
      </c>
      <c r="C41" s="6">
        <v>35.047524670000001</v>
      </c>
      <c r="D41" s="6">
        <v>7.781160667</v>
      </c>
      <c r="E41" s="6">
        <v>-6.8139619800000002</v>
      </c>
      <c r="F41" s="6">
        <v>8.8877750000000005E-3</v>
      </c>
      <c r="G41" s="6"/>
      <c r="H41" s="6"/>
    </row>
    <row r="42" spans="1:10">
      <c r="A42" s="6" t="s">
        <v>44</v>
      </c>
      <c r="B42" s="6">
        <v>25.791059000000001</v>
      </c>
      <c r="C42" s="6">
        <v>31.88419133</v>
      </c>
      <c r="D42" s="6">
        <v>6.0931323329999998</v>
      </c>
      <c r="E42" s="6">
        <v>-5.3692291699999997</v>
      </c>
      <c r="F42" s="6">
        <v>2.4193625999999999E-2</v>
      </c>
      <c r="G42" s="6"/>
      <c r="H42" s="6"/>
    </row>
    <row r="44" spans="1:10">
      <c r="A44" s="6" t="s">
        <v>24</v>
      </c>
      <c r="B44" s="6" t="s">
        <v>6</v>
      </c>
      <c r="C44" t="s">
        <v>19</v>
      </c>
      <c r="D44" t="s">
        <v>20</v>
      </c>
      <c r="E44" t="s">
        <v>21</v>
      </c>
    </row>
    <row r="45" spans="1:10">
      <c r="A45" s="6" t="s">
        <v>34</v>
      </c>
      <c r="B45" s="6">
        <v>17.34548706</v>
      </c>
      <c r="C45">
        <f>B45/(B45+1)</f>
        <v>0.94549068134689251</v>
      </c>
      <c r="D45">
        <f>1-C45</f>
        <v>5.4509318653107486E-2</v>
      </c>
      <c r="E45" s="2">
        <f>AVERAGE(C45:C49,D51:D55)</f>
        <v>0.92858603649863003</v>
      </c>
    </row>
    <row r="46" spans="1:10">
      <c r="A46" s="6" t="s">
        <v>35</v>
      </c>
      <c r="B46" s="6">
        <v>5.4921848109999996</v>
      </c>
      <c r="C46">
        <f t="shared" ref="C46:C49" si="11">B46/(B46+1)</f>
        <v>0.84596864859643939</v>
      </c>
      <c r="D46">
        <f t="shared" ref="D46:D49" si="12">1-C46</f>
        <v>0.15403135140356061</v>
      </c>
      <c r="E46" t="s">
        <v>22</v>
      </c>
    </row>
    <row r="47" spans="1:10">
      <c r="A47" s="6" t="s">
        <v>36</v>
      </c>
      <c r="B47" s="6">
        <v>2.881230956</v>
      </c>
      <c r="C47">
        <f t="shared" si="11"/>
        <v>0.74234978249513894</v>
      </c>
      <c r="D47">
        <f t="shared" si="12"/>
        <v>0.25765021750486106</v>
      </c>
      <c r="E47">
        <f>STDEV(C45:C49,D51:D55)</f>
        <v>8.2908925861760074E-2</v>
      </c>
    </row>
    <row r="48" spans="1:10">
      <c r="A48" s="6" t="s">
        <v>37</v>
      </c>
      <c r="B48" s="6">
        <v>9.5479703459999996</v>
      </c>
      <c r="C48">
        <f t="shared" si="11"/>
        <v>0.9051950311578929</v>
      </c>
      <c r="D48">
        <f t="shared" si="12"/>
        <v>9.4804968842107096E-2</v>
      </c>
      <c r="E48" t="s">
        <v>23</v>
      </c>
    </row>
    <row r="49" spans="1:10">
      <c r="A49" s="6" t="s">
        <v>38</v>
      </c>
      <c r="B49" s="6">
        <v>8.9989538279999994</v>
      </c>
      <c r="C49">
        <f t="shared" si="11"/>
        <v>0.89998953718540964</v>
      </c>
      <c r="D49">
        <f t="shared" si="12"/>
        <v>0.10001046281459036</v>
      </c>
      <c r="E49" s="3">
        <f>E47/10^0.5</f>
        <v>2.6218104408120026E-2</v>
      </c>
    </row>
    <row r="50" spans="1:10">
      <c r="A50" s="6" t="s">
        <v>24</v>
      </c>
      <c r="B50" s="6" t="s">
        <v>39</v>
      </c>
      <c r="C50" t="s">
        <v>25</v>
      </c>
      <c r="D50" t="s">
        <v>26</v>
      </c>
      <c r="E50" t="s">
        <v>21</v>
      </c>
    </row>
    <row r="51" spans="1:10">
      <c r="A51" s="7" t="s">
        <v>40</v>
      </c>
      <c r="B51" s="6">
        <v>9.8734310000000002E-3</v>
      </c>
      <c r="C51">
        <f>B51/(B51+1)</f>
        <v>9.7768994578093828E-3</v>
      </c>
      <c r="D51">
        <f>1-C51</f>
        <v>0.99022310054219065</v>
      </c>
      <c r="E51" s="4">
        <f>AVERAGE(D45:D49,C51:C55)</f>
        <v>7.1413963501370109E-2</v>
      </c>
      <c r="F51">
        <f>-E51</f>
        <v>-7.1413963501370109E-2</v>
      </c>
    </row>
    <row r="52" spans="1:10">
      <c r="A52" s="6" t="s">
        <v>41</v>
      </c>
      <c r="B52" s="6">
        <v>4.2466279999999997E-3</v>
      </c>
      <c r="C52">
        <f t="shared" ref="C52:C55" si="13">B52/(B52+1)</f>
        <v>4.2286704098348235E-3</v>
      </c>
      <c r="D52">
        <f t="shared" ref="D52:D55" si="14">1-C52</f>
        <v>0.99577132959016512</v>
      </c>
      <c r="E52" t="s">
        <v>23</v>
      </c>
    </row>
    <row r="53" spans="1:10">
      <c r="A53" s="6" t="s">
        <v>42</v>
      </c>
      <c r="B53" s="6">
        <v>6.7412870000000003E-3</v>
      </c>
      <c r="C53">
        <f t="shared" si="13"/>
        <v>6.6961463556227431E-3</v>
      </c>
      <c r="D53">
        <f t="shared" si="14"/>
        <v>0.99330385364437723</v>
      </c>
      <c r="E53">
        <f>STDEV(C51:C55,D45:D49)</f>
        <v>8.2908925861760074E-2</v>
      </c>
    </row>
    <row r="54" spans="1:10">
      <c r="A54" s="6" t="s">
        <v>43</v>
      </c>
      <c r="B54" s="6">
        <v>8.8877750000000005E-3</v>
      </c>
      <c r="C54">
        <f t="shared" si="13"/>
        <v>8.809478338658628E-3</v>
      </c>
      <c r="D54">
        <f t="shared" si="14"/>
        <v>0.99119052166134136</v>
      </c>
      <c r="E54" t="s">
        <v>23</v>
      </c>
    </row>
    <row r="55" spans="1:10">
      <c r="A55" s="6" t="s">
        <v>44</v>
      </c>
      <c r="B55" s="6">
        <v>2.4193625999999999E-2</v>
      </c>
      <c r="C55">
        <f t="shared" si="13"/>
        <v>2.362212123354886E-2</v>
      </c>
      <c r="D55">
        <f t="shared" si="14"/>
        <v>0.9763778787664511</v>
      </c>
      <c r="E55" s="3">
        <f>E53/10^0.5</f>
        <v>2.6218104408120026E-2</v>
      </c>
    </row>
    <row r="57" spans="1:10">
      <c r="A57" s="20" t="s">
        <v>67</v>
      </c>
    </row>
    <row r="58" spans="1:10">
      <c r="A58" s="5" t="s">
        <v>24</v>
      </c>
      <c r="B58" s="6" t="s">
        <v>2</v>
      </c>
      <c r="C58" s="6" t="s">
        <v>3</v>
      </c>
      <c r="D58" s="6" t="s">
        <v>31</v>
      </c>
      <c r="E58" s="6" t="s">
        <v>5</v>
      </c>
      <c r="F58" s="6" t="s">
        <v>6</v>
      </c>
      <c r="G58" s="6" t="s">
        <v>32</v>
      </c>
      <c r="H58" s="6" t="s">
        <v>33</v>
      </c>
    </row>
    <row r="59" spans="1:10">
      <c r="A59" s="6" t="s">
        <v>34</v>
      </c>
      <c r="B59" s="6">
        <v>27.513287999999999</v>
      </c>
      <c r="C59" s="6">
        <v>29.512369</v>
      </c>
      <c r="D59" s="6">
        <v>1.9990810000000001</v>
      </c>
      <c r="E59" s="6">
        <v>-0.84383031200000003</v>
      </c>
      <c r="F59" s="6">
        <v>0.55716235400000003</v>
      </c>
      <c r="G59" s="9">
        <v>0.89725957000000001</v>
      </c>
      <c r="H59" s="11">
        <v>0.47292399200000002</v>
      </c>
    </row>
    <row r="60" spans="1:10">
      <c r="A60" s="6" t="s">
        <v>35</v>
      </c>
      <c r="B60" s="6">
        <v>27.620138669999999</v>
      </c>
      <c r="C60" s="6">
        <v>28.26047767</v>
      </c>
      <c r="D60" s="6">
        <v>0.64033899999999999</v>
      </c>
      <c r="E60" s="6">
        <v>-1.546146E-3</v>
      </c>
      <c r="F60" s="6">
        <v>0.99892886700000005</v>
      </c>
      <c r="G60" s="6"/>
      <c r="H60" s="10">
        <v>0.52707600799999998</v>
      </c>
      <c r="J60" s="6"/>
    </row>
    <row r="61" spans="1:10">
      <c r="A61" s="6" t="s">
        <v>36</v>
      </c>
      <c r="B61" s="6">
        <v>27.178854999999999</v>
      </c>
      <c r="C61" s="6">
        <v>27.722891499999999</v>
      </c>
      <c r="D61" s="6">
        <v>0.54403650000000003</v>
      </c>
      <c r="E61" s="6">
        <v>5.8151774000000003E-2</v>
      </c>
      <c r="F61" s="6">
        <v>1.04113112</v>
      </c>
      <c r="G61" s="6"/>
      <c r="H61" s="6"/>
    </row>
    <row r="62" spans="1:10">
      <c r="A62" s="6" t="s">
        <v>37</v>
      </c>
      <c r="B62" s="6">
        <v>26.618171</v>
      </c>
      <c r="C62" s="6">
        <v>27.482993669999999</v>
      </c>
      <c r="D62" s="6">
        <v>0.86482266699999999</v>
      </c>
      <c r="E62" s="6">
        <v>-0.140703571</v>
      </c>
      <c r="F62" s="6">
        <v>0.90707668600000002</v>
      </c>
      <c r="G62" s="6"/>
      <c r="H62" s="6"/>
    </row>
    <row r="63" spans="1:10">
      <c r="A63" s="6" t="s">
        <v>38</v>
      </c>
      <c r="B63" s="6">
        <v>27.010704</v>
      </c>
      <c r="C63" s="6">
        <v>27.690824670000001</v>
      </c>
      <c r="D63" s="6">
        <v>0.68012066699999996</v>
      </c>
      <c r="E63" s="6">
        <v>-2.6206800999999998E-2</v>
      </c>
      <c r="F63" s="6">
        <v>0.98199882199999999</v>
      </c>
      <c r="G63" s="6"/>
      <c r="H63" s="6"/>
    </row>
    <row r="64" spans="1:10">
      <c r="A64" s="5" t="s">
        <v>24</v>
      </c>
      <c r="B64" s="6" t="s">
        <v>2</v>
      </c>
      <c r="C64" s="6" t="s">
        <v>3</v>
      </c>
      <c r="D64" s="6" t="s">
        <v>31</v>
      </c>
      <c r="E64" s="6" t="s">
        <v>5</v>
      </c>
      <c r="F64" s="6" t="s">
        <v>39</v>
      </c>
      <c r="G64" s="6" t="s">
        <v>32</v>
      </c>
      <c r="H64" s="6" t="s">
        <v>33</v>
      </c>
    </row>
    <row r="65" spans="1:8">
      <c r="A65" s="7" t="s">
        <v>40</v>
      </c>
      <c r="B65" s="6">
        <v>26.606739999999999</v>
      </c>
      <c r="C65" s="6">
        <v>27.382551500000002</v>
      </c>
      <c r="D65" s="6">
        <v>0.77581149999999999</v>
      </c>
      <c r="E65" s="6">
        <v>-8.5525549000000006E-2</v>
      </c>
      <c r="F65" s="6">
        <v>0.94244115799999995</v>
      </c>
      <c r="G65" s="9">
        <v>0.969351882</v>
      </c>
      <c r="H65" s="10">
        <v>0.49221872999999999</v>
      </c>
    </row>
    <row r="66" spans="1:8">
      <c r="A66" s="6" t="s">
        <v>41</v>
      </c>
      <c r="B66" s="6">
        <v>26.74749533</v>
      </c>
      <c r="C66" s="6">
        <v>27.449472</v>
      </c>
      <c r="D66" s="6">
        <v>0.70197666700000005</v>
      </c>
      <c r="E66" s="6">
        <v>-3.9755336000000002E-2</v>
      </c>
      <c r="F66" s="6">
        <v>0.97281991199999995</v>
      </c>
      <c r="G66" s="6"/>
      <c r="H66" s="11">
        <v>0.50778126999999995</v>
      </c>
    </row>
    <row r="67" spans="1:8">
      <c r="A67" s="6" t="s">
        <v>42</v>
      </c>
      <c r="B67" s="6">
        <v>26.435373330000001</v>
      </c>
      <c r="C67" s="6">
        <v>27.15674967</v>
      </c>
      <c r="D67" s="6">
        <v>0.72137633300000004</v>
      </c>
      <c r="E67" s="6">
        <v>-5.1781188999999998E-2</v>
      </c>
      <c r="F67" s="6">
        <v>0.96474449500000004</v>
      </c>
      <c r="G67" s="6"/>
      <c r="H67" s="6"/>
    </row>
    <row r="68" spans="1:8">
      <c r="A68" s="6" t="s">
        <v>43</v>
      </c>
      <c r="B68" s="6">
        <v>28.498314329999999</v>
      </c>
      <c r="C68" s="6">
        <v>29.142803669999999</v>
      </c>
      <c r="D68" s="6">
        <v>0.644489333</v>
      </c>
      <c r="E68" s="6">
        <v>-4.1189379999999999E-3</v>
      </c>
      <c r="F68" s="6">
        <v>0.99714904199999999</v>
      </c>
      <c r="G68" s="6"/>
      <c r="H68" s="6"/>
    </row>
    <row r="69" spans="1:8">
      <c r="A69" s="6" t="s">
        <v>44</v>
      </c>
      <c r="B69" s="6">
        <v>26.7677415</v>
      </c>
      <c r="C69" s="6">
        <v>27.477422499999999</v>
      </c>
      <c r="D69" s="6">
        <v>0.70968100000000001</v>
      </c>
      <c r="E69" s="6">
        <v>-4.4531252E-2</v>
      </c>
      <c r="F69" s="6">
        <v>0.96960480100000002</v>
      </c>
      <c r="G69" s="6"/>
      <c r="H69" s="6"/>
    </row>
    <row r="71" spans="1:8">
      <c r="A71" s="5" t="s">
        <v>24</v>
      </c>
      <c r="B71" s="6" t="s">
        <v>6</v>
      </c>
      <c r="C71" t="s">
        <v>19</v>
      </c>
      <c r="D71" t="s">
        <v>20</v>
      </c>
      <c r="E71" t="s">
        <v>21</v>
      </c>
    </row>
    <row r="72" spans="1:8">
      <c r="A72" s="6" t="s">
        <v>34</v>
      </c>
      <c r="B72" s="6">
        <v>0.55716235400000003</v>
      </c>
      <c r="C72">
        <f>B72/(B72+1)</f>
        <v>0.35780620599308433</v>
      </c>
      <c r="D72">
        <f>1-C72</f>
        <v>0.64219379400691567</v>
      </c>
      <c r="E72" s="2">
        <f>AVERAGE(C72:C76,D78:D82)</f>
        <v>0.48778165228472331</v>
      </c>
    </row>
    <row r="73" spans="1:8">
      <c r="A73" s="6" t="s">
        <v>35</v>
      </c>
      <c r="B73" s="6">
        <v>0.99892886700000005</v>
      </c>
      <c r="C73">
        <f t="shared" ref="C73:C76" si="15">B73/(B73+1)</f>
        <v>0.4997320732574122</v>
      </c>
      <c r="D73">
        <f t="shared" ref="D73:D76" si="16">1-C73</f>
        <v>0.5002679267425878</v>
      </c>
      <c r="E73" t="s">
        <v>22</v>
      </c>
    </row>
    <row r="74" spans="1:8">
      <c r="A74" s="6" t="s">
        <v>36</v>
      </c>
      <c r="B74" s="6">
        <v>1.04113112</v>
      </c>
      <c r="C74">
        <f t="shared" si="15"/>
        <v>0.51007557025537875</v>
      </c>
      <c r="D74">
        <f t="shared" si="16"/>
        <v>0.48992442974462125</v>
      </c>
      <c r="E74">
        <f>STDEV(C72:C76,D78:D82)</f>
        <v>4.6962709913833757E-2</v>
      </c>
    </row>
    <row r="75" spans="1:8">
      <c r="A75" s="6" t="s">
        <v>37</v>
      </c>
      <c r="B75" s="6">
        <v>0.90707668600000002</v>
      </c>
      <c r="C75">
        <f t="shared" si="15"/>
        <v>0.47563723716981149</v>
      </c>
      <c r="D75">
        <f t="shared" si="16"/>
        <v>0.52436276283018857</v>
      </c>
      <c r="E75" t="s">
        <v>23</v>
      </c>
    </row>
    <row r="76" spans="1:8">
      <c r="A76" s="6" t="s">
        <v>38</v>
      </c>
      <c r="B76" s="6">
        <v>0.98199882199999999</v>
      </c>
      <c r="C76">
        <f t="shared" si="15"/>
        <v>0.49545883231609711</v>
      </c>
      <c r="D76">
        <f t="shared" si="16"/>
        <v>0.50454116768390289</v>
      </c>
      <c r="E76" s="3">
        <f>E74/10^0.5</f>
        <v>1.4850912842148456E-2</v>
      </c>
    </row>
    <row r="77" spans="1:8">
      <c r="A77" s="5" t="s">
        <v>24</v>
      </c>
      <c r="B77" s="6" t="s">
        <v>39</v>
      </c>
      <c r="C77" t="s">
        <v>25</v>
      </c>
      <c r="D77" t="s">
        <v>26</v>
      </c>
      <c r="E77" t="s">
        <v>21</v>
      </c>
    </row>
    <row r="78" spans="1:8">
      <c r="A78" s="7" t="s">
        <v>40</v>
      </c>
      <c r="B78" s="6">
        <v>0.94244115799999995</v>
      </c>
      <c r="C78">
        <f>B78/(B78+1)</f>
        <v>0.48518389044555038</v>
      </c>
      <c r="D78">
        <f>1-C78</f>
        <v>0.51481610955444967</v>
      </c>
      <c r="E78" s="4">
        <f>AVERAGE(D72:D76,C78:C82)</f>
        <v>0.51221834771527663</v>
      </c>
      <c r="F78">
        <f>-E78</f>
        <v>-0.51221834771527663</v>
      </c>
    </row>
    <row r="79" spans="1:8">
      <c r="A79" s="6" t="s">
        <v>41</v>
      </c>
      <c r="B79" s="6">
        <v>0.97281991199999995</v>
      </c>
      <c r="C79">
        <f t="shared" ref="C79:C82" si="17">B79/(B79+1)</f>
        <v>0.49311136109416964</v>
      </c>
      <c r="D79">
        <f t="shared" ref="D79:D82" si="18">1-C79</f>
        <v>0.50688863890583036</v>
      </c>
      <c r="E79" t="s">
        <v>23</v>
      </c>
    </row>
    <row r="80" spans="1:8">
      <c r="A80" s="6" t="s">
        <v>42</v>
      </c>
      <c r="B80" s="6">
        <v>0.96474449500000004</v>
      </c>
      <c r="C80">
        <f t="shared" si="17"/>
        <v>0.49102796697236706</v>
      </c>
      <c r="D80">
        <f t="shared" si="18"/>
        <v>0.50897203302763294</v>
      </c>
      <c r="E80">
        <f>STDEV(C78:C82,D72:D76)</f>
        <v>4.696270991383375E-2</v>
      </c>
    </row>
    <row r="81" spans="1:10">
      <c r="A81" s="6" t="s">
        <v>43</v>
      </c>
      <c r="B81" s="6">
        <v>0.99714904199999999</v>
      </c>
      <c r="C81">
        <f t="shared" si="17"/>
        <v>0.49928624305446301</v>
      </c>
      <c r="D81">
        <f t="shared" si="18"/>
        <v>0.50071375694553699</v>
      </c>
      <c r="E81" t="s">
        <v>23</v>
      </c>
    </row>
    <row r="82" spans="1:10">
      <c r="A82" s="6" t="s">
        <v>44</v>
      </c>
      <c r="B82" s="6">
        <v>0.96960480100000002</v>
      </c>
      <c r="C82">
        <f t="shared" si="17"/>
        <v>0.49228393457800068</v>
      </c>
      <c r="D82">
        <f t="shared" si="18"/>
        <v>0.50771606542199932</v>
      </c>
      <c r="E82" s="3">
        <f>E80/10^0.5</f>
        <v>1.4850912842148453E-2</v>
      </c>
    </row>
    <row r="84" spans="1:10">
      <c r="A84" s="20" t="s">
        <v>66</v>
      </c>
    </row>
    <row r="85" spans="1:10">
      <c r="A85" s="5" t="s">
        <v>24</v>
      </c>
      <c r="B85" s="6" t="s">
        <v>2</v>
      </c>
      <c r="C85" s="6" t="s">
        <v>3</v>
      </c>
      <c r="D85" s="6" t="s">
        <v>4</v>
      </c>
      <c r="E85" s="6" t="s">
        <v>5</v>
      </c>
      <c r="F85" s="6" t="s">
        <v>6</v>
      </c>
      <c r="G85" t="s">
        <v>32</v>
      </c>
      <c r="H85" t="s">
        <v>33</v>
      </c>
    </row>
    <row r="86" spans="1:10">
      <c r="A86" s="6" t="s">
        <v>7</v>
      </c>
      <c r="B86" s="6">
        <v>30.324960000000001</v>
      </c>
      <c r="C86" s="6">
        <v>31.036371670000001</v>
      </c>
      <c r="D86" s="6">
        <v>0.71141166700000003</v>
      </c>
      <c r="E86" s="6">
        <v>0.74539570499999996</v>
      </c>
      <c r="F86" s="6">
        <v>1.6764340209999999</v>
      </c>
      <c r="G86" s="6">
        <v>1.7212932700000001</v>
      </c>
      <c r="H86" s="11">
        <v>0.63252766199999999</v>
      </c>
    </row>
    <row r="87" spans="1:10">
      <c r="A87" s="6" t="s">
        <v>8</v>
      </c>
      <c r="B87" s="6">
        <v>27.239604</v>
      </c>
      <c r="C87" s="6">
        <v>27.833167</v>
      </c>
      <c r="D87" s="6">
        <v>0.59356299999999995</v>
      </c>
      <c r="E87" s="6">
        <v>0.82898576400000001</v>
      </c>
      <c r="F87" s="6">
        <v>1.7764360619999999</v>
      </c>
      <c r="G87" s="6"/>
      <c r="H87" s="10">
        <v>0.36747233800000001</v>
      </c>
      <c r="J87" s="6"/>
    </row>
    <row r="88" spans="1:10">
      <c r="A88" s="6" t="s">
        <v>9</v>
      </c>
      <c r="B88" s="6">
        <v>26.093745330000001</v>
      </c>
      <c r="C88" s="6">
        <v>26.66861733</v>
      </c>
      <c r="D88" s="6">
        <v>0.57487200000000005</v>
      </c>
      <c r="E88" s="6">
        <v>0.84224328999999998</v>
      </c>
      <c r="F88" s="6">
        <v>1.7928357100000001</v>
      </c>
      <c r="G88" s="6"/>
      <c r="H88" s="6"/>
    </row>
    <row r="89" spans="1:10">
      <c r="A89" s="6" t="s">
        <v>10</v>
      </c>
      <c r="B89" s="6">
        <v>27.702491999999999</v>
      </c>
      <c r="C89" s="6">
        <v>28.541453000000001</v>
      </c>
      <c r="D89" s="6">
        <v>0.83896099999999996</v>
      </c>
      <c r="E89" s="6">
        <v>0.65492496300000003</v>
      </c>
      <c r="F89" s="6">
        <v>1.5745340569999999</v>
      </c>
      <c r="G89" s="6"/>
      <c r="H89" s="6"/>
    </row>
    <row r="90" spans="1:10">
      <c r="A90" s="6" t="s">
        <v>11</v>
      </c>
      <c r="B90" s="6">
        <v>28.08599267</v>
      </c>
      <c r="C90" s="6">
        <v>28.668376670000001</v>
      </c>
      <c r="D90" s="6">
        <v>0.58238400000000001</v>
      </c>
      <c r="E90" s="6">
        <v>0.83691502900000003</v>
      </c>
      <c r="F90" s="6">
        <v>1.7862264969999999</v>
      </c>
      <c r="G90" s="6"/>
      <c r="H90" s="6"/>
    </row>
    <row r="91" spans="1:10">
      <c r="A91" s="6" t="s">
        <v>24</v>
      </c>
      <c r="B91" s="6"/>
      <c r="C91" s="6" t="s">
        <v>3</v>
      </c>
      <c r="D91" s="26" t="s">
        <v>4</v>
      </c>
      <c r="E91" s="26" t="s">
        <v>5</v>
      </c>
      <c r="F91" s="6" t="s">
        <v>12</v>
      </c>
      <c r="G91" s="6"/>
      <c r="H91" s="6"/>
    </row>
    <row r="92" spans="1:10">
      <c r="A92" s="7" t="s">
        <v>13</v>
      </c>
      <c r="B92" s="6">
        <v>28.575760330000001</v>
      </c>
      <c r="C92" s="6">
        <v>29.249382000000001</v>
      </c>
      <c r="D92" s="6">
        <v>0.67362166700000004</v>
      </c>
      <c r="E92" s="6">
        <v>0.77220015200000003</v>
      </c>
      <c r="F92" s="6">
        <v>1.707872353</v>
      </c>
      <c r="G92" s="6">
        <v>1.6618703530000001</v>
      </c>
      <c r="H92" s="10">
        <v>0.62432430299999997</v>
      </c>
    </row>
    <row r="93" spans="1:10">
      <c r="A93" s="6" t="s">
        <v>14</v>
      </c>
      <c r="B93" s="6">
        <v>29.827866669999999</v>
      </c>
      <c r="C93" s="6">
        <v>30.499593669999999</v>
      </c>
      <c r="D93" s="6">
        <v>0.67172699999999996</v>
      </c>
      <c r="E93" s="6">
        <v>0.77354403900000002</v>
      </c>
      <c r="F93" s="6">
        <v>1.7094639970000001</v>
      </c>
      <c r="G93" s="6"/>
      <c r="H93" s="11">
        <v>0.37567569699999998</v>
      </c>
    </row>
    <row r="94" spans="1:10">
      <c r="A94" s="6" t="s">
        <v>15</v>
      </c>
      <c r="B94" s="6">
        <v>28.945601669999999</v>
      </c>
      <c r="C94" s="6">
        <v>29.763609670000001</v>
      </c>
      <c r="D94" s="6">
        <v>0.81800799999999996</v>
      </c>
      <c r="E94" s="6">
        <v>0.669786926</v>
      </c>
      <c r="F94" s="6">
        <v>1.5908379960000001</v>
      </c>
      <c r="G94" s="6"/>
      <c r="H94" s="6"/>
    </row>
    <row r="95" spans="1:10">
      <c r="A95" s="6" t="s">
        <v>16</v>
      </c>
      <c r="B95" s="6">
        <v>31.870615000000001</v>
      </c>
      <c r="C95" s="6">
        <v>32.688350669999998</v>
      </c>
      <c r="D95" s="6">
        <v>0.817735667</v>
      </c>
      <c r="E95" s="6">
        <v>0.66998009199999997</v>
      </c>
      <c r="F95" s="6">
        <v>1.5910510120000001</v>
      </c>
      <c r="G95" s="6"/>
      <c r="H95" s="6"/>
    </row>
    <row r="96" spans="1:10">
      <c r="A96" s="6" t="s">
        <v>17</v>
      </c>
      <c r="B96" s="6">
        <v>28.41197167</v>
      </c>
      <c r="C96" s="6">
        <v>29.08291067</v>
      </c>
      <c r="D96" s="6">
        <v>0.67093899999999995</v>
      </c>
      <c r="E96" s="6">
        <v>0.77410296700000003</v>
      </c>
      <c r="F96" s="6">
        <v>1.7101264060000001</v>
      </c>
      <c r="G96" s="6"/>
      <c r="H96" s="6"/>
    </row>
    <row r="98" spans="1:8">
      <c r="A98" s="5" t="s">
        <v>24</v>
      </c>
      <c r="B98" s="6" t="s">
        <v>6</v>
      </c>
      <c r="C98" t="s">
        <v>19</v>
      </c>
      <c r="D98" t="s">
        <v>20</v>
      </c>
      <c r="E98" t="s">
        <v>21</v>
      </c>
    </row>
    <row r="99" spans="1:8">
      <c r="A99" s="6" t="s">
        <v>7</v>
      </c>
      <c r="B99" s="6">
        <v>1.6764340209999999</v>
      </c>
      <c r="C99">
        <f>B99/(B99+1)</f>
        <v>0.62636852163971202</v>
      </c>
      <c r="D99">
        <f>1-C99</f>
        <v>0.37363147836028798</v>
      </c>
      <c r="E99" s="2">
        <f>AVERAGE(C99:C103,D105:D109)</f>
        <v>0.50400834412670981</v>
      </c>
    </row>
    <row r="100" spans="1:8">
      <c r="A100" s="6" t="s">
        <v>8</v>
      </c>
      <c r="B100" s="6">
        <v>1.7764360619999999</v>
      </c>
      <c r="C100">
        <f t="shared" ref="C100:C103" si="19">B100/(B100+1)</f>
        <v>0.63982602960442303</v>
      </c>
      <c r="D100">
        <f t="shared" ref="D100:D103" si="20">1-C100</f>
        <v>0.36017397039557697</v>
      </c>
      <c r="E100" t="s">
        <v>22</v>
      </c>
    </row>
    <row r="101" spans="1:8">
      <c r="A101" s="6" t="s">
        <v>9</v>
      </c>
      <c r="B101" s="6">
        <v>1.7928357100000001</v>
      </c>
      <c r="C101">
        <f t="shared" si="19"/>
        <v>0.64194098621003381</v>
      </c>
      <c r="D101">
        <f t="shared" si="20"/>
        <v>0.35805901378996619</v>
      </c>
      <c r="E101">
        <f>STDEV(C99:C103,D105:D109)</f>
        <v>0.13550887999262362</v>
      </c>
    </row>
    <row r="102" spans="1:8">
      <c r="A102" s="6" t="s">
        <v>10</v>
      </c>
      <c r="B102" s="6">
        <v>1.5745340569999999</v>
      </c>
      <c r="C102">
        <f t="shared" si="19"/>
        <v>0.61158020136456859</v>
      </c>
      <c r="D102">
        <f t="shared" si="20"/>
        <v>0.38841979863543141</v>
      </c>
      <c r="E102" t="s">
        <v>23</v>
      </c>
    </row>
    <row r="103" spans="1:8">
      <c r="A103" s="6" t="s">
        <v>11</v>
      </c>
      <c r="B103" s="6">
        <v>1.7862264969999999</v>
      </c>
      <c r="C103">
        <f t="shared" si="19"/>
        <v>0.64109163376461853</v>
      </c>
      <c r="D103">
        <f t="shared" si="20"/>
        <v>0.35890836623538147</v>
      </c>
      <c r="E103" s="3">
        <f>E101/10^0.5</f>
        <v>4.2851670395511153E-2</v>
      </c>
    </row>
    <row r="104" spans="1:8">
      <c r="A104" s="6" t="s">
        <v>24</v>
      </c>
      <c r="B104" s="6" t="s">
        <v>12</v>
      </c>
      <c r="C104" t="s">
        <v>25</v>
      </c>
      <c r="D104" t="s">
        <v>26</v>
      </c>
      <c r="E104" t="s">
        <v>21</v>
      </c>
    </row>
    <row r="105" spans="1:8">
      <c r="A105" s="7" t="s">
        <v>13</v>
      </c>
      <c r="B105" s="6">
        <v>1.707872353</v>
      </c>
      <c r="C105">
        <f>B105/(B105+1)</f>
        <v>0.63070637399428409</v>
      </c>
      <c r="D105">
        <f>1-C105</f>
        <v>0.36929362600571591</v>
      </c>
      <c r="E105" s="4">
        <f>AVERAGE(D99:D103,C105:C109)</f>
        <v>0.49599165587329025</v>
      </c>
      <c r="F105">
        <f>-E105</f>
        <v>-0.49599165587329025</v>
      </c>
    </row>
    <row r="106" spans="1:8">
      <c r="A106" s="6" t="s">
        <v>14</v>
      </c>
      <c r="B106" s="6">
        <v>1.7094639970000001</v>
      </c>
      <c r="C106">
        <f t="shared" ref="C106:C109" si="21">B106/(B106+1)</f>
        <v>0.63092331136075985</v>
      </c>
      <c r="D106">
        <f t="shared" ref="D106:D109" si="22">1-C106</f>
        <v>0.36907668863924015</v>
      </c>
      <c r="E106" t="s">
        <v>23</v>
      </c>
    </row>
    <row r="107" spans="1:8">
      <c r="A107" s="6" t="s">
        <v>15</v>
      </c>
      <c r="B107" s="6">
        <v>1.5908379960000001</v>
      </c>
      <c r="C107">
        <f t="shared" si="21"/>
        <v>0.61402449649731006</v>
      </c>
      <c r="D107">
        <f t="shared" si="22"/>
        <v>0.38597550350268994</v>
      </c>
      <c r="E107">
        <f>STDEV(C105:C109,D99:D103)</f>
        <v>0.13550887999262398</v>
      </c>
    </row>
    <row r="108" spans="1:8">
      <c r="A108" s="6" t="s">
        <v>16</v>
      </c>
      <c r="B108" s="6">
        <v>1.5910510120000001</v>
      </c>
      <c r="C108">
        <f t="shared" si="21"/>
        <v>0.61405622839200202</v>
      </c>
      <c r="D108">
        <f t="shared" si="22"/>
        <v>0.38594377160799798</v>
      </c>
      <c r="E108" t="s">
        <v>23</v>
      </c>
    </row>
    <row r="109" spans="1:8">
      <c r="A109" s="6" t="s">
        <v>17</v>
      </c>
      <c r="B109" s="6">
        <v>1.7101264060000001</v>
      </c>
      <c r="C109">
        <f t="shared" si="21"/>
        <v>0.63101352107190234</v>
      </c>
      <c r="D109">
        <f t="shared" si="22"/>
        <v>0.36898647892809766</v>
      </c>
      <c r="E109" s="3">
        <f>E107/10^0.5</f>
        <v>4.2851670395511264E-2</v>
      </c>
    </row>
    <row r="111" spans="1:8">
      <c r="A111" s="1" t="s">
        <v>65</v>
      </c>
    </row>
    <row r="112" spans="1:8">
      <c r="A112" s="6" t="s">
        <v>24</v>
      </c>
      <c r="B112" s="6" t="s">
        <v>2</v>
      </c>
      <c r="C112" s="6" t="s">
        <v>3</v>
      </c>
      <c r="D112" s="6" t="s">
        <v>31</v>
      </c>
      <c r="E112" s="6" t="s">
        <v>5</v>
      </c>
      <c r="F112" s="6" t="s">
        <v>6</v>
      </c>
      <c r="G112" t="s">
        <v>32</v>
      </c>
      <c r="H112" t="s">
        <v>33</v>
      </c>
    </row>
    <row r="113" spans="1:10">
      <c r="A113" s="6" t="s">
        <v>34</v>
      </c>
      <c r="B113" s="6">
        <v>25.994617999999999</v>
      </c>
      <c r="C113" s="6">
        <v>26.704610500000001</v>
      </c>
      <c r="D113" s="6">
        <v>0.70999250000000003</v>
      </c>
      <c r="E113" s="6">
        <v>5.3566778000000002E-2</v>
      </c>
      <c r="F113" s="6">
        <v>1.0378275779999999</v>
      </c>
      <c r="G113" s="9">
        <v>1.2076272969999999</v>
      </c>
      <c r="H113" s="11">
        <v>0.54702498899999996</v>
      </c>
    </row>
    <row r="114" spans="1:10">
      <c r="A114" s="6" t="s">
        <v>35</v>
      </c>
      <c r="B114" s="6">
        <v>26.616935999999999</v>
      </c>
      <c r="C114" s="6">
        <v>27.093984330000001</v>
      </c>
      <c r="D114" s="6">
        <v>0.47704833000000002</v>
      </c>
      <c r="E114" s="6">
        <v>0.29515317699999999</v>
      </c>
      <c r="F114" s="6">
        <v>1.2270152480000001</v>
      </c>
      <c r="G114" s="6"/>
      <c r="H114" s="10">
        <v>0.45297501099999998</v>
      </c>
      <c r="J114" s="6"/>
    </row>
    <row r="115" spans="1:10">
      <c r="A115" s="6" t="s">
        <v>36</v>
      </c>
      <c r="B115" s="6">
        <v>25.962465000000002</v>
      </c>
      <c r="C115" s="6">
        <v>26.430034670000001</v>
      </c>
      <c r="D115" s="6">
        <v>0.46756966999999999</v>
      </c>
      <c r="E115" s="6">
        <v>0.30498349499999999</v>
      </c>
      <c r="F115" s="6">
        <v>1.2354045039999999</v>
      </c>
      <c r="G115" s="6"/>
      <c r="H115" s="6"/>
    </row>
    <row r="116" spans="1:10">
      <c r="A116" s="6" t="s">
        <v>37</v>
      </c>
      <c r="B116" s="6">
        <v>25.863381</v>
      </c>
      <c r="C116" s="6">
        <v>26.229915999999999</v>
      </c>
      <c r="D116" s="6">
        <v>0.366535</v>
      </c>
      <c r="E116" s="6">
        <v>0.40976655200000001</v>
      </c>
      <c r="F116" s="6">
        <v>1.328470831</v>
      </c>
      <c r="G116" s="6"/>
      <c r="H116" s="6"/>
    </row>
    <row r="117" spans="1:10">
      <c r="A117" s="6" t="s">
        <v>38</v>
      </c>
      <c r="B117" s="6">
        <v>26.10346067</v>
      </c>
      <c r="C117" s="6">
        <v>26.600603329999998</v>
      </c>
      <c r="D117" s="6">
        <v>0.49714266299999998</v>
      </c>
      <c r="E117" s="6">
        <v>0.27431334400000001</v>
      </c>
      <c r="F117" s="6">
        <v>1.2094183249999999</v>
      </c>
      <c r="G117" s="6"/>
      <c r="H117" s="6"/>
    </row>
    <row r="118" spans="1:10">
      <c r="A118" s="6" t="s">
        <v>24</v>
      </c>
      <c r="B118" s="6" t="s">
        <v>2</v>
      </c>
      <c r="C118" s="6" t="s">
        <v>3</v>
      </c>
      <c r="D118" s="6" t="s">
        <v>31</v>
      </c>
      <c r="E118" s="6" t="s">
        <v>5</v>
      </c>
      <c r="F118" s="6" t="s">
        <v>12</v>
      </c>
      <c r="G118" s="6"/>
      <c r="H118" s="6"/>
    </row>
    <row r="119" spans="1:10">
      <c r="A119" s="7" t="s">
        <v>40</v>
      </c>
      <c r="B119" s="6">
        <v>26.296734000000001</v>
      </c>
      <c r="C119" s="6">
        <v>27.159628999999999</v>
      </c>
      <c r="D119" s="6">
        <v>0.86289499999999997</v>
      </c>
      <c r="E119" s="6">
        <v>-0.105008404</v>
      </c>
      <c r="F119" s="6">
        <v>0.92979952600000004</v>
      </c>
      <c r="G119" s="9">
        <v>0.87595502800000002</v>
      </c>
      <c r="H119" s="11">
        <v>0.46693818100000001</v>
      </c>
    </row>
    <row r="120" spans="1:10">
      <c r="A120" s="6" t="s">
        <v>41</v>
      </c>
      <c r="B120" s="6">
        <v>25.399732669999999</v>
      </c>
      <c r="C120" s="6">
        <v>26.278384330000002</v>
      </c>
      <c r="D120" s="6">
        <v>0.87865166299999997</v>
      </c>
      <c r="E120" s="6">
        <v>-0.12134963999999999</v>
      </c>
      <c r="F120" s="6">
        <v>0.91932721799999995</v>
      </c>
      <c r="G120" s="6"/>
      <c r="H120" s="10">
        <v>0.53306181900000005</v>
      </c>
    </row>
    <row r="121" spans="1:10">
      <c r="A121" s="6" t="s">
        <v>42</v>
      </c>
      <c r="B121" s="6">
        <v>25.147777000000001</v>
      </c>
      <c r="C121" s="6">
        <v>26.064110329999998</v>
      </c>
      <c r="D121" s="6">
        <v>0.91633332999999995</v>
      </c>
      <c r="E121" s="6">
        <v>-0.160429297</v>
      </c>
      <c r="F121" s="6">
        <v>0.89475878200000003</v>
      </c>
      <c r="G121" s="6"/>
      <c r="H121" s="6"/>
    </row>
    <row r="122" spans="1:10">
      <c r="A122" s="6" t="s">
        <v>43</v>
      </c>
      <c r="B122" s="6">
        <v>27.19221567</v>
      </c>
      <c r="C122" s="6">
        <v>28.156974330000001</v>
      </c>
      <c r="D122" s="6">
        <v>0.96475866300000002</v>
      </c>
      <c r="E122" s="6">
        <v>-0.21065121000000001</v>
      </c>
      <c r="F122" s="6">
        <v>0.86414708100000004</v>
      </c>
      <c r="G122" s="6"/>
      <c r="H122" s="6"/>
    </row>
    <row r="123" spans="1:10">
      <c r="A123" s="6" t="s">
        <v>44</v>
      </c>
      <c r="B123" s="6">
        <v>25.971905</v>
      </c>
      <c r="C123" s="6">
        <v>27.093984330000001</v>
      </c>
      <c r="D123" s="6">
        <v>1.12207933</v>
      </c>
      <c r="E123" s="6">
        <v>-0.37380847299999997</v>
      </c>
      <c r="F123" s="6">
        <v>0.77174253400000004</v>
      </c>
      <c r="G123" s="6"/>
      <c r="H123" s="6"/>
    </row>
    <row r="125" spans="1:10">
      <c r="A125" s="6" t="s">
        <v>24</v>
      </c>
      <c r="B125" s="6" t="s">
        <v>6</v>
      </c>
      <c r="C125" t="s">
        <v>19</v>
      </c>
      <c r="D125" t="s">
        <v>20</v>
      </c>
      <c r="E125" t="s">
        <v>21</v>
      </c>
    </row>
    <row r="126" spans="1:10">
      <c r="A126" s="6" t="s">
        <v>34</v>
      </c>
      <c r="B126" s="6">
        <v>1.0378275779999999</v>
      </c>
      <c r="C126">
        <f>B126/(B126+1)</f>
        <v>0.50928134902294464</v>
      </c>
      <c r="D126">
        <f>1-C126</f>
        <v>0.49071865097705536</v>
      </c>
      <c r="E126" s="2">
        <f>AVERAGE(C126:C130,D132:D136)</f>
        <v>0.53986598574267797</v>
      </c>
    </row>
    <row r="127" spans="1:10">
      <c r="A127" s="6" t="s">
        <v>35</v>
      </c>
      <c r="B127" s="6">
        <v>1.2270152480000001</v>
      </c>
      <c r="C127">
        <f t="shared" ref="C127:C130" si="23">B127/(B127+1)</f>
        <v>0.55096849880212417</v>
      </c>
      <c r="D127">
        <f t="shared" ref="D127:D130" si="24">1-C127</f>
        <v>0.44903150119787583</v>
      </c>
      <c r="E127" t="s">
        <v>22</v>
      </c>
    </row>
    <row r="128" spans="1:10">
      <c r="A128" s="6" t="s">
        <v>36</v>
      </c>
      <c r="B128" s="6">
        <v>1.2354045039999999</v>
      </c>
      <c r="C128">
        <f t="shared" si="23"/>
        <v>0.55265367041597402</v>
      </c>
      <c r="D128">
        <f t="shared" si="24"/>
        <v>0.44734632958402598</v>
      </c>
      <c r="E128">
        <f>STDEV(C126:C130,D132:D136)</f>
        <v>2.0562432949068721E-2</v>
      </c>
    </row>
    <row r="129" spans="1:10">
      <c r="A129" s="6" t="s">
        <v>37</v>
      </c>
      <c r="B129" s="6">
        <v>1.328470831</v>
      </c>
      <c r="C129">
        <f t="shared" si="23"/>
        <v>0.57053359368451551</v>
      </c>
      <c r="D129">
        <f t="shared" si="24"/>
        <v>0.42946640631548449</v>
      </c>
      <c r="E129" t="s">
        <v>23</v>
      </c>
    </row>
    <row r="130" spans="1:10">
      <c r="A130" s="6" t="s">
        <v>38</v>
      </c>
      <c r="B130" s="6">
        <v>1.2094183249999999</v>
      </c>
      <c r="C130">
        <f t="shared" si="23"/>
        <v>0.54739218522594635</v>
      </c>
      <c r="D130">
        <f t="shared" si="24"/>
        <v>0.45260781477405365</v>
      </c>
      <c r="E130" s="3">
        <f>E128/10^0.5</f>
        <v>6.5024122353550219E-3</v>
      </c>
    </row>
    <row r="131" spans="1:10">
      <c r="A131" s="6" t="s">
        <v>24</v>
      </c>
      <c r="B131" s="6" t="s">
        <v>12</v>
      </c>
      <c r="C131" t="s">
        <v>25</v>
      </c>
      <c r="D131" t="s">
        <v>26</v>
      </c>
      <c r="E131" t="s">
        <v>21</v>
      </c>
    </row>
    <row r="132" spans="1:10">
      <c r="A132" s="7" t="s">
        <v>40</v>
      </c>
      <c r="B132" s="6">
        <v>0.92979952600000004</v>
      </c>
      <c r="C132">
        <f>B132/(B132+1)</f>
        <v>0.48181145941477449</v>
      </c>
      <c r="D132">
        <f>1-C132</f>
        <v>0.51818854058522557</v>
      </c>
      <c r="E132" s="4">
        <f>AVERAGE(D126:D130,C132:C136)</f>
        <v>0.46013401425732214</v>
      </c>
      <c r="F132">
        <f>-E132</f>
        <v>-0.46013401425732214</v>
      </c>
    </row>
    <row r="133" spans="1:10">
      <c r="A133" s="6" t="s">
        <v>41</v>
      </c>
      <c r="B133" s="6">
        <v>0.91932721799999995</v>
      </c>
      <c r="C133">
        <f t="shared" ref="C133:C136" si="25">B133/(B133+1)</f>
        <v>0.47898409889584548</v>
      </c>
      <c r="D133">
        <f t="shared" ref="D133:D136" si="26">1-C133</f>
        <v>0.52101590110415452</v>
      </c>
      <c r="E133" t="s">
        <v>23</v>
      </c>
    </row>
    <row r="134" spans="1:10">
      <c r="A134" s="6" t="s">
        <v>42</v>
      </c>
      <c r="B134" s="6">
        <v>0.89475878200000003</v>
      </c>
      <c r="C134">
        <f t="shared" si="25"/>
        <v>0.47222833349559323</v>
      </c>
      <c r="D134">
        <f t="shared" si="26"/>
        <v>0.52777166650440677</v>
      </c>
      <c r="E134">
        <f>STDEV(C132:C136,D126:D130)</f>
        <v>2.0562432949068728E-2</v>
      </c>
    </row>
    <row r="135" spans="1:10">
      <c r="A135" s="6" t="s">
        <v>43</v>
      </c>
      <c r="B135" s="6">
        <v>0.86414708100000004</v>
      </c>
      <c r="C135">
        <f t="shared" si="25"/>
        <v>0.46356164157199353</v>
      </c>
      <c r="D135">
        <f t="shared" si="26"/>
        <v>0.53643835842800647</v>
      </c>
      <c r="E135" t="s">
        <v>23</v>
      </c>
    </row>
    <row r="136" spans="1:10">
      <c r="A136" s="6" t="s">
        <v>44</v>
      </c>
      <c r="B136" s="6">
        <v>0.77174253400000004</v>
      </c>
      <c r="C136">
        <f t="shared" si="25"/>
        <v>0.43558390634651889</v>
      </c>
      <c r="D136">
        <f t="shared" si="26"/>
        <v>0.56441609365348111</v>
      </c>
      <c r="E136" s="3">
        <f>E134/10^0.5</f>
        <v>6.5024122353550245E-3</v>
      </c>
    </row>
    <row r="138" spans="1:10">
      <c r="A138" s="20" t="s">
        <v>62</v>
      </c>
    </row>
    <row r="139" spans="1:10">
      <c r="A139" s="5" t="s">
        <v>24</v>
      </c>
      <c r="B139" s="6" t="s">
        <v>2</v>
      </c>
      <c r="C139" s="6" t="s">
        <v>3</v>
      </c>
      <c r="D139" s="6" t="s">
        <v>31</v>
      </c>
      <c r="E139" s="6" t="s">
        <v>5</v>
      </c>
      <c r="F139" s="6" t="s">
        <v>6</v>
      </c>
      <c r="G139" t="s">
        <v>32</v>
      </c>
      <c r="H139" t="s">
        <v>33</v>
      </c>
    </row>
    <row r="140" spans="1:10">
      <c r="A140" s="6" t="s">
        <v>7</v>
      </c>
      <c r="B140" s="6">
        <v>25.497278000000001</v>
      </c>
      <c r="C140" s="6">
        <v>26.867125999999999</v>
      </c>
      <c r="D140" s="6">
        <v>1.369848</v>
      </c>
      <c r="E140" s="6">
        <v>0.40794046900000003</v>
      </c>
      <c r="F140" s="6">
        <v>1.3267903910000001</v>
      </c>
      <c r="G140" s="6">
        <v>1.3106327419999999</v>
      </c>
      <c r="H140" s="11">
        <v>0.56721811200000005</v>
      </c>
    </row>
    <row r="141" spans="1:10">
      <c r="A141" s="6" t="s">
        <v>8</v>
      </c>
      <c r="B141" s="6">
        <v>25.168355999999999</v>
      </c>
      <c r="C141" s="6">
        <v>26.54016</v>
      </c>
      <c r="D141" s="6">
        <v>1.371804</v>
      </c>
      <c r="E141" s="6">
        <v>0.40641596200000002</v>
      </c>
      <c r="F141" s="6">
        <v>1.3253891019999999</v>
      </c>
      <c r="G141" s="6"/>
      <c r="H141" s="10">
        <v>0.432781888</v>
      </c>
      <c r="J141" s="6"/>
    </row>
    <row r="142" spans="1:10">
      <c r="A142" s="6" t="s">
        <v>9</v>
      </c>
      <c r="B142" s="6">
        <v>24.428796999999999</v>
      </c>
      <c r="C142" s="6">
        <v>25.8842</v>
      </c>
      <c r="D142" s="6">
        <v>1.455403</v>
      </c>
      <c r="E142" s="6">
        <v>0.34125890199999998</v>
      </c>
      <c r="F142" s="6">
        <v>1.2668615809999999</v>
      </c>
      <c r="G142" s="6"/>
      <c r="H142" s="6"/>
    </row>
    <row r="143" spans="1:10">
      <c r="A143" s="6" t="s">
        <v>10</v>
      </c>
      <c r="B143" s="6">
        <v>24.336252000000002</v>
      </c>
      <c r="C143" s="6">
        <v>25.780519999999999</v>
      </c>
      <c r="D143" s="6">
        <v>1.4442680000000001</v>
      </c>
      <c r="E143" s="6">
        <v>0.34993752099999997</v>
      </c>
      <c r="F143" s="6">
        <v>1.2745054309999999</v>
      </c>
      <c r="G143" s="6"/>
      <c r="H143" s="6"/>
    </row>
    <row r="144" spans="1:10">
      <c r="A144" s="6" t="s">
        <v>11</v>
      </c>
      <c r="B144" s="6">
        <v>24.84787</v>
      </c>
      <c r="C144" s="6">
        <v>26.172478000000002</v>
      </c>
      <c r="D144" s="6">
        <v>1.324608</v>
      </c>
      <c r="E144" s="6">
        <v>0.44320052500000001</v>
      </c>
      <c r="F144" s="6">
        <v>1.359617206</v>
      </c>
      <c r="G144" s="6"/>
      <c r="H144" s="6"/>
    </row>
    <row r="145" spans="1:8">
      <c r="A145" s="5" t="s">
        <v>24</v>
      </c>
      <c r="B145" s="6" t="s">
        <v>2</v>
      </c>
      <c r="C145" s="6" t="s">
        <v>3</v>
      </c>
      <c r="D145" s="6" t="s">
        <v>31</v>
      </c>
      <c r="E145" s="6" t="s">
        <v>5</v>
      </c>
      <c r="F145" s="6" t="s">
        <v>12</v>
      </c>
      <c r="G145" s="6"/>
      <c r="H145" s="6"/>
    </row>
    <row r="146" spans="1:8">
      <c r="A146" s="7" t="s">
        <v>13</v>
      </c>
      <c r="B146" s="6">
        <v>24.115738</v>
      </c>
      <c r="C146" s="6">
        <v>24.70851</v>
      </c>
      <c r="D146" s="6">
        <v>0.59277199999999997</v>
      </c>
      <c r="E146" s="6">
        <v>1.0135935030000001</v>
      </c>
      <c r="F146" s="7">
        <v>2.0189336560000002</v>
      </c>
      <c r="G146" s="6">
        <v>1.74538963</v>
      </c>
      <c r="H146" s="10">
        <v>0.635752977</v>
      </c>
    </row>
    <row r="147" spans="1:8">
      <c r="A147" s="6" t="s">
        <v>14</v>
      </c>
      <c r="B147" s="6">
        <v>23.972708000000001</v>
      </c>
      <c r="C147" s="6">
        <v>24.792642499999999</v>
      </c>
      <c r="D147" s="6">
        <v>0.81993450000000001</v>
      </c>
      <c r="E147" s="6">
        <v>0.83654305100000004</v>
      </c>
      <c r="F147" s="6">
        <v>1.7857660040000001</v>
      </c>
      <c r="G147" s="6"/>
      <c r="H147" s="11">
        <v>0.364247023</v>
      </c>
    </row>
    <row r="148" spans="1:8">
      <c r="A148" s="6" t="s">
        <v>15</v>
      </c>
      <c r="B148" s="6">
        <v>23.814798</v>
      </c>
      <c r="C148" s="6">
        <v>24.962427000000002</v>
      </c>
      <c r="D148" s="6">
        <v>1.147629</v>
      </c>
      <c r="E148" s="6">
        <v>0.58113795700000004</v>
      </c>
      <c r="F148" s="6">
        <v>1.496028809</v>
      </c>
      <c r="G148" s="6"/>
      <c r="H148" s="6"/>
    </row>
    <row r="149" spans="1:8">
      <c r="A149" s="6" t="s">
        <v>16</v>
      </c>
      <c r="B149" s="6">
        <v>26.086369999999999</v>
      </c>
      <c r="C149" s="6">
        <v>26.918082999999999</v>
      </c>
      <c r="D149" s="6">
        <v>0.83171300000000004</v>
      </c>
      <c r="E149" s="6">
        <v>0.82736288800000002</v>
      </c>
      <c r="F149" s="6">
        <v>1.7744388870000001</v>
      </c>
      <c r="G149" s="6"/>
      <c r="H149" s="6"/>
    </row>
    <row r="150" spans="1:8">
      <c r="A150" s="6" t="s">
        <v>17</v>
      </c>
      <c r="B150" s="6">
        <v>24.386800000000001</v>
      </c>
      <c r="C150" s="6">
        <v>25.351102999999998</v>
      </c>
      <c r="D150" s="6">
        <v>0.96430300000000002</v>
      </c>
      <c r="E150" s="6">
        <v>0.72402224199999998</v>
      </c>
      <c r="F150" s="6">
        <v>1.6517807950000001</v>
      </c>
      <c r="G150" s="6"/>
      <c r="H150" s="6"/>
    </row>
    <row r="152" spans="1:8">
      <c r="A152" s="5" t="s">
        <v>24</v>
      </c>
      <c r="B152" s="6" t="s">
        <v>6</v>
      </c>
      <c r="C152" t="s">
        <v>19</v>
      </c>
      <c r="D152" t="s">
        <v>20</v>
      </c>
      <c r="E152" t="s">
        <v>21</v>
      </c>
    </row>
    <row r="153" spans="1:8">
      <c r="A153" s="6" t="s">
        <v>7</v>
      </c>
      <c r="B153" s="6">
        <v>1.3267903910000001</v>
      </c>
      <c r="C153">
        <f>B153/(B153+1)</f>
        <v>0.57022342714324881</v>
      </c>
      <c r="D153">
        <f>1-C153</f>
        <v>0.42977657285675119</v>
      </c>
      <c r="E153" s="2">
        <f>AVERAGE(C153:C157,D159:D163)</f>
        <v>0.46639809625726497</v>
      </c>
    </row>
    <row r="154" spans="1:8">
      <c r="A154" s="6" t="s">
        <v>8</v>
      </c>
      <c r="B154" s="6">
        <v>1.3253891019999999</v>
      </c>
      <c r="C154">
        <f t="shared" ref="C154:C157" si="27">B154/(B154+1)</f>
        <v>0.5699644420196478</v>
      </c>
      <c r="D154">
        <f t="shared" ref="D154:D157" si="28">1-C154</f>
        <v>0.4300355579803522</v>
      </c>
      <c r="E154" t="s">
        <v>22</v>
      </c>
    </row>
    <row r="155" spans="1:8">
      <c r="A155" s="6" t="s">
        <v>9</v>
      </c>
      <c r="B155" s="6">
        <v>1.2668615809999999</v>
      </c>
      <c r="C155">
        <f t="shared" si="27"/>
        <v>0.55886146362811384</v>
      </c>
      <c r="D155">
        <f t="shared" si="28"/>
        <v>0.44113853637188616</v>
      </c>
      <c r="E155">
        <f>STDEV(C153:C157,D159:D163)</f>
        <v>0.10763757574961012</v>
      </c>
    </row>
    <row r="156" spans="1:8">
      <c r="A156" s="6" t="s">
        <v>10</v>
      </c>
      <c r="B156" s="6">
        <v>1.2745054309999999</v>
      </c>
      <c r="C156">
        <f t="shared" si="27"/>
        <v>0.56034398231340166</v>
      </c>
      <c r="D156">
        <f t="shared" si="28"/>
        <v>0.43965601768659834</v>
      </c>
      <c r="E156" t="s">
        <v>23</v>
      </c>
    </row>
    <row r="157" spans="1:8">
      <c r="A157" s="6" t="s">
        <v>11</v>
      </c>
      <c r="B157" s="6">
        <v>1.359617206</v>
      </c>
      <c r="C157">
        <f t="shared" si="27"/>
        <v>0.57620244611828786</v>
      </c>
      <c r="D157">
        <f t="shared" si="28"/>
        <v>0.42379755388171214</v>
      </c>
      <c r="E157" s="3">
        <f>E155/10^0.5</f>
        <v>3.4037990118767375E-2</v>
      </c>
    </row>
    <row r="158" spans="1:8">
      <c r="A158" s="5" t="s">
        <v>24</v>
      </c>
      <c r="B158" s="6" t="s">
        <v>12</v>
      </c>
      <c r="C158" t="s">
        <v>25</v>
      </c>
      <c r="D158" t="s">
        <v>26</v>
      </c>
      <c r="E158" t="s">
        <v>21</v>
      </c>
    </row>
    <row r="159" spans="1:8">
      <c r="A159" s="7" t="s">
        <v>13</v>
      </c>
      <c r="B159" s="7">
        <v>2.0189336560000002</v>
      </c>
      <c r="C159">
        <f>B159/(B159+1)</f>
        <v>0.66875721233139951</v>
      </c>
      <c r="D159">
        <f>1-C159</f>
        <v>0.33124278766860049</v>
      </c>
      <c r="E159" s="4">
        <f>AVERAGE(D153:D157,C159:C163)</f>
        <v>0.53360190374273508</v>
      </c>
      <c r="F159">
        <f>-E159</f>
        <v>-0.53360190374273508</v>
      </c>
    </row>
    <row r="160" spans="1:8">
      <c r="A160" s="6" t="s">
        <v>14</v>
      </c>
      <c r="B160" s="6">
        <v>1.7857660040000001</v>
      </c>
      <c r="C160">
        <f t="shared" ref="C160:C163" si="29">B160/(B160+1)</f>
        <v>0.64103230545418055</v>
      </c>
      <c r="D160">
        <f t="shared" ref="D160:D163" si="30">1-C160</f>
        <v>0.35896769454581945</v>
      </c>
      <c r="E160" t="s">
        <v>23</v>
      </c>
    </row>
    <row r="161" spans="1:10">
      <c r="A161" s="6" t="s">
        <v>15</v>
      </c>
      <c r="B161" s="6">
        <v>1.496028809</v>
      </c>
      <c r="C161">
        <f t="shared" si="29"/>
        <v>0.59936359853128596</v>
      </c>
      <c r="D161">
        <f t="shared" si="30"/>
        <v>0.40063640146871404</v>
      </c>
      <c r="E161">
        <f>STDEV(C159:C163,D153:D157)</f>
        <v>0.10763757574961035</v>
      </c>
    </row>
    <row r="162" spans="1:10">
      <c r="A162" s="6" t="s">
        <v>16</v>
      </c>
      <c r="B162" s="6">
        <v>1.7744388870000001</v>
      </c>
      <c r="C162">
        <f t="shared" si="29"/>
        <v>0.63956675899922244</v>
      </c>
      <c r="D162">
        <f t="shared" si="30"/>
        <v>0.36043324100077756</v>
      </c>
      <c r="E162" t="s">
        <v>23</v>
      </c>
    </row>
    <row r="163" spans="1:10">
      <c r="A163" s="6" t="s">
        <v>17</v>
      </c>
      <c r="B163" s="6">
        <v>1.6517807950000001</v>
      </c>
      <c r="C163">
        <f t="shared" si="29"/>
        <v>0.62289492333396279</v>
      </c>
      <c r="D163">
        <f t="shared" si="30"/>
        <v>0.37710507666603721</v>
      </c>
      <c r="E163" s="3">
        <f>E161/10^0.5</f>
        <v>3.4037990118767444E-2</v>
      </c>
    </row>
    <row r="164" spans="1:10">
      <c r="A164" s="17"/>
      <c r="B164" s="12"/>
      <c r="C164" s="12"/>
    </row>
    <row r="165" spans="1:10">
      <c r="A165" s="1" t="s">
        <v>57</v>
      </c>
    </row>
    <row r="166" spans="1:10">
      <c r="A166" s="6" t="s">
        <v>1</v>
      </c>
      <c r="B166" s="6" t="s">
        <v>2</v>
      </c>
      <c r="C166" s="6" t="s">
        <v>3</v>
      </c>
      <c r="D166" s="6" t="s">
        <v>31</v>
      </c>
      <c r="E166" s="6" t="s">
        <v>5</v>
      </c>
      <c r="F166" s="6" t="s">
        <v>6</v>
      </c>
      <c r="G166" t="s">
        <v>32</v>
      </c>
      <c r="H166" t="s">
        <v>33</v>
      </c>
    </row>
    <row r="167" spans="1:10">
      <c r="A167" s="6" t="s">
        <v>7</v>
      </c>
      <c r="B167" s="6">
        <v>25.050592000000002</v>
      </c>
      <c r="C167" s="6">
        <v>25.962523000000001</v>
      </c>
      <c r="D167" s="6">
        <v>0.91193100000000005</v>
      </c>
      <c r="E167" s="6">
        <v>-0.21280018000000001</v>
      </c>
      <c r="F167" s="6">
        <v>0.86286084600000001</v>
      </c>
      <c r="G167" s="6">
        <v>0.83158732300000004</v>
      </c>
      <c r="H167" s="18">
        <v>0.45402548500000001</v>
      </c>
    </row>
    <row r="168" spans="1:10">
      <c r="A168" s="6" t="s">
        <v>8</v>
      </c>
      <c r="B168" s="6">
        <v>24.901779999999999</v>
      </c>
      <c r="C168" s="6">
        <v>25.79616</v>
      </c>
      <c r="D168" s="6">
        <v>0.89437999999999995</v>
      </c>
      <c r="E168" s="6">
        <v>-0.19229359200000001</v>
      </c>
      <c r="F168" s="6">
        <v>0.87521320400000002</v>
      </c>
      <c r="G168" s="6"/>
      <c r="H168" s="19">
        <v>0.54597451500000005</v>
      </c>
      <c r="J168" s="6"/>
    </row>
    <row r="169" spans="1:10">
      <c r="A169" s="6" t="s">
        <v>9</v>
      </c>
      <c r="B169" s="6">
        <v>23.911154</v>
      </c>
      <c r="C169" s="6">
        <v>24.747557</v>
      </c>
      <c r="D169" s="6">
        <v>0.83640300000000001</v>
      </c>
      <c r="E169" s="6">
        <v>-0.124553265</v>
      </c>
      <c r="F169" s="6">
        <v>0.91728803999999997</v>
      </c>
      <c r="G169" s="6"/>
      <c r="H169" s="6"/>
    </row>
    <row r="170" spans="1:10">
      <c r="A170" s="6" t="s">
        <v>10</v>
      </c>
      <c r="B170" s="6">
        <v>23.943106</v>
      </c>
      <c r="C170" s="6">
        <v>24.892294</v>
      </c>
      <c r="D170" s="6">
        <v>0.94918800000000003</v>
      </c>
      <c r="E170" s="6">
        <v>-0.25633125899999998</v>
      </c>
      <c r="F170" s="6">
        <v>0.837214232</v>
      </c>
      <c r="G170" s="6"/>
      <c r="H170" s="6"/>
    </row>
    <row r="171" spans="1:10">
      <c r="A171" s="6" t="s">
        <v>11</v>
      </c>
      <c r="B171" s="6">
        <v>23.222887</v>
      </c>
      <c r="C171" s="6">
        <v>24.455763000000001</v>
      </c>
      <c r="D171" s="6">
        <v>1.2328760000000001</v>
      </c>
      <c r="E171" s="6">
        <v>-0.58779231799999998</v>
      </c>
      <c r="F171" s="6">
        <v>0.66536029500000005</v>
      </c>
      <c r="G171" s="6"/>
      <c r="H171" s="6"/>
    </row>
    <row r="172" spans="1:10">
      <c r="A172" s="6" t="s">
        <v>24</v>
      </c>
      <c r="B172" s="6" t="s">
        <v>2</v>
      </c>
      <c r="C172" s="6" t="s">
        <v>3</v>
      </c>
      <c r="D172" s="6" t="s">
        <v>31</v>
      </c>
      <c r="E172" s="6" t="s">
        <v>5</v>
      </c>
      <c r="F172" s="6" t="s">
        <v>12</v>
      </c>
      <c r="G172" s="6"/>
      <c r="H172" s="6"/>
    </row>
    <row r="173" spans="1:10">
      <c r="A173" s="7" t="s">
        <v>13</v>
      </c>
      <c r="B173" s="6">
        <v>23.396341</v>
      </c>
      <c r="C173" s="6">
        <v>24.568899999999999</v>
      </c>
      <c r="D173" s="6">
        <v>1.1725589999999999</v>
      </c>
      <c r="E173" s="6">
        <v>-0.51731793599999998</v>
      </c>
      <c r="F173" s="7">
        <v>0.69866949899999997</v>
      </c>
      <c r="G173" s="6">
        <v>0.71407881699999998</v>
      </c>
      <c r="H173" s="19">
        <v>0.41659625500000003</v>
      </c>
    </row>
    <row r="174" spans="1:10">
      <c r="A174" s="6" t="s">
        <v>14</v>
      </c>
      <c r="B174" s="6">
        <v>23.505624999999998</v>
      </c>
      <c r="C174" s="6">
        <v>24.660658000000002</v>
      </c>
      <c r="D174" s="6">
        <v>1.155033</v>
      </c>
      <c r="E174" s="6">
        <v>-0.49684055700000002</v>
      </c>
      <c r="F174" s="6">
        <v>0.70865701299999995</v>
      </c>
      <c r="G174" s="6"/>
      <c r="H174" s="18">
        <v>0.58340374500000003</v>
      </c>
    </row>
    <row r="175" spans="1:10">
      <c r="A175" s="6" t="s">
        <v>15</v>
      </c>
      <c r="B175" s="6">
        <v>22.993317000000001</v>
      </c>
      <c r="C175" s="6">
        <v>24.14808</v>
      </c>
      <c r="D175" s="6">
        <v>1.154763</v>
      </c>
      <c r="E175" s="6">
        <v>-0.49652508899999998</v>
      </c>
      <c r="F175" s="6">
        <v>0.70881198899999998</v>
      </c>
      <c r="G175" s="6"/>
      <c r="H175" s="6"/>
    </row>
    <row r="176" spans="1:10">
      <c r="A176" s="6" t="s">
        <v>16</v>
      </c>
      <c r="B176" s="6">
        <v>25.186111</v>
      </c>
      <c r="C176" s="6">
        <v>26.316084</v>
      </c>
      <c r="D176" s="6">
        <v>1.1299729999999999</v>
      </c>
      <c r="E176" s="6">
        <v>-0.46756045299999999</v>
      </c>
      <c r="F176" s="6">
        <v>0.72318644700000001</v>
      </c>
      <c r="G176" s="6"/>
      <c r="H176" s="6"/>
    </row>
    <row r="177" spans="1:8">
      <c r="A177" s="6" t="s">
        <v>17</v>
      </c>
      <c r="B177" s="6">
        <v>23.833853000000001</v>
      </c>
      <c r="C177" s="6">
        <v>24.95044</v>
      </c>
      <c r="D177" s="6">
        <v>1.116587</v>
      </c>
      <c r="E177" s="6">
        <v>-0.451920251</v>
      </c>
      <c r="F177" s="6">
        <v>0.73106913500000004</v>
      </c>
      <c r="G177" s="6"/>
      <c r="H177" s="6"/>
    </row>
    <row r="179" spans="1:8">
      <c r="A179" s="6" t="s">
        <v>1</v>
      </c>
      <c r="B179" s="6" t="s">
        <v>6</v>
      </c>
      <c r="C179" t="s">
        <v>19</v>
      </c>
      <c r="D179" t="s">
        <v>20</v>
      </c>
      <c r="E179" t="s">
        <v>21</v>
      </c>
    </row>
    <row r="180" spans="1:8">
      <c r="A180" s="6" t="s">
        <v>7</v>
      </c>
      <c r="B180" s="6">
        <v>0.86286084600000001</v>
      </c>
      <c r="C180">
        <f>B180/(B180+1)</f>
        <v>0.46319125116229964</v>
      </c>
      <c r="D180">
        <f>1-C180</f>
        <v>0.53680874883770036</v>
      </c>
      <c r="E180" s="2">
        <f>AVERAGE(C180:C184,D186:D190)</f>
        <v>0.51807263378968149</v>
      </c>
    </row>
    <row r="181" spans="1:8">
      <c r="A181" s="6" t="s">
        <v>8</v>
      </c>
      <c r="B181" s="6">
        <v>0.87521320400000002</v>
      </c>
      <c r="C181">
        <f t="shared" ref="C181:C184" si="31">B181/(B181+1)</f>
        <v>0.46672730446494876</v>
      </c>
      <c r="D181">
        <f t="shared" ref="D181:D184" si="32">1-C181</f>
        <v>0.5332726955350513</v>
      </c>
      <c r="E181" t="s">
        <v>22</v>
      </c>
    </row>
    <row r="182" spans="1:8">
      <c r="A182" s="6" t="s">
        <v>9</v>
      </c>
      <c r="B182" s="6">
        <v>0.91728803999999997</v>
      </c>
      <c r="C182">
        <f t="shared" si="31"/>
        <v>0.47842995985099873</v>
      </c>
      <c r="D182">
        <f t="shared" si="32"/>
        <v>0.52157004014900132</v>
      </c>
      <c r="E182">
        <f>STDEV(C180:C184,D186:D190)</f>
        <v>7.1955229669988435E-2</v>
      </c>
    </row>
    <row r="183" spans="1:8">
      <c r="A183" s="6" t="s">
        <v>10</v>
      </c>
      <c r="B183" s="6">
        <v>0.837214232</v>
      </c>
      <c r="C183">
        <f t="shared" si="31"/>
        <v>0.45569766302572384</v>
      </c>
      <c r="D183">
        <f t="shared" si="32"/>
        <v>0.5443023369742761</v>
      </c>
      <c r="E183" t="s">
        <v>23</v>
      </c>
    </row>
    <row r="184" spans="1:8">
      <c r="A184" s="6" t="s">
        <v>11</v>
      </c>
      <c r="B184" s="6">
        <v>0.66536029500000005</v>
      </c>
      <c r="C184">
        <f t="shared" si="31"/>
        <v>0.39952933728373774</v>
      </c>
      <c r="D184">
        <f t="shared" si="32"/>
        <v>0.60047066271626226</v>
      </c>
      <c r="E184" s="3">
        <f>E182/10^0.5</f>
        <v>2.2754241531768936E-2</v>
      </c>
    </row>
    <row r="185" spans="1:8">
      <c r="A185" s="6" t="s">
        <v>24</v>
      </c>
      <c r="B185" s="6" t="s">
        <v>12</v>
      </c>
      <c r="C185" t="s">
        <v>25</v>
      </c>
      <c r="D185" t="s">
        <v>26</v>
      </c>
      <c r="E185" t="s">
        <v>21</v>
      </c>
    </row>
    <row r="186" spans="1:8">
      <c r="A186" s="7" t="s">
        <v>13</v>
      </c>
      <c r="B186" s="7">
        <v>0.69866949899999997</v>
      </c>
      <c r="C186">
        <f>B186/(B186+1)</f>
        <v>0.41130396431519134</v>
      </c>
      <c r="D186">
        <f>1-C186</f>
        <v>0.58869603568480866</v>
      </c>
      <c r="E186" s="4">
        <f>AVERAGE(D180:D184,C186:C190)</f>
        <v>0.48192736621031845</v>
      </c>
      <c r="F186">
        <f>-E186</f>
        <v>-0.48192736621031845</v>
      </c>
    </row>
    <row r="187" spans="1:8">
      <c r="A187" s="6" t="s">
        <v>14</v>
      </c>
      <c r="B187" s="6">
        <v>0.70865701299999995</v>
      </c>
      <c r="C187">
        <f t="shared" ref="C187:C190" si="33">B187/(B187+1)</f>
        <v>0.41474503519917372</v>
      </c>
      <c r="D187">
        <f t="shared" ref="D187:D190" si="34">1-C187</f>
        <v>0.58525496480082628</v>
      </c>
      <c r="E187" t="s">
        <v>23</v>
      </c>
    </row>
    <row r="188" spans="1:8">
      <c r="A188" s="6" t="s">
        <v>15</v>
      </c>
      <c r="B188" s="6">
        <v>0.70881198899999998</v>
      </c>
      <c r="C188">
        <f t="shared" si="33"/>
        <v>0.41479811328734773</v>
      </c>
      <c r="D188">
        <f t="shared" si="34"/>
        <v>0.58520188671265227</v>
      </c>
      <c r="E188">
        <f>STDEV(C186:C190,D180:D184)</f>
        <v>7.1955229669988782E-2</v>
      </c>
    </row>
    <row r="189" spans="1:8">
      <c r="A189" s="6" t="s">
        <v>16</v>
      </c>
      <c r="B189" s="6">
        <v>0.72318644700000001</v>
      </c>
      <c r="C189">
        <f t="shared" si="33"/>
        <v>0.41967974403410568</v>
      </c>
      <c r="D189">
        <f t="shared" si="34"/>
        <v>0.58032025596589432</v>
      </c>
      <c r="E189" t="s">
        <v>23</v>
      </c>
    </row>
    <row r="190" spans="1:8">
      <c r="A190" s="6" t="s">
        <v>17</v>
      </c>
      <c r="B190" s="6">
        <v>0.73106913500000004</v>
      </c>
      <c r="C190">
        <f t="shared" si="33"/>
        <v>0.42232232105507445</v>
      </c>
      <c r="D190">
        <f t="shared" si="34"/>
        <v>0.57767767894492561</v>
      </c>
      <c r="E190" s="3">
        <f>E188/10^0.5</f>
        <v>2.2754241531769047E-2</v>
      </c>
    </row>
    <row r="192" spans="1:8">
      <c r="A192" s="20" t="s">
        <v>61</v>
      </c>
    </row>
    <row r="193" spans="1:8">
      <c r="A193" s="5" t="s">
        <v>24</v>
      </c>
      <c r="B193" s="6" t="s">
        <v>2</v>
      </c>
      <c r="C193" s="6" t="s">
        <v>3</v>
      </c>
      <c r="D193" s="6" t="s">
        <v>31</v>
      </c>
      <c r="E193" s="6" t="s">
        <v>5</v>
      </c>
      <c r="F193" s="6" t="s">
        <v>6</v>
      </c>
      <c r="G193" t="s">
        <v>32</v>
      </c>
      <c r="H193" t="s">
        <v>33</v>
      </c>
    </row>
    <row r="194" spans="1:8">
      <c r="A194" s="6" t="s">
        <v>7</v>
      </c>
      <c r="B194" s="6">
        <v>29.426667999999999</v>
      </c>
      <c r="C194" s="6">
        <v>31.263666000000001</v>
      </c>
      <c r="D194" s="6">
        <v>1.8369979999999999</v>
      </c>
      <c r="E194" s="6">
        <v>-1.2263449930000001</v>
      </c>
      <c r="F194" s="6">
        <v>0.42739887300000001</v>
      </c>
      <c r="G194" s="6">
        <v>0.87114819499999996</v>
      </c>
      <c r="H194" s="18">
        <v>0.46556878699999998</v>
      </c>
    </row>
    <row r="195" spans="1:8">
      <c r="A195" s="6" t="s">
        <v>8</v>
      </c>
      <c r="B195" s="6">
        <v>25.537928000000001</v>
      </c>
      <c r="C195" s="6">
        <v>26.041381999999999</v>
      </c>
      <c r="D195" s="6">
        <v>0.50345399999999996</v>
      </c>
      <c r="E195" s="6">
        <v>4.5455919999999997E-2</v>
      </c>
      <c r="F195" s="6">
        <v>1.032009263</v>
      </c>
      <c r="G195" s="6"/>
      <c r="H195" s="19">
        <v>0.53443121299999996</v>
      </c>
    </row>
    <row r="196" spans="1:8">
      <c r="A196" s="6" t="s">
        <v>9</v>
      </c>
      <c r="B196" s="6">
        <v>25.523306000000002</v>
      </c>
      <c r="C196" s="6">
        <v>25.972840999999999</v>
      </c>
      <c r="D196" s="6">
        <v>0.44953500000000002</v>
      </c>
      <c r="E196" s="6">
        <v>9.6878470999999994E-2</v>
      </c>
      <c r="F196" s="6">
        <v>1.0694569949999999</v>
      </c>
      <c r="G196" s="6"/>
      <c r="H196" s="6"/>
    </row>
    <row r="197" spans="1:8">
      <c r="A197" s="6" t="s">
        <v>10</v>
      </c>
      <c r="B197" s="6">
        <v>28.170248000000001</v>
      </c>
      <c r="C197" s="6">
        <v>29.012697500000002</v>
      </c>
      <c r="D197" s="6">
        <v>0.84244949999999996</v>
      </c>
      <c r="E197" s="6">
        <v>-0.27784408799999999</v>
      </c>
      <c r="F197" s="6">
        <v>0.82482268199999997</v>
      </c>
      <c r="G197" s="6"/>
      <c r="H197" s="6"/>
    </row>
    <row r="198" spans="1:8">
      <c r="A198" s="6" t="s">
        <v>11</v>
      </c>
      <c r="B198" s="6">
        <v>27.131186</v>
      </c>
      <c r="C198" s="6">
        <v>27.679200000000002</v>
      </c>
      <c r="D198" s="6">
        <v>0.548014</v>
      </c>
      <c r="E198" s="6">
        <v>2.9590480000000001E-3</v>
      </c>
      <c r="F198" s="6">
        <v>1.0020531610000001</v>
      </c>
      <c r="G198" s="6"/>
      <c r="H198" s="6"/>
    </row>
    <row r="199" spans="1:8">
      <c r="A199" s="5" t="s">
        <v>24</v>
      </c>
      <c r="B199" s="6" t="s">
        <v>2</v>
      </c>
      <c r="C199" s="6" t="s">
        <v>3</v>
      </c>
      <c r="D199" s="6" t="s">
        <v>31</v>
      </c>
      <c r="E199" s="6" t="s">
        <v>5</v>
      </c>
      <c r="F199" s="6" t="s">
        <v>12</v>
      </c>
      <c r="G199" s="6"/>
      <c r="H199" s="6"/>
    </row>
    <row r="200" spans="1:8">
      <c r="A200" s="7" t="s">
        <v>13</v>
      </c>
      <c r="B200" s="6">
        <v>27.165941</v>
      </c>
      <c r="C200" s="6">
        <v>27.769262000000001</v>
      </c>
      <c r="D200" s="6">
        <v>0.603321</v>
      </c>
      <c r="E200" s="6">
        <v>-4.9787237999999998E-2</v>
      </c>
      <c r="F200" s="7">
        <v>0.96607879100000005</v>
      </c>
      <c r="G200" s="6">
        <v>0.75698971900000001</v>
      </c>
      <c r="H200" s="19">
        <v>0.43084470600000002</v>
      </c>
    </row>
    <row r="201" spans="1:8">
      <c r="A201" s="6" t="s">
        <v>14</v>
      </c>
      <c r="B201" s="6">
        <v>28.141016</v>
      </c>
      <c r="C201" s="6">
        <v>29.306619999999999</v>
      </c>
      <c r="D201" s="6">
        <v>1.1656040000000001</v>
      </c>
      <c r="E201" s="6">
        <v>-0.58603653499999997</v>
      </c>
      <c r="F201" s="6">
        <v>0.66617054200000003</v>
      </c>
      <c r="G201" s="6"/>
      <c r="H201" s="18">
        <v>0.56915529399999998</v>
      </c>
    </row>
    <row r="202" spans="1:8">
      <c r="A202" s="6" t="s">
        <v>15</v>
      </c>
      <c r="B202" s="6">
        <v>28.675543000000001</v>
      </c>
      <c r="C202" s="6">
        <v>30.033477999999999</v>
      </c>
      <c r="D202" s="6">
        <v>1.3579349999999999</v>
      </c>
      <c r="E202" s="6">
        <v>-0.76946260899999996</v>
      </c>
      <c r="F202" s="6">
        <v>0.58663595000000002</v>
      </c>
      <c r="G202" s="6"/>
      <c r="H202" s="6"/>
    </row>
    <row r="203" spans="1:8">
      <c r="A203" s="6" t="s">
        <v>16</v>
      </c>
      <c r="B203" s="6">
        <v>29.664076000000001</v>
      </c>
      <c r="C203" s="6">
        <v>30.846243000000001</v>
      </c>
      <c r="D203" s="6">
        <v>1.182167</v>
      </c>
      <c r="E203" s="6">
        <v>-0.60183266800000002</v>
      </c>
      <c r="F203" s="6">
        <v>0.65891639599999996</v>
      </c>
      <c r="G203" s="6"/>
      <c r="H203" s="6"/>
    </row>
    <row r="204" spans="1:8">
      <c r="A204" s="6" t="s">
        <v>17</v>
      </c>
      <c r="B204" s="6">
        <v>27.308095999999999</v>
      </c>
      <c r="C204" s="6">
        <v>28.006630000000001</v>
      </c>
      <c r="D204" s="6">
        <v>0.69853399999999999</v>
      </c>
      <c r="E204" s="6">
        <v>-0.140591876</v>
      </c>
      <c r="F204" s="6">
        <v>0.90714691599999997</v>
      </c>
      <c r="G204" s="6"/>
      <c r="H204" s="6"/>
    </row>
    <row r="206" spans="1:8">
      <c r="A206" s="5" t="s">
        <v>24</v>
      </c>
      <c r="B206" s="6" t="s">
        <v>6</v>
      </c>
      <c r="C206" t="s">
        <v>19</v>
      </c>
      <c r="D206" t="s">
        <v>20</v>
      </c>
      <c r="E206" t="s">
        <v>21</v>
      </c>
    </row>
    <row r="207" spans="1:8">
      <c r="A207" s="6" t="s">
        <v>7</v>
      </c>
      <c r="B207" s="6">
        <v>0.42739887300000001</v>
      </c>
      <c r="C207">
        <f>B207/(B207+1)</f>
        <v>0.29942497579651656</v>
      </c>
      <c r="D207">
        <f>1-C207</f>
        <v>0.70057502420348339</v>
      </c>
      <c r="E207" s="2">
        <f>AVERAGE(C207:C211,D213:D217)</f>
        <v>0.51428131645499209</v>
      </c>
    </row>
    <row r="208" spans="1:8">
      <c r="A208" s="6" t="s">
        <v>8</v>
      </c>
      <c r="B208" s="6">
        <v>1.032009263</v>
      </c>
      <c r="C208">
        <f t="shared" ref="C208:C211" si="35">B208/(B208+1)</f>
        <v>0.50787625912510415</v>
      </c>
      <c r="D208">
        <f t="shared" ref="D208:D211" si="36">1-C208</f>
        <v>0.49212374087489585</v>
      </c>
      <c r="E208" t="s">
        <v>22</v>
      </c>
    </row>
    <row r="209" spans="1:8">
      <c r="A209" s="6" t="s">
        <v>9</v>
      </c>
      <c r="B209" s="6">
        <v>1.0694569949999999</v>
      </c>
      <c r="C209">
        <f t="shared" si="35"/>
        <v>0.51678145406447551</v>
      </c>
      <c r="D209">
        <f t="shared" si="36"/>
        <v>0.48321854593552449</v>
      </c>
      <c r="E209">
        <f>STDEV(C207:C211,D213:D217)</f>
        <v>9.3736394738646617E-2</v>
      </c>
    </row>
    <row r="210" spans="1:8">
      <c r="A210" s="6" t="s">
        <v>10</v>
      </c>
      <c r="B210" s="6">
        <v>0.82482268199999997</v>
      </c>
      <c r="C210">
        <f t="shared" si="35"/>
        <v>0.45200155069093995</v>
      </c>
      <c r="D210">
        <f t="shared" si="36"/>
        <v>0.54799844930906005</v>
      </c>
      <c r="E210" t="s">
        <v>23</v>
      </c>
    </row>
    <row r="211" spans="1:8">
      <c r="A211" s="6" t="s">
        <v>11</v>
      </c>
      <c r="B211" s="6">
        <v>1.0020531610000001</v>
      </c>
      <c r="C211">
        <f t="shared" si="35"/>
        <v>0.50051276385662369</v>
      </c>
      <c r="D211">
        <f t="shared" si="36"/>
        <v>0.49948723614337631</v>
      </c>
      <c r="E211" s="3">
        <f>E209/10^0.5</f>
        <v>2.9642050702674699E-2</v>
      </c>
    </row>
    <row r="212" spans="1:8">
      <c r="A212" s="5" t="s">
        <v>24</v>
      </c>
      <c r="B212" s="6" t="s">
        <v>12</v>
      </c>
      <c r="C212" t="s">
        <v>25</v>
      </c>
      <c r="D212" t="s">
        <v>26</v>
      </c>
      <c r="E212" t="s">
        <v>21</v>
      </c>
    </row>
    <row r="213" spans="1:8">
      <c r="A213" s="7" t="s">
        <v>13</v>
      </c>
      <c r="B213" s="7">
        <v>0.96607879100000005</v>
      </c>
      <c r="C213">
        <f>B213/(B213+1)</f>
        <v>0.49137338514730966</v>
      </c>
      <c r="D213">
        <f>1-C213</f>
        <v>0.50862661485269034</v>
      </c>
      <c r="E213" s="4">
        <f>AVERAGE(D207:D211,C213:C217)</f>
        <v>0.48571868354500813</v>
      </c>
      <c r="F213">
        <f>-E213</f>
        <v>-0.48571868354500813</v>
      </c>
    </row>
    <row r="214" spans="1:8">
      <c r="A214" s="6" t="s">
        <v>14</v>
      </c>
      <c r="B214" s="6">
        <v>0.66617054200000003</v>
      </c>
      <c r="C214">
        <f t="shared" ref="C214:C217" si="37">B214/(B214+1)</f>
        <v>0.39982134193799712</v>
      </c>
      <c r="D214">
        <f t="shared" ref="D214:D217" si="38">1-C214</f>
        <v>0.60017865806200288</v>
      </c>
      <c r="E214" t="s">
        <v>23</v>
      </c>
    </row>
    <row r="215" spans="1:8">
      <c r="A215" s="6" t="s">
        <v>15</v>
      </c>
      <c r="B215" s="6">
        <v>0.58663595000000002</v>
      </c>
      <c r="C215">
        <f t="shared" si="37"/>
        <v>0.3697356977194422</v>
      </c>
      <c r="D215">
        <f t="shared" si="38"/>
        <v>0.63026430228055785</v>
      </c>
      <c r="E215">
        <f>STDEV(C213:C217,D207:D211)</f>
        <v>9.3736394738647422E-2</v>
      </c>
    </row>
    <row r="216" spans="1:8">
      <c r="A216" s="6" t="s">
        <v>16</v>
      </c>
      <c r="B216" s="6">
        <v>0.65891639599999996</v>
      </c>
      <c r="C216">
        <f t="shared" si="37"/>
        <v>0.39719686753882683</v>
      </c>
      <c r="D216">
        <f t="shared" si="38"/>
        <v>0.60280313246117312</v>
      </c>
      <c r="E216" t="s">
        <v>23</v>
      </c>
    </row>
    <row r="217" spans="1:8">
      <c r="A217" s="6" t="s">
        <v>17</v>
      </c>
      <c r="B217" s="6">
        <v>0.90714691599999997</v>
      </c>
      <c r="C217">
        <f t="shared" si="37"/>
        <v>0.4756565466401646</v>
      </c>
      <c r="D217">
        <f t="shared" si="38"/>
        <v>0.52434345335983545</v>
      </c>
      <c r="E217" s="3">
        <f>E215/10^0.5</f>
        <v>2.9642050702674953E-2</v>
      </c>
    </row>
    <row r="219" spans="1:8">
      <c r="A219" s="20" t="s">
        <v>59</v>
      </c>
    </row>
    <row r="220" spans="1:8">
      <c r="A220" s="5" t="s">
        <v>24</v>
      </c>
      <c r="B220" s="6" t="s">
        <v>2</v>
      </c>
      <c r="C220" s="6" t="s">
        <v>3</v>
      </c>
      <c r="D220" s="6" t="s">
        <v>31</v>
      </c>
      <c r="E220" s="6" t="s">
        <v>5</v>
      </c>
      <c r="F220" s="6" t="s">
        <v>6</v>
      </c>
      <c r="G220" t="s">
        <v>32</v>
      </c>
      <c r="H220" t="s">
        <v>33</v>
      </c>
    </row>
    <row r="221" spans="1:8">
      <c r="A221" s="6" t="s">
        <v>7</v>
      </c>
      <c r="B221" s="6">
        <v>28.623251</v>
      </c>
      <c r="C221" s="6">
        <v>30.334941000000001</v>
      </c>
      <c r="D221" s="6">
        <v>1.7116899999999999</v>
      </c>
      <c r="E221" s="6">
        <v>-1.210689304</v>
      </c>
      <c r="F221" s="6">
        <v>0.43206213199999999</v>
      </c>
      <c r="G221" s="6">
        <v>0.412348463</v>
      </c>
      <c r="H221" s="11">
        <v>0.29195943699999999</v>
      </c>
    </row>
    <row r="222" spans="1:8">
      <c r="A222" s="6" t="s">
        <v>8</v>
      </c>
      <c r="B222" s="6">
        <v>26.680143000000001</v>
      </c>
      <c r="C222" s="6">
        <v>28.354748499999999</v>
      </c>
      <c r="D222" s="6">
        <v>1.6746055</v>
      </c>
      <c r="E222" s="6">
        <v>-1.1831874389999999</v>
      </c>
      <c r="F222" s="6">
        <v>0.44037746799999999</v>
      </c>
      <c r="G222" s="6"/>
      <c r="H222" s="10">
        <v>0.70804056299999996</v>
      </c>
    </row>
    <row r="223" spans="1:8">
      <c r="A223" s="6" t="s">
        <v>9</v>
      </c>
      <c r="B223" s="6">
        <v>25.417266999999999</v>
      </c>
      <c r="C223" s="6">
        <v>27.248840000000001</v>
      </c>
      <c r="D223" s="6">
        <v>1.8315729999999999</v>
      </c>
      <c r="E223" s="6">
        <v>-1.2995945369999999</v>
      </c>
      <c r="F223" s="6">
        <v>0.40624035400000003</v>
      </c>
      <c r="G223" s="6"/>
      <c r="H223" s="6"/>
    </row>
    <row r="224" spans="1:8">
      <c r="A224" s="6" t="s">
        <v>10</v>
      </c>
      <c r="B224" s="6">
        <v>26.932693</v>
      </c>
      <c r="C224" s="6">
        <v>28.755264</v>
      </c>
      <c r="D224" s="6">
        <v>1.8225709999999999</v>
      </c>
      <c r="E224" s="6">
        <v>-1.2929186539999999</v>
      </c>
      <c r="F224" s="6">
        <v>0.40812453500000001</v>
      </c>
      <c r="G224" s="6"/>
      <c r="H224" s="6"/>
    </row>
    <row r="225" spans="1:8">
      <c r="A225" s="6" t="s">
        <v>11</v>
      </c>
      <c r="B225" s="6">
        <v>26.425626999999999</v>
      </c>
      <c r="C225" s="6">
        <v>28.41319</v>
      </c>
      <c r="D225" s="6">
        <v>1.987563</v>
      </c>
      <c r="E225" s="6">
        <v>-1.4152767209999999</v>
      </c>
      <c r="F225" s="6">
        <v>0.37493782399999998</v>
      </c>
      <c r="G225" s="6"/>
      <c r="H225" s="6"/>
    </row>
    <row r="226" spans="1:8">
      <c r="A226" s="5" t="s">
        <v>24</v>
      </c>
      <c r="B226" s="6" t="s">
        <v>2</v>
      </c>
      <c r="C226" s="6" t="s">
        <v>3</v>
      </c>
      <c r="D226" s="6" t="s">
        <v>31</v>
      </c>
      <c r="E226" s="6" t="s">
        <v>5</v>
      </c>
      <c r="F226" s="6" t="s">
        <v>12</v>
      </c>
      <c r="G226" s="6"/>
      <c r="H226" s="6"/>
    </row>
    <row r="227" spans="1:8">
      <c r="A227" s="7" t="s">
        <v>13</v>
      </c>
      <c r="B227" s="6">
        <v>27.338284999999999</v>
      </c>
      <c r="C227" s="6">
        <v>29.1490385</v>
      </c>
      <c r="D227" s="6">
        <v>1.8107534999999999</v>
      </c>
      <c r="E227" s="6">
        <v>-1.2841547959999999</v>
      </c>
      <c r="F227" s="7">
        <v>0.41061129099999999</v>
      </c>
      <c r="G227" s="6">
        <v>0.40957538700000001</v>
      </c>
      <c r="H227" s="10">
        <v>0.29056650000000001</v>
      </c>
    </row>
    <row r="228" spans="1:8">
      <c r="A228" s="6" t="s">
        <v>14</v>
      </c>
      <c r="B228" s="6">
        <v>27.075752000000001</v>
      </c>
      <c r="C228" s="6">
        <v>28.825012000000001</v>
      </c>
      <c r="D228" s="6">
        <v>1.74926</v>
      </c>
      <c r="E228" s="6">
        <v>-1.2385512160000001</v>
      </c>
      <c r="F228" s="6">
        <v>0.42379802900000002</v>
      </c>
      <c r="G228" s="6"/>
      <c r="H228" s="11">
        <v>0.70943350000000005</v>
      </c>
    </row>
    <row r="229" spans="1:8">
      <c r="A229" s="6" t="s">
        <v>15</v>
      </c>
      <c r="B229" s="6">
        <v>27.169474000000001</v>
      </c>
      <c r="C229" s="6">
        <v>28.967407000000001</v>
      </c>
      <c r="D229" s="6">
        <v>1.797933</v>
      </c>
      <c r="E229" s="6">
        <v>-1.2746471130000001</v>
      </c>
      <c r="F229" s="6">
        <v>0.41332624699999998</v>
      </c>
      <c r="G229" s="6"/>
      <c r="H229" s="6"/>
    </row>
    <row r="230" spans="1:8">
      <c r="A230" s="6" t="s">
        <v>16</v>
      </c>
      <c r="B230" s="6">
        <v>28.715993999999998</v>
      </c>
      <c r="C230" s="6">
        <v>30.584427000000002</v>
      </c>
      <c r="D230" s="6">
        <v>1.868433</v>
      </c>
      <c r="E230" s="6">
        <v>-1.3269299130000001</v>
      </c>
      <c r="F230" s="6">
        <v>0.39861560299999999</v>
      </c>
      <c r="G230" s="6"/>
      <c r="H230" s="6"/>
    </row>
    <row r="231" spans="1:8">
      <c r="A231" s="6" t="s">
        <v>17</v>
      </c>
      <c r="B231" s="6">
        <v>29.063161999999998</v>
      </c>
      <c r="C231" s="6">
        <v>30.917444</v>
      </c>
      <c r="D231" s="6">
        <v>1.854282</v>
      </c>
      <c r="E231" s="6">
        <v>-1.316435531</v>
      </c>
      <c r="F231" s="6">
        <v>0.40152576499999998</v>
      </c>
      <c r="G231" s="6"/>
      <c r="H231" s="6"/>
    </row>
    <row r="232" spans="1:8">
      <c r="A232" s="21"/>
    </row>
    <row r="233" spans="1:8">
      <c r="A233" s="5" t="s">
        <v>24</v>
      </c>
      <c r="B233" s="6" t="s">
        <v>6</v>
      </c>
      <c r="C233" t="s">
        <v>19</v>
      </c>
      <c r="D233" t="s">
        <v>20</v>
      </c>
      <c r="E233" t="s">
        <v>21</v>
      </c>
    </row>
    <row r="234" spans="1:8">
      <c r="A234" s="6" t="s">
        <v>7</v>
      </c>
      <c r="B234" s="6">
        <v>0.43206213199999999</v>
      </c>
      <c r="C234">
        <f>B234/(B234+1)</f>
        <v>0.3017062754090058</v>
      </c>
      <c r="D234">
        <f>1-C234</f>
        <v>0.69829372459099415</v>
      </c>
      <c r="E234" s="2">
        <f>AVERAGE(C234:C238,D240:D244)</f>
        <v>0.50061686440552977</v>
      </c>
    </row>
    <row r="235" spans="1:8">
      <c r="A235" s="6" t="s">
        <v>8</v>
      </c>
      <c r="B235" s="6">
        <v>0.44037746799999999</v>
      </c>
      <c r="C235">
        <f t="shared" ref="C235:C238" si="39">B235/(B235+1)</f>
        <v>0.30573754295912109</v>
      </c>
      <c r="D235">
        <f t="shared" ref="D235:D238" si="40">1-C235</f>
        <v>0.69426245704087886</v>
      </c>
      <c r="E235" t="s">
        <v>22</v>
      </c>
    </row>
    <row r="236" spans="1:8">
      <c r="A236" s="6" t="s">
        <v>9</v>
      </c>
      <c r="B236" s="6">
        <v>0.40624035400000003</v>
      </c>
      <c r="C236">
        <f t="shared" si="39"/>
        <v>0.28888401107567707</v>
      </c>
      <c r="D236">
        <f t="shared" si="40"/>
        <v>0.71111598892432293</v>
      </c>
      <c r="E236">
        <f>STDEV(C234:C238,D240:D244)</f>
        <v>0.2203368539620173</v>
      </c>
    </row>
    <row r="237" spans="1:8">
      <c r="A237" s="6" t="s">
        <v>10</v>
      </c>
      <c r="B237" s="6">
        <v>0.40812453500000001</v>
      </c>
      <c r="C237">
        <f t="shared" si="39"/>
        <v>0.28983554000783035</v>
      </c>
      <c r="D237">
        <f t="shared" si="40"/>
        <v>0.71016445999216971</v>
      </c>
      <c r="E237" t="s">
        <v>23</v>
      </c>
    </row>
    <row r="238" spans="1:8">
      <c r="A238" s="6" t="s">
        <v>11</v>
      </c>
      <c r="B238" s="6">
        <v>0.37493782399999998</v>
      </c>
      <c r="C238">
        <f t="shared" si="39"/>
        <v>0.2726943847607759</v>
      </c>
      <c r="D238">
        <f t="shared" si="40"/>
        <v>0.7273056152392241</v>
      </c>
      <c r="E238" s="3">
        <f>E236/10^0.5</f>
        <v>6.9676631099586994E-2</v>
      </c>
    </row>
    <row r="239" spans="1:8">
      <c r="A239" s="5" t="s">
        <v>24</v>
      </c>
      <c r="B239" s="6" t="s">
        <v>12</v>
      </c>
      <c r="C239" t="s">
        <v>25</v>
      </c>
      <c r="D239" t="s">
        <v>26</v>
      </c>
      <c r="E239" t="s">
        <v>21</v>
      </c>
    </row>
    <row r="240" spans="1:8">
      <c r="A240" s="7" t="s">
        <v>13</v>
      </c>
      <c r="B240" s="7">
        <v>0.41061129099999999</v>
      </c>
      <c r="C240">
        <f>B240/(B240+1)</f>
        <v>0.29108748357523251</v>
      </c>
      <c r="D240">
        <f>1-C240</f>
        <v>0.70891251642476749</v>
      </c>
      <c r="E240" s="4">
        <f>AVERAGE(D234:D238,C240:C244)</f>
        <v>0.49938313559447023</v>
      </c>
      <c r="F240">
        <f>-E240</f>
        <v>-0.49938313559447023</v>
      </c>
    </row>
    <row r="241" spans="1:8">
      <c r="A241" s="6" t="s">
        <v>14</v>
      </c>
      <c r="B241" s="6">
        <v>0.42379802900000002</v>
      </c>
      <c r="C241">
        <f t="shared" ref="C241:C244" si="41">B241/(B241+1)</f>
        <v>0.29765319263551249</v>
      </c>
      <c r="D241">
        <f t="shared" ref="D241:D244" si="42">1-C241</f>
        <v>0.70234680736448751</v>
      </c>
      <c r="E241" t="s">
        <v>23</v>
      </c>
    </row>
    <row r="242" spans="1:8">
      <c r="A242" s="6" t="s">
        <v>15</v>
      </c>
      <c r="B242" s="6">
        <v>0.41332624699999998</v>
      </c>
      <c r="C242">
        <f t="shared" si="41"/>
        <v>0.29244928258945718</v>
      </c>
      <c r="D242">
        <f t="shared" si="42"/>
        <v>0.70755071741054287</v>
      </c>
      <c r="E242">
        <f>STDEV(C240:C244,D234:D238)</f>
        <v>0.22033685396201716</v>
      </c>
    </row>
    <row r="243" spans="1:8">
      <c r="A243" s="6" t="s">
        <v>16</v>
      </c>
      <c r="B243" s="6">
        <v>0.39861560299999999</v>
      </c>
      <c r="C243">
        <f t="shared" si="41"/>
        <v>0.2850072615699254</v>
      </c>
      <c r="D243">
        <f t="shared" si="42"/>
        <v>0.7149927384300746</v>
      </c>
      <c r="E243" t="s">
        <v>23</v>
      </c>
    </row>
    <row r="244" spans="1:8">
      <c r="A244" s="6" t="s">
        <v>17</v>
      </c>
      <c r="B244" s="6">
        <v>0.40152576499999998</v>
      </c>
      <c r="C244">
        <f t="shared" si="41"/>
        <v>0.28649188978698509</v>
      </c>
      <c r="D244">
        <f t="shared" si="42"/>
        <v>0.71350811021301497</v>
      </c>
      <c r="E244" s="3">
        <f>E242/10^0.5</f>
        <v>6.9676631099586953E-2</v>
      </c>
    </row>
    <row r="245" spans="1:8">
      <c r="A245" s="6"/>
      <c r="B245" s="6"/>
      <c r="E245" s="22"/>
      <c r="F245" s="12"/>
    </row>
    <row r="246" spans="1:8">
      <c r="A246" s="20" t="s">
        <v>60</v>
      </c>
    </row>
    <row r="247" spans="1:8">
      <c r="A247" s="4" t="s">
        <v>24</v>
      </c>
      <c r="B247" t="s">
        <v>2</v>
      </c>
      <c r="C247" t="s">
        <v>3</v>
      </c>
      <c r="D247" t="s">
        <v>31</v>
      </c>
      <c r="E247" t="s">
        <v>5</v>
      </c>
      <c r="F247" t="s">
        <v>6</v>
      </c>
      <c r="G247" t="s">
        <v>32</v>
      </c>
      <c r="H247" t="s">
        <v>33</v>
      </c>
    </row>
    <row r="248" spans="1:8">
      <c r="A248" t="s">
        <v>7</v>
      </c>
      <c r="B248">
        <v>27.628316999999999</v>
      </c>
      <c r="C248">
        <v>28.093689999999999</v>
      </c>
      <c r="D248">
        <f>C248-B248</f>
        <v>0.46537299999999959</v>
      </c>
      <c r="E248">
        <f>-1.1435*D248+0.6491</f>
        <v>0.11694597450000055</v>
      </c>
      <c r="F248">
        <f>2^E248</f>
        <v>1.0844367985022869</v>
      </c>
      <c r="G248">
        <f>AVERAGE(F248:F252)</f>
        <v>1.0676137680874789</v>
      </c>
      <c r="H248" s="14">
        <f>G248/(G248+1)</f>
        <v>0.51635067659421252</v>
      </c>
    </row>
    <row r="249" spans="1:8">
      <c r="A249" t="s">
        <v>8</v>
      </c>
      <c r="B249">
        <v>27.439534999999999</v>
      </c>
      <c r="C249">
        <v>27.929566999999999</v>
      </c>
      <c r="D249">
        <f t="shared" ref="D249:D252" si="43">C249-B249</f>
        <v>0.49003199999999936</v>
      </c>
      <c r="E249">
        <f t="shared" ref="E249:E252" si="44">-1.1435*D249+0.6491</f>
        <v>8.8748408000000722E-2</v>
      </c>
      <c r="F249">
        <f t="shared" ref="F249:F252" si="45">2^E249</f>
        <v>1.0634472018603871</v>
      </c>
      <c r="H249" s="15">
        <f>1-H248</f>
        <v>0.48364932340578748</v>
      </c>
    </row>
    <row r="250" spans="1:8">
      <c r="A250" t="s">
        <v>9</v>
      </c>
      <c r="B250">
        <v>26.363593999999999</v>
      </c>
      <c r="C250">
        <v>26.898572999999999</v>
      </c>
      <c r="D250">
        <f t="shared" si="43"/>
        <v>0.53497899999999987</v>
      </c>
      <c r="E250">
        <f t="shared" si="44"/>
        <v>3.7351513500000211E-2</v>
      </c>
      <c r="F250">
        <f t="shared" si="45"/>
        <v>1.0262281559754538</v>
      </c>
    </row>
    <row r="251" spans="1:8">
      <c r="A251" t="s">
        <v>10</v>
      </c>
      <c r="B251">
        <v>26.404782999999998</v>
      </c>
      <c r="C251">
        <v>26.845915000000002</v>
      </c>
      <c r="D251">
        <f t="shared" si="43"/>
        <v>0.44113200000000319</v>
      </c>
      <c r="E251">
        <f t="shared" si="44"/>
        <v>0.14466555799999636</v>
      </c>
      <c r="F251">
        <f t="shared" si="45"/>
        <v>1.1054743552804118</v>
      </c>
    </row>
    <row r="252" spans="1:8">
      <c r="A252" t="s">
        <v>11</v>
      </c>
      <c r="B252">
        <v>26.725866</v>
      </c>
      <c r="C252">
        <v>27.221802</v>
      </c>
      <c r="D252">
        <f t="shared" si="43"/>
        <v>0.49593600000000038</v>
      </c>
      <c r="E252">
        <f t="shared" si="44"/>
        <v>8.1997183999999557E-2</v>
      </c>
      <c r="F252">
        <f t="shared" si="45"/>
        <v>1.0584823288188541</v>
      </c>
    </row>
    <row r="253" spans="1:8">
      <c r="A253" s="4" t="s">
        <v>24</v>
      </c>
      <c r="B253" t="s">
        <v>2</v>
      </c>
      <c r="C253" t="s">
        <v>3</v>
      </c>
      <c r="D253" t="s">
        <v>31</v>
      </c>
      <c r="E253" t="s">
        <v>5</v>
      </c>
      <c r="F253" t="s">
        <v>12</v>
      </c>
    </row>
    <row r="254" spans="1:8">
      <c r="A254" s="13" t="s">
        <v>13</v>
      </c>
      <c r="B254">
        <v>26.131971</v>
      </c>
      <c r="C254">
        <v>26.747961</v>
      </c>
      <c r="D254">
        <f>C254-B254</f>
        <v>0.61599000000000004</v>
      </c>
      <c r="E254">
        <f>-1.1435*D254+0.6491</f>
        <v>-5.5284565000000008E-2</v>
      </c>
      <c r="F254" s="13">
        <f t="shared" ref="F254:F258" si="46">2^E254</f>
        <v>0.96240459447337667</v>
      </c>
      <c r="G254">
        <f>AVERAGE(F254:F258)</f>
        <v>0.99316679655566031</v>
      </c>
      <c r="H254" s="15">
        <f>G254/(G254+1)</f>
        <v>0.49828584254560432</v>
      </c>
    </row>
    <row r="255" spans="1:8">
      <c r="A255" t="s">
        <v>14</v>
      </c>
      <c r="B255">
        <v>26.05339</v>
      </c>
      <c r="C255">
        <v>26.621366999999999</v>
      </c>
      <c r="D255">
        <f t="shared" ref="D255:D258" si="47">C255-B255</f>
        <v>0.56797699999999907</v>
      </c>
      <c r="E255">
        <f t="shared" ref="E255:E258" si="48">-1.1435*D255+0.6491</f>
        <v>-3.8169949999888875E-4</v>
      </c>
      <c r="F255">
        <f t="shared" si="46"/>
        <v>0.99973546106435096</v>
      </c>
      <c r="G255" s="16"/>
      <c r="H255" s="14">
        <f>1-H254</f>
        <v>0.50171415745439574</v>
      </c>
    </row>
    <row r="256" spans="1:8">
      <c r="A256" t="s">
        <v>15</v>
      </c>
      <c r="B256">
        <v>26.022145999999999</v>
      </c>
      <c r="C256">
        <v>26.689094999999998</v>
      </c>
      <c r="D256">
        <f t="shared" si="47"/>
        <v>0.6669489999999989</v>
      </c>
      <c r="E256">
        <f t="shared" si="48"/>
        <v>-0.11355618149999869</v>
      </c>
      <c r="F256">
        <f t="shared" si="46"/>
        <v>0.92430687466351003</v>
      </c>
      <c r="G256" s="16"/>
    </row>
    <row r="257" spans="1:8">
      <c r="A257" t="s">
        <v>16</v>
      </c>
      <c r="B257">
        <v>27.542359999999999</v>
      </c>
      <c r="C257">
        <v>28.032228</v>
      </c>
      <c r="D257">
        <f t="shared" si="47"/>
        <v>0.4898680000000013</v>
      </c>
      <c r="E257">
        <f t="shared" si="48"/>
        <v>8.8935941999998547E-2</v>
      </c>
      <c r="F257">
        <f t="shared" si="46"/>
        <v>1.0635854469256592</v>
      </c>
      <c r="G257" s="16"/>
    </row>
    <row r="258" spans="1:8">
      <c r="A258" t="s">
        <v>17</v>
      </c>
      <c r="B258">
        <v>25.566217000000002</v>
      </c>
      <c r="C258">
        <v>26.114080000000001</v>
      </c>
      <c r="D258">
        <f t="shared" si="47"/>
        <v>0.54786299999999954</v>
      </c>
      <c r="E258">
        <f t="shared" si="48"/>
        <v>2.2618659500000526E-2</v>
      </c>
      <c r="F258">
        <f t="shared" si="46"/>
        <v>1.0158016056514045</v>
      </c>
      <c r="G258" s="16"/>
    </row>
    <row r="259" spans="1:8">
      <c r="A259" s="6"/>
      <c r="B259" s="6"/>
      <c r="C259" s="6"/>
      <c r="D259" s="6"/>
      <c r="E259" s="6"/>
      <c r="F259" s="6"/>
      <c r="G259" s="6"/>
      <c r="H259" s="6"/>
    </row>
    <row r="260" spans="1:8">
      <c r="A260" s="5" t="s">
        <v>24</v>
      </c>
      <c r="B260" t="s">
        <v>6</v>
      </c>
      <c r="C260" t="s">
        <v>19</v>
      </c>
      <c r="D260" t="s">
        <v>20</v>
      </c>
      <c r="E260" t="s">
        <v>21</v>
      </c>
    </row>
    <row r="261" spans="1:8">
      <c r="A261" s="6" t="s">
        <v>7</v>
      </c>
      <c r="B261">
        <v>1.0844367985022869</v>
      </c>
      <c r="C261">
        <f>B261/(B261+1)</f>
        <v>0.5202541037854822</v>
      </c>
      <c r="D261">
        <f>1-C261</f>
        <v>0.4797458962145178</v>
      </c>
      <c r="E261" s="2">
        <f>AVERAGE(C261:C265,D267:D271)</f>
        <v>0.50913399074000687</v>
      </c>
    </row>
    <row r="262" spans="1:8">
      <c r="A262" s="6" t="s">
        <v>8</v>
      </c>
      <c r="B262">
        <v>1.0634472018603871</v>
      </c>
      <c r="C262">
        <f t="shared" ref="C262:C265" si="49">B262/(B262+1)</f>
        <v>0.51537407930844648</v>
      </c>
      <c r="D262">
        <f t="shared" ref="D262:D265" si="50">1-C262</f>
        <v>0.48462592069155352</v>
      </c>
      <c r="E262" t="s">
        <v>22</v>
      </c>
    </row>
    <row r="263" spans="1:8">
      <c r="A263" s="6" t="s">
        <v>9</v>
      </c>
      <c r="B263">
        <v>1.0262281559754538</v>
      </c>
      <c r="C263">
        <f t="shared" si="49"/>
        <v>0.50647216254944094</v>
      </c>
      <c r="D263">
        <f t="shared" si="50"/>
        <v>0.49352783745055906</v>
      </c>
      <c r="E263">
        <f>STDEV(C261:C265,D267:D271)</f>
        <v>1.2537295024444438E-2</v>
      </c>
    </row>
    <row r="264" spans="1:8">
      <c r="A264" s="6" t="s">
        <v>10</v>
      </c>
      <c r="B264">
        <v>1.1054743552804118</v>
      </c>
      <c r="C264">
        <f t="shared" si="49"/>
        <v>0.52504764663029213</v>
      </c>
      <c r="D264">
        <f t="shared" si="50"/>
        <v>0.47495235336970787</v>
      </c>
      <c r="E264" t="s">
        <v>23</v>
      </c>
    </row>
    <row r="265" spans="1:8">
      <c r="A265" s="6" t="s">
        <v>11</v>
      </c>
      <c r="B265">
        <v>1.0584823288188541</v>
      </c>
      <c r="C265">
        <f t="shared" si="49"/>
        <v>0.51420520545649062</v>
      </c>
      <c r="D265">
        <f t="shared" si="50"/>
        <v>0.48579479454350938</v>
      </c>
      <c r="E265" s="3">
        <f>E263/10^0.5</f>
        <v>3.9646407974740817E-3</v>
      </c>
    </row>
    <row r="266" spans="1:8">
      <c r="A266" s="5" t="s">
        <v>24</v>
      </c>
      <c r="B266" t="s">
        <v>12</v>
      </c>
      <c r="C266" t="s">
        <v>25</v>
      </c>
      <c r="D266" t="s">
        <v>26</v>
      </c>
      <c r="E266" t="s">
        <v>21</v>
      </c>
    </row>
    <row r="267" spans="1:8">
      <c r="A267" s="7" t="s">
        <v>13</v>
      </c>
      <c r="B267" s="13">
        <v>0.96240459447337667</v>
      </c>
      <c r="C267">
        <f>B267/(B267+1)</f>
        <v>0.4904210870601044</v>
      </c>
      <c r="D267">
        <f>1-C267</f>
        <v>0.50957891293989555</v>
      </c>
      <c r="E267" s="4">
        <f>AVERAGE(D261:D265,C267:C271)</f>
        <v>0.49086600925999313</v>
      </c>
      <c r="F267">
        <f>-E267</f>
        <v>-0.49086600925999313</v>
      </c>
    </row>
    <row r="268" spans="1:8">
      <c r="A268" s="6" t="s">
        <v>14</v>
      </c>
      <c r="B268">
        <v>0.99973546106435096</v>
      </c>
      <c r="C268">
        <f t="shared" ref="C268:C271" si="51">B268/(B268+1)</f>
        <v>0.49993385651732447</v>
      </c>
      <c r="D268">
        <f t="shared" ref="D268:D271" si="52">1-C268</f>
        <v>0.50006614348267553</v>
      </c>
      <c r="E268" t="s">
        <v>23</v>
      </c>
    </row>
    <row r="269" spans="1:8">
      <c r="A269" s="6" t="s">
        <v>15</v>
      </c>
      <c r="B269">
        <v>0.92430687466351003</v>
      </c>
      <c r="C269">
        <f t="shared" si="51"/>
        <v>0.48033236633587195</v>
      </c>
      <c r="D269">
        <f t="shared" si="52"/>
        <v>0.51966763366412805</v>
      </c>
      <c r="E269">
        <f>STDEV(C267:C271,D261:D265)</f>
        <v>1.2537295024444438E-2</v>
      </c>
    </row>
    <row r="270" spans="1:8">
      <c r="A270" s="6" t="s">
        <v>16</v>
      </c>
      <c r="B270">
        <v>1.0635854469256592</v>
      </c>
      <c r="C270">
        <f t="shared" si="51"/>
        <v>0.51540654568493627</v>
      </c>
      <c r="D270">
        <f t="shared" si="52"/>
        <v>0.48459345431506373</v>
      </c>
      <c r="E270" t="s">
        <v>23</v>
      </c>
    </row>
    <row r="271" spans="1:8">
      <c r="A271" s="6" t="s">
        <v>17</v>
      </c>
      <c r="B271">
        <v>1.0158016056514045</v>
      </c>
      <c r="C271">
        <f t="shared" si="51"/>
        <v>0.50391943473184664</v>
      </c>
      <c r="D271">
        <f t="shared" si="52"/>
        <v>0.49608056526815336</v>
      </c>
      <c r="E271" s="3">
        <f>E269/10^0.5</f>
        <v>3.9646407974740817E-3</v>
      </c>
    </row>
    <row r="273" spans="1:8">
      <c r="A273" s="20" t="s">
        <v>58</v>
      </c>
    </row>
    <row r="274" spans="1:8">
      <c r="A274" s="5" t="s">
        <v>24</v>
      </c>
      <c r="B274" s="6"/>
      <c r="C274" s="6"/>
      <c r="D274" s="6"/>
      <c r="E274" s="6"/>
      <c r="F274" s="6"/>
      <c r="G274" s="6"/>
      <c r="H274" s="6"/>
    </row>
    <row r="275" spans="1:8">
      <c r="A275" s="6" t="s">
        <v>48</v>
      </c>
      <c r="B275" s="6" t="s">
        <v>2</v>
      </c>
      <c r="C275" s="6" t="s">
        <v>3</v>
      </c>
      <c r="D275" s="6" t="s">
        <v>31</v>
      </c>
      <c r="E275" s="6" t="s">
        <v>5</v>
      </c>
      <c r="F275" s="6" t="s">
        <v>6</v>
      </c>
      <c r="G275" t="s">
        <v>32</v>
      </c>
      <c r="H275" t="s">
        <v>33</v>
      </c>
    </row>
    <row r="276" spans="1:8">
      <c r="A276" s="6" t="s">
        <v>7</v>
      </c>
      <c r="B276" s="6">
        <v>25.068380000000001</v>
      </c>
      <c r="C276" s="6">
        <v>25.262533000000001</v>
      </c>
      <c r="D276" s="6">
        <v>0.19415299999999999</v>
      </c>
      <c r="E276" s="6">
        <v>-0.17966918600000001</v>
      </c>
      <c r="F276" s="6">
        <v>0.88290542599999999</v>
      </c>
      <c r="G276" s="6">
        <v>0.95151068599999999</v>
      </c>
      <c r="H276" s="18">
        <v>0.48757646700000001</v>
      </c>
    </row>
    <row r="277" spans="1:8">
      <c r="A277" s="6" t="s">
        <v>8</v>
      </c>
      <c r="B277" s="6">
        <v>24.846091000000001</v>
      </c>
      <c r="C277" s="6">
        <v>25.228964000000001</v>
      </c>
      <c r="D277" s="6">
        <v>0.38287300000000002</v>
      </c>
      <c r="E277" s="6">
        <v>-0.35431067399999999</v>
      </c>
      <c r="F277" s="6">
        <v>0.78224331300000005</v>
      </c>
      <c r="G277" s="6"/>
      <c r="H277" s="19">
        <v>0.51242353299999999</v>
      </c>
    </row>
    <row r="278" spans="1:8">
      <c r="A278" s="6" t="s">
        <v>9</v>
      </c>
      <c r="B278" s="6">
        <v>24.322800000000001</v>
      </c>
      <c r="C278" s="6">
        <v>24.377659999999999</v>
      </c>
      <c r="D278" s="6">
        <v>5.4859999999999999E-2</v>
      </c>
      <c r="E278" s="6">
        <v>-5.0767444000000002E-2</v>
      </c>
      <c r="F278" s="6">
        <v>0.96542263399999995</v>
      </c>
      <c r="G278" s="6"/>
      <c r="H278" s="6"/>
    </row>
    <row r="279" spans="1:8">
      <c r="A279" s="6" t="s">
        <v>10</v>
      </c>
      <c r="B279" s="6">
        <v>25.135223</v>
      </c>
      <c r="C279" s="6">
        <v>24.929946999999999</v>
      </c>
      <c r="D279" s="6">
        <v>-0.20527599999999999</v>
      </c>
      <c r="E279" s="6">
        <v>0.18996241</v>
      </c>
      <c r="F279" s="6">
        <v>1.1407339940000001</v>
      </c>
      <c r="G279" s="6"/>
      <c r="H279" s="6"/>
    </row>
    <row r="280" spans="1:8">
      <c r="A280" s="6" t="s">
        <v>11</v>
      </c>
      <c r="B280" s="6">
        <v>24.387678000000001</v>
      </c>
      <c r="C280" s="6">
        <v>24.409265999999999</v>
      </c>
      <c r="D280" s="6">
        <v>2.1588E-2</v>
      </c>
      <c r="E280" s="6">
        <v>-1.9977535000000001E-2</v>
      </c>
      <c r="F280" s="6">
        <v>0.98624806200000004</v>
      </c>
      <c r="G280" s="6"/>
      <c r="H280" s="6"/>
    </row>
    <row r="281" spans="1:8">
      <c r="A281" s="6" t="s">
        <v>48</v>
      </c>
      <c r="B281" s="6" t="s">
        <v>2</v>
      </c>
      <c r="C281" s="6" t="s">
        <v>3</v>
      </c>
      <c r="D281" s="6" t="s">
        <v>31</v>
      </c>
      <c r="E281" s="6" t="s">
        <v>5</v>
      </c>
      <c r="F281" s="6" t="s">
        <v>12</v>
      </c>
      <c r="G281" s="6"/>
      <c r="H281" s="6"/>
    </row>
    <row r="282" spans="1:8">
      <c r="A282" s="7" t="s">
        <v>13</v>
      </c>
      <c r="B282" s="6">
        <v>24.846834000000001</v>
      </c>
      <c r="C282" s="6">
        <v>24.651199999999999</v>
      </c>
      <c r="D282" s="6">
        <v>-0.195634</v>
      </c>
      <c r="E282" s="6">
        <v>-0.195634</v>
      </c>
      <c r="F282" s="7">
        <v>0.87318908399999995</v>
      </c>
      <c r="G282" s="6">
        <v>0.78369719100000002</v>
      </c>
      <c r="H282" s="19">
        <v>0.43936672399999999</v>
      </c>
    </row>
    <row r="283" spans="1:8">
      <c r="A283" s="6" t="s">
        <v>14</v>
      </c>
      <c r="B283" s="6">
        <v>25.044823999999998</v>
      </c>
      <c r="C283" s="6">
        <v>24.581586999999999</v>
      </c>
      <c r="D283" s="6">
        <v>-0.46323700000000001</v>
      </c>
      <c r="E283" s="6">
        <v>-0.46323700000000001</v>
      </c>
      <c r="F283" s="6">
        <v>0.72535693499999998</v>
      </c>
      <c r="G283" s="6"/>
      <c r="H283" s="18">
        <v>0.56063327600000001</v>
      </c>
    </row>
    <row r="284" spans="1:8">
      <c r="A284" s="6" t="s">
        <v>15</v>
      </c>
      <c r="B284" s="6">
        <v>24.984597999999998</v>
      </c>
      <c r="C284" s="6">
        <v>24.324804</v>
      </c>
      <c r="D284" s="6">
        <v>-0.65979399999999999</v>
      </c>
      <c r="E284" s="6">
        <v>-0.65979399999999999</v>
      </c>
      <c r="F284" s="6">
        <v>0.63296867099999998</v>
      </c>
      <c r="G284" s="6"/>
      <c r="H284" s="6"/>
    </row>
    <row r="285" spans="1:8">
      <c r="A285" s="6" t="s">
        <v>16</v>
      </c>
      <c r="B285" s="6">
        <v>28.774902000000001</v>
      </c>
      <c r="C285" s="6">
        <v>28.387781</v>
      </c>
      <c r="D285" s="6">
        <v>-0.38712099999999999</v>
      </c>
      <c r="E285" s="6">
        <v>-0.38712099999999999</v>
      </c>
      <c r="F285" s="6">
        <v>0.76465400400000005</v>
      </c>
      <c r="G285" s="6"/>
      <c r="H285" s="6"/>
    </row>
    <row r="286" spans="1:8">
      <c r="A286" s="6" t="s">
        <v>17</v>
      </c>
      <c r="B286" s="6">
        <v>24.998861000000002</v>
      </c>
      <c r="C286" s="6">
        <v>24.882196</v>
      </c>
      <c r="D286" s="6">
        <v>-0.116665</v>
      </c>
      <c r="E286" s="6">
        <v>-0.116665</v>
      </c>
      <c r="F286" s="6">
        <v>0.92231725899999994</v>
      </c>
      <c r="G286" s="6"/>
      <c r="H286" s="6"/>
    </row>
    <row r="288" spans="1:8">
      <c r="A288" s="5" t="s">
        <v>24</v>
      </c>
      <c r="B288" s="6" t="s">
        <v>6</v>
      </c>
      <c r="C288" t="s">
        <v>19</v>
      </c>
      <c r="D288" t="s">
        <v>20</v>
      </c>
      <c r="E288" t="s">
        <v>21</v>
      </c>
    </row>
    <row r="289" spans="1:6">
      <c r="A289" s="6" t="s">
        <v>7</v>
      </c>
      <c r="B289" s="6">
        <v>0.88290542599999999</v>
      </c>
      <c r="C289">
        <f>B289/(B289+1)</f>
        <v>0.46890588014057805</v>
      </c>
      <c r="D289">
        <f>1-C289</f>
        <v>0.5310941198594219</v>
      </c>
      <c r="E289" s="2">
        <f>AVERAGE(C289:C293,D295:D299)</f>
        <v>0.5241137148891184</v>
      </c>
    </row>
    <row r="290" spans="1:6">
      <c r="A290" s="6" t="s">
        <v>8</v>
      </c>
      <c r="B290" s="6">
        <v>0.78224331300000005</v>
      </c>
      <c r="C290">
        <f t="shared" ref="C290:C293" si="53">B290/(B290+1)</f>
        <v>0.43890938307591232</v>
      </c>
      <c r="D290">
        <f t="shared" ref="D290:D293" si="54">1-C290</f>
        <v>0.56109061692408768</v>
      </c>
      <c r="E290" t="s">
        <v>22</v>
      </c>
    </row>
    <row r="291" spans="1:6">
      <c r="A291" s="6" t="s">
        <v>9</v>
      </c>
      <c r="B291" s="6">
        <v>0.96542263399999995</v>
      </c>
      <c r="C291">
        <f t="shared" si="53"/>
        <v>0.49120357998278757</v>
      </c>
      <c r="D291">
        <f t="shared" si="54"/>
        <v>0.50879642001721237</v>
      </c>
      <c r="E291">
        <f>STDEV(C289:C293,D295:D299)</f>
        <v>5.2724583773436744E-2</v>
      </c>
    </row>
    <row r="292" spans="1:6">
      <c r="A292" s="6" t="s">
        <v>10</v>
      </c>
      <c r="B292" s="6">
        <v>1.1407339940000001</v>
      </c>
      <c r="C292">
        <f t="shared" si="53"/>
        <v>0.53287050011688653</v>
      </c>
      <c r="D292">
        <f t="shared" si="54"/>
        <v>0.46712949988311347</v>
      </c>
      <c r="E292" t="s">
        <v>23</v>
      </c>
    </row>
    <row r="293" spans="1:6">
      <c r="A293" s="6" t="s">
        <v>11</v>
      </c>
      <c r="B293" s="6">
        <v>0.98624806200000004</v>
      </c>
      <c r="C293">
        <f t="shared" si="53"/>
        <v>0.49653821235547163</v>
      </c>
      <c r="D293">
        <f t="shared" si="54"/>
        <v>0.50346178764452842</v>
      </c>
      <c r="E293" s="3">
        <f>E291/10^0.5</f>
        <v>1.6672977340841524E-2</v>
      </c>
    </row>
    <row r="294" spans="1:6">
      <c r="A294" s="5" t="s">
        <v>24</v>
      </c>
      <c r="B294" s="6" t="s">
        <v>12</v>
      </c>
      <c r="C294" t="s">
        <v>25</v>
      </c>
      <c r="D294" t="s">
        <v>26</v>
      </c>
      <c r="E294" t="s">
        <v>21</v>
      </c>
    </row>
    <row r="295" spans="1:6">
      <c r="A295" s="7" t="s">
        <v>13</v>
      </c>
      <c r="B295" s="7">
        <v>0.87318908399999995</v>
      </c>
      <c r="C295">
        <f>B295/(B295+1)</f>
        <v>0.4661510636904822</v>
      </c>
      <c r="D295">
        <f>1-C295</f>
        <v>0.5338489363095178</v>
      </c>
      <c r="E295" s="4">
        <f>AVERAGE(D289:D293,C295:C299)</f>
        <v>0.47588628511088171</v>
      </c>
      <c r="F295">
        <f>-E295</f>
        <v>-0.47588628511088171</v>
      </c>
    </row>
    <row r="296" spans="1:6">
      <c r="A296" s="6" t="s">
        <v>14</v>
      </c>
      <c r="B296" s="6">
        <v>0.72535693499999998</v>
      </c>
      <c r="C296">
        <f t="shared" ref="C296:C299" si="55">B296/(B296+1)</f>
        <v>0.42040978320813366</v>
      </c>
      <c r="D296">
        <f t="shared" ref="D296:D299" si="56">1-C296</f>
        <v>0.57959021679186629</v>
      </c>
      <c r="E296" t="s">
        <v>23</v>
      </c>
    </row>
    <row r="297" spans="1:6">
      <c r="A297" s="6" t="s">
        <v>15</v>
      </c>
      <c r="B297" s="6">
        <v>0.63296867099999998</v>
      </c>
      <c r="C297">
        <f t="shared" si="55"/>
        <v>0.38761838009567057</v>
      </c>
      <c r="D297">
        <f t="shared" si="56"/>
        <v>0.61238161990432949</v>
      </c>
      <c r="E297">
        <f>STDEV(C295:C299,D289:D293)</f>
        <v>5.2724583773435869E-2</v>
      </c>
    </row>
    <row r="298" spans="1:6">
      <c r="A298" s="6" t="s">
        <v>16</v>
      </c>
      <c r="B298" s="6">
        <v>0.76465400400000005</v>
      </c>
      <c r="C298">
        <f t="shared" si="55"/>
        <v>0.43331667412803493</v>
      </c>
      <c r="D298">
        <f t="shared" si="56"/>
        <v>0.56668332587196502</v>
      </c>
      <c r="E298" t="s">
        <v>23</v>
      </c>
    </row>
    <row r="299" spans="1:6">
      <c r="A299" s="6" t="s">
        <v>17</v>
      </c>
      <c r="B299" s="6">
        <v>0.92231725899999994</v>
      </c>
      <c r="C299">
        <f t="shared" si="55"/>
        <v>0.47979450565813181</v>
      </c>
      <c r="D299">
        <f t="shared" si="56"/>
        <v>0.52020549434186814</v>
      </c>
      <c r="E299" s="3">
        <f>E297/10^0.5</f>
        <v>1.6672977340841246E-2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graphOB</vt:lpstr>
      <vt:lpstr>graphMOE</vt:lpstr>
    </vt:vector>
  </TitlesOfParts>
  <Company>WTSI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Liang</dc:creator>
  <cp:lastModifiedBy>Sophia</cp:lastModifiedBy>
  <dcterms:created xsi:type="dcterms:W3CDTF">2015-05-16T14:11:34Z</dcterms:created>
  <dcterms:modified xsi:type="dcterms:W3CDTF">2020-05-09T01:20:05Z</dcterms:modified>
</cp:coreProperties>
</file>