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40940" windowHeight="275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9" i="1" l="1"/>
  <c r="M64" i="1"/>
  <c r="M65" i="1"/>
  <c r="M66" i="1"/>
  <c r="M67" i="1"/>
  <c r="M68" i="1"/>
  <c r="M86" i="1"/>
  <c r="M85" i="1"/>
  <c r="M84" i="1"/>
  <c r="M83" i="1"/>
  <c r="M82" i="1"/>
  <c r="M77" i="1"/>
  <c r="M76" i="1"/>
  <c r="M75" i="1"/>
  <c r="M74" i="1"/>
  <c r="M73" i="1"/>
  <c r="M56" i="1"/>
  <c r="M55" i="1"/>
  <c r="M54" i="1"/>
  <c r="M53" i="1"/>
  <c r="M52" i="1"/>
  <c r="M47" i="1"/>
  <c r="M46" i="1"/>
  <c r="M45" i="1"/>
  <c r="M44" i="1"/>
  <c r="M43" i="1"/>
  <c r="M38" i="1"/>
  <c r="M37" i="1"/>
  <c r="M36" i="1"/>
  <c r="M35" i="1"/>
  <c r="M34" i="1"/>
  <c r="M26" i="1"/>
  <c r="M25" i="1"/>
  <c r="M24" i="1"/>
  <c r="M23" i="1"/>
  <c r="M22" i="1"/>
  <c r="W25" i="1"/>
  <c r="X25" i="1"/>
  <c r="Y25" i="1"/>
  <c r="AA25" i="1"/>
  <c r="Z25" i="1"/>
  <c r="W24" i="1"/>
  <c r="X24" i="1"/>
  <c r="Y24" i="1"/>
  <c r="AA24" i="1"/>
  <c r="W23" i="1"/>
  <c r="X23" i="1"/>
  <c r="AA23" i="1"/>
  <c r="Y23" i="1"/>
  <c r="W22" i="1"/>
  <c r="AA22" i="1"/>
  <c r="X22" i="1"/>
  <c r="Y22" i="1"/>
  <c r="Z22" i="1"/>
  <c r="M17" i="1"/>
  <c r="W21" i="1"/>
  <c r="X21" i="1"/>
  <c r="Y21" i="1"/>
  <c r="AA21" i="1"/>
  <c r="M16" i="1"/>
  <c r="W17" i="1"/>
  <c r="AA17" i="1"/>
  <c r="X17" i="1"/>
  <c r="Y17" i="1"/>
  <c r="Z17" i="1"/>
  <c r="M15" i="1"/>
  <c r="W16" i="1"/>
  <c r="X16" i="1"/>
  <c r="Y16" i="1"/>
  <c r="AA16" i="1"/>
  <c r="M14" i="1"/>
  <c r="M13" i="1"/>
  <c r="W15" i="1"/>
  <c r="X15" i="1"/>
  <c r="Y15" i="1"/>
  <c r="AA15" i="1"/>
  <c r="Z15" i="1"/>
  <c r="W14" i="1"/>
  <c r="X14" i="1"/>
  <c r="Y14" i="1"/>
  <c r="AA14" i="1"/>
  <c r="W13" i="1"/>
  <c r="X13" i="1"/>
  <c r="AA13" i="1"/>
  <c r="Y13" i="1"/>
  <c r="W9" i="1"/>
  <c r="AA9" i="1"/>
  <c r="Y9" i="1"/>
  <c r="M8" i="1"/>
  <c r="W8" i="1"/>
  <c r="X8" i="1"/>
  <c r="Y8" i="1"/>
  <c r="AA8" i="1"/>
  <c r="Z8" i="1"/>
  <c r="M7" i="1"/>
  <c r="W7" i="1"/>
  <c r="X7" i="1"/>
  <c r="AA7" i="1"/>
  <c r="Y7" i="1"/>
  <c r="M6" i="1"/>
  <c r="W6" i="1"/>
  <c r="X6" i="1"/>
  <c r="Z6" i="1"/>
  <c r="Y6" i="1"/>
  <c r="AA6" i="1"/>
  <c r="M5" i="1"/>
  <c r="W5" i="1"/>
  <c r="X5" i="1"/>
  <c r="AA5" i="1"/>
  <c r="Y5" i="1"/>
  <c r="M4" i="1"/>
  <c r="Z5" i="1"/>
  <c r="Z7" i="1"/>
  <c r="Z9" i="1"/>
  <c r="Z13" i="1"/>
  <c r="Z23" i="1"/>
  <c r="Z14" i="1"/>
  <c r="Z16" i="1"/>
  <c r="Z21" i="1"/>
  <c r="Z24" i="1"/>
</calcChain>
</file>

<file path=xl/sharedStrings.xml><?xml version="1.0" encoding="utf-8"?>
<sst xmlns="http://schemas.openxmlformats.org/spreadsheetml/2006/main" count="886" uniqueCount="93">
  <si>
    <t>3rd</t>
    <phoneticPr fontId="2"/>
  </si>
  <si>
    <t>1st(normalized)</t>
    <phoneticPr fontId="2"/>
  </si>
  <si>
    <t>2nd(normalized)</t>
    <phoneticPr fontId="2"/>
  </si>
  <si>
    <t>3rd(normalized)</t>
    <phoneticPr fontId="2"/>
  </si>
  <si>
    <t>Average</t>
    <phoneticPr fontId="1"/>
  </si>
  <si>
    <t>STDEV</t>
    <phoneticPr fontId="1"/>
  </si>
  <si>
    <t>1st</t>
    <phoneticPr fontId="1"/>
  </si>
  <si>
    <t>strain</t>
    <phoneticPr fontId="1"/>
  </si>
  <si>
    <t>genotype</t>
    <phoneticPr fontId="1"/>
  </si>
  <si>
    <t>plasmid</t>
    <phoneticPr fontId="1"/>
  </si>
  <si>
    <t>Fpr1 protein</t>
    <phoneticPr fontId="1"/>
  </si>
  <si>
    <t>precipitated protein</t>
    <phoneticPr fontId="1"/>
  </si>
  <si>
    <t>drug</t>
    <phoneticPr fontId="1"/>
  </si>
  <si>
    <t>antibody</t>
    <phoneticPr fontId="2"/>
  </si>
  <si>
    <t>region</t>
    <phoneticPr fontId="2"/>
  </si>
  <si>
    <t>primer</t>
    <phoneticPr fontId="1"/>
  </si>
  <si>
    <t>IP</t>
    <phoneticPr fontId="2"/>
  </si>
  <si>
    <t>input</t>
    <phoneticPr fontId="2"/>
  </si>
  <si>
    <t>IP/input</t>
    <phoneticPr fontId="2"/>
  </si>
  <si>
    <t>fpr1Δ</t>
    <phoneticPr fontId="2"/>
  </si>
  <si>
    <t>pKM304</t>
    <phoneticPr fontId="2"/>
  </si>
  <si>
    <t>Fpr1(no tag)</t>
    <phoneticPr fontId="2"/>
  </si>
  <si>
    <t>Fhl1-FLAG</t>
    <phoneticPr fontId="2"/>
  </si>
  <si>
    <t>no antibody</t>
    <phoneticPr fontId="2"/>
  </si>
  <si>
    <t>RPS25A</t>
    <phoneticPr fontId="2"/>
  </si>
  <si>
    <t>TK10675&amp;KK10676</t>
    <phoneticPr fontId="2"/>
  </si>
  <si>
    <t>α-FLAG</t>
    <phoneticPr fontId="2"/>
  </si>
  <si>
    <t>2nd</t>
    <phoneticPr fontId="1"/>
  </si>
  <si>
    <t>3rd</t>
    <phoneticPr fontId="1"/>
  </si>
  <si>
    <t>fpr1Δ</t>
    <phoneticPr fontId="2"/>
  </si>
  <si>
    <t>pKM304</t>
    <phoneticPr fontId="2"/>
  </si>
  <si>
    <t>Fpr1(no tag)</t>
    <phoneticPr fontId="2"/>
  </si>
  <si>
    <t>Fhl1-FLAG</t>
    <phoneticPr fontId="2"/>
  </si>
  <si>
    <t>no antibody</t>
    <phoneticPr fontId="2"/>
  </si>
  <si>
    <t>RPS25A</t>
    <phoneticPr fontId="2"/>
  </si>
  <si>
    <t>α-FLAG</t>
    <phoneticPr fontId="2"/>
  </si>
  <si>
    <t>no antibody</t>
    <phoneticPr fontId="2"/>
  </si>
  <si>
    <t>RPS25A</t>
    <phoneticPr fontId="2"/>
  </si>
  <si>
    <t>TK10675&amp;KK10676</t>
    <phoneticPr fontId="2"/>
  </si>
  <si>
    <t>α-FLAG</t>
    <phoneticPr fontId="2"/>
  </si>
  <si>
    <t>pKM304</t>
    <phoneticPr fontId="2"/>
  </si>
  <si>
    <t>Fpr1(no tag)</t>
    <phoneticPr fontId="2"/>
  </si>
  <si>
    <t>Fhl1-FLAG</t>
    <phoneticPr fontId="2"/>
  </si>
  <si>
    <t>IAA 0.5mM</t>
    <phoneticPr fontId="2"/>
  </si>
  <si>
    <t>α-FLAG</t>
    <phoneticPr fontId="2"/>
  </si>
  <si>
    <t>Fpr1(no tag)</t>
    <phoneticPr fontId="2"/>
  </si>
  <si>
    <t>α-FLAG</t>
    <phoneticPr fontId="2"/>
  </si>
  <si>
    <t>pKM830</t>
    <phoneticPr fontId="1"/>
  </si>
  <si>
    <t>Fpr1-miniAID</t>
    <phoneticPr fontId="2"/>
  </si>
  <si>
    <t>IAA 0.5mM</t>
    <phoneticPr fontId="2"/>
  </si>
  <si>
    <t>Fpr1-miniAID</t>
    <phoneticPr fontId="2"/>
  </si>
  <si>
    <t>input</t>
    <phoneticPr fontId="2"/>
  </si>
  <si>
    <t>no antibody</t>
    <phoneticPr fontId="2"/>
  </si>
  <si>
    <t>RPS30B</t>
    <phoneticPr fontId="2"/>
  </si>
  <si>
    <t>KK1026&amp;KK1027</t>
    <phoneticPr fontId="2"/>
  </si>
  <si>
    <t>RPS30B</t>
    <phoneticPr fontId="1"/>
  </si>
  <si>
    <t>drug</t>
    <phoneticPr fontId="1"/>
  </si>
  <si>
    <t>antibody</t>
    <phoneticPr fontId="2"/>
  </si>
  <si>
    <t>1st</t>
    <phoneticPr fontId="2"/>
  </si>
  <si>
    <t>2nd</t>
    <phoneticPr fontId="2"/>
  </si>
  <si>
    <t>3rd</t>
    <phoneticPr fontId="2"/>
  </si>
  <si>
    <t>1st(normalized)</t>
    <phoneticPr fontId="2"/>
  </si>
  <si>
    <t>2nd(normalized)</t>
    <phoneticPr fontId="2"/>
  </si>
  <si>
    <t>3rd(normalized)</t>
    <phoneticPr fontId="2"/>
  </si>
  <si>
    <t>Average</t>
    <phoneticPr fontId="1"/>
  </si>
  <si>
    <t>STDEV</t>
    <phoneticPr fontId="1"/>
  </si>
  <si>
    <t>no antibody</t>
    <phoneticPr fontId="2"/>
  </si>
  <si>
    <t>RPS5</t>
    <phoneticPr fontId="1"/>
  </si>
  <si>
    <t>RPS5</t>
    <phoneticPr fontId="2"/>
  </si>
  <si>
    <t>TK9174&amp;KK9292</t>
    <phoneticPr fontId="2"/>
  </si>
  <si>
    <t>drug</t>
    <phoneticPr fontId="1"/>
  </si>
  <si>
    <t>antibody</t>
    <phoneticPr fontId="2"/>
  </si>
  <si>
    <t>RPS25A</t>
    <phoneticPr fontId="1"/>
  </si>
  <si>
    <t>Fpr1(no tag)</t>
    <phoneticPr fontId="2"/>
  </si>
  <si>
    <t>no antibody</t>
    <phoneticPr fontId="2"/>
  </si>
  <si>
    <t>1st</t>
    <phoneticPr fontId="2"/>
  </si>
  <si>
    <t>2nd</t>
    <phoneticPr fontId="2"/>
  </si>
  <si>
    <t>fpr1Δ</t>
  </si>
  <si>
    <t>TK10675&amp;KK10676</t>
  </si>
  <si>
    <t>KK1026&amp;KK1027</t>
  </si>
  <si>
    <t>TK9174&amp;KK9292</t>
  </si>
  <si>
    <t>fpr1Δ</t>
    <phoneticPr fontId="2"/>
  </si>
  <si>
    <t>pKM304</t>
    <phoneticPr fontId="2"/>
  </si>
  <si>
    <t>Fpr1(no tag)</t>
    <phoneticPr fontId="2"/>
  </si>
  <si>
    <t>Fhl1-FLAG</t>
    <phoneticPr fontId="2"/>
  </si>
  <si>
    <t>RPS25A</t>
  </si>
  <si>
    <t>RPS30B</t>
  </si>
  <si>
    <t>RPS5</t>
  </si>
  <si>
    <t>YKK1214</t>
  </si>
  <si>
    <t>strain</t>
    <phoneticPr fontId="1"/>
  </si>
  <si>
    <t>Fpr1</t>
    <phoneticPr fontId="1"/>
  </si>
  <si>
    <t>no drug</t>
    <phoneticPr fontId="2"/>
  </si>
  <si>
    <t>S19 Table. ChIP Data for S5  Fig 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</si>
</sst>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1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tabSelected="1" workbookViewId="0">
      <selection sqref="A1:XFD1048576"/>
    </sheetView>
  </sheetViews>
  <sheetFormatPr baseColWidth="12" defaultColWidth="12.83203125" defaultRowHeight="14" customHeight="1" x14ac:dyDescent="0"/>
  <cols>
    <col min="1" max="1" width="4.1640625" style="1" bestFit="1" customWidth="1"/>
    <col min="2" max="2" width="12.1640625" style="1" bestFit="1" customWidth="1"/>
    <col min="3" max="3" width="7.83203125" style="1" bestFit="1" customWidth="1"/>
    <col min="4" max="4" width="7.1640625" style="1" bestFit="1" customWidth="1"/>
    <col min="5" max="5" width="10.5" style="1" bestFit="1" customWidth="1"/>
    <col min="6" max="6" width="14.5" style="1" bestFit="1" customWidth="1"/>
    <col min="7" max="7" width="9" style="1" bestFit="1" customWidth="1"/>
    <col min="8" max="8" width="9.5" style="1" bestFit="1" customWidth="1"/>
    <col min="9" max="9" width="7.33203125" style="1" bestFit="1" customWidth="1"/>
    <col min="10" max="10" width="15" style="1" bestFit="1" customWidth="1"/>
    <col min="11" max="11" width="8.1640625" style="1" bestFit="1" customWidth="1"/>
    <col min="12" max="12" width="5.5" style="1" bestFit="1" customWidth="1"/>
    <col min="13" max="13" width="12.5" style="1" bestFit="1" customWidth="1"/>
    <col min="14" max="15" width="12.5" style="1" customWidth="1"/>
    <col min="16" max="16" width="12.83203125" style="1"/>
    <col min="17" max="17" width="14.5" style="1" bestFit="1" customWidth="1"/>
    <col min="18" max="18" width="9" style="1" bestFit="1" customWidth="1"/>
    <col min="19" max="19" width="9.5" style="1" bestFit="1" customWidth="1"/>
    <col min="20" max="27" width="12.5" style="1" bestFit="1" customWidth="1"/>
    <col min="28" max="16384" width="12.83203125" style="1"/>
  </cols>
  <sheetData>
    <row r="1" spans="1:29" ht="14" customHeight="1">
      <c r="A1" s="4" t="s">
        <v>92</v>
      </c>
    </row>
    <row r="2" spans="1:29" ht="14" customHeight="1">
      <c r="A2" s="1" t="s">
        <v>6</v>
      </c>
    </row>
    <row r="3" spans="1:29" ht="14" customHeight="1"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O3" s="2" t="s">
        <v>72</v>
      </c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4" customHeight="1">
      <c r="A4" s="1">
        <v>1</v>
      </c>
      <c r="B4" s="1" t="s">
        <v>88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91</v>
      </c>
      <c r="H4" s="1" t="s">
        <v>23</v>
      </c>
      <c r="I4" s="1" t="s">
        <v>24</v>
      </c>
      <c r="J4" s="1" t="s">
        <v>25</v>
      </c>
      <c r="K4" s="1">
        <v>1</v>
      </c>
      <c r="L4" s="1">
        <v>1414</v>
      </c>
      <c r="M4" s="1">
        <f>K4/L4</f>
        <v>7.0721357850070724E-4</v>
      </c>
      <c r="O4" s="1" t="s">
        <v>89</v>
      </c>
      <c r="P4" s="2" t="s">
        <v>90</v>
      </c>
      <c r="Q4" s="1" t="s">
        <v>11</v>
      </c>
      <c r="R4" s="1" t="s">
        <v>70</v>
      </c>
      <c r="S4" s="1" t="s">
        <v>71</v>
      </c>
      <c r="T4" s="2" t="s">
        <v>75</v>
      </c>
      <c r="U4" s="2" t="s">
        <v>76</v>
      </c>
      <c r="V4" s="2" t="s">
        <v>0</v>
      </c>
      <c r="W4" s="2" t="s">
        <v>1</v>
      </c>
      <c r="X4" s="2" t="s">
        <v>2</v>
      </c>
      <c r="Y4" s="2" t="s">
        <v>3</v>
      </c>
      <c r="Z4" s="2" t="s">
        <v>4</v>
      </c>
      <c r="AA4" s="2" t="s">
        <v>5</v>
      </c>
      <c r="AB4" s="2"/>
      <c r="AC4" s="2"/>
    </row>
    <row r="5" spans="1:29" ht="14" customHeight="1">
      <c r="A5" s="1">
        <v>2</v>
      </c>
      <c r="B5" s="1" t="s">
        <v>88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91</v>
      </c>
      <c r="H5" s="1" t="s">
        <v>26</v>
      </c>
      <c r="I5" s="1" t="s">
        <v>24</v>
      </c>
      <c r="J5" s="1" t="s">
        <v>25</v>
      </c>
      <c r="K5" s="1">
        <v>2429</v>
      </c>
      <c r="L5" s="1">
        <v>1414</v>
      </c>
      <c r="M5" s="1">
        <f t="shared" ref="M5:M6" si="0">K5/L5</f>
        <v>1.7178217821782178</v>
      </c>
      <c r="O5" s="1" t="s">
        <v>19</v>
      </c>
      <c r="P5" s="1" t="s">
        <v>73</v>
      </c>
      <c r="Q5" s="1" t="s">
        <v>22</v>
      </c>
      <c r="R5" s="1" t="s">
        <v>91</v>
      </c>
      <c r="S5" s="2" t="s">
        <v>74</v>
      </c>
      <c r="T5" s="2">
        <v>7.0721357850070724E-4</v>
      </c>
      <c r="U5" s="2">
        <v>6.0655737704918035E-3</v>
      </c>
      <c r="V5" s="2">
        <v>3.0303030303030303E-3</v>
      </c>
      <c r="W5" s="2">
        <f>T5/1.71782178217822</f>
        <v>4.1169205434335064E-4</v>
      </c>
      <c r="X5" s="2">
        <f>U5/1.51639344262295</f>
        <v>4.0000000000000027E-3</v>
      </c>
      <c r="Y5" s="2">
        <f>V5/9.82727272727273</f>
        <v>3.0835646006783835E-4</v>
      </c>
      <c r="Z5" s="2">
        <f>AVERAGE(W5:Y5)</f>
        <v>1.5733495048037306E-3</v>
      </c>
      <c r="AA5" s="2">
        <f>STDEV(W5:Y5)</f>
        <v>2.1021760227531621E-3</v>
      </c>
      <c r="AB5" s="2"/>
      <c r="AC5" s="2"/>
    </row>
    <row r="6" spans="1:29" ht="14" customHeight="1">
      <c r="A6" s="1">
        <v>3</v>
      </c>
      <c r="B6" s="1" t="s">
        <v>88</v>
      </c>
      <c r="C6" s="1" t="s">
        <v>77</v>
      </c>
      <c r="D6" s="1" t="s">
        <v>40</v>
      </c>
      <c r="E6" s="1" t="s">
        <v>41</v>
      </c>
      <c r="F6" s="1" t="s">
        <v>42</v>
      </c>
      <c r="G6" s="1" t="s">
        <v>43</v>
      </c>
      <c r="H6" s="1" t="s">
        <v>44</v>
      </c>
      <c r="I6" s="1" t="s">
        <v>85</v>
      </c>
      <c r="J6" s="1" t="s">
        <v>78</v>
      </c>
      <c r="K6" s="1">
        <v>2230</v>
      </c>
      <c r="L6" s="1">
        <v>1174</v>
      </c>
      <c r="M6" s="1">
        <f t="shared" si="0"/>
        <v>1.899488926746167</v>
      </c>
      <c r="O6" s="1" t="s">
        <v>77</v>
      </c>
      <c r="P6" s="1" t="s">
        <v>45</v>
      </c>
      <c r="Q6" s="1" t="s">
        <v>22</v>
      </c>
      <c r="R6" s="1" t="s">
        <v>91</v>
      </c>
      <c r="S6" s="1" t="s">
        <v>46</v>
      </c>
      <c r="T6" s="2">
        <v>1.71782178217822</v>
      </c>
      <c r="U6" s="2">
        <v>1.5163934426229499</v>
      </c>
      <c r="V6" s="2">
        <v>9.8272727272727298</v>
      </c>
      <c r="W6" s="2">
        <f t="shared" ref="W6:W7" si="1">T6/1.71782178217822</f>
        <v>1</v>
      </c>
      <c r="X6" s="2">
        <f t="shared" ref="X6:X7" si="2">U6/1.51639344262295</f>
        <v>1</v>
      </c>
      <c r="Y6" s="2">
        <f>V6/9.82727272727273</f>
        <v>1</v>
      </c>
      <c r="Z6" s="2">
        <f>AVERAGE(W6:Y6)</f>
        <v>1</v>
      </c>
      <c r="AA6" s="2">
        <f>STDEV(W6:Y6)</f>
        <v>0</v>
      </c>
      <c r="AB6" s="2"/>
      <c r="AC6" s="2"/>
    </row>
    <row r="7" spans="1:29" ht="14" customHeight="1">
      <c r="A7" s="1">
        <v>4</v>
      </c>
      <c r="B7" s="1" t="s">
        <v>88</v>
      </c>
      <c r="C7" s="1" t="s">
        <v>77</v>
      </c>
      <c r="D7" s="1" t="s">
        <v>47</v>
      </c>
      <c r="E7" s="1" t="s">
        <v>48</v>
      </c>
      <c r="F7" s="1" t="s">
        <v>42</v>
      </c>
      <c r="G7" s="1" t="s">
        <v>91</v>
      </c>
      <c r="H7" s="1" t="s">
        <v>44</v>
      </c>
      <c r="I7" s="1" t="s">
        <v>85</v>
      </c>
      <c r="J7" s="1" t="s">
        <v>78</v>
      </c>
      <c r="K7" s="1">
        <v>768</v>
      </c>
      <c r="L7" s="1">
        <v>1476</v>
      </c>
      <c r="M7" s="1">
        <f>K7/L7</f>
        <v>0.52032520325203258</v>
      </c>
      <c r="O7" s="1" t="s">
        <v>19</v>
      </c>
      <c r="P7" s="1" t="s">
        <v>45</v>
      </c>
      <c r="Q7" s="1" t="s">
        <v>22</v>
      </c>
      <c r="R7" s="1" t="s">
        <v>49</v>
      </c>
      <c r="S7" s="1" t="s">
        <v>46</v>
      </c>
      <c r="T7" s="2">
        <v>1.899488926746167</v>
      </c>
      <c r="U7" s="2">
        <v>1.2488372093023257</v>
      </c>
      <c r="V7" s="2">
        <v>7.615384615384615</v>
      </c>
      <c r="W7" s="2">
        <f t="shared" si="1"/>
        <v>1.1057543608147702</v>
      </c>
      <c r="X7" s="2">
        <f t="shared" si="2"/>
        <v>0.82355751099937202</v>
      </c>
      <c r="Y7" s="2">
        <f>V7/9.82727272727273</f>
        <v>0.77492350387817521</v>
      </c>
      <c r="Z7" s="2">
        <f t="shared" ref="Z7" si="3">AVERAGE(W7:Y7)</f>
        <v>0.90141179189743914</v>
      </c>
      <c r="AA7" s="2">
        <f t="shared" ref="AA7" si="4">STDEV(W7:Y7)</f>
        <v>0.17862875122993793</v>
      </c>
      <c r="AB7" s="2"/>
      <c r="AC7" s="2"/>
    </row>
    <row r="8" spans="1:29" ht="14" customHeight="1">
      <c r="A8" s="1">
        <v>5</v>
      </c>
      <c r="B8" s="1" t="s">
        <v>88</v>
      </c>
      <c r="C8" s="1" t="s">
        <v>77</v>
      </c>
      <c r="D8" s="1" t="s">
        <v>47</v>
      </c>
      <c r="E8" s="1" t="s">
        <v>48</v>
      </c>
      <c r="F8" s="1" t="s">
        <v>42</v>
      </c>
      <c r="G8" s="1" t="s">
        <v>43</v>
      </c>
      <c r="H8" s="1" t="s">
        <v>44</v>
      </c>
      <c r="I8" s="1" t="s">
        <v>85</v>
      </c>
      <c r="J8" s="1" t="s">
        <v>78</v>
      </c>
      <c r="K8" s="1">
        <v>408</v>
      </c>
      <c r="L8" s="1">
        <v>1294</v>
      </c>
      <c r="M8" s="1">
        <f>K8/L8</f>
        <v>0.31530139103554866</v>
      </c>
      <c r="O8" s="1" t="s">
        <v>19</v>
      </c>
      <c r="P8" s="1" t="s">
        <v>50</v>
      </c>
      <c r="Q8" s="1" t="s">
        <v>22</v>
      </c>
      <c r="R8" s="1" t="s">
        <v>91</v>
      </c>
      <c r="S8" s="1" t="s">
        <v>46</v>
      </c>
      <c r="T8" s="2">
        <v>0.52032520325203258</v>
      </c>
      <c r="U8" s="2">
        <v>0.64169381107491852</v>
      </c>
      <c r="V8" s="2">
        <v>2.549206349206349</v>
      </c>
      <c r="W8" s="2">
        <f>T8/1.71782178217822</f>
        <v>0.3028982451207794</v>
      </c>
      <c r="X8" s="2">
        <f>U8/1.51639344262295</f>
        <v>0.42317105378994652</v>
      </c>
      <c r="Y8" s="2">
        <f>V8/9.82727272727273</f>
        <v>0.25940120112183007</v>
      </c>
      <c r="Z8" s="2">
        <f>AVERAGE(W8:Y8)</f>
        <v>0.32849016667751868</v>
      </c>
      <c r="AA8" s="2">
        <f>STDEV(W8:Y8)</f>
        <v>8.4831309063687257E-2</v>
      </c>
      <c r="AB8" s="2"/>
      <c r="AC8" s="2"/>
    </row>
    <row r="9" spans="1:29" ht="14" customHeight="1">
      <c r="A9" s="1">
        <v>6</v>
      </c>
      <c r="B9" s="1" t="s">
        <v>88</v>
      </c>
      <c r="C9" s="1" t="s">
        <v>77</v>
      </c>
      <c r="D9" s="1" t="s">
        <v>40</v>
      </c>
      <c r="E9" s="1" t="s">
        <v>41</v>
      </c>
      <c r="F9" s="1" t="s">
        <v>42</v>
      </c>
      <c r="G9" s="1" t="s">
        <v>91</v>
      </c>
      <c r="H9" s="1" t="s">
        <v>51</v>
      </c>
      <c r="I9" s="1" t="s">
        <v>85</v>
      </c>
      <c r="J9" s="1" t="s">
        <v>78</v>
      </c>
      <c r="K9" s="1">
        <v>1414</v>
      </c>
      <c r="O9" s="1" t="s">
        <v>77</v>
      </c>
      <c r="P9" s="1" t="s">
        <v>50</v>
      </c>
      <c r="Q9" s="1" t="s">
        <v>22</v>
      </c>
      <c r="R9" s="1" t="s">
        <v>49</v>
      </c>
      <c r="S9" s="1" t="s">
        <v>46</v>
      </c>
      <c r="T9" s="2">
        <v>0.31530139103554866</v>
      </c>
      <c r="U9" s="2">
        <v>0.27796610169491526</v>
      </c>
      <c r="V9" s="2">
        <v>0.72360248447204967</v>
      </c>
      <c r="W9" s="2">
        <f>T9/1.71782178217822</f>
        <v>0.18354720746161599</v>
      </c>
      <c r="X9" s="2">
        <f>U9/1.51639344262295</f>
        <v>0.18330737517178206</v>
      </c>
      <c r="Y9" s="2">
        <f>V9/9.82727272727273</f>
        <v>7.3632075200671082E-2</v>
      </c>
      <c r="Z9" s="2">
        <f>AVERAGE(W9:Y9)</f>
        <v>0.14682888594468971</v>
      </c>
      <c r="AA9" s="2">
        <f>STDEV(W9:Y9)</f>
        <v>6.3390411003586083E-2</v>
      </c>
      <c r="AB9" s="2"/>
      <c r="AC9" s="2"/>
    </row>
    <row r="10" spans="1:29" ht="14" customHeight="1">
      <c r="A10" s="1">
        <v>7</v>
      </c>
      <c r="B10" s="1" t="s">
        <v>88</v>
      </c>
      <c r="C10" s="1" t="s">
        <v>77</v>
      </c>
      <c r="D10" s="1" t="s">
        <v>40</v>
      </c>
      <c r="E10" s="1" t="s">
        <v>41</v>
      </c>
      <c r="F10" s="1" t="s">
        <v>42</v>
      </c>
      <c r="G10" s="1" t="s">
        <v>43</v>
      </c>
      <c r="H10" s="1" t="s">
        <v>51</v>
      </c>
      <c r="I10" s="1" t="s">
        <v>85</v>
      </c>
      <c r="J10" s="1" t="s">
        <v>78</v>
      </c>
      <c r="K10" s="1">
        <v>1174</v>
      </c>
      <c r="P10" s="2"/>
      <c r="AB10" s="2"/>
      <c r="AC10" s="2"/>
    </row>
    <row r="11" spans="1:29" ht="14" customHeight="1">
      <c r="A11" s="1">
        <v>8</v>
      </c>
      <c r="B11" s="1" t="s">
        <v>88</v>
      </c>
      <c r="C11" s="1" t="s">
        <v>77</v>
      </c>
      <c r="D11" s="1" t="s">
        <v>47</v>
      </c>
      <c r="E11" s="1" t="s">
        <v>48</v>
      </c>
      <c r="F11" s="1" t="s">
        <v>42</v>
      </c>
      <c r="G11" s="1" t="s">
        <v>91</v>
      </c>
      <c r="H11" s="1" t="s">
        <v>51</v>
      </c>
      <c r="I11" s="1" t="s">
        <v>85</v>
      </c>
      <c r="J11" s="1" t="s">
        <v>78</v>
      </c>
      <c r="K11" s="1">
        <v>1476</v>
      </c>
      <c r="O11" s="2" t="s">
        <v>55</v>
      </c>
      <c r="P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4" customHeight="1">
      <c r="A12" s="1">
        <v>9</v>
      </c>
      <c r="B12" s="1" t="s">
        <v>88</v>
      </c>
      <c r="C12" s="1" t="s">
        <v>77</v>
      </c>
      <c r="D12" s="1" t="s">
        <v>47</v>
      </c>
      <c r="E12" s="1" t="s">
        <v>48</v>
      </c>
      <c r="F12" s="1" t="s">
        <v>42</v>
      </c>
      <c r="G12" s="1" t="s">
        <v>43</v>
      </c>
      <c r="H12" s="1" t="s">
        <v>51</v>
      </c>
      <c r="I12" s="1" t="s">
        <v>85</v>
      </c>
      <c r="J12" s="1" t="s">
        <v>78</v>
      </c>
      <c r="K12" s="1">
        <v>1294</v>
      </c>
      <c r="O12" s="1" t="s">
        <v>89</v>
      </c>
      <c r="P12" s="2" t="s">
        <v>90</v>
      </c>
      <c r="Q12" s="1" t="s">
        <v>11</v>
      </c>
      <c r="R12" s="1" t="s">
        <v>56</v>
      </c>
      <c r="S12" s="1" t="s">
        <v>57</v>
      </c>
      <c r="T12" s="2" t="s">
        <v>58</v>
      </c>
      <c r="U12" s="2" t="s">
        <v>59</v>
      </c>
      <c r="V12" s="2" t="s">
        <v>60</v>
      </c>
      <c r="W12" s="2" t="s">
        <v>61</v>
      </c>
      <c r="X12" s="2" t="s">
        <v>62</v>
      </c>
      <c r="Y12" s="2" t="s">
        <v>63</v>
      </c>
      <c r="Z12" s="2" t="s">
        <v>64</v>
      </c>
      <c r="AA12" s="2" t="s">
        <v>65</v>
      </c>
      <c r="AB12" s="2"/>
      <c r="AC12" s="2"/>
    </row>
    <row r="13" spans="1:29" ht="14" customHeight="1">
      <c r="A13" s="1">
        <v>10</v>
      </c>
      <c r="B13" s="1" t="s">
        <v>88</v>
      </c>
      <c r="C13" s="1" t="s">
        <v>77</v>
      </c>
      <c r="D13" s="1" t="s">
        <v>40</v>
      </c>
      <c r="E13" s="1" t="s">
        <v>41</v>
      </c>
      <c r="F13" s="1" t="s">
        <v>42</v>
      </c>
      <c r="G13" s="1" t="s">
        <v>91</v>
      </c>
      <c r="H13" s="1" t="s">
        <v>52</v>
      </c>
      <c r="I13" s="1" t="s">
        <v>53</v>
      </c>
      <c r="J13" s="1" t="s">
        <v>54</v>
      </c>
      <c r="K13" s="1">
        <v>2.2799999999999998</v>
      </c>
      <c r="L13" s="1">
        <v>5343</v>
      </c>
      <c r="M13" s="1">
        <f>K13/L13</f>
        <v>4.2672655811341941E-4</v>
      </c>
      <c r="O13" s="1" t="s">
        <v>19</v>
      </c>
      <c r="P13" s="1" t="s">
        <v>73</v>
      </c>
      <c r="Q13" s="1" t="s">
        <v>22</v>
      </c>
      <c r="R13" s="1" t="s">
        <v>91</v>
      </c>
      <c r="S13" s="2" t="s">
        <v>66</v>
      </c>
      <c r="T13" s="2">
        <v>4.2672655811341941E-4</v>
      </c>
      <c r="U13" s="2">
        <v>4.1556954779622211E-3</v>
      </c>
      <c r="V13" s="2">
        <v>2.4632227163872734E-3</v>
      </c>
      <c r="W13" s="2">
        <f>T13/3.21916526296088</f>
        <v>1.3255813953488385E-4</v>
      </c>
      <c r="X13" s="2">
        <f>U13/2.88494562106468</f>
        <v>1.4404761904761915E-3</v>
      </c>
      <c r="Y13" s="2">
        <f>V13/5.16592541908998</f>
        <v>4.768211920529798E-4</v>
      </c>
      <c r="Z13" s="2">
        <f t="shared" ref="Z13:Z15" si="5">AVERAGE(W13:Y13)</f>
        <v>6.8328517402135175E-4</v>
      </c>
      <c r="AA13" s="2">
        <f t="shared" ref="AA13:AA15" si="6">STDEV(W13:Y13)</f>
        <v>6.7796234326266563E-4</v>
      </c>
      <c r="AB13" s="2"/>
      <c r="AC13" s="2"/>
    </row>
    <row r="14" spans="1:29" ht="14" customHeight="1">
      <c r="A14" s="1">
        <v>11</v>
      </c>
      <c r="B14" s="1" t="s">
        <v>88</v>
      </c>
      <c r="C14" s="1" t="s">
        <v>77</v>
      </c>
      <c r="D14" s="1" t="s">
        <v>40</v>
      </c>
      <c r="E14" s="1" t="s">
        <v>41</v>
      </c>
      <c r="F14" s="1" t="s">
        <v>42</v>
      </c>
      <c r="G14" s="1" t="s">
        <v>91</v>
      </c>
      <c r="H14" s="1" t="s">
        <v>44</v>
      </c>
      <c r="I14" s="1" t="s">
        <v>53</v>
      </c>
      <c r="J14" s="1" t="s">
        <v>54</v>
      </c>
      <c r="K14" s="3">
        <v>17200</v>
      </c>
      <c r="L14" s="1">
        <v>5343</v>
      </c>
      <c r="M14" s="1">
        <f>K14/L14</f>
        <v>3.2191652629608836</v>
      </c>
      <c r="O14" s="1" t="s">
        <v>77</v>
      </c>
      <c r="P14" s="1" t="s">
        <v>21</v>
      </c>
      <c r="Q14" s="1" t="s">
        <v>22</v>
      </c>
      <c r="R14" s="1" t="s">
        <v>91</v>
      </c>
      <c r="S14" s="1" t="s">
        <v>46</v>
      </c>
      <c r="T14" s="2">
        <v>3.21916526296088</v>
      </c>
      <c r="U14" s="2">
        <v>2.8849456210646802</v>
      </c>
      <c r="V14" s="2">
        <v>5.1659254190899802</v>
      </c>
      <c r="W14" s="2">
        <f t="shared" ref="W14:W15" si="7">T14/3.21916526296088</f>
        <v>1</v>
      </c>
      <c r="X14" s="2">
        <f t="shared" ref="X14:X15" si="8">U14/2.88494562106468</f>
        <v>1</v>
      </c>
      <c r="Y14" s="2">
        <f t="shared" ref="Y14:Y15" si="9">V14/5.16592541908998</f>
        <v>1</v>
      </c>
      <c r="Z14" s="2">
        <f t="shared" si="5"/>
        <v>1</v>
      </c>
      <c r="AA14" s="2">
        <f t="shared" si="6"/>
        <v>0</v>
      </c>
      <c r="AB14" s="2"/>
      <c r="AC14" s="2"/>
    </row>
    <row r="15" spans="1:29" ht="14" customHeight="1">
      <c r="A15" s="1">
        <v>12</v>
      </c>
      <c r="B15" s="1" t="s">
        <v>88</v>
      </c>
      <c r="C15" s="1" t="s">
        <v>77</v>
      </c>
      <c r="D15" s="1" t="s">
        <v>40</v>
      </c>
      <c r="E15" s="1" t="s">
        <v>41</v>
      </c>
      <c r="F15" s="1" t="s">
        <v>42</v>
      </c>
      <c r="G15" s="1" t="s">
        <v>43</v>
      </c>
      <c r="H15" s="1" t="s">
        <v>44</v>
      </c>
      <c r="I15" s="1" t="s">
        <v>86</v>
      </c>
      <c r="J15" s="1" t="s">
        <v>79</v>
      </c>
      <c r="K15" s="3">
        <v>16700</v>
      </c>
      <c r="L15" s="1">
        <v>4787</v>
      </c>
      <c r="M15" s="1">
        <f>K15/L15</f>
        <v>3.4886149989555046</v>
      </c>
      <c r="O15" s="1" t="s">
        <v>19</v>
      </c>
      <c r="P15" s="1" t="s">
        <v>21</v>
      </c>
      <c r="Q15" s="1" t="s">
        <v>22</v>
      </c>
      <c r="R15" s="1" t="s">
        <v>43</v>
      </c>
      <c r="S15" s="1" t="s">
        <v>46</v>
      </c>
      <c r="T15" s="2">
        <v>3.4886149989555046</v>
      </c>
      <c r="U15" s="2">
        <v>2.6793002915451893</v>
      </c>
      <c r="V15" s="2">
        <v>5.5495495495495497</v>
      </c>
      <c r="W15" s="2">
        <f t="shared" si="7"/>
        <v>1.0837017406639118</v>
      </c>
      <c r="X15" s="2">
        <f t="shared" si="8"/>
        <v>0.92871777962885893</v>
      </c>
      <c r="Y15" s="2">
        <f t="shared" si="9"/>
        <v>1.0742604856512132</v>
      </c>
      <c r="Z15" s="2">
        <f t="shared" si="5"/>
        <v>1.0288933353146612</v>
      </c>
      <c r="AA15" s="2">
        <f t="shared" si="6"/>
        <v>8.6882914268417433E-2</v>
      </c>
      <c r="AB15" s="2"/>
      <c r="AC15" s="2"/>
    </row>
    <row r="16" spans="1:29" ht="14" customHeight="1">
      <c r="A16" s="1">
        <v>13</v>
      </c>
      <c r="B16" s="1" t="s">
        <v>88</v>
      </c>
      <c r="C16" s="1" t="s">
        <v>77</v>
      </c>
      <c r="D16" s="1" t="s">
        <v>47</v>
      </c>
      <c r="E16" s="1" t="s">
        <v>48</v>
      </c>
      <c r="F16" s="1" t="s">
        <v>42</v>
      </c>
      <c r="G16" s="1" t="s">
        <v>91</v>
      </c>
      <c r="H16" s="1" t="s">
        <v>44</v>
      </c>
      <c r="I16" s="1" t="s">
        <v>86</v>
      </c>
      <c r="J16" s="1" t="s">
        <v>79</v>
      </c>
      <c r="K16" s="1">
        <v>7640</v>
      </c>
      <c r="L16" s="1">
        <v>5594</v>
      </c>
      <c r="M16" s="1">
        <f>K16/L16</f>
        <v>1.3657490168037183</v>
      </c>
      <c r="O16" s="1" t="s">
        <v>19</v>
      </c>
      <c r="P16" s="1" t="s">
        <v>48</v>
      </c>
      <c r="Q16" s="1" t="s">
        <v>22</v>
      </c>
      <c r="R16" s="1" t="s">
        <v>91</v>
      </c>
      <c r="S16" s="1" t="s">
        <v>46</v>
      </c>
      <c r="T16" s="2">
        <v>1.3657490168037183</v>
      </c>
      <c r="U16" s="2">
        <v>1.4449929478138224</v>
      </c>
      <c r="V16" s="2">
        <v>2.6789772727272729</v>
      </c>
      <c r="W16" s="2">
        <f>T16/3.21916526296088</f>
        <v>0.42425563934780663</v>
      </c>
      <c r="X16" s="2">
        <f>U16/2.88494562106468</f>
        <v>0.50087354758546621</v>
      </c>
      <c r="Y16" s="2">
        <f>V16/5.16592541908998</f>
        <v>0.51858613034316636</v>
      </c>
      <c r="Z16" s="2">
        <f>AVERAGE(W16:Y16)</f>
        <v>0.48123843909214642</v>
      </c>
      <c r="AA16" s="2">
        <f>STDEV(W16:Y16)</f>
        <v>5.0136947424177514E-2</v>
      </c>
      <c r="AB16" s="2"/>
      <c r="AC16" s="2"/>
    </row>
    <row r="17" spans="1:29" ht="14" customHeight="1">
      <c r="A17" s="1">
        <v>14</v>
      </c>
      <c r="B17" s="1" t="s">
        <v>88</v>
      </c>
      <c r="C17" s="1" t="s">
        <v>77</v>
      </c>
      <c r="D17" s="1" t="s">
        <v>47</v>
      </c>
      <c r="E17" s="1" t="s">
        <v>48</v>
      </c>
      <c r="F17" s="1" t="s">
        <v>42</v>
      </c>
      <c r="G17" s="1" t="s">
        <v>43</v>
      </c>
      <c r="H17" s="1" t="s">
        <v>44</v>
      </c>
      <c r="I17" s="1" t="s">
        <v>86</v>
      </c>
      <c r="J17" s="1" t="s">
        <v>79</v>
      </c>
      <c r="K17" s="1">
        <v>3194</v>
      </c>
      <c r="L17" s="1">
        <v>4758</v>
      </c>
      <c r="M17" s="1">
        <f>K17/L17</f>
        <v>0.6712904581757041</v>
      </c>
      <c r="O17" s="1" t="s">
        <v>77</v>
      </c>
      <c r="P17" s="1" t="s">
        <v>48</v>
      </c>
      <c r="Q17" s="1" t="s">
        <v>22</v>
      </c>
      <c r="R17" s="1" t="s">
        <v>43</v>
      </c>
      <c r="S17" s="1" t="s">
        <v>46</v>
      </c>
      <c r="T17" s="2">
        <v>0.6712904581757041</v>
      </c>
      <c r="U17" s="2">
        <v>0.7868383404864091</v>
      </c>
      <c r="V17" s="2">
        <v>0.86046511627906974</v>
      </c>
      <c r="W17" s="2">
        <f>T17/3.21916526296088</f>
        <v>0.20852935569958087</v>
      </c>
      <c r="X17" s="2">
        <f>U17/2.88494562106468</f>
        <v>0.27273940095828525</v>
      </c>
      <c r="Y17" s="2">
        <f>V17/5.16592541908998</f>
        <v>0.16656553211150457</v>
      </c>
      <c r="Z17" s="2">
        <f>AVERAGE(W17:Y17)</f>
        <v>0.21594476292312356</v>
      </c>
      <c r="AA17" s="2">
        <f>STDEV(W17:Y17)</f>
        <v>5.3473954451598062E-2</v>
      </c>
      <c r="AB17" s="2"/>
      <c r="AC17" s="2"/>
    </row>
    <row r="18" spans="1:29" ht="14" customHeight="1">
      <c r="A18" s="1">
        <v>15</v>
      </c>
      <c r="B18" s="1" t="s">
        <v>88</v>
      </c>
      <c r="C18" s="1" t="s">
        <v>77</v>
      </c>
      <c r="D18" s="1" t="s">
        <v>40</v>
      </c>
      <c r="E18" s="1" t="s">
        <v>41</v>
      </c>
      <c r="F18" s="1" t="s">
        <v>42</v>
      </c>
      <c r="G18" s="1" t="s">
        <v>91</v>
      </c>
      <c r="H18" s="1" t="s">
        <v>51</v>
      </c>
      <c r="I18" s="1" t="s">
        <v>86</v>
      </c>
      <c r="J18" s="1" t="s">
        <v>79</v>
      </c>
      <c r="K18" s="1">
        <v>5343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4" customHeight="1">
      <c r="A19" s="1">
        <v>16</v>
      </c>
      <c r="B19" s="1" t="s">
        <v>88</v>
      </c>
      <c r="C19" s="1" t="s">
        <v>77</v>
      </c>
      <c r="D19" s="1" t="s">
        <v>40</v>
      </c>
      <c r="E19" s="1" t="s">
        <v>41</v>
      </c>
      <c r="F19" s="1" t="s">
        <v>42</v>
      </c>
      <c r="G19" s="1" t="s">
        <v>43</v>
      </c>
      <c r="H19" s="1" t="s">
        <v>51</v>
      </c>
      <c r="I19" s="1" t="s">
        <v>86</v>
      </c>
      <c r="J19" s="1" t="s">
        <v>79</v>
      </c>
      <c r="K19" s="1">
        <v>4787</v>
      </c>
      <c r="O19" s="2" t="s">
        <v>67</v>
      </c>
      <c r="P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4" customHeight="1">
      <c r="A20" s="1">
        <v>17</v>
      </c>
      <c r="B20" s="1" t="s">
        <v>88</v>
      </c>
      <c r="C20" s="1" t="s">
        <v>77</v>
      </c>
      <c r="D20" s="1" t="s">
        <v>47</v>
      </c>
      <c r="E20" s="1" t="s">
        <v>48</v>
      </c>
      <c r="F20" s="1" t="s">
        <v>42</v>
      </c>
      <c r="G20" s="1" t="s">
        <v>91</v>
      </c>
      <c r="H20" s="1" t="s">
        <v>51</v>
      </c>
      <c r="I20" s="1" t="s">
        <v>86</v>
      </c>
      <c r="J20" s="1" t="s">
        <v>79</v>
      </c>
      <c r="K20" s="1">
        <v>5594</v>
      </c>
      <c r="O20" s="1" t="s">
        <v>89</v>
      </c>
      <c r="P20" s="2" t="s">
        <v>90</v>
      </c>
      <c r="Q20" s="1" t="s">
        <v>11</v>
      </c>
      <c r="R20" s="1" t="s">
        <v>56</v>
      </c>
      <c r="S20" s="1" t="s">
        <v>57</v>
      </c>
      <c r="T20" s="2" t="s">
        <v>58</v>
      </c>
      <c r="U20" s="2" t="s">
        <v>59</v>
      </c>
      <c r="V20" s="2" t="s">
        <v>60</v>
      </c>
      <c r="W20" s="2" t="s">
        <v>61</v>
      </c>
      <c r="X20" s="2" t="s">
        <v>62</v>
      </c>
      <c r="Y20" s="2" t="s">
        <v>63</v>
      </c>
      <c r="Z20" s="2" t="s">
        <v>64</v>
      </c>
      <c r="AA20" s="2" t="s">
        <v>65</v>
      </c>
      <c r="AB20" s="2"/>
      <c r="AC20" s="2"/>
    </row>
    <row r="21" spans="1:29" ht="14" customHeight="1">
      <c r="A21" s="1">
        <v>18</v>
      </c>
      <c r="B21" s="1" t="s">
        <v>88</v>
      </c>
      <c r="C21" s="1" t="s">
        <v>77</v>
      </c>
      <c r="D21" s="1" t="s">
        <v>47</v>
      </c>
      <c r="E21" s="1" t="s">
        <v>48</v>
      </c>
      <c r="F21" s="1" t="s">
        <v>42</v>
      </c>
      <c r="G21" s="1" t="s">
        <v>43</v>
      </c>
      <c r="H21" s="1" t="s">
        <v>51</v>
      </c>
      <c r="I21" s="1" t="s">
        <v>86</v>
      </c>
      <c r="J21" s="1" t="s">
        <v>79</v>
      </c>
      <c r="K21" s="1">
        <v>4758</v>
      </c>
      <c r="O21" s="1" t="s">
        <v>19</v>
      </c>
      <c r="P21" s="1" t="s">
        <v>73</v>
      </c>
      <c r="Q21" s="1" t="s">
        <v>22</v>
      </c>
      <c r="R21" s="1" t="s">
        <v>91</v>
      </c>
      <c r="S21" s="2" t="s">
        <v>52</v>
      </c>
      <c r="T21" s="2">
        <v>3.2679738562091504E-3</v>
      </c>
      <c r="U21" s="2">
        <v>4.7250361794500722E-3</v>
      </c>
      <c r="V21" s="2">
        <v>5.3462321792260691E-3</v>
      </c>
      <c r="W21" s="2">
        <f>T21/8.33986928104575</f>
        <v>3.9184952978056436E-4</v>
      </c>
      <c r="X21" s="2">
        <f>U21/5.75542691751085</f>
        <v>8.2097058083982944E-4</v>
      </c>
      <c r="Y21" s="2">
        <f>V21/11.2525458248472</f>
        <v>4.7511312217194784E-4</v>
      </c>
      <c r="Z21" s="2">
        <f>AVERAGE(W21:Y21)</f>
        <v>5.6264441093078056E-4</v>
      </c>
      <c r="AA21" s="2">
        <f>STDEV(W21:Y21)</f>
        <v>2.275577157544624E-4</v>
      </c>
      <c r="AB21" s="2"/>
      <c r="AC21" s="2"/>
    </row>
    <row r="22" spans="1:29" ht="14" customHeight="1">
      <c r="A22" s="1">
        <v>19</v>
      </c>
      <c r="B22" s="1" t="s">
        <v>88</v>
      </c>
      <c r="C22" s="1" t="s">
        <v>77</v>
      </c>
      <c r="D22" s="1" t="s">
        <v>40</v>
      </c>
      <c r="E22" s="1" t="s">
        <v>41</v>
      </c>
      <c r="F22" s="1" t="s">
        <v>42</v>
      </c>
      <c r="G22" s="1" t="s">
        <v>91</v>
      </c>
      <c r="H22" s="1" t="s">
        <v>52</v>
      </c>
      <c r="I22" s="1" t="s">
        <v>68</v>
      </c>
      <c r="J22" s="1" t="s">
        <v>69</v>
      </c>
      <c r="K22" s="1">
        <v>1</v>
      </c>
      <c r="L22" s="1">
        <v>306</v>
      </c>
      <c r="M22" s="1">
        <f>K22/L22</f>
        <v>3.2679738562091504E-3</v>
      </c>
      <c r="O22" s="1" t="s">
        <v>77</v>
      </c>
      <c r="P22" s="1" t="s">
        <v>21</v>
      </c>
      <c r="Q22" s="1" t="s">
        <v>22</v>
      </c>
      <c r="R22" s="1" t="s">
        <v>91</v>
      </c>
      <c r="S22" s="1" t="s">
        <v>46</v>
      </c>
      <c r="T22" s="2">
        <v>8.3398692810457504</v>
      </c>
      <c r="U22" s="2">
        <v>5.7554269175108503</v>
      </c>
      <c r="V22" s="2">
        <v>11.2525458248472</v>
      </c>
      <c r="W22" s="2">
        <f>T22/8.33986928104575</f>
        <v>1</v>
      </c>
      <c r="X22" s="2">
        <f>U22/5.75542691751085</f>
        <v>1</v>
      </c>
      <c r="Y22" s="2">
        <f>V22/11.2525458248472</f>
        <v>1</v>
      </c>
      <c r="Z22" s="2">
        <f>AVERAGE(W22:Y22)</f>
        <v>1</v>
      </c>
      <c r="AA22" s="2">
        <f>STDEV(W22:Y22)</f>
        <v>0</v>
      </c>
      <c r="AB22" s="2"/>
      <c r="AC22" s="2"/>
    </row>
    <row r="23" spans="1:29" ht="14" customHeight="1">
      <c r="A23" s="1">
        <v>20</v>
      </c>
      <c r="B23" s="1" t="s">
        <v>88</v>
      </c>
      <c r="C23" s="1" t="s">
        <v>77</v>
      </c>
      <c r="D23" s="1" t="s">
        <v>40</v>
      </c>
      <c r="E23" s="1" t="s">
        <v>41</v>
      </c>
      <c r="F23" s="1" t="s">
        <v>42</v>
      </c>
      <c r="G23" s="1" t="s">
        <v>91</v>
      </c>
      <c r="H23" s="1" t="s">
        <v>44</v>
      </c>
      <c r="I23" s="1" t="s">
        <v>68</v>
      </c>
      <c r="J23" s="1" t="s">
        <v>69</v>
      </c>
      <c r="K23" s="1">
        <v>2552</v>
      </c>
      <c r="L23" s="1">
        <v>306</v>
      </c>
      <c r="M23" s="1">
        <f>K23/L23</f>
        <v>8.3398692810457522</v>
      </c>
      <c r="O23" s="1" t="s">
        <v>19</v>
      </c>
      <c r="P23" s="1" t="s">
        <v>21</v>
      </c>
      <c r="Q23" s="1" t="s">
        <v>22</v>
      </c>
      <c r="R23" s="1" t="s">
        <v>43</v>
      </c>
      <c r="S23" s="1" t="s">
        <v>46</v>
      </c>
      <c r="T23" s="2">
        <v>7.5820895522388057</v>
      </c>
      <c r="U23" s="2">
        <v>6.1664000000000003</v>
      </c>
      <c r="V23" s="2">
        <v>10.716074111166749</v>
      </c>
      <c r="W23" s="2">
        <f>T23/8.33986928104575</f>
        <v>0.90913769709446512</v>
      </c>
      <c r="X23" s="2">
        <f>U23/5.75542691751085</f>
        <v>1.0714061855670109</v>
      </c>
      <c r="Y23" s="2">
        <f>V23/11.2525458248472</f>
        <v>0.95232441422314884</v>
      </c>
      <c r="Z23" s="2">
        <f>AVERAGE(W23:Y23)</f>
        <v>0.97762276562820827</v>
      </c>
      <c r="AA23" s="2">
        <f>STDEV(W23:Y23)</f>
        <v>8.4040291085000357E-2</v>
      </c>
      <c r="AB23" s="2"/>
      <c r="AC23" s="2"/>
    </row>
    <row r="24" spans="1:29" ht="14" customHeight="1">
      <c r="A24" s="1">
        <v>21</v>
      </c>
      <c r="B24" s="1" t="s">
        <v>88</v>
      </c>
      <c r="C24" s="1" t="s">
        <v>77</v>
      </c>
      <c r="D24" s="1" t="s">
        <v>40</v>
      </c>
      <c r="E24" s="1" t="s">
        <v>41</v>
      </c>
      <c r="F24" s="1" t="s">
        <v>42</v>
      </c>
      <c r="G24" s="1" t="s">
        <v>43</v>
      </c>
      <c r="H24" s="1" t="s">
        <v>44</v>
      </c>
      <c r="I24" s="1" t="s">
        <v>87</v>
      </c>
      <c r="J24" s="1" t="s">
        <v>80</v>
      </c>
      <c r="K24" s="1">
        <v>2032</v>
      </c>
      <c r="L24" s="1">
        <v>268</v>
      </c>
      <c r="M24" s="1">
        <f>K24/L24</f>
        <v>7.5820895522388057</v>
      </c>
      <c r="O24" s="1" t="s">
        <v>19</v>
      </c>
      <c r="P24" s="1" t="s">
        <v>48</v>
      </c>
      <c r="Q24" s="1" t="s">
        <v>22</v>
      </c>
      <c r="R24" s="1" t="s">
        <v>91</v>
      </c>
      <c r="S24" s="1" t="s">
        <v>46</v>
      </c>
      <c r="T24" s="2">
        <v>5.7448071216617214</v>
      </c>
      <c r="U24" s="2">
        <v>6.5984598459845989</v>
      </c>
      <c r="V24" s="2">
        <v>11.178614823815311</v>
      </c>
      <c r="W24" s="2">
        <f>T24/8.33986928104575</f>
        <v>0.68883659060677394</v>
      </c>
      <c r="X24" s="2">
        <f>U24/5.75542691751085</f>
        <v>1.1464761764081872</v>
      </c>
      <c r="Y24" s="2">
        <f>V24/11.2525458248472</f>
        <v>0.99342984226123843</v>
      </c>
      <c r="Z24" s="2">
        <f>AVERAGE(W24:Y24)</f>
        <v>0.94291420309206642</v>
      </c>
      <c r="AA24" s="2">
        <f>STDEV(W24:Y24)</f>
        <v>0.23296431051477595</v>
      </c>
      <c r="AB24" s="2"/>
      <c r="AC24" s="2"/>
    </row>
    <row r="25" spans="1:29" ht="14" customHeight="1">
      <c r="A25" s="1">
        <v>22</v>
      </c>
      <c r="B25" s="1" t="s">
        <v>88</v>
      </c>
      <c r="C25" s="1" t="s">
        <v>77</v>
      </c>
      <c r="D25" s="1" t="s">
        <v>47</v>
      </c>
      <c r="E25" s="1" t="s">
        <v>48</v>
      </c>
      <c r="F25" s="1" t="s">
        <v>42</v>
      </c>
      <c r="G25" s="1" t="s">
        <v>91</v>
      </c>
      <c r="H25" s="1" t="s">
        <v>44</v>
      </c>
      <c r="I25" s="1" t="s">
        <v>87</v>
      </c>
      <c r="J25" s="1" t="s">
        <v>80</v>
      </c>
      <c r="K25" s="1">
        <v>1936</v>
      </c>
      <c r="L25" s="1">
        <v>337</v>
      </c>
      <c r="M25" s="1">
        <f>K25/L25</f>
        <v>5.7448071216617214</v>
      </c>
      <c r="O25" s="1" t="s">
        <v>77</v>
      </c>
      <c r="P25" s="1" t="s">
        <v>48</v>
      </c>
      <c r="Q25" s="1" t="s">
        <v>22</v>
      </c>
      <c r="R25" s="1" t="s">
        <v>43</v>
      </c>
      <c r="S25" s="1" t="s">
        <v>46</v>
      </c>
      <c r="T25" s="2">
        <v>6.8801498127340821</v>
      </c>
      <c r="U25" s="2">
        <v>7.0596026490066226</v>
      </c>
      <c r="V25" s="2">
        <v>10.187861271676301</v>
      </c>
      <c r="W25" s="2">
        <f>T25/8.33986928104575</f>
        <v>0.8249709414955444</v>
      </c>
      <c r="X25" s="2">
        <f>U25/5.75542691751085</f>
        <v>1.2265993036116618</v>
      </c>
      <c r="Y25" s="2">
        <f>V25/11.2525458248472</f>
        <v>0.905382784505536</v>
      </c>
      <c r="Z25" s="2">
        <f>AVERAGE(W25:Y25)</f>
        <v>0.98565100987091414</v>
      </c>
      <c r="AA25" s="2">
        <f>STDEV(W25:Y25)</f>
        <v>0.21250547361538427</v>
      </c>
      <c r="AB25" s="2"/>
      <c r="AC25" s="2"/>
    </row>
    <row r="26" spans="1:29" ht="14" customHeight="1">
      <c r="A26" s="1">
        <v>23</v>
      </c>
      <c r="B26" s="1" t="s">
        <v>88</v>
      </c>
      <c r="C26" s="1" t="s">
        <v>77</v>
      </c>
      <c r="D26" s="1" t="s">
        <v>47</v>
      </c>
      <c r="E26" s="1" t="s">
        <v>48</v>
      </c>
      <c r="F26" s="1" t="s">
        <v>42</v>
      </c>
      <c r="G26" s="1" t="s">
        <v>43</v>
      </c>
      <c r="H26" s="1" t="s">
        <v>44</v>
      </c>
      <c r="I26" s="1" t="s">
        <v>87</v>
      </c>
      <c r="J26" s="1" t="s">
        <v>80</v>
      </c>
      <c r="K26" s="1">
        <v>1837</v>
      </c>
      <c r="L26" s="1">
        <v>267</v>
      </c>
      <c r="M26" s="1">
        <f>K26/L26</f>
        <v>6.8801498127340821</v>
      </c>
      <c r="P26" s="2"/>
      <c r="AB26" s="2"/>
      <c r="AC26" s="2"/>
    </row>
    <row r="27" spans="1:29" ht="14" customHeight="1">
      <c r="A27" s="1">
        <v>24</v>
      </c>
      <c r="B27" s="1" t="s">
        <v>88</v>
      </c>
      <c r="C27" s="1" t="s">
        <v>77</v>
      </c>
      <c r="D27" s="1" t="s">
        <v>40</v>
      </c>
      <c r="E27" s="1" t="s">
        <v>41</v>
      </c>
      <c r="F27" s="1" t="s">
        <v>42</v>
      </c>
      <c r="G27" s="1" t="s">
        <v>91</v>
      </c>
      <c r="H27" s="1" t="s">
        <v>51</v>
      </c>
      <c r="I27" s="1" t="s">
        <v>87</v>
      </c>
      <c r="J27" s="1" t="s">
        <v>80</v>
      </c>
      <c r="K27" s="1">
        <v>306</v>
      </c>
      <c r="P27" s="2"/>
      <c r="AB27" s="2"/>
      <c r="AC27" s="2"/>
    </row>
    <row r="28" spans="1:29" ht="14" customHeight="1">
      <c r="A28" s="1">
        <v>25</v>
      </c>
      <c r="B28" s="1" t="s">
        <v>88</v>
      </c>
      <c r="C28" s="1" t="s">
        <v>77</v>
      </c>
      <c r="D28" s="1" t="s">
        <v>40</v>
      </c>
      <c r="E28" s="1" t="s">
        <v>41</v>
      </c>
      <c r="F28" s="1" t="s">
        <v>42</v>
      </c>
      <c r="G28" s="1" t="s">
        <v>43</v>
      </c>
      <c r="H28" s="1" t="s">
        <v>51</v>
      </c>
      <c r="I28" s="1" t="s">
        <v>87</v>
      </c>
      <c r="J28" s="1" t="s">
        <v>80</v>
      </c>
      <c r="K28" s="1">
        <v>268</v>
      </c>
      <c r="P28" s="2"/>
      <c r="AB28" s="2"/>
      <c r="AC28" s="2"/>
    </row>
    <row r="29" spans="1:29" ht="14" customHeight="1">
      <c r="A29" s="1">
        <v>26</v>
      </c>
      <c r="B29" s="1" t="s">
        <v>88</v>
      </c>
      <c r="C29" s="1" t="s">
        <v>77</v>
      </c>
      <c r="D29" s="1" t="s">
        <v>47</v>
      </c>
      <c r="E29" s="1" t="s">
        <v>48</v>
      </c>
      <c r="F29" s="1" t="s">
        <v>42</v>
      </c>
      <c r="G29" s="1" t="s">
        <v>91</v>
      </c>
      <c r="H29" s="1" t="s">
        <v>51</v>
      </c>
      <c r="I29" s="1" t="s">
        <v>87</v>
      </c>
      <c r="J29" s="1" t="s">
        <v>80</v>
      </c>
      <c r="K29" s="1">
        <v>337</v>
      </c>
      <c r="P29" s="2"/>
      <c r="AB29" s="2"/>
      <c r="AC29" s="2"/>
    </row>
    <row r="30" spans="1:29" ht="14" customHeight="1">
      <c r="A30" s="1">
        <v>27</v>
      </c>
      <c r="B30" s="1" t="s">
        <v>88</v>
      </c>
      <c r="C30" s="1" t="s">
        <v>77</v>
      </c>
      <c r="D30" s="1" t="s">
        <v>47</v>
      </c>
      <c r="E30" s="1" t="s">
        <v>48</v>
      </c>
      <c r="F30" s="1" t="s">
        <v>42</v>
      </c>
      <c r="G30" s="1" t="s">
        <v>43</v>
      </c>
      <c r="H30" s="1" t="s">
        <v>51</v>
      </c>
      <c r="I30" s="1" t="s">
        <v>87</v>
      </c>
      <c r="J30" s="1" t="s">
        <v>80</v>
      </c>
      <c r="K30" s="1">
        <v>267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4" customHeight="1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4" customHeight="1">
      <c r="A32" s="1" t="s">
        <v>27</v>
      </c>
      <c r="P32" s="2"/>
      <c r="AB32" s="2"/>
      <c r="AC32" s="2"/>
    </row>
    <row r="33" spans="1:29" ht="14" customHeight="1">
      <c r="B33" s="1" t="s">
        <v>7</v>
      </c>
      <c r="C33" s="1" t="s">
        <v>8</v>
      </c>
      <c r="D33" s="1" t="s">
        <v>9</v>
      </c>
      <c r="E33" s="1" t="s">
        <v>10</v>
      </c>
      <c r="F33" s="1" t="s">
        <v>11</v>
      </c>
      <c r="G33" s="1" t="s">
        <v>12</v>
      </c>
      <c r="H33" s="1" t="s">
        <v>13</v>
      </c>
      <c r="I33" s="1" t="s">
        <v>14</v>
      </c>
      <c r="J33" s="1" t="s">
        <v>15</v>
      </c>
      <c r="K33" s="1" t="s">
        <v>16</v>
      </c>
      <c r="L33" s="1" t="s">
        <v>17</v>
      </c>
      <c r="M33" s="1" t="s">
        <v>18</v>
      </c>
      <c r="P33" s="2"/>
      <c r="AB33" s="2"/>
      <c r="AC33" s="2"/>
    </row>
    <row r="34" spans="1:29" ht="14" customHeight="1">
      <c r="A34" s="1">
        <v>1</v>
      </c>
      <c r="B34" s="1" t="s">
        <v>88</v>
      </c>
      <c r="C34" s="1" t="s">
        <v>81</v>
      </c>
      <c r="D34" s="1" t="s">
        <v>82</v>
      </c>
      <c r="E34" s="1" t="s">
        <v>83</v>
      </c>
      <c r="F34" s="1" t="s">
        <v>84</v>
      </c>
      <c r="G34" s="1" t="s">
        <v>91</v>
      </c>
      <c r="H34" s="1" t="s">
        <v>36</v>
      </c>
      <c r="I34" s="1" t="s">
        <v>37</v>
      </c>
      <c r="J34" s="1" t="s">
        <v>38</v>
      </c>
      <c r="K34" s="1">
        <v>2.2200000000000002</v>
      </c>
      <c r="L34" s="1">
        <v>366</v>
      </c>
      <c r="M34" s="1">
        <f>K34/L34</f>
        <v>6.0655737704918035E-3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4" customHeight="1">
      <c r="A35" s="1">
        <v>2</v>
      </c>
      <c r="B35" s="1" t="s">
        <v>88</v>
      </c>
      <c r="C35" s="1" t="s">
        <v>81</v>
      </c>
      <c r="D35" s="1" t="s">
        <v>82</v>
      </c>
      <c r="E35" s="1" t="s">
        <v>83</v>
      </c>
      <c r="F35" s="1" t="s">
        <v>84</v>
      </c>
      <c r="G35" s="1" t="s">
        <v>91</v>
      </c>
      <c r="H35" s="1" t="s">
        <v>39</v>
      </c>
      <c r="I35" s="1" t="s">
        <v>37</v>
      </c>
      <c r="J35" s="1" t="s">
        <v>38</v>
      </c>
      <c r="K35" s="1">
        <v>555</v>
      </c>
      <c r="L35" s="1">
        <v>366</v>
      </c>
      <c r="M35" s="1">
        <f>K35/L35</f>
        <v>1.5163934426229508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4" customHeight="1">
      <c r="A36" s="1">
        <v>3</v>
      </c>
      <c r="B36" s="1" t="s">
        <v>88</v>
      </c>
      <c r="C36" s="1" t="s">
        <v>77</v>
      </c>
      <c r="D36" s="1" t="s">
        <v>40</v>
      </c>
      <c r="E36" s="1" t="s">
        <v>41</v>
      </c>
      <c r="F36" s="1" t="s">
        <v>42</v>
      </c>
      <c r="G36" s="1" t="s">
        <v>43</v>
      </c>
      <c r="H36" s="1" t="s">
        <v>44</v>
      </c>
      <c r="I36" s="1" t="s">
        <v>85</v>
      </c>
      <c r="J36" s="1" t="s">
        <v>78</v>
      </c>
      <c r="K36" s="1">
        <v>537</v>
      </c>
      <c r="L36" s="1">
        <v>430</v>
      </c>
      <c r="M36" s="1">
        <f>K36/L36</f>
        <v>1.2488372093023257</v>
      </c>
    </row>
    <row r="37" spans="1:29" ht="14" customHeight="1">
      <c r="A37" s="1">
        <v>4</v>
      </c>
      <c r="B37" s="1" t="s">
        <v>88</v>
      </c>
      <c r="C37" s="1" t="s">
        <v>77</v>
      </c>
      <c r="D37" s="1" t="s">
        <v>47</v>
      </c>
      <c r="E37" s="1" t="s">
        <v>48</v>
      </c>
      <c r="F37" s="1" t="s">
        <v>42</v>
      </c>
      <c r="G37" s="1" t="s">
        <v>91</v>
      </c>
      <c r="H37" s="1" t="s">
        <v>44</v>
      </c>
      <c r="I37" s="1" t="s">
        <v>85</v>
      </c>
      <c r="J37" s="1" t="s">
        <v>78</v>
      </c>
      <c r="K37" s="1">
        <v>197</v>
      </c>
      <c r="L37" s="1">
        <v>307</v>
      </c>
      <c r="M37" s="1">
        <f>K37/L37</f>
        <v>0.64169381107491852</v>
      </c>
    </row>
    <row r="38" spans="1:29" ht="14" customHeight="1">
      <c r="A38" s="1">
        <v>5</v>
      </c>
      <c r="B38" s="1" t="s">
        <v>88</v>
      </c>
      <c r="C38" s="1" t="s">
        <v>77</v>
      </c>
      <c r="D38" s="1" t="s">
        <v>47</v>
      </c>
      <c r="E38" s="1" t="s">
        <v>48</v>
      </c>
      <c r="F38" s="1" t="s">
        <v>42</v>
      </c>
      <c r="G38" s="1" t="s">
        <v>43</v>
      </c>
      <c r="H38" s="1" t="s">
        <v>44</v>
      </c>
      <c r="I38" s="1" t="s">
        <v>85</v>
      </c>
      <c r="J38" s="1" t="s">
        <v>78</v>
      </c>
      <c r="K38" s="1">
        <v>82</v>
      </c>
      <c r="L38" s="1">
        <v>295</v>
      </c>
      <c r="M38" s="1">
        <f>K38/L38</f>
        <v>0.27796610169491526</v>
      </c>
    </row>
    <row r="39" spans="1:29" ht="14" customHeight="1">
      <c r="A39" s="1">
        <v>6</v>
      </c>
      <c r="B39" s="1" t="s">
        <v>88</v>
      </c>
      <c r="C39" s="1" t="s">
        <v>77</v>
      </c>
      <c r="D39" s="1" t="s">
        <v>40</v>
      </c>
      <c r="E39" s="1" t="s">
        <v>41</v>
      </c>
      <c r="F39" s="1" t="s">
        <v>42</v>
      </c>
      <c r="G39" s="1" t="s">
        <v>91</v>
      </c>
      <c r="H39" s="1" t="s">
        <v>51</v>
      </c>
      <c r="I39" s="1" t="s">
        <v>85</v>
      </c>
      <c r="J39" s="1" t="s">
        <v>78</v>
      </c>
      <c r="K39" s="1">
        <v>366</v>
      </c>
    </row>
    <row r="40" spans="1:29" ht="14" customHeight="1">
      <c r="A40" s="1">
        <v>7</v>
      </c>
      <c r="B40" s="1" t="s">
        <v>88</v>
      </c>
      <c r="C40" s="1" t="s">
        <v>77</v>
      </c>
      <c r="D40" s="1" t="s">
        <v>40</v>
      </c>
      <c r="E40" s="1" t="s">
        <v>41</v>
      </c>
      <c r="F40" s="1" t="s">
        <v>42</v>
      </c>
      <c r="G40" s="1" t="s">
        <v>43</v>
      </c>
      <c r="H40" s="1" t="s">
        <v>51</v>
      </c>
      <c r="I40" s="1" t="s">
        <v>85</v>
      </c>
      <c r="J40" s="1" t="s">
        <v>78</v>
      </c>
      <c r="K40" s="1">
        <v>430</v>
      </c>
    </row>
    <row r="41" spans="1:29" ht="14" customHeight="1">
      <c r="A41" s="1">
        <v>8</v>
      </c>
      <c r="B41" s="1" t="s">
        <v>88</v>
      </c>
      <c r="C41" s="1" t="s">
        <v>77</v>
      </c>
      <c r="D41" s="1" t="s">
        <v>47</v>
      </c>
      <c r="E41" s="1" t="s">
        <v>48</v>
      </c>
      <c r="F41" s="1" t="s">
        <v>42</v>
      </c>
      <c r="G41" s="1" t="s">
        <v>91</v>
      </c>
      <c r="H41" s="1" t="s">
        <v>51</v>
      </c>
      <c r="I41" s="1" t="s">
        <v>85</v>
      </c>
      <c r="J41" s="1" t="s">
        <v>78</v>
      </c>
      <c r="K41" s="1">
        <v>307</v>
      </c>
    </row>
    <row r="42" spans="1:29" ht="14" customHeight="1">
      <c r="A42" s="1">
        <v>9</v>
      </c>
      <c r="B42" s="1" t="s">
        <v>88</v>
      </c>
      <c r="C42" s="1" t="s">
        <v>77</v>
      </c>
      <c r="D42" s="1" t="s">
        <v>47</v>
      </c>
      <c r="E42" s="1" t="s">
        <v>48</v>
      </c>
      <c r="F42" s="1" t="s">
        <v>42</v>
      </c>
      <c r="G42" s="1" t="s">
        <v>43</v>
      </c>
      <c r="H42" s="1" t="s">
        <v>51</v>
      </c>
      <c r="I42" s="1" t="s">
        <v>85</v>
      </c>
      <c r="J42" s="1" t="s">
        <v>78</v>
      </c>
      <c r="K42" s="1">
        <v>295</v>
      </c>
    </row>
    <row r="43" spans="1:29" ht="14" customHeight="1">
      <c r="A43" s="1">
        <v>10</v>
      </c>
      <c r="B43" s="1" t="s">
        <v>88</v>
      </c>
      <c r="C43" s="1" t="s">
        <v>77</v>
      </c>
      <c r="D43" s="1" t="s">
        <v>40</v>
      </c>
      <c r="E43" s="1" t="s">
        <v>41</v>
      </c>
      <c r="F43" s="1" t="s">
        <v>42</v>
      </c>
      <c r="G43" s="1" t="s">
        <v>91</v>
      </c>
      <c r="H43" s="1" t="s">
        <v>52</v>
      </c>
      <c r="I43" s="1" t="s">
        <v>53</v>
      </c>
      <c r="J43" s="1" t="s">
        <v>54</v>
      </c>
      <c r="K43" s="1">
        <v>7.26</v>
      </c>
      <c r="L43" s="1">
        <v>1747</v>
      </c>
      <c r="M43" s="1">
        <f>K43/L43</f>
        <v>4.1556954779622211E-3</v>
      </c>
    </row>
    <row r="44" spans="1:29" ht="14" customHeight="1">
      <c r="A44" s="1">
        <v>11</v>
      </c>
      <c r="B44" s="1" t="s">
        <v>88</v>
      </c>
      <c r="C44" s="1" t="s">
        <v>77</v>
      </c>
      <c r="D44" s="1" t="s">
        <v>40</v>
      </c>
      <c r="E44" s="1" t="s">
        <v>41</v>
      </c>
      <c r="F44" s="1" t="s">
        <v>42</v>
      </c>
      <c r="G44" s="1" t="s">
        <v>91</v>
      </c>
      <c r="H44" s="1" t="s">
        <v>44</v>
      </c>
      <c r="I44" s="1" t="s">
        <v>53</v>
      </c>
      <c r="J44" s="1" t="s">
        <v>54</v>
      </c>
      <c r="K44" s="1">
        <v>5040</v>
      </c>
      <c r="L44" s="1">
        <v>1747</v>
      </c>
      <c r="M44" s="1">
        <f>K44/L44</f>
        <v>2.8849456210646824</v>
      </c>
    </row>
    <row r="45" spans="1:29" ht="14" customHeight="1">
      <c r="A45" s="1">
        <v>12</v>
      </c>
      <c r="B45" s="1" t="s">
        <v>88</v>
      </c>
      <c r="C45" s="1" t="s">
        <v>77</v>
      </c>
      <c r="D45" s="1" t="s">
        <v>40</v>
      </c>
      <c r="E45" s="1" t="s">
        <v>41</v>
      </c>
      <c r="F45" s="1" t="s">
        <v>42</v>
      </c>
      <c r="G45" s="1" t="s">
        <v>43</v>
      </c>
      <c r="H45" s="1" t="s">
        <v>44</v>
      </c>
      <c r="I45" s="1" t="s">
        <v>86</v>
      </c>
      <c r="J45" s="1" t="s">
        <v>79</v>
      </c>
      <c r="K45" s="1">
        <v>4595</v>
      </c>
      <c r="L45" s="1">
        <v>1715</v>
      </c>
      <c r="M45" s="1">
        <f>K45/L45</f>
        <v>2.6793002915451893</v>
      </c>
    </row>
    <row r="46" spans="1:29" ht="14" customHeight="1">
      <c r="A46" s="1">
        <v>13</v>
      </c>
      <c r="B46" s="1" t="s">
        <v>88</v>
      </c>
      <c r="C46" s="1" t="s">
        <v>77</v>
      </c>
      <c r="D46" s="1" t="s">
        <v>47</v>
      </c>
      <c r="E46" s="1" t="s">
        <v>48</v>
      </c>
      <c r="F46" s="1" t="s">
        <v>42</v>
      </c>
      <c r="G46" s="1" t="s">
        <v>91</v>
      </c>
      <c r="H46" s="1" t="s">
        <v>44</v>
      </c>
      <c r="I46" s="1" t="s">
        <v>86</v>
      </c>
      <c r="J46" s="1" t="s">
        <v>79</v>
      </c>
      <c r="K46" s="1">
        <v>2049</v>
      </c>
      <c r="L46" s="1">
        <v>1418</v>
      </c>
      <c r="M46" s="1">
        <f>K46/L46</f>
        <v>1.4449929478138224</v>
      </c>
    </row>
    <row r="47" spans="1:29" ht="14" customHeight="1">
      <c r="A47" s="1">
        <v>14</v>
      </c>
      <c r="B47" s="1" t="s">
        <v>88</v>
      </c>
      <c r="C47" s="1" t="s">
        <v>77</v>
      </c>
      <c r="D47" s="1" t="s">
        <v>47</v>
      </c>
      <c r="E47" s="1" t="s">
        <v>48</v>
      </c>
      <c r="F47" s="1" t="s">
        <v>42</v>
      </c>
      <c r="G47" s="1" t="s">
        <v>43</v>
      </c>
      <c r="H47" s="1" t="s">
        <v>44</v>
      </c>
      <c r="I47" s="1" t="s">
        <v>86</v>
      </c>
      <c r="J47" s="1" t="s">
        <v>79</v>
      </c>
      <c r="K47" s="1">
        <v>1100</v>
      </c>
      <c r="L47" s="1">
        <v>1398</v>
      </c>
      <c r="M47" s="1">
        <f>K47/L47</f>
        <v>0.7868383404864091</v>
      </c>
    </row>
    <row r="48" spans="1:29" ht="14" customHeight="1">
      <c r="A48" s="1">
        <v>15</v>
      </c>
      <c r="B48" s="1" t="s">
        <v>88</v>
      </c>
      <c r="C48" s="1" t="s">
        <v>77</v>
      </c>
      <c r="D48" s="1" t="s">
        <v>40</v>
      </c>
      <c r="E48" s="1" t="s">
        <v>41</v>
      </c>
      <c r="F48" s="1" t="s">
        <v>42</v>
      </c>
      <c r="G48" s="1" t="s">
        <v>91</v>
      </c>
      <c r="H48" s="1" t="s">
        <v>51</v>
      </c>
      <c r="I48" s="1" t="s">
        <v>86</v>
      </c>
      <c r="J48" s="1" t="s">
        <v>79</v>
      </c>
      <c r="K48" s="1">
        <v>1747</v>
      </c>
    </row>
    <row r="49" spans="1:13" ht="14" customHeight="1">
      <c r="A49" s="1">
        <v>16</v>
      </c>
      <c r="B49" s="1" t="s">
        <v>88</v>
      </c>
      <c r="C49" s="1" t="s">
        <v>77</v>
      </c>
      <c r="D49" s="1" t="s">
        <v>40</v>
      </c>
      <c r="E49" s="1" t="s">
        <v>41</v>
      </c>
      <c r="F49" s="1" t="s">
        <v>42</v>
      </c>
      <c r="G49" s="1" t="s">
        <v>43</v>
      </c>
      <c r="H49" s="1" t="s">
        <v>51</v>
      </c>
      <c r="I49" s="1" t="s">
        <v>86</v>
      </c>
      <c r="J49" s="1" t="s">
        <v>79</v>
      </c>
      <c r="K49" s="1">
        <v>1715</v>
      </c>
    </row>
    <row r="50" spans="1:13" ht="14" customHeight="1">
      <c r="A50" s="1">
        <v>17</v>
      </c>
      <c r="B50" s="1" t="s">
        <v>88</v>
      </c>
      <c r="C50" s="1" t="s">
        <v>77</v>
      </c>
      <c r="D50" s="1" t="s">
        <v>47</v>
      </c>
      <c r="E50" s="1" t="s">
        <v>48</v>
      </c>
      <c r="F50" s="1" t="s">
        <v>42</v>
      </c>
      <c r="G50" s="1" t="s">
        <v>91</v>
      </c>
      <c r="H50" s="1" t="s">
        <v>51</v>
      </c>
      <c r="I50" s="1" t="s">
        <v>86</v>
      </c>
      <c r="J50" s="1" t="s">
        <v>79</v>
      </c>
      <c r="K50" s="1">
        <v>1418</v>
      </c>
    </row>
    <row r="51" spans="1:13" ht="14" customHeight="1">
      <c r="A51" s="1">
        <v>18</v>
      </c>
      <c r="B51" s="1" t="s">
        <v>88</v>
      </c>
      <c r="C51" s="1" t="s">
        <v>77</v>
      </c>
      <c r="D51" s="1" t="s">
        <v>47</v>
      </c>
      <c r="E51" s="1" t="s">
        <v>48</v>
      </c>
      <c r="F51" s="1" t="s">
        <v>42</v>
      </c>
      <c r="G51" s="1" t="s">
        <v>43</v>
      </c>
      <c r="H51" s="1" t="s">
        <v>51</v>
      </c>
      <c r="I51" s="1" t="s">
        <v>86</v>
      </c>
      <c r="J51" s="1" t="s">
        <v>79</v>
      </c>
      <c r="K51" s="1">
        <v>1398</v>
      </c>
    </row>
    <row r="52" spans="1:13" ht="14" customHeight="1">
      <c r="A52" s="1">
        <v>19</v>
      </c>
      <c r="B52" s="1" t="s">
        <v>88</v>
      </c>
      <c r="C52" s="1" t="s">
        <v>77</v>
      </c>
      <c r="D52" s="1" t="s">
        <v>40</v>
      </c>
      <c r="E52" s="1" t="s">
        <v>41</v>
      </c>
      <c r="F52" s="1" t="s">
        <v>42</v>
      </c>
      <c r="G52" s="1" t="s">
        <v>91</v>
      </c>
      <c r="H52" s="1" t="s">
        <v>52</v>
      </c>
      <c r="I52" s="1" t="s">
        <v>68</v>
      </c>
      <c r="J52" s="1" t="s">
        <v>69</v>
      </c>
      <c r="K52" s="1">
        <v>6.53</v>
      </c>
      <c r="L52" s="1">
        <v>1382</v>
      </c>
      <c r="M52" s="1">
        <f>K52/L52</f>
        <v>4.7250361794500722E-3</v>
      </c>
    </row>
    <row r="53" spans="1:13" ht="14" customHeight="1">
      <c r="A53" s="1">
        <v>20</v>
      </c>
      <c r="B53" s="1" t="s">
        <v>88</v>
      </c>
      <c r="C53" s="1" t="s">
        <v>77</v>
      </c>
      <c r="D53" s="1" t="s">
        <v>40</v>
      </c>
      <c r="E53" s="1" t="s">
        <v>41</v>
      </c>
      <c r="F53" s="1" t="s">
        <v>42</v>
      </c>
      <c r="G53" s="1" t="s">
        <v>91</v>
      </c>
      <c r="H53" s="1" t="s">
        <v>44</v>
      </c>
      <c r="I53" s="1" t="s">
        <v>68</v>
      </c>
      <c r="J53" s="1" t="s">
        <v>69</v>
      </c>
      <c r="K53" s="1">
        <v>7954</v>
      </c>
      <c r="L53" s="1">
        <v>1382</v>
      </c>
      <c r="M53" s="1">
        <f>K53/L53</f>
        <v>5.7554269175108539</v>
      </c>
    </row>
    <row r="54" spans="1:13" ht="14" customHeight="1">
      <c r="A54" s="1">
        <v>21</v>
      </c>
      <c r="B54" s="1" t="s">
        <v>88</v>
      </c>
      <c r="C54" s="1" t="s">
        <v>77</v>
      </c>
      <c r="D54" s="1" t="s">
        <v>40</v>
      </c>
      <c r="E54" s="1" t="s">
        <v>41</v>
      </c>
      <c r="F54" s="1" t="s">
        <v>42</v>
      </c>
      <c r="G54" s="1" t="s">
        <v>43</v>
      </c>
      <c r="H54" s="1" t="s">
        <v>44</v>
      </c>
      <c r="I54" s="1" t="s">
        <v>87</v>
      </c>
      <c r="J54" s="1" t="s">
        <v>80</v>
      </c>
      <c r="K54" s="1">
        <v>7708</v>
      </c>
      <c r="L54" s="1">
        <v>1250</v>
      </c>
      <c r="M54" s="1">
        <f>K54/L54</f>
        <v>6.1664000000000003</v>
      </c>
    </row>
    <row r="55" spans="1:13" ht="14" customHeight="1">
      <c r="A55" s="1">
        <v>22</v>
      </c>
      <c r="B55" s="1" t="s">
        <v>88</v>
      </c>
      <c r="C55" s="1" t="s">
        <v>77</v>
      </c>
      <c r="D55" s="1" t="s">
        <v>47</v>
      </c>
      <c r="E55" s="1" t="s">
        <v>48</v>
      </c>
      <c r="F55" s="1" t="s">
        <v>42</v>
      </c>
      <c r="G55" s="1" t="s">
        <v>91</v>
      </c>
      <c r="H55" s="1" t="s">
        <v>44</v>
      </c>
      <c r="I55" s="1" t="s">
        <v>87</v>
      </c>
      <c r="J55" s="1" t="s">
        <v>80</v>
      </c>
      <c r="K55" s="1">
        <v>5998</v>
      </c>
      <c r="L55" s="1">
        <v>909</v>
      </c>
      <c r="M55" s="1">
        <f>K55/L55</f>
        <v>6.5984598459845989</v>
      </c>
    </row>
    <row r="56" spans="1:13" ht="14" customHeight="1">
      <c r="A56" s="1">
        <v>23</v>
      </c>
      <c r="B56" s="1" t="s">
        <v>88</v>
      </c>
      <c r="C56" s="1" t="s">
        <v>77</v>
      </c>
      <c r="D56" s="1" t="s">
        <v>47</v>
      </c>
      <c r="E56" s="1" t="s">
        <v>48</v>
      </c>
      <c r="F56" s="1" t="s">
        <v>42</v>
      </c>
      <c r="G56" s="1" t="s">
        <v>43</v>
      </c>
      <c r="H56" s="1" t="s">
        <v>44</v>
      </c>
      <c r="I56" s="1" t="s">
        <v>87</v>
      </c>
      <c r="J56" s="1" t="s">
        <v>80</v>
      </c>
      <c r="K56" s="1">
        <v>6396</v>
      </c>
      <c r="L56" s="1">
        <v>906</v>
      </c>
      <c r="M56" s="1">
        <f>K56/L56</f>
        <v>7.0596026490066226</v>
      </c>
    </row>
    <row r="57" spans="1:13" ht="14" customHeight="1">
      <c r="A57" s="1">
        <v>24</v>
      </c>
      <c r="B57" s="1" t="s">
        <v>88</v>
      </c>
      <c r="C57" s="1" t="s">
        <v>77</v>
      </c>
      <c r="D57" s="1" t="s">
        <v>40</v>
      </c>
      <c r="E57" s="1" t="s">
        <v>41</v>
      </c>
      <c r="F57" s="1" t="s">
        <v>42</v>
      </c>
      <c r="G57" s="1" t="s">
        <v>91</v>
      </c>
      <c r="H57" s="1" t="s">
        <v>51</v>
      </c>
      <c r="I57" s="1" t="s">
        <v>87</v>
      </c>
      <c r="J57" s="1" t="s">
        <v>80</v>
      </c>
      <c r="K57" s="1">
        <v>1382</v>
      </c>
    </row>
    <row r="58" spans="1:13" ht="14" customHeight="1">
      <c r="A58" s="1">
        <v>25</v>
      </c>
      <c r="B58" s="1" t="s">
        <v>88</v>
      </c>
      <c r="C58" s="1" t="s">
        <v>77</v>
      </c>
      <c r="D58" s="1" t="s">
        <v>40</v>
      </c>
      <c r="E58" s="1" t="s">
        <v>41</v>
      </c>
      <c r="F58" s="1" t="s">
        <v>42</v>
      </c>
      <c r="G58" s="1" t="s">
        <v>43</v>
      </c>
      <c r="H58" s="1" t="s">
        <v>51</v>
      </c>
      <c r="I58" s="1" t="s">
        <v>87</v>
      </c>
      <c r="J58" s="1" t="s">
        <v>80</v>
      </c>
      <c r="K58" s="1">
        <v>1250</v>
      </c>
    </row>
    <row r="59" spans="1:13" ht="14" customHeight="1">
      <c r="A59" s="1">
        <v>26</v>
      </c>
      <c r="B59" s="1" t="s">
        <v>88</v>
      </c>
      <c r="C59" s="1" t="s">
        <v>77</v>
      </c>
      <c r="D59" s="1" t="s">
        <v>47</v>
      </c>
      <c r="E59" s="1" t="s">
        <v>48</v>
      </c>
      <c r="F59" s="1" t="s">
        <v>42</v>
      </c>
      <c r="G59" s="1" t="s">
        <v>91</v>
      </c>
      <c r="H59" s="1" t="s">
        <v>51</v>
      </c>
      <c r="I59" s="1" t="s">
        <v>87</v>
      </c>
      <c r="J59" s="1" t="s">
        <v>80</v>
      </c>
      <c r="K59" s="1">
        <v>909</v>
      </c>
    </row>
    <row r="60" spans="1:13" ht="14" customHeight="1">
      <c r="A60" s="1">
        <v>27</v>
      </c>
      <c r="B60" s="1" t="s">
        <v>88</v>
      </c>
      <c r="C60" s="1" t="s">
        <v>77</v>
      </c>
      <c r="D60" s="1" t="s">
        <v>47</v>
      </c>
      <c r="E60" s="1" t="s">
        <v>48</v>
      </c>
      <c r="F60" s="1" t="s">
        <v>42</v>
      </c>
      <c r="G60" s="1" t="s">
        <v>43</v>
      </c>
      <c r="H60" s="1" t="s">
        <v>51</v>
      </c>
      <c r="I60" s="1" t="s">
        <v>87</v>
      </c>
      <c r="J60" s="1" t="s">
        <v>80</v>
      </c>
      <c r="K60" s="1">
        <v>906</v>
      </c>
    </row>
    <row r="62" spans="1:13" ht="14" customHeight="1">
      <c r="A62" s="1" t="s">
        <v>28</v>
      </c>
    </row>
    <row r="63" spans="1:13" ht="14" customHeight="1">
      <c r="B63" s="1" t="s">
        <v>7</v>
      </c>
      <c r="C63" s="1" t="s">
        <v>8</v>
      </c>
      <c r="D63" s="1" t="s">
        <v>9</v>
      </c>
      <c r="E63" s="1" t="s">
        <v>10</v>
      </c>
      <c r="F63" s="1" t="s">
        <v>11</v>
      </c>
      <c r="G63" s="1" t="s">
        <v>12</v>
      </c>
      <c r="H63" s="1" t="s">
        <v>13</v>
      </c>
      <c r="I63" s="1" t="s">
        <v>14</v>
      </c>
      <c r="J63" s="1" t="s">
        <v>15</v>
      </c>
      <c r="K63" s="1" t="s">
        <v>16</v>
      </c>
      <c r="L63" s="1" t="s">
        <v>17</v>
      </c>
      <c r="M63" s="1" t="s">
        <v>18</v>
      </c>
    </row>
    <row r="64" spans="1:13" ht="14" customHeight="1">
      <c r="A64" s="1">
        <v>1</v>
      </c>
      <c r="B64" s="1" t="s">
        <v>88</v>
      </c>
      <c r="C64" s="1" t="s">
        <v>29</v>
      </c>
      <c r="D64" s="1" t="s">
        <v>30</v>
      </c>
      <c r="E64" s="1" t="s">
        <v>31</v>
      </c>
      <c r="F64" s="1" t="s">
        <v>32</v>
      </c>
      <c r="G64" s="1" t="s">
        <v>91</v>
      </c>
      <c r="H64" s="1" t="s">
        <v>33</v>
      </c>
      <c r="I64" s="1" t="s">
        <v>34</v>
      </c>
      <c r="J64" s="1" t="s">
        <v>25</v>
      </c>
      <c r="K64" s="1">
        <v>1</v>
      </c>
      <c r="L64" s="1">
        <v>330</v>
      </c>
      <c r="M64" s="1">
        <f t="shared" ref="M64:M68" si="10">K64/L64</f>
        <v>3.0303030303030303E-3</v>
      </c>
    </row>
    <row r="65" spans="1:13" ht="14" customHeight="1">
      <c r="A65" s="1">
        <v>2</v>
      </c>
      <c r="B65" s="1" t="s">
        <v>88</v>
      </c>
      <c r="C65" s="1" t="s">
        <v>29</v>
      </c>
      <c r="D65" s="1" t="s">
        <v>30</v>
      </c>
      <c r="E65" s="1" t="s">
        <v>31</v>
      </c>
      <c r="F65" s="1" t="s">
        <v>32</v>
      </c>
      <c r="G65" s="1" t="s">
        <v>91</v>
      </c>
      <c r="H65" s="1" t="s">
        <v>35</v>
      </c>
      <c r="I65" s="1" t="s">
        <v>34</v>
      </c>
      <c r="J65" s="1" t="s">
        <v>25</v>
      </c>
      <c r="K65" s="1">
        <v>3243</v>
      </c>
      <c r="L65" s="1">
        <v>330</v>
      </c>
      <c r="M65" s="1">
        <f t="shared" si="10"/>
        <v>9.827272727272728</v>
      </c>
    </row>
    <row r="66" spans="1:13" ht="14" customHeight="1">
      <c r="A66" s="1">
        <v>3</v>
      </c>
      <c r="B66" s="1" t="s">
        <v>88</v>
      </c>
      <c r="C66" s="1" t="s">
        <v>77</v>
      </c>
      <c r="D66" s="1" t="s">
        <v>40</v>
      </c>
      <c r="E66" s="1" t="s">
        <v>41</v>
      </c>
      <c r="F66" s="1" t="s">
        <v>42</v>
      </c>
      <c r="G66" s="1" t="s">
        <v>43</v>
      </c>
      <c r="H66" s="1" t="s">
        <v>44</v>
      </c>
      <c r="I66" s="1" t="s">
        <v>85</v>
      </c>
      <c r="J66" s="1" t="s">
        <v>78</v>
      </c>
      <c r="K66" s="1">
        <v>3663</v>
      </c>
      <c r="L66" s="1">
        <v>481</v>
      </c>
      <c r="M66" s="1">
        <f t="shared" si="10"/>
        <v>7.615384615384615</v>
      </c>
    </row>
    <row r="67" spans="1:13" ht="14" customHeight="1">
      <c r="A67" s="1">
        <v>4</v>
      </c>
      <c r="B67" s="1" t="s">
        <v>88</v>
      </c>
      <c r="C67" s="1" t="s">
        <v>77</v>
      </c>
      <c r="D67" s="1" t="s">
        <v>47</v>
      </c>
      <c r="E67" s="1" t="s">
        <v>48</v>
      </c>
      <c r="F67" s="1" t="s">
        <v>42</v>
      </c>
      <c r="G67" s="1" t="s">
        <v>91</v>
      </c>
      <c r="H67" s="1" t="s">
        <v>44</v>
      </c>
      <c r="I67" s="1" t="s">
        <v>85</v>
      </c>
      <c r="J67" s="1" t="s">
        <v>78</v>
      </c>
      <c r="K67" s="1">
        <v>803</v>
      </c>
      <c r="L67" s="1">
        <v>315</v>
      </c>
      <c r="M67" s="1">
        <f t="shared" si="10"/>
        <v>2.549206349206349</v>
      </c>
    </row>
    <row r="68" spans="1:13" ht="14" customHeight="1">
      <c r="A68" s="1">
        <v>5</v>
      </c>
      <c r="B68" s="1" t="s">
        <v>88</v>
      </c>
      <c r="C68" s="1" t="s">
        <v>77</v>
      </c>
      <c r="D68" s="1" t="s">
        <v>47</v>
      </c>
      <c r="E68" s="1" t="s">
        <v>48</v>
      </c>
      <c r="F68" s="1" t="s">
        <v>42</v>
      </c>
      <c r="G68" s="1" t="s">
        <v>43</v>
      </c>
      <c r="H68" s="1" t="s">
        <v>44</v>
      </c>
      <c r="I68" s="1" t="s">
        <v>85</v>
      </c>
      <c r="J68" s="1" t="s">
        <v>78</v>
      </c>
      <c r="K68" s="1">
        <v>233</v>
      </c>
      <c r="L68" s="1">
        <v>322</v>
      </c>
      <c r="M68" s="1">
        <f t="shared" si="10"/>
        <v>0.72360248447204967</v>
      </c>
    </row>
    <row r="69" spans="1:13" ht="14" customHeight="1">
      <c r="A69" s="1">
        <v>6</v>
      </c>
      <c r="B69" s="1" t="s">
        <v>88</v>
      </c>
      <c r="C69" s="1" t="s">
        <v>77</v>
      </c>
      <c r="D69" s="1" t="s">
        <v>40</v>
      </c>
      <c r="E69" s="1" t="s">
        <v>41</v>
      </c>
      <c r="F69" s="1" t="s">
        <v>42</v>
      </c>
      <c r="G69" s="1" t="s">
        <v>91</v>
      </c>
      <c r="H69" s="1" t="s">
        <v>51</v>
      </c>
      <c r="I69" s="1" t="s">
        <v>85</v>
      </c>
      <c r="J69" s="1" t="s">
        <v>78</v>
      </c>
      <c r="K69" s="1">
        <v>330</v>
      </c>
    </row>
    <row r="70" spans="1:13" ht="14" customHeight="1">
      <c r="A70" s="1">
        <v>7</v>
      </c>
      <c r="B70" s="1" t="s">
        <v>88</v>
      </c>
      <c r="C70" s="1" t="s">
        <v>77</v>
      </c>
      <c r="D70" s="1" t="s">
        <v>40</v>
      </c>
      <c r="E70" s="1" t="s">
        <v>41</v>
      </c>
      <c r="F70" s="1" t="s">
        <v>42</v>
      </c>
      <c r="G70" s="1" t="s">
        <v>43</v>
      </c>
      <c r="H70" s="1" t="s">
        <v>51</v>
      </c>
      <c r="I70" s="1" t="s">
        <v>85</v>
      </c>
      <c r="J70" s="1" t="s">
        <v>78</v>
      </c>
      <c r="K70" s="1">
        <v>481</v>
      </c>
    </row>
    <row r="71" spans="1:13" ht="14" customHeight="1">
      <c r="A71" s="1">
        <v>8</v>
      </c>
      <c r="B71" s="1" t="s">
        <v>88</v>
      </c>
      <c r="C71" s="1" t="s">
        <v>77</v>
      </c>
      <c r="D71" s="1" t="s">
        <v>47</v>
      </c>
      <c r="E71" s="1" t="s">
        <v>48</v>
      </c>
      <c r="F71" s="1" t="s">
        <v>42</v>
      </c>
      <c r="G71" s="1" t="s">
        <v>91</v>
      </c>
      <c r="H71" s="1" t="s">
        <v>51</v>
      </c>
      <c r="I71" s="1" t="s">
        <v>85</v>
      </c>
      <c r="J71" s="1" t="s">
        <v>78</v>
      </c>
      <c r="K71" s="1">
        <v>315</v>
      </c>
    </row>
    <row r="72" spans="1:13" ht="14" customHeight="1">
      <c r="A72" s="1">
        <v>9</v>
      </c>
      <c r="B72" s="1" t="s">
        <v>88</v>
      </c>
      <c r="C72" s="1" t="s">
        <v>77</v>
      </c>
      <c r="D72" s="1" t="s">
        <v>47</v>
      </c>
      <c r="E72" s="1" t="s">
        <v>48</v>
      </c>
      <c r="F72" s="1" t="s">
        <v>42</v>
      </c>
      <c r="G72" s="1" t="s">
        <v>43</v>
      </c>
      <c r="H72" s="1" t="s">
        <v>51</v>
      </c>
      <c r="I72" s="1" t="s">
        <v>85</v>
      </c>
      <c r="J72" s="1" t="s">
        <v>78</v>
      </c>
      <c r="K72" s="1">
        <v>322</v>
      </c>
    </row>
    <row r="73" spans="1:13" ht="14" customHeight="1">
      <c r="A73" s="1">
        <v>10</v>
      </c>
      <c r="B73" s="1" t="s">
        <v>88</v>
      </c>
      <c r="C73" s="1" t="s">
        <v>77</v>
      </c>
      <c r="D73" s="1" t="s">
        <v>40</v>
      </c>
      <c r="E73" s="1" t="s">
        <v>41</v>
      </c>
      <c r="F73" s="1" t="s">
        <v>42</v>
      </c>
      <c r="G73" s="1" t="s">
        <v>91</v>
      </c>
      <c r="H73" s="1" t="s">
        <v>52</v>
      </c>
      <c r="I73" s="1" t="s">
        <v>53</v>
      </c>
      <c r="J73" s="1" t="s">
        <v>54</v>
      </c>
      <c r="K73" s="1">
        <v>7.2</v>
      </c>
      <c r="L73" s="1">
        <v>2923</v>
      </c>
      <c r="M73" s="1">
        <f>K73/L73</f>
        <v>2.4632227163872734E-3</v>
      </c>
    </row>
    <row r="74" spans="1:13" ht="14" customHeight="1">
      <c r="A74" s="1">
        <v>11</v>
      </c>
      <c r="B74" s="1" t="s">
        <v>88</v>
      </c>
      <c r="C74" s="1" t="s">
        <v>77</v>
      </c>
      <c r="D74" s="1" t="s">
        <v>40</v>
      </c>
      <c r="E74" s="1" t="s">
        <v>41</v>
      </c>
      <c r="F74" s="1" t="s">
        <v>42</v>
      </c>
      <c r="G74" s="1" t="s">
        <v>91</v>
      </c>
      <c r="H74" s="1" t="s">
        <v>44</v>
      </c>
      <c r="I74" s="1" t="s">
        <v>53</v>
      </c>
      <c r="J74" s="1" t="s">
        <v>54</v>
      </c>
      <c r="K74" s="3">
        <v>15100</v>
      </c>
      <c r="L74" s="1">
        <v>2923</v>
      </c>
      <c r="M74" s="1">
        <f>K74/L74</f>
        <v>5.1659254190899757</v>
      </c>
    </row>
    <row r="75" spans="1:13" ht="14" customHeight="1">
      <c r="A75" s="1">
        <v>12</v>
      </c>
      <c r="B75" s="1" t="s">
        <v>88</v>
      </c>
      <c r="C75" s="1" t="s">
        <v>77</v>
      </c>
      <c r="D75" s="1" t="s">
        <v>40</v>
      </c>
      <c r="E75" s="1" t="s">
        <v>41</v>
      </c>
      <c r="F75" s="1" t="s">
        <v>42</v>
      </c>
      <c r="G75" s="1" t="s">
        <v>43</v>
      </c>
      <c r="H75" s="1" t="s">
        <v>44</v>
      </c>
      <c r="I75" s="1" t="s">
        <v>86</v>
      </c>
      <c r="J75" s="1" t="s">
        <v>79</v>
      </c>
      <c r="K75" s="3">
        <v>15400</v>
      </c>
      <c r="L75" s="1">
        <v>2775</v>
      </c>
      <c r="M75" s="1">
        <f>K75/L75</f>
        <v>5.5495495495495497</v>
      </c>
    </row>
    <row r="76" spans="1:13" ht="14" customHeight="1">
      <c r="A76" s="1">
        <v>13</v>
      </c>
      <c r="B76" s="1" t="s">
        <v>88</v>
      </c>
      <c r="C76" s="1" t="s">
        <v>77</v>
      </c>
      <c r="D76" s="1" t="s">
        <v>47</v>
      </c>
      <c r="E76" s="1" t="s">
        <v>48</v>
      </c>
      <c r="F76" s="1" t="s">
        <v>42</v>
      </c>
      <c r="G76" s="1" t="s">
        <v>91</v>
      </c>
      <c r="H76" s="1" t="s">
        <v>44</v>
      </c>
      <c r="I76" s="1" t="s">
        <v>86</v>
      </c>
      <c r="J76" s="1" t="s">
        <v>79</v>
      </c>
      <c r="K76" s="1">
        <v>6601</v>
      </c>
      <c r="L76" s="1">
        <v>2464</v>
      </c>
      <c r="M76" s="1">
        <f>K76/L76</f>
        <v>2.6789772727272729</v>
      </c>
    </row>
    <row r="77" spans="1:13" ht="14" customHeight="1">
      <c r="A77" s="1">
        <v>14</v>
      </c>
      <c r="B77" s="1" t="s">
        <v>88</v>
      </c>
      <c r="C77" s="1" t="s">
        <v>77</v>
      </c>
      <c r="D77" s="1" t="s">
        <v>47</v>
      </c>
      <c r="E77" s="1" t="s">
        <v>48</v>
      </c>
      <c r="F77" s="1" t="s">
        <v>42</v>
      </c>
      <c r="G77" s="1" t="s">
        <v>43</v>
      </c>
      <c r="H77" s="1" t="s">
        <v>44</v>
      </c>
      <c r="I77" s="1" t="s">
        <v>86</v>
      </c>
      <c r="J77" s="1" t="s">
        <v>79</v>
      </c>
      <c r="K77" s="1">
        <v>2109</v>
      </c>
      <c r="L77" s="1">
        <v>2451</v>
      </c>
      <c r="M77" s="1">
        <f>K77/L77</f>
        <v>0.86046511627906974</v>
      </c>
    </row>
    <row r="78" spans="1:13" ht="14" customHeight="1">
      <c r="A78" s="1">
        <v>15</v>
      </c>
      <c r="B78" s="1" t="s">
        <v>88</v>
      </c>
      <c r="C78" s="1" t="s">
        <v>77</v>
      </c>
      <c r="D78" s="1" t="s">
        <v>40</v>
      </c>
      <c r="E78" s="1" t="s">
        <v>41</v>
      </c>
      <c r="F78" s="1" t="s">
        <v>42</v>
      </c>
      <c r="G78" s="1" t="s">
        <v>91</v>
      </c>
      <c r="H78" s="1" t="s">
        <v>51</v>
      </c>
      <c r="I78" s="1" t="s">
        <v>86</v>
      </c>
      <c r="J78" s="1" t="s">
        <v>79</v>
      </c>
      <c r="K78" s="1">
        <v>2923</v>
      </c>
    </row>
    <row r="79" spans="1:13" ht="14" customHeight="1">
      <c r="A79" s="1">
        <v>16</v>
      </c>
      <c r="B79" s="1" t="s">
        <v>88</v>
      </c>
      <c r="C79" s="1" t="s">
        <v>77</v>
      </c>
      <c r="D79" s="1" t="s">
        <v>40</v>
      </c>
      <c r="E79" s="1" t="s">
        <v>41</v>
      </c>
      <c r="F79" s="1" t="s">
        <v>42</v>
      </c>
      <c r="G79" s="1" t="s">
        <v>43</v>
      </c>
      <c r="H79" s="1" t="s">
        <v>51</v>
      </c>
      <c r="I79" s="1" t="s">
        <v>86</v>
      </c>
      <c r="J79" s="1" t="s">
        <v>79</v>
      </c>
      <c r="K79" s="1">
        <v>2775</v>
      </c>
    </row>
    <row r="80" spans="1:13" ht="14" customHeight="1">
      <c r="A80" s="1">
        <v>17</v>
      </c>
      <c r="B80" s="1" t="s">
        <v>88</v>
      </c>
      <c r="C80" s="1" t="s">
        <v>77</v>
      </c>
      <c r="D80" s="1" t="s">
        <v>47</v>
      </c>
      <c r="E80" s="1" t="s">
        <v>48</v>
      </c>
      <c r="F80" s="1" t="s">
        <v>42</v>
      </c>
      <c r="G80" s="1" t="s">
        <v>91</v>
      </c>
      <c r="H80" s="1" t="s">
        <v>51</v>
      </c>
      <c r="I80" s="1" t="s">
        <v>86</v>
      </c>
      <c r="J80" s="1" t="s">
        <v>79</v>
      </c>
      <c r="K80" s="1">
        <v>2464</v>
      </c>
    </row>
    <row r="81" spans="1:13" ht="14" customHeight="1">
      <c r="A81" s="1">
        <v>18</v>
      </c>
      <c r="B81" s="1" t="s">
        <v>88</v>
      </c>
      <c r="C81" s="1" t="s">
        <v>77</v>
      </c>
      <c r="D81" s="1" t="s">
        <v>47</v>
      </c>
      <c r="E81" s="1" t="s">
        <v>48</v>
      </c>
      <c r="F81" s="1" t="s">
        <v>42</v>
      </c>
      <c r="G81" s="1" t="s">
        <v>43</v>
      </c>
      <c r="H81" s="1" t="s">
        <v>51</v>
      </c>
      <c r="I81" s="1" t="s">
        <v>86</v>
      </c>
      <c r="J81" s="1" t="s">
        <v>79</v>
      </c>
      <c r="K81" s="1">
        <v>2451</v>
      </c>
    </row>
    <row r="82" spans="1:13" ht="14" customHeight="1">
      <c r="A82" s="1">
        <v>19</v>
      </c>
      <c r="B82" s="1" t="s">
        <v>88</v>
      </c>
      <c r="C82" s="1" t="s">
        <v>77</v>
      </c>
      <c r="D82" s="1" t="s">
        <v>40</v>
      </c>
      <c r="E82" s="1" t="s">
        <v>41</v>
      </c>
      <c r="F82" s="1" t="s">
        <v>42</v>
      </c>
      <c r="G82" s="1" t="s">
        <v>91</v>
      </c>
      <c r="H82" s="1" t="s">
        <v>52</v>
      </c>
      <c r="I82" s="1" t="s">
        <v>68</v>
      </c>
      <c r="J82" s="1" t="s">
        <v>69</v>
      </c>
      <c r="K82" s="1">
        <v>10.5</v>
      </c>
      <c r="L82" s="1">
        <v>1964</v>
      </c>
      <c r="M82" s="1">
        <f>K82/L82</f>
        <v>5.3462321792260691E-3</v>
      </c>
    </row>
    <row r="83" spans="1:13" ht="14" customHeight="1">
      <c r="A83" s="1">
        <v>20</v>
      </c>
      <c r="B83" s="1" t="s">
        <v>88</v>
      </c>
      <c r="C83" s="1" t="s">
        <v>77</v>
      </c>
      <c r="D83" s="1" t="s">
        <v>40</v>
      </c>
      <c r="E83" s="1" t="s">
        <v>41</v>
      </c>
      <c r="F83" s="1" t="s">
        <v>42</v>
      </c>
      <c r="G83" s="1" t="s">
        <v>91</v>
      </c>
      <c r="H83" s="1" t="s">
        <v>44</v>
      </c>
      <c r="I83" s="1" t="s">
        <v>68</v>
      </c>
      <c r="J83" s="1" t="s">
        <v>69</v>
      </c>
      <c r="K83" s="3">
        <v>22100</v>
      </c>
      <c r="L83" s="1">
        <v>1964</v>
      </c>
      <c r="M83" s="1">
        <f>K83/L83</f>
        <v>11.25254582484725</v>
      </c>
    </row>
    <row r="84" spans="1:13" ht="14" customHeight="1">
      <c r="A84" s="1">
        <v>21</v>
      </c>
      <c r="B84" s="1" t="s">
        <v>88</v>
      </c>
      <c r="C84" s="1" t="s">
        <v>77</v>
      </c>
      <c r="D84" s="1" t="s">
        <v>40</v>
      </c>
      <c r="E84" s="1" t="s">
        <v>41</v>
      </c>
      <c r="F84" s="1" t="s">
        <v>42</v>
      </c>
      <c r="G84" s="1" t="s">
        <v>43</v>
      </c>
      <c r="H84" s="1" t="s">
        <v>44</v>
      </c>
      <c r="I84" s="1" t="s">
        <v>87</v>
      </c>
      <c r="J84" s="1" t="s">
        <v>80</v>
      </c>
      <c r="K84" s="3">
        <v>21400</v>
      </c>
      <c r="L84" s="1">
        <v>1997</v>
      </c>
      <c r="M84" s="1">
        <f>K84/L84</f>
        <v>10.716074111166749</v>
      </c>
    </row>
    <row r="85" spans="1:13" ht="14" customHeight="1">
      <c r="A85" s="1">
        <v>22</v>
      </c>
      <c r="B85" s="1" t="s">
        <v>88</v>
      </c>
      <c r="C85" s="1" t="s">
        <v>77</v>
      </c>
      <c r="D85" s="1" t="s">
        <v>47</v>
      </c>
      <c r="E85" s="1" t="s">
        <v>48</v>
      </c>
      <c r="F85" s="1" t="s">
        <v>42</v>
      </c>
      <c r="G85" s="1" t="s">
        <v>91</v>
      </c>
      <c r="H85" s="1" t="s">
        <v>44</v>
      </c>
      <c r="I85" s="1" t="s">
        <v>87</v>
      </c>
      <c r="J85" s="1" t="s">
        <v>80</v>
      </c>
      <c r="K85" s="3">
        <v>18400</v>
      </c>
      <c r="L85" s="1">
        <v>1646</v>
      </c>
      <c r="M85" s="1">
        <f>K85/L85</f>
        <v>11.178614823815311</v>
      </c>
    </row>
    <row r="86" spans="1:13" ht="14" customHeight="1">
      <c r="A86" s="1">
        <v>23</v>
      </c>
      <c r="B86" s="1" t="s">
        <v>88</v>
      </c>
      <c r="C86" s="1" t="s">
        <v>77</v>
      </c>
      <c r="D86" s="1" t="s">
        <v>47</v>
      </c>
      <c r="E86" s="1" t="s">
        <v>48</v>
      </c>
      <c r="F86" s="1" t="s">
        <v>42</v>
      </c>
      <c r="G86" s="1" t="s">
        <v>43</v>
      </c>
      <c r="H86" s="1" t="s">
        <v>44</v>
      </c>
      <c r="I86" s="1" t="s">
        <v>87</v>
      </c>
      <c r="J86" s="1" t="s">
        <v>80</v>
      </c>
      <c r="K86" s="3">
        <v>14100</v>
      </c>
      <c r="L86" s="1">
        <v>1384</v>
      </c>
      <c r="M86" s="1">
        <f>K86/L86</f>
        <v>10.187861271676301</v>
      </c>
    </row>
    <row r="87" spans="1:13" ht="14" customHeight="1">
      <c r="A87" s="1">
        <v>24</v>
      </c>
      <c r="B87" s="1" t="s">
        <v>88</v>
      </c>
      <c r="C87" s="1" t="s">
        <v>77</v>
      </c>
      <c r="D87" s="1" t="s">
        <v>40</v>
      </c>
      <c r="E87" s="1" t="s">
        <v>41</v>
      </c>
      <c r="F87" s="1" t="s">
        <v>42</v>
      </c>
      <c r="G87" s="1" t="s">
        <v>91</v>
      </c>
      <c r="H87" s="1" t="s">
        <v>51</v>
      </c>
      <c r="I87" s="1" t="s">
        <v>87</v>
      </c>
      <c r="J87" s="1" t="s">
        <v>80</v>
      </c>
      <c r="K87" s="1">
        <v>1964</v>
      </c>
    </row>
    <row r="88" spans="1:13" ht="14" customHeight="1">
      <c r="A88" s="1">
        <v>25</v>
      </c>
      <c r="B88" s="1" t="s">
        <v>88</v>
      </c>
      <c r="C88" s="1" t="s">
        <v>77</v>
      </c>
      <c r="D88" s="1" t="s">
        <v>40</v>
      </c>
      <c r="E88" s="1" t="s">
        <v>41</v>
      </c>
      <c r="F88" s="1" t="s">
        <v>42</v>
      </c>
      <c r="G88" s="1" t="s">
        <v>43</v>
      </c>
      <c r="H88" s="1" t="s">
        <v>51</v>
      </c>
      <c r="I88" s="1" t="s">
        <v>87</v>
      </c>
      <c r="J88" s="1" t="s">
        <v>80</v>
      </c>
      <c r="K88" s="1">
        <v>1997</v>
      </c>
    </row>
    <row r="89" spans="1:13" ht="14" customHeight="1">
      <c r="A89" s="1">
        <v>26</v>
      </c>
      <c r="B89" s="1" t="s">
        <v>88</v>
      </c>
      <c r="C89" s="1" t="s">
        <v>77</v>
      </c>
      <c r="D89" s="1" t="s">
        <v>47</v>
      </c>
      <c r="E89" s="1" t="s">
        <v>48</v>
      </c>
      <c r="F89" s="1" t="s">
        <v>42</v>
      </c>
      <c r="G89" s="1" t="s">
        <v>91</v>
      </c>
      <c r="H89" s="1" t="s">
        <v>51</v>
      </c>
      <c r="I89" s="1" t="s">
        <v>87</v>
      </c>
      <c r="J89" s="1" t="s">
        <v>80</v>
      </c>
      <c r="K89" s="1">
        <v>1646</v>
      </c>
    </row>
    <row r="90" spans="1:13" ht="14" customHeight="1">
      <c r="A90" s="1">
        <v>27</v>
      </c>
      <c r="B90" s="1" t="s">
        <v>88</v>
      </c>
      <c r="C90" s="1" t="s">
        <v>77</v>
      </c>
      <c r="D90" s="1" t="s">
        <v>47</v>
      </c>
      <c r="E90" s="1" t="s">
        <v>48</v>
      </c>
      <c r="F90" s="1" t="s">
        <v>42</v>
      </c>
      <c r="G90" s="1" t="s">
        <v>43</v>
      </c>
      <c r="H90" s="1" t="s">
        <v>51</v>
      </c>
      <c r="I90" s="1" t="s">
        <v>87</v>
      </c>
      <c r="J90" s="1" t="s">
        <v>80</v>
      </c>
      <c r="K90" s="1">
        <v>1384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横浜市立大学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笠原 浩司</dc:creator>
  <cp:lastModifiedBy>笠原 浩司</cp:lastModifiedBy>
  <dcterms:created xsi:type="dcterms:W3CDTF">2020-03-06T08:14:03Z</dcterms:created>
  <dcterms:modified xsi:type="dcterms:W3CDTF">2020-05-06T01:57:11Z</dcterms:modified>
</cp:coreProperties>
</file>