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ology\ResearchProjects\KWVance\BA-FS6SKV\DIRC3_Melanoma_Paper\Figures\"/>
    </mc:Choice>
  </mc:AlternateContent>
  <bookViews>
    <workbookView xWindow="0" yWindow="0" windowWidth="22590" windowHeight="10365"/>
  </bookViews>
  <sheets>
    <sheet name="Fig 2" sheetId="2" r:id="rId1"/>
    <sheet name="Fig 3" sheetId="3" r:id="rId2"/>
    <sheet name="Fig 4" sheetId="4" r:id="rId3"/>
    <sheet name="Fig 5" sheetId="6" r:id="rId4"/>
    <sheet name="Fig 6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6" l="1"/>
  <c r="E61" i="6"/>
  <c r="E59" i="6"/>
  <c r="E58" i="6"/>
  <c r="F13" i="6"/>
  <c r="E13" i="6"/>
  <c r="F12" i="6"/>
  <c r="E12" i="6"/>
  <c r="F10" i="6"/>
  <c r="E10" i="6"/>
  <c r="F9" i="6"/>
  <c r="E9" i="6"/>
  <c r="F7" i="6"/>
  <c r="E7" i="6"/>
  <c r="F6" i="6"/>
  <c r="E6" i="6"/>
  <c r="T13" i="3" l="1"/>
  <c r="S13" i="3"/>
  <c r="T12" i="3"/>
  <c r="S12" i="3"/>
  <c r="T11" i="3"/>
  <c r="S11" i="3"/>
  <c r="F70" i="6" l="1"/>
  <c r="F71" i="6"/>
  <c r="F69" i="6"/>
  <c r="E70" i="6"/>
  <c r="E71" i="6"/>
  <c r="E69" i="6"/>
  <c r="F50" i="6"/>
  <c r="F51" i="6"/>
  <c r="F52" i="6"/>
  <c r="E50" i="6"/>
  <c r="E51" i="6"/>
  <c r="E52" i="6"/>
  <c r="F18" i="6"/>
  <c r="F19" i="6"/>
  <c r="F17" i="6"/>
  <c r="E18" i="6"/>
  <c r="E19" i="6"/>
  <c r="E17" i="6"/>
  <c r="M43" i="2" l="1"/>
  <c r="N43" i="2"/>
  <c r="L36" i="2"/>
  <c r="M36" i="2"/>
  <c r="N36" i="2"/>
  <c r="L42" i="2"/>
  <c r="M42" i="2"/>
  <c r="N42" i="2"/>
  <c r="L35" i="2"/>
  <c r="M35" i="2"/>
  <c r="N35" i="2"/>
  <c r="F41" i="5" l="1"/>
  <c r="F42" i="5"/>
  <c r="F43" i="5"/>
  <c r="F44" i="5"/>
  <c r="F47" i="5"/>
  <c r="F48" i="5"/>
  <c r="F49" i="5"/>
  <c r="F50" i="5"/>
  <c r="F51" i="5"/>
  <c r="F54" i="5"/>
  <c r="F55" i="5"/>
  <c r="F56" i="5"/>
  <c r="F57" i="5"/>
  <c r="F58" i="5"/>
  <c r="F40" i="5"/>
  <c r="M41" i="5"/>
  <c r="M42" i="5"/>
  <c r="M43" i="5"/>
  <c r="M44" i="5"/>
  <c r="M47" i="5"/>
  <c r="M48" i="5"/>
  <c r="M49" i="5"/>
  <c r="M50" i="5"/>
  <c r="M51" i="5"/>
  <c r="M54" i="5"/>
  <c r="M55" i="5"/>
  <c r="M56" i="5"/>
  <c r="M57" i="5"/>
  <c r="M58" i="5"/>
  <c r="M40" i="5"/>
  <c r="L41" i="5"/>
  <c r="L42" i="5"/>
  <c r="L43" i="5"/>
  <c r="L44" i="5"/>
  <c r="L47" i="5"/>
  <c r="L48" i="5"/>
  <c r="L49" i="5"/>
  <c r="L50" i="5"/>
  <c r="L51" i="5"/>
  <c r="L54" i="5"/>
  <c r="L55" i="5"/>
  <c r="L56" i="5"/>
  <c r="L57" i="5"/>
  <c r="L58" i="5"/>
  <c r="L40" i="5"/>
  <c r="E41" i="5"/>
  <c r="E42" i="5"/>
  <c r="E43" i="5"/>
  <c r="E44" i="5"/>
  <c r="E47" i="5"/>
  <c r="E48" i="5"/>
  <c r="E49" i="5"/>
  <c r="E50" i="5"/>
  <c r="E51" i="5"/>
  <c r="E54" i="5"/>
  <c r="E55" i="5"/>
  <c r="E56" i="5"/>
  <c r="E57" i="5"/>
  <c r="E58" i="5"/>
  <c r="E40" i="5"/>
  <c r="I26" i="5" l="1"/>
  <c r="J26" i="5"/>
  <c r="K26" i="5"/>
  <c r="L26" i="5"/>
  <c r="M26" i="5"/>
  <c r="C33" i="5"/>
  <c r="D33" i="5"/>
  <c r="E33" i="5"/>
  <c r="F33" i="5"/>
  <c r="I33" i="5"/>
  <c r="J33" i="5"/>
  <c r="K33" i="5"/>
  <c r="L33" i="5"/>
  <c r="M33" i="5"/>
  <c r="B33" i="5"/>
  <c r="C26" i="5"/>
  <c r="D26" i="5"/>
  <c r="E26" i="5"/>
  <c r="F26" i="5"/>
  <c r="B26" i="5"/>
  <c r="M19" i="5"/>
  <c r="C19" i="5"/>
  <c r="D19" i="5"/>
  <c r="E19" i="5"/>
  <c r="F19" i="5"/>
  <c r="I19" i="5"/>
  <c r="J19" i="5"/>
  <c r="K19" i="5"/>
  <c r="L19" i="5"/>
  <c r="B19" i="5"/>
  <c r="M32" i="5"/>
  <c r="M25" i="5"/>
  <c r="M18" i="5"/>
  <c r="I32" i="5"/>
  <c r="J32" i="5"/>
  <c r="K32" i="5"/>
  <c r="L32" i="5"/>
  <c r="I25" i="5"/>
  <c r="J25" i="5"/>
  <c r="K25" i="5"/>
  <c r="L25" i="5"/>
  <c r="L18" i="5"/>
  <c r="I18" i="5"/>
  <c r="J18" i="5"/>
  <c r="K18" i="5"/>
  <c r="C32" i="5"/>
  <c r="D32" i="5"/>
  <c r="E32" i="5"/>
  <c r="F32" i="5"/>
  <c r="B32" i="5"/>
  <c r="C25" i="5"/>
  <c r="D25" i="5"/>
  <c r="E25" i="5"/>
  <c r="F25" i="5"/>
  <c r="B25" i="5"/>
  <c r="C18" i="5"/>
  <c r="D18" i="5"/>
  <c r="E18" i="5"/>
  <c r="F18" i="5"/>
  <c r="B18" i="5"/>
  <c r="B4" i="3" l="1"/>
  <c r="H38" i="3" l="1"/>
  <c r="H37" i="3"/>
  <c r="G38" i="3"/>
  <c r="G37" i="3"/>
  <c r="G33" i="3"/>
  <c r="G32" i="3"/>
</calcChain>
</file>

<file path=xl/sharedStrings.xml><?xml version="1.0" encoding="utf-8"?>
<sst xmlns="http://schemas.openxmlformats.org/spreadsheetml/2006/main" count="478" uniqueCount="98">
  <si>
    <t>siCtrl</t>
  </si>
  <si>
    <t>siMITF-1</t>
  </si>
  <si>
    <t>siMITF-2</t>
  </si>
  <si>
    <t>DIRC3</t>
  </si>
  <si>
    <t>Average</t>
  </si>
  <si>
    <t>sem</t>
  </si>
  <si>
    <t>ttest</t>
  </si>
  <si>
    <t>MITF</t>
  </si>
  <si>
    <t>A375</t>
  </si>
  <si>
    <t>sg2</t>
  </si>
  <si>
    <t>se</t>
  </si>
  <si>
    <t>Dirc3</t>
  </si>
  <si>
    <t>IGFBP5</t>
  </si>
  <si>
    <t>TNS1</t>
  </si>
  <si>
    <t>Fig 3D</t>
  </si>
  <si>
    <t>sg1</t>
  </si>
  <si>
    <t>Neg sg</t>
  </si>
  <si>
    <t>DIRC3 sg1</t>
  </si>
  <si>
    <t>DIRC3 sg2</t>
  </si>
  <si>
    <t>Ave</t>
  </si>
  <si>
    <t>Neg LNA</t>
  </si>
  <si>
    <t>DIRC3 LNA-2</t>
  </si>
  <si>
    <t>DIRC3 LNA-3</t>
  </si>
  <si>
    <t>se LNA-2</t>
  </si>
  <si>
    <t>se LNA-3</t>
  </si>
  <si>
    <t>Fig 3F</t>
  </si>
  <si>
    <t>DIRC3 ASO1</t>
  </si>
  <si>
    <t>DIRC3 ASO2</t>
  </si>
  <si>
    <t>Neg ASO</t>
  </si>
  <si>
    <t>Cyt 1</t>
  </si>
  <si>
    <t>Cyt 2</t>
  </si>
  <si>
    <t>Cytoplasm</t>
  </si>
  <si>
    <t>Neat1</t>
  </si>
  <si>
    <t>Dancr</t>
  </si>
  <si>
    <t>Fig 4A</t>
  </si>
  <si>
    <t>Fig 4B</t>
  </si>
  <si>
    <t>DIRC3 ASO</t>
  </si>
  <si>
    <t>R1</t>
  </si>
  <si>
    <t>R2</t>
  </si>
  <si>
    <t>R3</t>
  </si>
  <si>
    <t>NegASO</t>
  </si>
  <si>
    <t>NEG ASO</t>
  </si>
  <si>
    <t>IGFBP5 ASO</t>
  </si>
  <si>
    <t>Negsg1</t>
  </si>
  <si>
    <t>IGFBP5sg1</t>
  </si>
  <si>
    <t>IGFBP5sg2</t>
  </si>
  <si>
    <t>Ave no colonies</t>
  </si>
  <si>
    <t>Fig 6B</t>
  </si>
  <si>
    <t>SOX10 ChIP</t>
  </si>
  <si>
    <t>sgCont</t>
  </si>
  <si>
    <t>sg1 DIRC3</t>
  </si>
  <si>
    <t>sg2 DIRC3</t>
  </si>
  <si>
    <t>BS1</t>
  </si>
  <si>
    <t>IgG</t>
  </si>
  <si>
    <t>SOX10</t>
  </si>
  <si>
    <t>BS2</t>
  </si>
  <si>
    <t>BS3</t>
  </si>
  <si>
    <t>BS4</t>
  </si>
  <si>
    <t>Control</t>
  </si>
  <si>
    <t>Mean</t>
  </si>
  <si>
    <t>IgG Control ChIP</t>
  </si>
  <si>
    <t>Fig 6C</t>
  </si>
  <si>
    <t>H3K27ac ChIP</t>
  </si>
  <si>
    <t>H3K27ac</t>
  </si>
  <si>
    <t>Fig 2B siMITF</t>
  </si>
  <si>
    <t>Fig 2C siSOX10</t>
  </si>
  <si>
    <t>SK-MEL-28</t>
  </si>
  <si>
    <t>501mel</t>
  </si>
  <si>
    <t>siSOX10-1</t>
  </si>
  <si>
    <t>siSOX10-2</t>
  </si>
  <si>
    <t>SiCtrl</t>
  </si>
  <si>
    <t>SiMitf1</t>
  </si>
  <si>
    <t>Mitf</t>
  </si>
  <si>
    <t>SiMitf2</t>
  </si>
  <si>
    <t>Fig 3E</t>
  </si>
  <si>
    <t>siMitf1</t>
  </si>
  <si>
    <t>siMitf2</t>
  </si>
  <si>
    <t>Ttest</t>
  </si>
  <si>
    <t xml:space="preserve">sem </t>
  </si>
  <si>
    <t>Expression normalised to PolII reference gene and presented relative to siControl for all KD experiments</t>
  </si>
  <si>
    <t>DIRC3sg1</t>
  </si>
  <si>
    <t>DIRC3sg2</t>
  </si>
  <si>
    <t>Fig 5A DIRC3 KD SKmel28</t>
  </si>
  <si>
    <t>Fig 5B IGFBP5 kd SKmel28</t>
  </si>
  <si>
    <t>Fig 5C DIRC3 KD A375</t>
  </si>
  <si>
    <t>Fig 5D DIRC3 KD 501mel</t>
  </si>
  <si>
    <t>Growth in soft agar</t>
  </si>
  <si>
    <t>Expression in nucleus set to 1</t>
  </si>
  <si>
    <t>Nuc 1</t>
  </si>
  <si>
    <t>Nuc 2</t>
  </si>
  <si>
    <t>Fig 3A</t>
  </si>
  <si>
    <t>Neg</t>
  </si>
  <si>
    <t>250ng CAGGS-DIRC3</t>
  </si>
  <si>
    <t>Fig 3G</t>
  </si>
  <si>
    <t>Fig 6D</t>
  </si>
  <si>
    <t>Fig 6A</t>
  </si>
  <si>
    <t>IGFBP5 expression</t>
  </si>
  <si>
    <t>Expression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</si>
</sst>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7" formatCode="0.0000"/>
    <numFmt numFmtId="168" formatCode="_-* #,##0.000_-;\-* #,##0.000_-;_-* &quot;-&quot;??_-;_-@_-"/>
    <numFmt numFmtId="169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ill="1" applyBorder="1"/>
    <xf numFmtId="43" fontId="0" fillId="0" borderId="0" xfId="1" applyFont="1"/>
    <xf numFmtId="0" fontId="0" fillId="0" borderId="0" xfId="0" applyFill="1"/>
    <xf numFmtId="0" fontId="2" fillId="0" borderId="0" xfId="0" applyFont="1" applyFill="1" applyBorder="1"/>
    <xf numFmtId="0" fontId="0" fillId="0" borderId="0" xfId="0" applyFont="1" applyFill="1" applyBorder="1"/>
    <xf numFmtId="167" fontId="0" fillId="0" borderId="0" xfId="0" applyNumberFormat="1"/>
    <xf numFmtId="168" fontId="0" fillId="0" borderId="0" xfId="1" applyNumberFormat="1" applyFont="1"/>
    <xf numFmtId="43" fontId="3" fillId="0" borderId="0" xfId="1" applyFont="1" applyFill="1" applyBorder="1"/>
    <xf numFmtId="43" fontId="0" fillId="0" borderId="0" xfId="1" applyFont="1" applyFill="1" applyBorder="1"/>
    <xf numFmtId="169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workbookViewId="0">
      <selection activeCell="F4" sqref="F4"/>
    </sheetView>
  </sheetViews>
  <sheetFormatPr defaultRowHeight="15" x14ac:dyDescent="0.25"/>
  <sheetData>
    <row r="1" spans="1:21" x14ac:dyDescent="0.25">
      <c r="A1" t="s">
        <v>79</v>
      </c>
    </row>
    <row r="3" spans="1:21" x14ac:dyDescent="0.25">
      <c r="A3" s="1" t="s">
        <v>64</v>
      </c>
    </row>
    <row r="5" spans="1:21" x14ac:dyDescent="0.25">
      <c r="A5" s="1" t="s">
        <v>66</v>
      </c>
      <c r="M5" s="1" t="s">
        <v>8</v>
      </c>
    </row>
    <row r="7" spans="1:21" x14ac:dyDescent="0.25">
      <c r="B7" t="s">
        <v>70</v>
      </c>
      <c r="C7" t="s">
        <v>70</v>
      </c>
      <c r="D7" t="s">
        <v>70</v>
      </c>
      <c r="E7" t="s">
        <v>71</v>
      </c>
      <c r="F7" t="s">
        <v>71</v>
      </c>
      <c r="G7" t="s">
        <v>71</v>
      </c>
      <c r="H7" t="s">
        <v>19</v>
      </c>
      <c r="I7" t="s">
        <v>5</v>
      </c>
      <c r="J7" t="s">
        <v>6</v>
      </c>
      <c r="N7" t="s">
        <v>0</v>
      </c>
      <c r="O7" t="s">
        <v>1</v>
      </c>
      <c r="P7" t="s">
        <v>2</v>
      </c>
      <c r="S7" t="s">
        <v>0</v>
      </c>
      <c r="T7" t="s">
        <v>1</v>
      </c>
      <c r="U7" t="s">
        <v>2</v>
      </c>
    </row>
    <row r="8" spans="1:21" x14ac:dyDescent="0.25">
      <c r="A8" t="s">
        <v>72</v>
      </c>
      <c r="B8">
        <v>1</v>
      </c>
      <c r="C8">
        <v>1</v>
      </c>
      <c r="D8">
        <v>1</v>
      </c>
      <c r="E8">
        <v>0.87846901349941642</v>
      </c>
      <c r="F8">
        <v>0.89961543561964896</v>
      </c>
      <c r="G8">
        <v>0.89859554538269415</v>
      </c>
      <c r="H8">
        <v>0.89222666483391977</v>
      </c>
      <c r="I8">
        <v>6.8851233759263377E-3</v>
      </c>
      <c r="J8">
        <v>2.0282522430573225E-3</v>
      </c>
      <c r="M8" t="s">
        <v>3</v>
      </c>
      <c r="N8">
        <v>1</v>
      </c>
      <c r="O8">
        <v>0.86899198735039884</v>
      </c>
      <c r="R8" t="s">
        <v>7</v>
      </c>
      <c r="S8">
        <v>1</v>
      </c>
      <c r="T8">
        <v>0.45544140855689857</v>
      </c>
      <c r="U8">
        <v>0.42420081276101923</v>
      </c>
    </row>
    <row r="9" spans="1:21" x14ac:dyDescent="0.25">
      <c r="A9" t="s">
        <v>11</v>
      </c>
      <c r="B9">
        <v>1</v>
      </c>
      <c r="C9">
        <v>1</v>
      </c>
      <c r="D9">
        <v>1</v>
      </c>
      <c r="E9">
        <v>2.3422036011220113</v>
      </c>
      <c r="F9">
        <v>1.7323643769236863</v>
      </c>
      <c r="G9">
        <v>1.4578249735805595</v>
      </c>
      <c r="H9">
        <v>1.8441309838754192</v>
      </c>
      <c r="I9">
        <v>0.26134282723092045</v>
      </c>
      <c r="J9">
        <v>4.1978588278386353E-2</v>
      </c>
      <c r="N9">
        <v>1</v>
      </c>
      <c r="O9">
        <v>2.4611581859697607</v>
      </c>
      <c r="P9">
        <v>1.05483462267066</v>
      </c>
      <c r="S9">
        <v>1</v>
      </c>
      <c r="T9">
        <v>0.45219133878863105</v>
      </c>
      <c r="U9">
        <v>0.41130236014825916</v>
      </c>
    </row>
    <row r="10" spans="1:21" x14ac:dyDescent="0.25">
      <c r="N10">
        <v>1</v>
      </c>
      <c r="O10">
        <v>0.72439725351536999</v>
      </c>
      <c r="P10">
        <v>0.53033021239008638</v>
      </c>
      <c r="S10">
        <v>1</v>
      </c>
      <c r="T10">
        <v>0.42470641678247995</v>
      </c>
      <c r="U10">
        <v>0.32520540517600571</v>
      </c>
    </row>
    <row r="11" spans="1:21" x14ac:dyDescent="0.25">
      <c r="B11" t="s">
        <v>70</v>
      </c>
      <c r="E11" t="s">
        <v>73</v>
      </c>
      <c r="F11" t="s">
        <v>73</v>
      </c>
      <c r="G11" t="s">
        <v>73</v>
      </c>
      <c r="H11" t="s">
        <v>19</v>
      </c>
      <c r="I11" t="s">
        <v>5</v>
      </c>
      <c r="J11" t="s">
        <v>6</v>
      </c>
      <c r="N11">
        <v>1</v>
      </c>
      <c r="O11">
        <v>0.46639180174096756</v>
      </c>
      <c r="P11">
        <v>0.19618617122953266</v>
      </c>
      <c r="S11">
        <v>1</v>
      </c>
      <c r="T11">
        <v>0.33978266908660326</v>
      </c>
      <c r="U11">
        <v>0.2743168118739025</v>
      </c>
    </row>
    <row r="12" spans="1:21" x14ac:dyDescent="0.25">
      <c r="A12" t="s">
        <v>72</v>
      </c>
      <c r="B12">
        <v>1</v>
      </c>
      <c r="C12">
        <v>1</v>
      </c>
      <c r="D12">
        <v>1</v>
      </c>
      <c r="E12">
        <v>0.74939557403582069</v>
      </c>
      <c r="F12">
        <v>0.67156407169370802</v>
      </c>
      <c r="G12">
        <v>0.73092484469220087</v>
      </c>
      <c r="H12">
        <v>0.7172948301405766</v>
      </c>
      <c r="I12">
        <v>2.3478846235960939E-2</v>
      </c>
      <c r="J12">
        <v>3.4134292723341287E-3</v>
      </c>
      <c r="N12">
        <v>1</v>
      </c>
      <c r="O12">
        <v>0.72324413619788253</v>
      </c>
      <c r="P12">
        <v>0.39661143735334087</v>
      </c>
      <c r="S12">
        <v>1</v>
      </c>
      <c r="T12">
        <v>0.34590749420791245</v>
      </c>
      <c r="U12">
        <v>0.2971320275779884</v>
      </c>
    </row>
    <row r="13" spans="1:21" x14ac:dyDescent="0.25">
      <c r="A13" t="s">
        <v>11</v>
      </c>
      <c r="B13">
        <v>1</v>
      </c>
      <c r="C13">
        <v>1</v>
      </c>
      <c r="D13">
        <v>1</v>
      </c>
      <c r="E13">
        <v>1.3329023828408075</v>
      </c>
      <c r="F13">
        <v>1.3110254147051377</v>
      </c>
      <c r="G13">
        <v>1.5044139708999436</v>
      </c>
      <c r="H13">
        <v>1.3827805894819629</v>
      </c>
      <c r="I13">
        <v>6.1143710606191941E-2</v>
      </c>
      <c r="J13">
        <v>1.2289338899225769E-2</v>
      </c>
      <c r="N13">
        <v>1</v>
      </c>
      <c r="O13">
        <v>1.2615417147767931</v>
      </c>
      <c r="P13">
        <v>0.60915352310386606</v>
      </c>
      <c r="S13">
        <v>1</v>
      </c>
      <c r="T13">
        <v>0.39185186797608901</v>
      </c>
      <c r="U13">
        <v>0.35096450834125326</v>
      </c>
    </row>
    <row r="14" spans="1:21" x14ac:dyDescent="0.25">
      <c r="M14" t="s">
        <v>4</v>
      </c>
      <c r="N14" s="2">
        <v>1</v>
      </c>
      <c r="O14" s="2">
        <v>1.0842875132585288</v>
      </c>
      <c r="P14" s="2">
        <v>0.55742319334949719</v>
      </c>
      <c r="R14" t="s">
        <v>4</v>
      </c>
      <c r="S14">
        <v>1</v>
      </c>
      <c r="T14">
        <v>0.40164686589976911</v>
      </c>
      <c r="U14">
        <v>0.34718698764640471</v>
      </c>
    </row>
    <row r="15" spans="1:21" x14ac:dyDescent="0.25">
      <c r="M15" t="s">
        <v>5</v>
      </c>
      <c r="N15">
        <v>0</v>
      </c>
      <c r="O15">
        <v>0.29525201067863849</v>
      </c>
      <c r="P15">
        <v>0.14268510673328025</v>
      </c>
      <c r="R15" t="s">
        <v>5</v>
      </c>
      <c r="S15">
        <v>0</v>
      </c>
      <c r="T15">
        <v>2.0824935241580449E-2</v>
      </c>
      <c r="U15">
        <v>2.4735218767919329E-2</v>
      </c>
    </row>
    <row r="16" spans="1:21" x14ac:dyDescent="0.25">
      <c r="A16" s="1" t="s">
        <v>67</v>
      </c>
      <c r="M16" t="s">
        <v>6</v>
      </c>
      <c r="O16">
        <v>0.39336365973489729</v>
      </c>
      <c r="P16">
        <v>1.8079452834025633E-2</v>
      </c>
      <c r="R16" t="s">
        <v>6</v>
      </c>
      <c r="T16">
        <v>4.7839254287870573E-7</v>
      </c>
      <c r="U16">
        <v>7.2987981792822618E-7</v>
      </c>
    </row>
    <row r="18" spans="1:15" x14ac:dyDescent="0.25">
      <c r="B18" t="s">
        <v>0</v>
      </c>
      <c r="C18" t="s">
        <v>75</v>
      </c>
      <c r="D18" t="s">
        <v>76</v>
      </c>
      <c r="G18" t="s">
        <v>0</v>
      </c>
      <c r="H18" t="s">
        <v>75</v>
      </c>
      <c r="I18" t="s">
        <v>76</v>
      </c>
    </row>
    <row r="19" spans="1:15" x14ac:dyDescent="0.25">
      <c r="A19" t="s">
        <v>11</v>
      </c>
      <c r="B19">
        <v>1</v>
      </c>
      <c r="C19">
        <v>2.2983832430413651</v>
      </c>
      <c r="D19">
        <v>3.4042579123912025</v>
      </c>
      <c r="F19" t="s">
        <v>7</v>
      </c>
      <c r="G19">
        <v>1</v>
      </c>
      <c r="H19">
        <v>0.53865696865875079</v>
      </c>
      <c r="I19">
        <v>0.35692185302776808</v>
      </c>
    </row>
    <row r="20" spans="1:15" x14ac:dyDescent="0.25">
      <c r="B20">
        <v>1</v>
      </c>
      <c r="C20">
        <v>2.6719313096693589</v>
      </c>
      <c r="D20">
        <v>2.878959838360323</v>
      </c>
      <c r="G20">
        <v>1</v>
      </c>
      <c r="H20">
        <v>0.8684717045434458</v>
      </c>
      <c r="I20">
        <v>0.54869673142466024</v>
      </c>
    </row>
    <row r="21" spans="1:15" x14ac:dyDescent="0.25">
      <c r="B21">
        <v>1</v>
      </c>
      <c r="C21">
        <v>2.5013498584814964</v>
      </c>
      <c r="D21">
        <v>2.0463646572439833</v>
      </c>
      <c r="G21">
        <v>1</v>
      </c>
      <c r="H21">
        <v>0.65390789525307302</v>
      </c>
      <c r="I21">
        <v>0.49052517146008923</v>
      </c>
    </row>
    <row r="22" spans="1:15" x14ac:dyDescent="0.25">
      <c r="A22" t="s">
        <v>19</v>
      </c>
      <c r="B22">
        <v>1</v>
      </c>
      <c r="C22">
        <v>2.4905548037307401</v>
      </c>
      <c r="D22">
        <v>2.7765274693318367</v>
      </c>
      <c r="F22" t="s">
        <v>19</v>
      </c>
      <c r="G22">
        <v>1</v>
      </c>
      <c r="H22">
        <v>0.68701218948508991</v>
      </c>
      <c r="I22">
        <v>0.46538125197083913</v>
      </c>
    </row>
    <row r="23" spans="1:15" x14ac:dyDescent="0.25">
      <c r="A23" t="s">
        <v>5</v>
      </c>
      <c r="B23">
        <v>0</v>
      </c>
      <c r="C23">
        <v>0.10796903788537696</v>
      </c>
      <c r="D23">
        <v>0.39532173216346533</v>
      </c>
      <c r="F23" t="s">
        <v>78</v>
      </c>
      <c r="G23">
        <v>0</v>
      </c>
      <c r="H23">
        <v>9.6637399116702799E-2</v>
      </c>
      <c r="I23">
        <v>5.6770190274759512E-2</v>
      </c>
    </row>
    <row r="24" spans="1:15" x14ac:dyDescent="0.25">
      <c r="A24" t="s">
        <v>77</v>
      </c>
      <c r="C24">
        <v>2.6029801300725022E-3</v>
      </c>
      <c r="D24">
        <v>2.3059397365628505E-2</v>
      </c>
      <c r="F24" t="s">
        <v>6</v>
      </c>
      <c r="H24">
        <v>4.1778312839423459E-2</v>
      </c>
      <c r="I24">
        <v>5.5443620025564661E-3</v>
      </c>
    </row>
    <row r="27" spans="1:15" x14ac:dyDescent="0.25">
      <c r="A27" s="1" t="s">
        <v>65</v>
      </c>
    </row>
    <row r="29" spans="1:15" x14ac:dyDescent="0.25">
      <c r="A29" s="1" t="s">
        <v>66</v>
      </c>
      <c r="G29" s="1" t="s">
        <v>67</v>
      </c>
      <c r="L29" s="1" t="s">
        <v>8</v>
      </c>
    </row>
    <row r="31" spans="1:15" x14ac:dyDescent="0.25">
      <c r="A31" t="s">
        <v>54</v>
      </c>
      <c r="B31" t="s">
        <v>0</v>
      </c>
      <c r="C31" t="s">
        <v>68</v>
      </c>
      <c r="D31" t="s">
        <v>69</v>
      </c>
      <c r="G31" t="s">
        <v>0</v>
      </c>
      <c r="H31" t="s">
        <v>68</v>
      </c>
      <c r="L31" t="s">
        <v>0</v>
      </c>
      <c r="M31" t="s">
        <v>68</v>
      </c>
      <c r="N31" t="s">
        <v>69</v>
      </c>
    </row>
    <row r="32" spans="1:15" x14ac:dyDescent="0.25">
      <c r="B32">
        <v>1</v>
      </c>
      <c r="C32">
        <v>0.38665631682631674</v>
      </c>
      <c r="D32">
        <v>0.70092841677929463</v>
      </c>
      <c r="G32">
        <v>1</v>
      </c>
      <c r="H32">
        <v>0.71342637436422807</v>
      </c>
      <c r="I32" t="s">
        <v>69</v>
      </c>
      <c r="L32">
        <v>1</v>
      </c>
      <c r="M32">
        <v>3.3968713228318164</v>
      </c>
      <c r="N32">
        <v>2.7816643237769236</v>
      </c>
      <c r="O32" t="s">
        <v>3</v>
      </c>
    </row>
    <row r="33" spans="1:15" x14ac:dyDescent="0.25">
      <c r="B33">
        <v>1</v>
      </c>
      <c r="C33">
        <v>0.77064169884609701</v>
      </c>
      <c r="D33">
        <v>0.75554053030842849</v>
      </c>
      <c r="G33">
        <v>1</v>
      </c>
      <c r="H33">
        <v>2.0583395853934485</v>
      </c>
      <c r="I33">
        <v>1.1057397753456002</v>
      </c>
      <c r="J33" t="s">
        <v>3</v>
      </c>
      <c r="L33">
        <v>1</v>
      </c>
      <c r="M33">
        <v>2.380934258950584</v>
      </c>
      <c r="N33">
        <v>3.4543417543165971</v>
      </c>
    </row>
    <row r="34" spans="1:15" x14ac:dyDescent="0.25">
      <c r="B34">
        <v>1</v>
      </c>
      <c r="C34">
        <v>0.88915644528738913</v>
      </c>
      <c r="D34">
        <v>0.62079429080956938</v>
      </c>
      <c r="G34">
        <v>1</v>
      </c>
      <c r="H34">
        <v>1.9755913346675196</v>
      </c>
      <c r="I34">
        <v>3.0423868925025959</v>
      </c>
      <c r="L34">
        <v>1</v>
      </c>
      <c r="M34">
        <v>2.9520803191881875</v>
      </c>
      <c r="N34">
        <v>2.6826396676442483</v>
      </c>
    </row>
    <row r="35" spans="1:15" x14ac:dyDescent="0.25">
      <c r="B35">
        <v>1</v>
      </c>
      <c r="C35">
        <v>0.80486306771544169</v>
      </c>
      <c r="D35">
        <v>0.7303024671663223</v>
      </c>
      <c r="G35">
        <v>1</v>
      </c>
      <c r="H35">
        <v>2.5611952607071942</v>
      </c>
      <c r="I35">
        <v>1.6010136362359313</v>
      </c>
      <c r="L35">
        <f t="shared" ref="L35:M35" si="0">AVERAGE(L32:L34)</f>
        <v>1</v>
      </c>
      <c r="M35">
        <f t="shared" si="0"/>
        <v>2.9099619669901959</v>
      </c>
      <c r="N35">
        <f>AVERAGE(N32:N34)</f>
        <v>2.9728819152459232</v>
      </c>
      <c r="O35" t="s">
        <v>4</v>
      </c>
    </row>
    <row r="36" spans="1:15" x14ac:dyDescent="0.25">
      <c r="B36">
        <v>1</v>
      </c>
      <c r="C36">
        <v>0.82235136162524769</v>
      </c>
      <c r="D36">
        <v>0.82540882643750269</v>
      </c>
      <c r="G36">
        <v>1</v>
      </c>
      <c r="H36">
        <v>0.3947313956762819</v>
      </c>
      <c r="I36">
        <v>2.2247314703332779</v>
      </c>
      <c r="L36">
        <f t="shared" ref="L36:M36" si="1">STDEV(L32:L34)/SQRT(3)</f>
        <v>0</v>
      </c>
      <c r="M36">
        <f t="shared" si="1"/>
        <v>0.29403089187805359</v>
      </c>
      <c r="N36">
        <f>STDEV(N32:N34)/SQRT(3)</f>
        <v>0.24242122645580735</v>
      </c>
      <c r="O36" t="s">
        <v>5</v>
      </c>
    </row>
    <row r="37" spans="1:15" x14ac:dyDescent="0.25">
      <c r="B37">
        <v>1</v>
      </c>
      <c r="C37">
        <v>0.90782314129402086</v>
      </c>
      <c r="D37">
        <v>0.75335614693915054</v>
      </c>
      <c r="G37">
        <v>1</v>
      </c>
      <c r="H37">
        <v>1.0531889221201847</v>
      </c>
      <c r="I37">
        <v>1.1391605693149838</v>
      </c>
      <c r="M37">
        <v>1.1444408698296622E-2</v>
      </c>
      <c r="N37">
        <v>7.3825563354632589E-3</v>
      </c>
      <c r="O37" t="s">
        <v>6</v>
      </c>
    </row>
    <row r="38" spans="1:15" x14ac:dyDescent="0.25">
      <c r="A38" t="s">
        <v>19</v>
      </c>
      <c r="B38">
        <v>1</v>
      </c>
      <c r="C38">
        <v>0.76358200526575226</v>
      </c>
      <c r="D38">
        <v>0.73105511307337812</v>
      </c>
      <c r="G38">
        <v>1</v>
      </c>
      <c r="H38">
        <v>2.4796767333355119</v>
      </c>
      <c r="I38">
        <v>1.633637536802411</v>
      </c>
    </row>
    <row r="39" spans="1:15" x14ac:dyDescent="0.25">
      <c r="A39" t="s">
        <v>5</v>
      </c>
      <c r="B39">
        <v>0</v>
      </c>
      <c r="C39">
        <v>7.8284784079740641E-2</v>
      </c>
      <c r="D39">
        <v>2.7727921082069836E-2</v>
      </c>
      <c r="G39">
        <v>1</v>
      </c>
      <c r="H39">
        <v>1.202460333599088</v>
      </c>
      <c r="I39">
        <v>4.8751162806459245</v>
      </c>
      <c r="L39">
        <v>1</v>
      </c>
      <c r="M39">
        <v>1.2386543680699356</v>
      </c>
      <c r="N39">
        <v>2.2722417945014666</v>
      </c>
      <c r="O39" t="s">
        <v>7</v>
      </c>
    </row>
    <row r="40" spans="1:15" x14ac:dyDescent="0.25">
      <c r="A40" t="s">
        <v>6</v>
      </c>
      <c r="C40">
        <v>1.4708620426790907E-2</v>
      </c>
      <c r="D40">
        <v>9.8926714154591198E-5</v>
      </c>
      <c r="G40">
        <v>1</v>
      </c>
      <c r="H40">
        <v>0.80944525575629156</v>
      </c>
      <c r="I40">
        <v>1.0373702000417746</v>
      </c>
      <c r="L40">
        <v>1</v>
      </c>
      <c r="M40">
        <v>1.0089852755285018</v>
      </c>
      <c r="N40">
        <v>2.6128999908351958</v>
      </c>
    </row>
    <row r="41" spans="1:15" x14ac:dyDescent="0.25">
      <c r="G41">
        <v>1</v>
      </c>
      <c r="H41">
        <v>1.4720061328466387</v>
      </c>
      <c r="I41">
        <v>0.48753743364775759</v>
      </c>
      <c r="L41">
        <v>1</v>
      </c>
      <c r="M41">
        <v>1.2460993109929877</v>
      </c>
      <c r="N41">
        <v>2.4915474212423607</v>
      </c>
    </row>
    <row r="42" spans="1:15" x14ac:dyDescent="0.25">
      <c r="A42" t="s">
        <v>3</v>
      </c>
      <c r="B42" t="s">
        <v>0</v>
      </c>
      <c r="C42" t="s">
        <v>68</v>
      </c>
      <c r="D42" t="s">
        <v>69</v>
      </c>
      <c r="G42">
        <v>0</v>
      </c>
      <c r="H42">
        <v>0.25391093479474863</v>
      </c>
      <c r="I42">
        <v>1.9051881994300288</v>
      </c>
      <c r="J42" t="s">
        <v>4</v>
      </c>
      <c r="L42">
        <f>AVERAGE(L46:L48)</f>
        <v>1</v>
      </c>
      <c r="M42">
        <f t="shared" ref="M42" si="2">AVERAGE(M39:M41)</f>
        <v>1.1645796515304749</v>
      </c>
      <c r="N42">
        <f>AVERAGE(N39:N41)</f>
        <v>2.4588964021930075</v>
      </c>
      <c r="O42" t="s">
        <v>4</v>
      </c>
    </row>
    <row r="43" spans="1:15" x14ac:dyDescent="0.25">
      <c r="B43">
        <v>1</v>
      </c>
      <c r="C43">
        <v>1.5501175511072036</v>
      </c>
      <c r="D43">
        <v>1.1493992800777244</v>
      </c>
      <c r="H43">
        <v>5.3537311787524251E-2</v>
      </c>
      <c r="I43">
        <v>0.42120962481564256</v>
      </c>
      <c r="J43" t="s">
        <v>5</v>
      </c>
      <c r="M43">
        <f>STDEV(M39:M41)/SQRT(3)</f>
        <v>7.7826868060596396E-2</v>
      </c>
      <c r="N43">
        <f>STDEV(N39:N41)/SQRT(3)</f>
        <v>9.9685452743547801E-2</v>
      </c>
      <c r="O43" t="s">
        <v>5</v>
      </c>
    </row>
    <row r="44" spans="1:15" x14ac:dyDescent="0.25">
      <c r="B44">
        <v>1</v>
      </c>
      <c r="C44">
        <v>1.5230850829464948</v>
      </c>
      <c r="D44">
        <v>2.215995483214904</v>
      </c>
      <c r="I44">
        <v>3.8660841059753787E-2</v>
      </c>
      <c r="J44" t="s">
        <v>6</v>
      </c>
      <c r="M44">
        <v>8.4376289976495267E-2</v>
      </c>
      <c r="N44">
        <v>2.3182277091414079E-3</v>
      </c>
      <c r="O44" t="s">
        <v>6</v>
      </c>
    </row>
    <row r="45" spans="1:15" x14ac:dyDescent="0.25">
      <c r="B45">
        <v>1</v>
      </c>
      <c r="C45">
        <v>1.5977213902796095</v>
      </c>
      <c r="D45">
        <v>1.9072346017638937</v>
      </c>
      <c r="G45">
        <v>1</v>
      </c>
      <c r="H45">
        <v>0.27847406033657962</v>
      </c>
    </row>
    <row r="46" spans="1:15" x14ac:dyDescent="0.25">
      <c r="B46">
        <v>1</v>
      </c>
      <c r="C46">
        <v>2.2041647869640082</v>
      </c>
      <c r="D46">
        <v>3.1052437029623117</v>
      </c>
      <c r="G46">
        <v>1</v>
      </c>
      <c r="H46">
        <v>0.28577321749671325</v>
      </c>
      <c r="I46">
        <v>0.30196181942069278</v>
      </c>
      <c r="J46" t="s">
        <v>7</v>
      </c>
      <c r="L46">
        <v>1</v>
      </c>
      <c r="M46">
        <v>0.29650494735437311</v>
      </c>
      <c r="N46">
        <v>0.22353601233955445</v>
      </c>
      <c r="O46" t="s">
        <v>54</v>
      </c>
    </row>
    <row r="47" spans="1:15" x14ac:dyDescent="0.25">
      <c r="B47">
        <v>1</v>
      </c>
      <c r="C47">
        <v>1.4703542548807449</v>
      </c>
      <c r="D47">
        <v>3.22645305784213</v>
      </c>
      <c r="G47">
        <v>1</v>
      </c>
      <c r="H47">
        <v>0.30270927629806571</v>
      </c>
      <c r="I47">
        <v>0.33553269577864375</v>
      </c>
      <c r="L47">
        <v>1</v>
      </c>
      <c r="M47">
        <v>0.3342898951460061</v>
      </c>
      <c r="N47">
        <v>0.18404091956404309</v>
      </c>
    </row>
    <row r="48" spans="1:15" x14ac:dyDescent="0.25">
      <c r="B48">
        <v>1</v>
      </c>
      <c r="C48">
        <v>1.0148140782914261</v>
      </c>
      <c r="D48">
        <v>1.5728419632637758</v>
      </c>
      <c r="G48">
        <v>1</v>
      </c>
      <c r="H48">
        <v>0.15667580398245548</v>
      </c>
      <c r="I48">
        <v>0.33105214572435165</v>
      </c>
      <c r="L48">
        <v>1</v>
      </c>
      <c r="M48">
        <v>0.30852388355749921</v>
      </c>
      <c r="N48">
        <v>0.15808229043362571</v>
      </c>
    </row>
    <row r="49" spans="1:15" x14ac:dyDescent="0.25">
      <c r="A49" t="s">
        <v>19</v>
      </c>
      <c r="B49">
        <v>1</v>
      </c>
      <c r="C49">
        <v>1.5600428574115812</v>
      </c>
      <c r="D49">
        <v>2.1961946815207902</v>
      </c>
      <c r="G49">
        <v>1</v>
      </c>
      <c r="H49">
        <v>0.21665255023453925</v>
      </c>
      <c r="I49">
        <v>0.2911295602775103</v>
      </c>
      <c r="L49">
        <v>1</v>
      </c>
      <c r="M49">
        <v>0.31310624201929277</v>
      </c>
      <c r="N49">
        <v>0.18855307411240774</v>
      </c>
      <c r="O49" t="s">
        <v>4</v>
      </c>
    </row>
    <row r="50" spans="1:15" x14ac:dyDescent="0.25">
      <c r="A50" t="s">
        <v>5</v>
      </c>
      <c r="B50">
        <v>0</v>
      </c>
      <c r="C50">
        <v>0.15525200887297913</v>
      </c>
      <c r="D50">
        <v>0.33941330108711909</v>
      </c>
      <c r="G50">
        <v>1</v>
      </c>
      <c r="H50">
        <v>0.24756968997930709</v>
      </c>
      <c r="I50">
        <v>0.33903644084369067</v>
      </c>
      <c r="L50">
        <v>0</v>
      </c>
      <c r="M50">
        <v>1.1145613138635702E-2</v>
      </c>
      <c r="N50">
        <v>1.9029074962943034E-2</v>
      </c>
      <c r="O50" t="s">
        <v>5</v>
      </c>
    </row>
    <row r="51" spans="1:15" x14ac:dyDescent="0.25">
      <c r="A51" t="s">
        <v>6</v>
      </c>
      <c r="C51">
        <v>7.7119779156778322E-3</v>
      </c>
      <c r="D51">
        <v>8.4208549191837345E-3</v>
      </c>
      <c r="G51">
        <v>1</v>
      </c>
      <c r="H51">
        <v>0.20515124670877202</v>
      </c>
      <c r="I51">
        <v>0.34094858768047409</v>
      </c>
      <c r="M51">
        <v>1.315913431084064E-4</v>
      </c>
      <c r="N51">
        <v>2.7474325958803302E-4</v>
      </c>
      <c r="O51" t="s">
        <v>6</v>
      </c>
    </row>
    <row r="52" spans="1:15" x14ac:dyDescent="0.25">
      <c r="G52">
        <v>1</v>
      </c>
      <c r="H52">
        <v>0.19195438854773866</v>
      </c>
      <c r="I52">
        <v>0.18789509930475798</v>
      </c>
    </row>
    <row r="53" spans="1:15" x14ac:dyDescent="0.25">
      <c r="A53" t="s">
        <v>7</v>
      </c>
      <c r="B53" t="s">
        <v>0</v>
      </c>
      <c r="C53" t="s">
        <v>68</v>
      </c>
      <c r="D53" t="s">
        <v>69</v>
      </c>
      <c r="G53">
        <v>1</v>
      </c>
      <c r="H53">
        <v>0.21969672689859834</v>
      </c>
      <c r="I53">
        <v>0.16726195946791608</v>
      </c>
    </row>
    <row r="54" spans="1:15" x14ac:dyDescent="0.25">
      <c r="B54">
        <v>1</v>
      </c>
      <c r="C54">
        <v>0.86332250168816771</v>
      </c>
      <c r="D54">
        <v>0.92360466579122913</v>
      </c>
      <c r="G54">
        <v>1</v>
      </c>
      <c r="H54">
        <v>0.23385077338697441</v>
      </c>
      <c r="I54">
        <v>0.21762256414126432</v>
      </c>
    </row>
    <row r="55" spans="1:15" x14ac:dyDescent="0.25">
      <c r="B55">
        <v>1</v>
      </c>
      <c r="C55">
        <v>0.88686594151098619</v>
      </c>
      <c r="D55">
        <v>0.86802861886633953</v>
      </c>
      <c r="G55">
        <v>0</v>
      </c>
      <c r="H55">
        <v>1.6093451801757128E-2</v>
      </c>
      <c r="I55">
        <v>0.27916009695992239</v>
      </c>
      <c r="J55" t="s">
        <v>4</v>
      </c>
    </row>
    <row r="56" spans="1:15" x14ac:dyDescent="0.25">
      <c r="B56">
        <v>1</v>
      </c>
      <c r="C56">
        <v>0.75623907013718383</v>
      </c>
      <c r="D56">
        <v>0.79954220398158948</v>
      </c>
      <c r="H56">
        <v>2.0958752231127855E-11</v>
      </c>
      <c r="I56">
        <v>2.3146332887147625E-2</v>
      </c>
      <c r="J56" t="s">
        <v>5</v>
      </c>
    </row>
    <row r="57" spans="1:15" x14ac:dyDescent="0.25">
      <c r="B57">
        <v>1</v>
      </c>
      <c r="C57">
        <v>0.73679722009047366</v>
      </c>
      <c r="D57">
        <v>0.60733374955830477</v>
      </c>
      <c r="I57">
        <v>6.1445600437157998E-10</v>
      </c>
      <c r="J57" t="s">
        <v>6</v>
      </c>
    </row>
    <row r="58" spans="1:15" x14ac:dyDescent="0.25">
      <c r="B58">
        <v>1</v>
      </c>
      <c r="C58">
        <v>0.7206756227323452</v>
      </c>
      <c r="D58">
        <v>0.61700262880689427</v>
      </c>
      <c r="G58">
        <v>1</v>
      </c>
      <c r="H58">
        <v>0.15803332320087954</v>
      </c>
    </row>
    <row r="59" spans="1:15" x14ac:dyDescent="0.25">
      <c r="B59">
        <v>1</v>
      </c>
      <c r="C59">
        <v>0.71394249244665831</v>
      </c>
      <c r="D59">
        <v>0.49206314164925902</v>
      </c>
      <c r="G59">
        <v>1</v>
      </c>
      <c r="H59">
        <v>0.17912222582410389</v>
      </c>
      <c r="I59">
        <v>0.19113820290773956</v>
      </c>
      <c r="J59" t="s">
        <v>54</v>
      </c>
    </row>
    <row r="60" spans="1:15" x14ac:dyDescent="0.25">
      <c r="A60" t="s">
        <v>19</v>
      </c>
      <c r="B60">
        <v>1</v>
      </c>
      <c r="C60">
        <v>0.77964047476763587</v>
      </c>
      <c r="D60">
        <v>0.71792916810893603</v>
      </c>
      <c r="G60">
        <v>1</v>
      </c>
      <c r="H60">
        <v>0.1868304560612486</v>
      </c>
      <c r="I60">
        <v>0.21657036025827842</v>
      </c>
    </row>
    <row r="61" spans="1:15" x14ac:dyDescent="0.25">
      <c r="A61" t="s">
        <v>5</v>
      </c>
      <c r="B61">
        <v>0</v>
      </c>
      <c r="C61">
        <v>3.0917218080146146E-2</v>
      </c>
      <c r="D61">
        <v>6.9504416631233731E-2</v>
      </c>
      <c r="G61">
        <v>1</v>
      </c>
      <c r="H61">
        <v>9.5873708771527913E-2</v>
      </c>
      <c r="I61">
        <v>0.20177305526213785</v>
      </c>
    </row>
    <row r="62" spans="1:15" x14ac:dyDescent="0.25">
      <c r="A62" t="s">
        <v>6</v>
      </c>
      <c r="C62">
        <v>4.2181334225250785E-4</v>
      </c>
      <c r="D62">
        <v>4.8726314328851458E-3</v>
      </c>
      <c r="G62">
        <v>1</v>
      </c>
      <c r="H62">
        <v>0.10996518851116735</v>
      </c>
      <c r="I62">
        <v>0.15377297699300044</v>
      </c>
    </row>
    <row r="63" spans="1:15" x14ac:dyDescent="0.25">
      <c r="G63">
        <v>1</v>
      </c>
      <c r="H63">
        <v>0.13080389181935012</v>
      </c>
      <c r="I63">
        <v>0.13816467198579085</v>
      </c>
    </row>
    <row r="64" spans="1:15" x14ac:dyDescent="0.25">
      <c r="G64">
        <v>1</v>
      </c>
      <c r="H64">
        <v>0.13889854809855703</v>
      </c>
      <c r="I64">
        <v>0.13155796689493454</v>
      </c>
    </row>
    <row r="65" spans="7:10" x14ac:dyDescent="0.25">
      <c r="G65">
        <v>1</v>
      </c>
      <c r="H65">
        <v>0.12284513620222096</v>
      </c>
      <c r="I65">
        <v>0.12651344293718084</v>
      </c>
    </row>
    <row r="66" spans="7:10" x14ac:dyDescent="0.25">
      <c r="G66">
        <v>1</v>
      </c>
      <c r="H66">
        <v>0.13057651072624657</v>
      </c>
      <c r="I66">
        <v>0.12333659570444673</v>
      </c>
    </row>
    <row r="67" spans="7:10" x14ac:dyDescent="0.25">
      <c r="G67">
        <v>1</v>
      </c>
      <c r="H67">
        <v>0.13921655435725577</v>
      </c>
      <c r="I67">
        <v>0.13927293070067648</v>
      </c>
    </row>
    <row r="68" spans="7:10" x14ac:dyDescent="0.25">
      <c r="G68">
        <v>0</v>
      </c>
      <c r="H68">
        <v>1.0111468607650286E-2</v>
      </c>
      <c r="I68">
        <v>0.15801113373824288</v>
      </c>
      <c r="J68" t="s">
        <v>4</v>
      </c>
    </row>
    <row r="69" spans="7:10" x14ac:dyDescent="0.25">
      <c r="H69">
        <v>2.0222074657798195E-13</v>
      </c>
      <c r="I69">
        <v>1.1843219999757473E-2</v>
      </c>
      <c r="J69" t="s">
        <v>5</v>
      </c>
    </row>
    <row r="70" spans="7:10" x14ac:dyDescent="0.25">
      <c r="I70">
        <v>8.531451815580342E-13</v>
      </c>
      <c r="J70" t="s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2"/>
  <sheetViews>
    <sheetView workbookViewId="0">
      <selection activeCell="G7" sqref="G7"/>
    </sheetView>
  </sheetViews>
  <sheetFormatPr defaultRowHeight="15" x14ac:dyDescent="0.25"/>
  <cols>
    <col min="2" max="2" width="11.28515625" customWidth="1"/>
    <col min="20" max="20" width="11.7109375" customWidth="1"/>
    <col min="21" max="21" width="11.85546875" customWidth="1"/>
  </cols>
  <sheetData>
    <row r="2" spans="1:20" x14ac:dyDescent="0.25">
      <c r="A2" s="1" t="s">
        <v>90</v>
      </c>
    </row>
    <row r="3" spans="1:20" x14ac:dyDescent="0.25">
      <c r="B3" t="s">
        <v>88</v>
      </c>
      <c r="C3" t="s">
        <v>89</v>
      </c>
      <c r="D3" t="s">
        <v>29</v>
      </c>
      <c r="E3" t="s">
        <v>30</v>
      </c>
      <c r="F3" t="s">
        <v>31</v>
      </c>
    </row>
    <row r="4" spans="1:20" x14ac:dyDescent="0.25">
      <c r="A4" t="s">
        <v>11</v>
      </c>
      <c r="B4">
        <f>1</f>
        <v>1</v>
      </c>
      <c r="C4">
        <v>1</v>
      </c>
      <c r="D4">
        <v>0.44415699480959464</v>
      </c>
      <c r="E4">
        <v>0.24883960737485522</v>
      </c>
      <c r="F4">
        <v>0.3464983010922249</v>
      </c>
    </row>
    <row r="5" spans="1:20" x14ac:dyDescent="0.25">
      <c r="A5" t="s">
        <v>32</v>
      </c>
      <c r="B5">
        <v>1</v>
      </c>
      <c r="C5">
        <v>1</v>
      </c>
      <c r="D5">
        <v>0.53848275893454189</v>
      </c>
      <c r="E5">
        <v>0.12760984499409869</v>
      </c>
      <c r="F5">
        <v>0.33304630196432028</v>
      </c>
    </row>
    <row r="6" spans="1:20" x14ac:dyDescent="0.25">
      <c r="A6" t="s">
        <v>33</v>
      </c>
      <c r="B6">
        <v>1</v>
      </c>
      <c r="C6">
        <v>1</v>
      </c>
      <c r="D6">
        <v>13.229235440287963</v>
      </c>
      <c r="E6">
        <v>6.2598138395336491</v>
      </c>
      <c r="F6">
        <v>9.7445246399108072</v>
      </c>
    </row>
    <row r="7" spans="1:20" x14ac:dyDescent="0.25">
      <c r="A7" t="s">
        <v>87</v>
      </c>
    </row>
    <row r="9" spans="1:20" x14ac:dyDescent="0.25">
      <c r="A9" s="1" t="s">
        <v>14</v>
      </c>
      <c r="K9" s="1" t="s">
        <v>74</v>
      </c>
    </row>
    <row r="10" spans="1:20" x14ac:dyDescent="0.25">
      <c r="H10" t="s">
        <v>15</v>
      </c>
      <c r="I10" t="s">
        <v>10</v>
      </c>
      <c r="L10" t="s">
        <v>91</v>
      </c>
      <c r="O10" t="s">
        <v>19</v>
      </c>
      <c r="P10" t="s">
        <v>17</v>
      </c>
      <c r="S10" t="s">
        <v>19</v>
      </c>
      <c r="T10" t="s">
        <v>5</v>
      </c>
    </row>
    <row r="11" spans="1:20" x14ac:dyDescent="0.25">
      <c r="A11" t="s">
        <v>16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K11" t="s">
        <v>11</v>
      </c>
      <c r="L11">
        <v>1</v>
      </c>
      <c r="M11">
        <v>1</v>
      </c>
      <c r="N11">
        <v>1</v>
      </c>
      <c r="O11">
        <v>1</v>
      </c>
      <c r="P11">
        <v>0.67313444097878472</v>
      </c>
      <c r="Q11">
        <v>0.72802525773362403</v>
      </c>
      <c r="R11">
        <v>0.70964861359997666</v>
      </c>
      <c r="S11">
        <f>AVERAGE(P11:R11)</f>
        <v>0.70360277077079514</v>
      </c>
      <c r="T11">
        <f>STDEV(P11:R11)/SQRT(3)</f>
        <v>1.613138351826145E-2</v>
      </c>
    </row>
    <row r="12" spans="1:20" x14ac:dyDescent="0.25">
      <c r="A12" t="s">
        <v>11</v>
      </c>
      <c r="B12">
        <v>0.71199509219851387</v>
      </c>
      <c r="C12">
        <v>0.65478863429640888</v>
      </c>
      <c r="D12">
        <v>0.6044655157144363</v>
      </c>
      <c r="H12" s="1">
        <v>0.65708308073645305</v>
      </c>
      <c r="I12">
        <v>3.1062307373304524E-2</v>
      </c>
      <c r="K12" t="s">
        <v>12</v>
      </c>
      <c r="L12">
        <v>1</v>
      </c>
      <c r="M12">
        <v>1</v>
      </c>
      <c r="N12">
        <v>1</v>
      </c>
      <c r="O12">
        <v>1</v>
      </c>
      <c r="P12">
        <v>0.4502551957181703</v>
      </c>
      <c r="Q12">
        <v>0.82332438262703356</v>
      </c>
      <c r="R12">
        <v>0.79414138241211008</v>
      </c>
      <c r="S12">
        <f t="shared" ref="S12:S13" si="0">AVERAGE(P12:R12)</f>
        <v>0.68924032025243809</v>
      </c>
      <c r="T12">
        <f t="shared" ref="T12:T13" si="1">STDEV(P12:R12)/SQRT(3)</f>
        <v>0.1197891608714808</v>
      </c>
    </row>
    <row r="13" spans="1:20" x14ac:dyDescent="0.25">
      <c r="A13" t="s">
        <v>12</v>
      </c>
      <c r="B13">
        <v>0.40466806696051766</v>
      </c>
      <c r="C13">
        <v>0.56275354412620415</v>
      </c>
      <c r="D13">
        <v>0.62248939210348841</v>
      </c>
      <c r="H13" s="1">
        <v>0.52997033439673669</v>
      </c>
      <c r="I13">
        <v>6.4980988378357266E-2</v>
      </c>
      <c r="K13" t="s">
        <v>13</v>
      </c>
      <c r="L13">
        <v>1</v>
      </c>
      <c r="M13">
        <v>1</v>
      </c>
      <c r="N13">
        <v>1</v>
      </c>
      <c r="O13">
        <v>1</v>
      </c>
      <c r="P13">
        <v>1.174856416982669</v>
      </c>
      <c r="Q13">
        <v>0.99879441322966778</v>
      </c>
      <c r="R13">
        <v>0.87504265372141743</v>
      </c>
      <c r="S13">
        <f t="shared" si="0"/>
        <v>1.0162311613112514</v>
      </c>
      <c r="T13">
        <f t="shared" si="1"/>
        <v>8.6986786923769641E-2</v>
      </c>
    </row>
    <row r="14" spans="1:20" x14ac:dyDescent="0.25">
      <c r="A14" t="s">
        <v>13</v>
      </c>
      <c r="B14">
        <v>0.86062421677875034</v>
      </c>
      <c r="C14">
        <v>1.1234987725709826</v>
      </c>
      <c r="D14">
        <v>1.4533767001192119</v>
      </c>
      <c r="H14" s="1">
        <v>1.1458332298229816</v>
      </c>
      <c r="I14">
        <v>0.17147691546495589</v>
      </c>
    </row>
    <row r="15" spans="1:20" x14ac:dyDescent="0.25">
      <c r="H15" t="s">
        <v>9</v>
      </c>
      <c r="I15" t="s">
        <v>10</v>
      </c>
    </row>
    <row r="16" spans="1:20" x14ac:dyDescent="0.25">
      <c r="A16" t="s">
        <v>11</v>
      </c>
      <c r="B16">
        <v>0.28901749774190405</v>
      </c>
      <c r="C16">
        <v>0.39479594032537196</v>
      </c>
      <c r="D16">
        <v>0.29921886674496068</v>
      </c>
      <c r="E16">
        <v>0.55113146949947323</v>
      </c>
      <c r="F16">
        <v>0.50645908436666942</v>
      </c>
      <c r="G16">
        <v>0.456648807264252</v>
      </c>
      <c r="H16" s="1">
        <v>0.41621194432377179</v>
      </c>
      <c r="I16">
        <v>4.4086058685982026E-2</v>
      </c>
    </row>
    <row r="17" spans="1:13" x14ac:dyDescent="0.25">
      <c r="A17" t="s">
        <v>12</v>
      </c>
      <c r="B17">
        <v>0.44693335783333021</v>
      </c>
      <c r="C17">
        <v>0.59766060011360889</v>
      </c>
      <c r="D17">
        <v>0.70038694646166644</v>
      </c>
      <c r="E17">
        <v>0.31411365635417299</v>
      </c>
      <c r="F17">
        <v>0.34590173829617826</v>
      </c>
      <c r="G17">
        <v>0.22101723944706916</v>
      </c>
      <c r="H17" s="1">
        <v>0.43766892308433764</v>
      </c>
      <c r="I17">
        <v>7.4235884952565709E-2</v>
      </c>
    </row>
    <row r="18" spans="1:13" x14ac:dyDescent="0.25">
      <c r="A18" t="s">
        <v>13</v>
      </c>
      <c r="B18">
        <v>1.3625897749912641</v>
      </c>
      <c r="C18">
        <v>1.2808671341689126</v>
      </c>
      <c r="D18">
        <v>1.033347458417516</v>
      </c>
      <c r="H18" s="1">
        <v>1.225601455859231</v>
      </c>
      <c r="I18">
        <v>9.8979538550456228E-2</v>
      </c>
    </row>
    <row r="20" spans="1:13" x14ac:dyDescent="0.25">
      <c r="A20" t="s">
        <v>19</v>
      </c>
      <c r="B20" t="s">
        <v>16</v>
      </c>
      <c r="C20" t="s">
        <v>17</v>
      </c>
      <c r="D20" t="s">
        <v>18</v>
      </c>
    </row>
    <row r="21" spans="1:13" x14ac:dyDescent="0.25">
      <c r="A21" t="s">
        <v>3</v>
      </c>
      <c r="B21">
        <v>1</v>
      </c>
      <c r="C21">
        <v>0.65708308073645305</v>
      </c>
      <c r="D21">
        <v>0.41621194432377179</v>
      </c>
    </row>
    <row r="22" spans="1:13" x14ac:dyDescent="0.25">
      <c r="A22" t="s">
        <v>12</v>
      </c>
      <c r="B22">
        <v>1</v>
      </c>
      <c r="C22">
        <v>0.52997033439673669</v>
      </c>
      <c r="D22">
        <v>0.43766892308433764</v>
      </c>
    </row>
    <row r="23" spans="1:13" x14ac:dyDescent="0.25">
      <c r="A23" t="s">
        <v>13</v>
      </c>
      <c r="B23">
        <v>1</v>
      </c>
      <c r="C23">
        <v>1.1458332298229816</v>
      </c>
      <c r="D23">
        <v>1.225601455859231</v>
      </c>
    </row>
    <row r="25" spans="1:13" x14ac:dyDescent="0.25">
      <c r="A25" t="s">
        <v>5</v>
      </c>
      <c r="B25" t="s">
        <v>16</v>
      </c>
      <c r="C25" t="s">
        <v>17</v>
      </c>
      <c r="D25" t="s">
        <v>18</v>
      </c>
    </row>
    <row r="26" spans="1:13" x14ac:dyDescent="0.25">
      <c r="A26" t="s">
        <v>3</v>
      </c>
      <c r="B26">
        <v>0</v>
      </c>
      <c r="C26">
        <v>3.1062307373304524E-2</v>
      </c>
      <c r="D26">
        <v>4.4086058685982026E-2</v>
      </c>
    </row>
    <row r="27" spans="1:13" x14ac:dyDescent="0.25">
      <c r="A27" t="s">
        <v>12</v>
      </c>
      <c r="B27">
        <v>0</v>
      </c>
      <c r="C27">
        <v>6.4980988378357266E-2</v>
      </c>
      <c r="D27">
        <v>7.4235884952565709E-2</v>
      </c>
    </row>
    <row r="28" spans="1:13" x14ac:dyDescent="0.25">
      <c r="A28" t="s">
        <v>13</v>
      </c>
      <c r="B28">
        <v>0</v>
      </c>
      <c r="C28">
        <v>0.17147691546495589</v>
      </c>
      <c r="D28">
        <v>9.8979538550456228E-2</v>
      </c>
    </row>
    <row r="30" spans="1:13" x14ac:dyDescent="0.25">
      <c r="A30" s="1" t="s">
        <v>25</v>
      </c>
      <c r="G30" t="s">
        <v>3</v>
      </c>
      <c r="H30" t="s">
        <v>5</v>
      </c>
      <c r="K30" s="1" t="s">
        <v>93</v>
      </c>
    </row>
    <row r="31" spans="1:13" x14ac:dyDescent="0.25">
      <c r="B31" t="s">
        <v>28</v>
      </c>
      <c r="C31">
        <v>1</v>
      </c>
      <c r="D31">
        <v>1</v>
      </c>
      <c r="E31">
        <v>1</v>
      </c>
      <c r="F31">
        <v>1</v>
      </c>
      <c r="G31">
        <v>1</v>
      </c>
      <c r="H31">
        <v>0</v>
      </c>
      <c r="K31" s="1"/>
    </row>
    <row r="32" spans="1:13" x14ac:dyDescent="0.25">
      <c r="B32" t="s">
        <v>26</v>
      </c>
      <c r="C32">
        <v>0.42928178744898698</v>
      </c>
      <c r="D32">
        <v>0.59287689052472048</v>
      </c>
      <c r="E32">
        <v>0.50151363664102555</v>
      </c>
      <c r="F32">
        <v>0.74223415173077267</v>
      </c>
      <c r="G32">
        <f>AVERAGE(C32:F32)</f>
        <v>0.56647661658637638</v>
      </c>
      <c r="H32">
        <v>6.7472399004748024E-2</v>
      </c>
      <c r="K32" t="s">
        <v>3</v>
      </c>
      <c r="L32" t="s">
        <v>58</v>
      </c>
      <c r="M32" t="s">
        <v>92</v>
      </c>
    </row>
    <row r="33" spans="1:13" x14ac:dyDescent="0.25">
      <c r="B33" t="s">
        <v>27</v>
      </c>
      <c r="C33">
        <v>0.74443549476219817</v>
      </c>
      <c r="D33">
        <v>0.43516745270788715</v>
      </c>
      <c r="E33">
        <v>0.39388913751441834</v>
      </c>
      <c r="G33">
        <f>AVERAGE(C33:E33)</f>
        <v>0.52449736166150129</v>
      </c>
      <c r="H33">
        <v>0.1177550969906956</v>
      </c>
      <c r="L33">
        <v>1</v>
      </c>
      <c r="M33">
        <v>22.021548894844614</v>
      </c>
    </row>
    <row r="34" spans="1:13" x14ac:dyDescent="0.25">
      <c r="L34">
        <v>1</v>
      </c>
      <c r="M34">
        <v>16.384327321164392</v>
      </c>
    </row>
    <row r="35" spans="1:13" x14ac:dyDescent="0.25">
      <c r="G35" s="2" t="s">
        <v>12</v>
      </c>
      <c r="H35" t="s">
        <v>5</v>
      </c>
      <c r="L35">
        <v>1</v>
      </c>
      <c r="M35">
        <v>25.781577962547814</v>
      </c>
    </row>
    <row r="36" spans="1:13" x14ac:dyDescent="0.25">
      <c r="B36" t="s">
        <v>28</v>
      </c>
      <c r="L36">
        <v>1</v>
      </c>
      <c r="M36">
        <v>7.7603279945548511</v>
      </c>
    </row>
    <row r="37" spans="1:13" x14ac:dyDescent="0.25">
      <c r="B37" t="s">
        <v>26</v>
      </c>
      <c r="C37">
        <v>0.52068811755107069</v>
      </c>
      <c r="D37">
        <v>0.82697480022606762</v>
      </c>
      <c r="E37">
        <v>0.3369576691390691</v>
      </c>
      <c r="F37">
        <v>0.80329329724440302</v>
      </c>
      <c r="G37">
        <f>AVERAGE(C37:F37)</f>
        <v>0.62197847104015258</v>
      </c>
      <c r="H37">
        <f>STDEV(C37:F37)/SQRT(4)</f>
        <v>0.1177550969906956</v>
      </c>
      <c r="L37">
        <v>1</v>
      </c>
      <c r="M37">
        <v>6.2881497459784734</v>
      </c>
    </row>
    <row r="38" spans="1:13" x14ac:dyDescent="0.25">
      <c r="B38" t="s">
        <v>27</v>
      </c>
      <c r="C38">
        <v>0.51968770495303729</v>
      </c>
      <c r="D38">
        <v>0.77418964761737175</v>
      </c>
      <c r="E38">
        <v>0.70046399575156237</v>
      </c>
      <c r="G38">
        <f>AVERAGE(C38:F38)</f>
        <v>0.66478044944065717</v>
      </c>
      <c r="H38">
        <f>STDEV(C38:E38)/SQRT(3)</f>
        <v>7.5603783664073387E-2</v>
      </c>
      <c r="L38">
        <v>1</v>
      </c>
      <c r="M38">
        <v>5.2180907456764816</v>
      </c>
    </row>
    <row r="39" spans="1:13" x14ac:dyDescent="0.25">
      <c r="K39" t="s">
        <v>19</v>
      </c>
      <c r="L39">
        <v>1</v>
      </c>
      <c r="M39">
        <v>13.909003777461104</v>
      </c>
    </row>
    <row r="40" spans="1:13" x14ac:dyDescent="0.25">
      <c r="B40" t="s">
        <v>20</v>
      </c>
      <c r="C40" t="s">
        <v>21</v>
      </c>
      <c r="D40" t="s">
        <v>22</v>
      </c>
      <c r="E40" t="s">
        <v>23</v>
      </c>
      <c r="F40" t="s">
        <v>24</v>
      </c>
      <c r="K40" t="s">
        <v>5</v>
      </c>
      <c r="L40">
        <v>0</v>
      </c>
      <c r="M40">
        <v>3.5791723069563117</v>
      </c>
    </row>
    <row r="41" spans="1:13" x14ac:dyDescent="0.25">
      <c r="A41" t="s">
        <v>3</v>
      </c>
      <c r="B41">
        <v>1</v>
      </c>
      <c r="C41">
        <v>0.56647661658637638</v>
      </c>
      <c r="D41">
        <v>0.52449736166150129</v>
      </c>
      <c r="E41">
        <v>6.7472399004748024E-2</v>
      </c>
      <c r="F41">
        <v>0.11061278048545106</v>
      </c>
      <c r="K41" t="s">
        <v>6</v>
      </c>
      <c r="M41">
        <v>7.7169638858154968E-3</v>
      </c>
    </row>
    <row r="42" spans="1:13" x14ac:dyDescent="0.25">
      <c r="A42" t="s">
        <v>12</v>
      </c>
      <c r="B42">
        <v>1</v>
      </c>
      <c r="C42">
        <v>0.62197847104015258</v>
      </c>
      <c r="D42">
        <v>0.66478044944065717</v>
      </c>
      <c r="E42">
        <v>0.1177550969906956</v>
      </c>
      <c r="F42">
        <v>7.5603783664073387E-2</v>
      </c>
    </row>
    <row r="43" spans="1:13" x14ac:dyDescent="0.25">
      <c r="K43" t="s">
        <v>12</v>
      </c>
      <c r="L43" t="s">
        <v>58</v>
      </c>
      <c r="M43" t="s">
        <v>92</v>
      </c>
    </row>
    <row r="44" spans="1:13" x14ac:dyDescent="0.25">
      <c r="L44">
        <v>1</v>
      </c>
      <c r="M44">
        <v>1.4400408079718707</v>
      </c>
    </row>
    <row r="45" spans="1:13" x14ac:dyDescent="0.25">
      <c r="L45">
        <v>1</v>
      </c>
      <c r="M45">
        <v>0.9650688432221598</v>
      </c>
    </row>
    <row r="46" spans="1:13" x14ac:dyDescent="0.25">
      <c r="L46">
        <v>1</v>
      </c>
      <c r="M46">
        <v>0.998149489578256</v>
      </c>
    </row>
    <row r="47" spans="1:13" x14ac:dyDescent="0.25">
      <c r="L47">
        <v>1</v>
      </c>
      <c r="M47">
        <v>0.92976098494584036</v>
      </c>
    </row>
    <row r="48" spans="1:13" x14ac:dyDescent="0.25">
      <c r="L48">
        <v>1</v>
      </c>
      <c r="M48">
        <v>0.49568169428376307</v>
      </c>
    </row>
    <row r="49" spans="11:13" x14ac:dyDescent="0.25">
      <c r="L49">
        <v>1</v>
      </c>
      <c r="M49">
        <v>0.81693216517397937</v>
      </c>
    </row>
    <row r="50" spans="11:13" x14ac:dyDescent="0.25">
      <c r="K50" t="s">
        <v>19</v>
      </c>
      <c r="L50">
        <v>1</v>
      </c>
      <c r="M50">
        <v>0.94093899752931165</v>
      </c>
    </row>
    <row r="51" spans="11:13" x14ac:dyDescent="0.25">
      <c r="K51" t="s">
        <v>5</v>
      </c>
      <c r="L51">
        <v>0</v>
      </c>
      <c r="M51">
        <v>0.1247283201696526</v>
      </c>
    </row>
    <row r="52" spans="11:13" x14ac:dyDescent="0.25">
      <c r="K52" t="s">
        <v>6</v>
      </c>
      <c r="M52">
        <v>0.32789861948382537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E26" sqref="E26"/>
    </sheetView>
  </sheetViews>
  <sheetFormatPr defaultRowHeight="15" x14ac:dyDescent="0.25"/>
  <cols>
    <col min="1" max="1" width="11.28515625" bestFit="1" customWidth="1"/>
    <col min="2" max="2" width="12" bestFit="1" customWidth="1"/>
  </cols>
  <sheetData>
    <row r="2" spans="1:6" x14ac:dyDescent="0.25">
      <c r="A2" s="1" t="s">
        <v>34</v>
      </c>
    </row>
    <row r="3" spans="1:6" x14ac:dyDescent="0.25">
      <c r="E3" t="s">
        <v>19</v>
      </c>
      <c r="F3" t="s">
        <v>5</v>
      </c>
    </row>
    <row r="4" spans="1:6" x14ac:dyDescent="0.25">
      <c r="B4" t="s">
        <v>37</v>
      </c>
      <c r="C4" t="s">
        <v>38</v>
      </c>
      <c r="D4" t="s">
        <v>39</v>
      </c>
      <c r="E4" t="s">
        <v>3</v>
      </c>
    </row>
    <row r="5" spans="1:6" x14ac:dyDescent="0.25">
      <c r="A5" t="s">
        <v>40</v>
      </c>
      <c r="B5">
        <v>1.1654495023837181</v>
      </c>
      <c r="C5">
        <v>0.90527285270551383</v>
      </c>
      <c r="D5">
        <v>1.1183537333758151</v>
      </c>
      <c r="E5">
        <v>1.0630253628216824</v>
      </c>
      <c r="F5">
        <v>8.0039352197477417E-2</v>
      </c>
    </row>
    <row r="6" spans="1:6" x14ac:dyDescent="0.25">
      <c r="A6" t="s">
        <v>36</v>
      </c>
      <c r="B6">
        <v>0.37429318553565938</v>
      </c>
      <c r="C6">
        <v>0.37097022522109291</v>
      </c>
      <c r="D6">
        <v>0.35607527603353922</v>
      </c>
      <c r="E6">
        <v>0.3671128955967638</v>
      </c>
      <c r="F6">
        <v>5.6015563471207112E-3</v>
      </c>
    </row>
    <row r="7" spans="1:6" x14ac:dyDescent="0.25">
      <c r="E7" t="s">
        <v>12</v>
      </c>
    </row>
    <row r="8" spans="1:6" x14ac:dyDescent="0.25">
      <c r="A8" t="s">
        <v>28</v>
      </c>
      <c r="B8">
        <v>0.93363335607717834</v>
      </c>
      <c r="C8">
        <v>1.0180365861296679</v>
      </c>
      <c r="D8">
        <v>0.96769873026417075</v>
      </c>
      <c r="E8">
        <v>0.97312289082367232</v>
      </c>
      <c r="F8">
        <v>2.4515589932087477E-2</v>
      </c>
    </row>
    <row r="9" spans="1:6" x14ac:dyDescent="0.25">
      <c r="A9" t="s">
        <v>36</v>
      </c>
      <c r="B9">
        <v>0.11756208221554496</v>
      </c>
      <c r="C9">
        <v>0.31966658212435922</v>
      </c>
      <c r="D9">
        <v>0.34433520638885584</v>
      </c>
      <c r="E9">
        <v>0.26052129024291998</v>
      </c>
      <c r="F9">
        <v>7.1833456981262062E-2</v>
      </c>
    </row>
    <row r="11" spans="1:6" x14ac:dyDescent="0.25">
      <c r="B11" t="s">
        <v>3</v>
      </c>
      <c r="C11" t="s">
        <v>5</v>
      </c>
      <c r="D11" t="s">
        <v>12</v>
      </c>
    </row>
    <row r="12" spans="1:6" x14ac:dyDescent="0.25">
      <c r="A12" t="s">
        <v>40</v>
      </c>
      <c r="B12">
        <v>1.0630253628216824</v>
      </c>
      <c r="C12">
        <v>8.0039352197477417E-2</v>
      </c>
      <c r="D12">
        <v>0.97312289082367232</v>
      </c>
      <c r="E12">
        <v>2.4515589932087477E-2</v>
      </c>
    </row>
    <row r="13" spans="1:6" x14ac:dyDescent="0.25">
      <c r="A13" t="s">
        <v>36</v>
      </c>
      <c r="B13">
        <v>0.3671128955967638</v>
      </c>
      <c r="C13">
        <v>5.6015563471207112E-3</v>
      </c>
      <c r="D13">
        <v>0.26052129024291998</v>
      </c>
      <c r="E13">
        <v>7.1833456981262062E-2</v>
      </c>
    </row>
    <row r="15" spans="1:6" x14ac:dyDescent="0.25">
      <c r="A15" s="1" t="s">
        <v>35</v>
      </c>
    </row>
    <row r="16" spans="1:6" x14ac:dyDescent="0.25">
      <c r="B16" t="s">
        <v>42</v>
      </c>
    </row>
    <row r="17" spans="1:6" x14ac:dyDescent="0.25">
      <c r="B17" t="s">
        <v>37</v>
      </c>
      <c r="C17" t="s">
        <v>38</v>
      </c>
      <c r="D17" t="s">
        <v>39</v>
      </c>
      <c r="E17" t="s">
        <v>12</v>
      </c>
      <c r="F17" t="s">
        <v>5</v>
      </c>
    </row>
    <row r="18" spans="1:6" x14ac:dyDescent="0.25">
      <c r="A18" t="s">
        <v>41</v>
      </c>
      <c r="B18">
        <v>0.76778806657723819</v>
      </c>
      <c r="C18">
        <v>0.99413792425993774</v>
      </c>
      <c r="D18">
        <v>0.99650520582349378</v>
      </c>
      <c r="E18">
        <v>0.91947706555355657</v>
      </c>
      <c r="F18">
        <v>7.5847578105320654E-2</v>
      </c>
    </row>
    <row r="19" spans="1:6" x14ac:dyDescent="0.25">
      <c r="A19" t="s">
        <v>42</v>
      </c>
      <c r="B19">
        <v>0.18575578773286794</v>
      </c>
      <c r="C19">
        <v>0.2088821829663543</v>
      </c>
      <c r="D19">
        <v>0.24768709519616047</v>
      </c>
      <c r="E19">
        <v>0.21410835529846092</v>
      </c>
      <c r="F19">
        <v>1.8067986135352546E-2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workbookViewId="0">
      <selection activeCell="L15" sqref="L15"/>
    </sheetView>
  </sheetViews>
  <sheetFormatPr defaultRowHeight="15" x14ac:dyDescent="0.25"/>
  <cols>
    <col min="1" max="1" width="10" bestFit="1" customWidth="1"/>
    <col min="2" max="4" width="9.5703125" bestFit="1" customWidth="1"/>
    <col min="5" max="5" width="15.28515625" bestFit="1" customWidth="1"/>
    <col min="6" max="6" width="9.5703125" bestFit="1" customWidth="1"/>
  </cols>
  <sheetData>
    <row r="2" spans="1:6" x14ac:dyDescent="0.25">
      <c r="A2" s="1" t="s">
        <v>82</v>
      </c>
    </row>
    <row r="3" spans="1:6" x14ac:dyDescent="0.25">
      <c r="A3" s="1"/>
    </row>
    <row r="4" spans="1:6" x14ac:dyDescent="0.25">
      <c r="A4" s="2" t="s">
        <v>97</v>
      </c>
    </row>
    <row r="5" spans="1:6" x14ac:dyDescent="0.25">
      <c r="B5" t="s">
        <v>43</v>
      </c>
      <c r="E5" t="s">
        <v>59</v>
      </c>
      <c r="F5" t="s">
        <v>5</v>
      </c>
    </row>
    <row r="6" spans="1:6" x14ac:dyDescent="0.25">
      <c r="A6" t="s">
        <v>3</v>
      </c>
      <c r="B6">
        <v>1</v>
      </c>
      <c r="C6">
        <v>1</v>
      </c>
      <c r="D6">
        <v>1</v>
      </c>
      <c r="E6">
        <f>AVERAGE(B6:D6)</f>
        <v>1</v>
      </c>
      <c r="F6">
        <f>STDEV(B6:D6)/SQRT(3)</f>
        <v>0</v>
      </c>
    </row>
    <row r="7" spans="1:6" x14ac:dyDescent="0.25">
      <c r="A7" t="s">
        <v>12</v>
      </c>
      <c r="B7">
        <v>1</v>
      </c>
      <c r="C7">
        <v>1</v>
      </c>
      <c r="D7">
        <v>1</v>
      </c>
      <c r="E7">
        <f>AVERAGE(B7:D7)</f>
        <v>1</v>
      </c>
      <c r="F7">
        <f>STDEV(B7:D7)/SQRT(3)</f>
        <v>0</v>
      </c>
    </row>
    <row r="8" spans="1:6" x14ac:dyDescent="0.25">
      <c r="B8" t="s">
        <v>80</v>
      </c>
    </row>
    <row r="9" spans="1:6" ht="15.75" x14ac:dyDescent="0.25">
      <c r="A9" t="s">
        <v>3</v>
      </c>
      <c r="B9" s="10">
        <v>0.17407021144112594</v>
      </c>
      <c r="C9" s="11">
        <v>0.27403480205315978</v>
      </c>
      <c r="D9" s="11">
        <v>0.28276308855897947</v>
      </c>
      <c r="E9" s="4">
        <f>AVERAGE(B9:D9)</f>
        <v>0.24362270068442174</v>
      </c>
      <c r="F9" s="4">
        <f>STDEV(B9:D9)/SQRT(3)</f>
        <v>3.4867402715076552E-2</v>
      </c>
    </row>
    <row r="10" spans="1:6" x14ac:dyDescent="0.25">
      <c r="A10" t="s">
        <v>12</v>
      </c>
      <c r="B10" s="11">
        <v>4.5250712542569509E-2</v>
      </c>
      <c r="C10" s="11">
        <v>4.0458997132587958E-2</v>
      </c>
      <c r="D10" s="11">
        <v>2.7865821639163735E-2</v>
      </c>
      <c r="E10" s="4">
        <f>AVERAGE(B10:D10)</f>
        <v>3.7858510438107069E-2</v>
      </c>
      <c r="F10" s="4">
        <f>STDEV(B10:D10)/SQRT(3)</f>
        <v>5.1842873575500201E-3</v>
      </c>
    </row>
    <row r="11" spans="1:6" x14ac:dyDescent="0.25">
      <c r="B11" s="7" t="s">
        <v>81</v>
      </c>
      <c r="C11" s="7"/>
      <c r="D11" s="7"/>
    </row>
    <row r="12" spans="1:6" x14ac:dyDescent="0.25">
      <c r="A12" t="s">
        <v>3</v>
      </c>
      <c r="B12" s="11">
        <v>0.22755487871311297</v>
      </c>
      <c r="C12" s="11">
        <v>0.22517628754065516</v>
      </c>
      <c r="D12" s="11">
        <v>0.4905069054282748</v>
      </c>
      <c r="E12" s="4">
        <f>AVERAGE(B12:D12)</f>
        <v>0.314412690560681</v>
      </c>
      <c r="F12" s="4">
        <f>STDEV(B12:D12)/SQRT(3)</f>
        <v>8.8049784793163333E-2</v>
      </c>
    </row>
    <row r="13" spans="1:6" x14ac:dyDescent="0.25">
      <c r="A13" t="s">
        <v>12</v>
      </c>
      <c r="B13" s="11">
        <v>2.4558538978027032E-2</v>
      </c>
      <c r="C13" s="11">
        <v>1.5605862323751192E-2</v>
      </c>
      <c r="D13" s="11">
        <v>1.800881839726513E-2</v>
      </c>
      <c r="E13" s="4">
        <f>AVERAGE(B13:D13)</f>
        <v>1.939107323301445E-2</v>
      </c>
      <c r="F13" s="9">
        <f>STDEV(B13:D13)/SQRT(3)</f>
        <v>2.6752305908225456E-3</v>
      </c>
    </row>
    <row r="14" spans="1:6" x14ac:dyDescent="0.25">
      <c r="B14" s="7"/>
      <c r="C14" s="7"/>
      <c r="D14" s="7"/>
    </row>
    <row r="15" spans="1:6" x14ac:dyDescent="0.25">
      <c r="A15" t="s">
        <v>86</v>
      </c>
      <c r="B15" s="7"/>
      <c r="C15" s="7"/>
      <c r="D15" s="7"/>
    </row>
    <row r="16" spans="1:6" x14ac:dyDescent="0.25">
      <c r="B16" t="s">
        <v>37</v>
      </c>
      <c r="C16" t="s">
        <v>38</v>
      </c>
      <c r="D16" t="s">
        <v>39</v>
      </c>
      <c r="E16" t="s">
        <v>46</v>
      </c>
      <c r="F16" t="s">
        <v>5</v>
      </c>
    </row>
    <row r="17" spans="1:6" x14ac:dyDescent="0.25">
      <c r="A17" t="s">
        <v>43</v>
      </c>
      <c r="B17">
        <v>21.5</v>
      </c>
      <c r="C17">
        <v>15.5</v>
      </c>
      <c r="D17">
        <v>28</v>
      </c>
      <c r="E17" s="4">
        <f>AVERAGE(B17:D17)</f>
        <v>21.666666666666668</v>
      </c>
      <c r="F17" s="4">
        <f>STDEV(B17:D17)/SQRT(3)</f>
        <v>3.6094013046179545</v>
      </c>
    </row>
    <row r="18" spans="1:6" x14ac:dyDescent="0.25">
      <c r="A18" t="s">
        <v>80</v>
      </c>
      <c r="B18">
        <v>33</v>
      </c>
      <c r="C18">
        <v>35</v>
      </c>
      <c r="D18">
        <v>42</v>
      </c>
      <c r="E18" s="4">
        <f t="shared" ref="E18:E19" si="0">AVERAGE(B18:D18)</f>
        <v>36.666666666666664</v>
      </c>
      <c r="F18" s="4">
        <f t="shared" ref="F18:F19" si="1">STDEV(B18:D18)/SQRT(3)</f>
        <v>2.728450923957479</v>
      </c>
    </row>
    <row r="19" spans="1:6" x14ac:dyDescent="0.25">
      <c r="A19" t="s">
        <v>81</v>
      </c>
      <c r="B19">
        <v>53</v>
      </c>
      <c r="C19">
        <v>93</v>
      </c>
      <c r="D19">
        <v>69</v>
      </c>
      <c r="E19" s="4">
        <f t="shared" si="0"/>
        <v>71.666666666666671</v>
      </c>
      <c r="F19" s="4">
        <f t="shared" si="1"/>
        <v>11.623730516108459</v>
      </c>
    </row>
    <row r="21" spans="1:6" x14ac:dyDescent="0.25">
      <c r="A21" s="6" t="s">
        <v>83</v>
      </c>
      <c r="B21" s="3"/>
      <c r="C21" s="3"/>
      <c r="D21" s="3"/>
      <c r="E21" s="3"/>
    </row>
    <row r="22" spans="1:6" x14ac:dyDescent="0.25">
      <c r="A22" s="6"/>
      <c r="B22" s="3"/>
      <c r="C22" s="3"/>
      <c r="D22" s="3"/>
      <c r="E22" s="3"/>
    </row>
    <row r="23" spans="1:6" x14ac:dyDescent="0.25">
      <c r="A23" s="7" t="s">
        <v>96</v>
      </c>
      <c r="B23" s="3"/>
      <c r="C23" s="3"/>
      <c r="D23" s="3"/>
      <c r="E23" s="3"/>
    </row>
    <row r="24" spans="1:6" x14ac:dyDescent="0.25">
      <c r="B24" t="s">
        <v>37</v>
      </c>
      <c r="C24" t="s">
        <v>38</v>
      </c>
      <c r="D24" t="s">
        <v>39</v>
      </c>
      <c r="E24" t="s">
        <v>12</v>
      </c>
      <c r="F24" t="s">
        <v>5</v>
      </c>
    </row>
    <row r="25" spans="1:6" x14ac:dyDescent="0.25">
      <c r="A25" t="s">
        <v>43</v>
      </c>
      <c r="B25">
        <v>1</v>
      </c>
      <c r="C25">
        <v>1</v>
      </c>
      <c r="D25">
        <v>1</v>
      </c>
      <c r="E25">
        <v>1</v>
      </c>
      <c r="F25">
        <v>0</v>
      </c>
    </row>
    <row r="26" spans="1:6" x14ac:dyDescent="0.25">
      <c r="A26" t="s">
        <v>44</v>
      </c>
      <c r="B26" s="4">
        <v>0.63728031365962845</v>
      </c>
      <c r="C26" s="4">
        <v>0.31643914849256993</v>
      </c>
      <c r="D26" s="4">
        <v>0.26980705912610686</v>
      </c>
      <c r="E26" s="4">
        <v>0.4078421737594351</v>
      </c>
      <c r="F26" s="4">
        <v>0.11550618016700227</v>
      </c>
    </row>
    <row r="27" spans="1:6" x14ac:dyDescent="0.25">
      <c r="A27" t="s">
        <v>45</v>
      </c>
      <c r="B27" s="12">
        <v>1.608576205600724E-3</v>
      </c>
      <c r="C27" s="12">
        <v>1.262063311169425E-3</v>
      </c>
      <c r="D27" s="12">
        <v>4.7164859810783493E-4</v>
      </c>
      <c r="E27" s="12">
        <v>1.1140960382926611E-3</v>
      </c>
      <c r="F27" s="8">
        <v>3.3643812286551609E-4</v>
      </c>
    </row>
    <row r="29" spans="1:6" x14ac:dyDescent="0.25">
      <c r="A29" s="3" t="s">
        <v>86</v>
      </c>
      <c r="B29" s="3"/>
      <c r="C29" s="3"/>
      <c r="D29" s="3"/>
      <c r="E29" s="3"/>
    </row>
    <row r="30" spans="1:6" x14ac:dyDescent="0.25">
      <c r="B30" t="s">
        <v>37</v>
      </c>
      <c r="C30" t="s">
        <v>38</v>
      </c>
      <c r="D30" t="s">
        <v>39</v>
      </c>
      <c r="E30" t="s">
        <v>46</v>
      </c>
      <c r="F30" t="s">
        <v>5</v>
      </c>
    </row>
    <row r="31" spans="1:6" x14ac:dyDescent="0.25">
      <c r="A31" t="s">
        <v>43</v>
      </c>
      <c r="B31">
        <v>40</v>
      </c>
      <c r="C31">
        <v>31</v>
      </c>
      <c r="D31">
        <v>2</v>
      </c>
      <c r="E31" s="4">
        <v>24.333333333333332</v>
      </c>
      <c r="F31" s="4">
        <v>11.464922347946562</v>
      </c>
    </row>
    <row r="32" spans="1:6" x14ac:dyDescent="0.25">
      <c r="A32" t="s">
        <v>44</v>
      </c>
      <c r="B32">
        <v>144</v>
      </c>
      <c r="C32">
        <v>147</v>
      </c>
      <c r="D32">
        <v>63</v>
      </c>
      <c r="E32" s="4">
        <v>118</v>
      </c>
      <c r="F32" s="4">
        <v>27.513632984395212</v>
      </c>
    </row>
    <row r="33" spans="1:6" x14ac:dyDescent="0.25">
      <c r="A33" t="s">
        <v>45</v>
      </c>
      <c r="B33">
        <v>159</v>
      </c>
      <c r="C33">
        <v>217</v>
      </c>
      <c r="D33">
        <v>123</v>
      </c>
      <c r="E33" s="4">
        <v>166.33333333333334</v>
      </c>
      <c r="F33" s="4">
        <v>27.382070370550483</v>
      </c>
    </row>
    <row r="35" spans="1:6" x14ac:dyDescent="0.25">
      <c r="A35" s="1" t="s">
        <v>84</v>
      </c>
    </row>
    <row r="36" spans="1:6" x14ac:dyDescent="0.25">
      <c r="A36" s="1"/>
    </row>
    <row r="37" spans="1:6" x14ac:dyDescent="0.25">
      <c r="A37" t="s">
        <v>97</v>
      </c>
    </row>
    <row r="38" spans="1:6" x14ac:dyDescent="0.25">
      <c r="B38" t="s">
        <v>43</v>
      </c>
      <c r="E38" t="s">
        <v>59</v>
      </c>
      <c r="F38" t="s">
        <v>5</v>
      </c>
    </row>
    <row r="39" spans="1:6" x14ac:dyDescent="0.25">
      <c r="A39" t="s">
        <v>3</v>
      </c>
      <c r="B39">
        <v>1</v>
      </c>
      <c r="C39">
        <v>1</v>
      </c>
      <c r="D39">
        <v>1</v>
      </c>
      <c r="E39">
        <v>1</v>
      </c>
      <c r="F39">
        <v>0</v>
      </c>
    </row>
    <row r="40" spans="1:6" x14ac:dyDescent="0.25">
      <c r="A40" t="s">
        <v>12</v>
      </c>
      <c r="B40">
        <v>1</v>
      </c>
      <c r="C40">
        <v>1</v>
      </c>
      <c r="D40">
        <v>1</v>
      </c>
      <c r="E40">
        <v>1</v>
      </c>
      <c r="F40">
        <v>0</v>
      </c>
    </row>
    <row r="41" spans="1:6" x14ac:dyDescent="0.25">
      <c r="B41" t="s">
        <v>80</v>
      </c>
    </row>
    <row r="42" spans="1:6" x14ac:dyDescent="0.25">
      <c r="A42" t="s">
        <v>3</v>
      </c>
      <c r="B42" s="4">
        <v>0.34856458712829963</v>
      </c>
      <c r="C42" s="4">
        <v>0.31909300187615863</v>
      </c>
      <c r="D42" s="4">
        <v>0.49557816334491145</v>
      </c>
      <c r="E42" s="4">
        <v>0.38774525078312322</v>
      </c>
      <c r="F42" s="4">
        <v>5.4583563942476487E-2</v>
      </c>
    </row>
    <row r="43" spans="1:6" x14ac:dyDescent="0.25">
      <c r="A43" t="s">
        <v>12</v>
      </c>
      <c r="B43" s="4">
        <v>0.12563155804894885</v>
      </c>
      <c r="C43" s="4">
        <v>0.11623887011610075</v>
      </c>
      <c r="D43" s="4">
        <v>0.12587295835651371</v>
      </c>
      <c r="E43" s="4">
        <v>0.12258112884052112</v>
      </c>
      <c r="F43" s="4">
        <v>3.1718949553191751E-3</v>
      </c>
    </row>
    <row r="44" spans="1:6" x14ac:dyDescent="0.25">
      <c r="B44" s="4" t="s">
        <v>81</v>
      </c>
      <c r="C44" s="4"/>
      <c r="D44" s="4"/>
      <c r="E44" s="4"/>
      <c r="F44" s="4"/>
    </row>
    <row r="45" spans="1:6" x14ac:dyDescent="0.25">
      <c r="A45" t="s">
        <v>3</v>
      </c>
      <c r="B45" s="4">
        <v>0.39343825241294067</v>
      </c>
      <c r="C45" s="4">
        <v>0.26233684277747799</v>
      </c>
      <c r="D45" s="4">
        <v>0.16624805625274364</v>
      </c>
      <c r="E45" s="4">
        <v>0.27400771714772076</v>
      </c>
      <c r="F45" s="4">
        <v>6.584325652449588E-2</v>
      </c>
    </row>
    <row r="46" spans="1:6" x14ac:dyDescent="0.25">
      <c r="A46" t="s">
        <v>12</v>
      </c>
      <c r="B46" s="4">
        <v>0.14018105689808583</v>
      </c>
      <c r="C46" s="4">
        <v>0.13661765031990619</v>
      </c>
      <c r="D46" s="4">
        <v>0.13713592242965125</v>
      </c>
      <c r="E46" s="4">
        <v>0.13797820988254775</v>
      </c>
      <c r="F46" s="4">
        <v>1.1115383822033367E-3</v>
      </c>
    </row>
    <row r="48" spans="1:6" x14ac:dyDescent="0.25">
      <c r="A48" t="s">
        <v>86</v>
      </c>
    </row>
    <row r="49" spans="1:6" x14ac:dyDescent="0.25">
      <c r="B49" t="s">
        <v>37</v>
      </c>
      <c r="C49" t="s">
        <v>38</v>
      </c>
      <c r="D49" t="s">
        <v>39</v>
      </c>
      <c r="E49" t="s">
        <v>46</v>
      </c>
      <c r="F49" t="s">
        <v>5</v>
      </c>
    </row>
    <row r="50" spans="1:6" x14ac:dyDescent="0.25">
      <c r="A50" t="s">
        <v>43</v>
      </c>
      <c r="B50">
        <v>17</v>
      </c>
      <c r="C50">
        <v>10</v>
      </c>
      <c r="D50">
        <v>1</v>
      </c>
      <c r="E50" s="4">
        <f t="shared" ref="E50:E51" si="2">AVERAGE(B50:D50)</f>
        <v>9.3333333333333339</v>
      </c>
      <c r="F50" s="4">
        <f>STDEV(B50:D50)/SQRT(3)</f>
        <v>4.6308146631499358</v>
      </c>
    </row>
    <row r="51" spans="1:6" x14ac:dyDescent="0.25">
      <c r="A51" t="s">
        <v>80</v>
      </c>
      <c r="B51">
        <v>102</v>
      </c>
      <c r="C51">
        <v>81</v>
      </c>
      <c r="D51">
        <v>45</v>
      </c>
      <c r="E51" s="4">
        <f t="shared" si="2"/>
        <v>76</v>
      </c>
      <c r="F51" s="4">
        <f>STDEV(B51:D51)/SQRT(3)</f>
        <v>16.643316977093239</v>
      </c>
    </row>
    <row r="52" spans="1:6" x14ac:dyDescent="0.25">
      <c r="A52" t="s">
        <v>81</v>
      </c>
      <c r="B52">
        <v>67</v>
      </c>
      <c r="C52">
        <v>66</v>
      </c>
      <c r="D52">
        <v>51</v>
      </c>
      <c r="E52" s="4">
        <f>AVERAGE(B52:D52)</f>
        <v>61.333333333333336</v>
      </c>
      <c r="F52" s="4">
        <f>STDEV(B52:D52)/SQRT(3)</f>
        <v>5.1747248987533316</v>
      </c>
    </row>
    <row r="54" spans="1:6" x14ac:dyDescent="0.25">
      <c r="A54" s="1" t="s">
        <v>85</v>
      </c>
    </row>
    <row r="55" spans="1:6" x14ac:dyDescent="0.25">
      <c r="A55" s="1"/>
    </row>
    <row r="56" spans="1:6" x14ac:dyDescent="0.25">
      <c r="A56" t="s">
        <v>97</v>
      </c>
    </row>
    <row r="57" spans="1:6" x14ac:dyDescent="0.25">
      <c r="A57" s="5"/>
      <c r="B57" t="s">
        <v>43</v>
      </c>
      <c r="E57" t="s">
        <v>59</v>
      </c>
      <c r="F57" t="s">
        <v>5</v>
      </c>
    </row>
    <row r="58" spans="1:6" x14ac:dyDescent="0.25">
      <c r="A58" s="3" t="s">
        <v>3</v>
      </c>
      <c r="B58">
        <v>1</v>
      </c>
      <c r="C58">
        <v>1</v>
      </c>
      <c r="D58">
        <v>1</v>
      </c>
      <c r="E58">
        <f>AVERAGE(B58:D58)</f>
        <v>1</v>
      </c>
      <c r="F58">
        <v>0</v>
      </c>
    </row>
    <row r="59" spans="1:6" x14ac:dyDescent="0.25">
      <c r="A59" s="3" t="s">
        <v>12</v>
      </c>
      <c r="B59">
        <v>1</v>
      </c>
      <c r="C59">
        <v>1</v>
      </c>
      <c r="D59">
        <v>1</v>
      </c>
      <c r="E59">
        <f>AVERAGE(B59:D59)</f>
        <v>1</v>
      </c>
      <c r="F59">
        <v>0</v>
      </c>
    </row>
    <row r="60" spans="1:6" x14ac:dyDescent="0.25">
      <c r="A60" s="3"/>
      <c r="B60" t="s">
        <v>80</v>
      </c>
    </row>
    <row r="61" spans="1:6" x14ac:dyDescent="0.25">
      <c r="A61" s="3" t="s">
        <v>3</v>
      </c>
      <c r="B61" s="4">
        <v>8.3431535216535915E-2</v>
      </c>
      <c r="C61" s="4">
        <v>0.16620805889896759</v>
      </c>
      <c r="D61" s="4">
        <v>0.23777981163515302</v>
      </c>
      <c r="E61" s="4">
        <f>AVERAGE(B61:D61)</f>
        <v>0.16247313525021886</v>
      </c>
      <c r="F61" s="4">
        <v>4.4595627025325914E-2</v>
      </c>
    </row>
    <row r="62" spans="1:6" x14ac:dyDescent="0.25">
      <c r="A62" s="3" t="s">
        <v>12</v>
      </c>
      <c r="E62" s="4">
        <v>0.31295873455875106</v>
      </c>
      <c r="F62" s="9">
        <v>4.0517840462088606E-3</v>
      </c>
    </row>
    <row r="63" spans="1:6" x14ac:dyDescent="0.25">
      <c r="A63" s="3"/>
      <c r="B63" t="s">
        <v>81</v>
      </c>
    </row>
    <row r="64" spans="1:6" x14ac:dyDescent="0.25">
      <c r="A64" t="s">
        <v>3</v>
      </c>
      <c r="B64" s="4">
        <v>4.7353069135906763E-2</v>
      </c>
      <c r="C64" s="4">
        <v>8.9143640858383597E-2</v>
      </c>
      <c r="D64" s="4">
        <v>8.1064689019822014E-2</v>
      </c>
      <c r="E64" s="4">
        <f>AVERAGE(B64:D64)</f>
        <v>7.2520466338037451E-2</v>
      </c>
      <c r="F64" s="4">
        <v>1.2797991732427034E-2</v>
      </c>
    </row>
    <row r="65" spans="1:6" x14ac:dyDescent="0.25">
      <c r="A65" t="s">
        <v>12</v>
      </c>
      <c r="B65" s="4">
        <v>1.8958638700699211</v>
      </c>
      <c r="C65" s="4">
        <v>1.8610369761453265</v>
      </c>
      <c r="D65" s="4">
        <v>1.9476633184991341</v>
      </c>
      <c r="E65" s="4">
        <v>1.9015213882381274</v>
      </c>
      <c r="F65" s="4">
        <v>2.5166356055042072E-2</v>
      </c>
    </row>
    <row r="67" spans="1:6" x14ac:dyDescent="0.25">
      <c r="A67" t="s">
        <v>86</v>
      </c>
    </row>
    <row r="68" spans="1:6" x14ac:dyDescent="0.25">
      <c r="B68" t="s">
        <v>37</v>
      </c>
      <c r="C68" t="s">
        <v>38</v>
      </c>
      <c r="D68" t="s">
        <v>39</v>
      </c>
      <c r="E68" t="s">
        <v>46</v>
      </c>
      <c r="F68" t="s">
        <v>5</v>
      </c>
    </row>
    <row r="69" spans="1:6" x14ac:dyDescent="0.25">
      <c r="A69" t="s">
        <v>43</v>
      </c>
      <c r="B69">
        <v>107</v>
      </c>
      <c r="C69">
        <v>95</v>
      </c>
      <c r="D69">
        <v>96</v>
      </c>
      <c r="E69" s="4">
        <f>AVERAGE(B69:D69)</f>
        <v>99.333333333333329</v>
      </c>
      <c r="F69" s="4">
        <f>STDEV(B69:D69)/SQRT(3)</f>
        <v>3.844187531556932</v>
      </c>
    </row>
    <row r="70" spans="1:6" x14ac:dyDescent="0.25">
      <c r="A70" t="s">
        <v>80</v>
      </c>
      <c r="B70">
        <v>200</v>
      </c>
      <c r="C70">
        <v>199</v>
      </c>
      <c r="D70">
        <v>221</v>
      </c>
      <c r="E70" s="4">
        <f t="shared" ref="E70:E71" si="3">AVERAGE(B70:D70)</f>
        <v>206.66666666666666</v>
      </c>
      <c r="F70" s="4">
        <f t="shared" ref="F70:F71" si="4">STDEV(B70:D70)/SQRT(3)</f>
        <v>7.1724782637833373</v>
      </c>
    </row>
    <row r="71" spans="1:6" x14ac:dyDescent="0.25">
      <c r="A71" t="s">
        <v>81</v>
      </c>
      <c r="B71">
        <v>139</v>
      </c>
      <c r="C71">
        <v>147</v>
      </c>
      <c r="D71">
        <v>120</v>
      </c>
      <c r="E71" s="4">
        <f t="shared" si="3"/>
        <v>135.33333333333334</v>
      </c>
      <c r="F71" s="4">
        <f t="shared" si="4"/>
        <v>8.006941432976209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9"/>
  <sheetViews>
    <sheetView workbookViewId="0">
      <selection activeCell="E5" sqref="E5"/>
    </sheetView>
  </sheetViews>
  <sheetFormatPr defaultRowHeight="15" x14ac:dyDescent="0.25"/>
  <cols>
    <col min="8" max="8" width="9.5703125" customWidth="1"/>
  </cols>
  <sheetData>
    <row r="2" spans="1:20" x14ac:dyDescent="0.25">
      <c r="A2" s="1" t="s">
        <v>95</v>
      </c>
    </row>
    <row r="4" spans="1:20" x14ac:dyDescent="0.25">
      <c r="E4" t="s">
        <v>3</v>
      </c>
      <c r="F4" t="s">
        <v>5</v>
      </c>
    </row>
    <row r="5" spans="1:20" x14ac:dyDescent="0.25">
      <c r="A5" t="s">
        <v>49</v>
      </c>
      <c r="B5">
        <v>1</v>
      </c>
      <c r="C5">
        <v>1</v>
      </c>
      <c r="D5">
        <v>1</v>
      </c>
      <c r="E5">
        <v>1</v>
      </c>
      <c r="F5">
        <v>0</v>
      </c>
    </row>
    <row r="6" spans="1:20" x14ac:dyDescent="0.25">
      <c r="A6" t="s">
        <v>50</v>
      </c>
      <c r="B6">
        <v>0.57703542521022499</v>
      </c>
      <c r="C6">
        <v>0.35161269663850953</v>
      </c>
      <c r="D6">
        <v>0.54550694887249829</v>
      </c>
      <c r="E6">
        <v>0.49138502357374431</v>
      </c>
      <c r="F6">
        <v>7.0476328739306024E-2</v>
      </c>
    </row>
    <row r="7" spans="1:20" x14ac:dyDescent="0.25">
      <c r="A7" t="s">
        <v>51</v>
      </c>
      <c r="B7">
        <v>0.46837283007635611</v>
      </c>
      <c r="C7">
        <v>1.0479850914467268E-2</v>
      </c>
      <c r="D7">
        <v>0.42826595598958206</v>
      </c>
      <c r="E7">
        <v>0.30237287899346849</v>
      </c>
      <c r="F7">
        <v>0.14640502634597799</v>
      </c>
    </row>
    <row r="10" spans="1:20" x14ac:dyDescent="0.25">
      <c r="A10" s="1" t="s">
        <v>47</v>
      </c>
      <c r="B10" s="1" t="s">
        <v>48</v>
      </c>
      <c r="H10" s="1" t="s">
        <v>60</v>
      </c>
      <c r="P10" t="s">
        <v>54</v>
      </c>
    </row>
    <row r="12" spans="1:20" x14ac:dyDescent="0.25">
      <c r="A12" t="s">
        <v>49</v>
      </c>
      <c r="B12" t="s">
        <v>52</v>
      </c>
      <c r="C12" t="s">
        <v>55</v>
      </c>
      <c r="D12" t="s">
        <v>56</v>
      </c>
      <c r="E12" t="s">
        <v>57</v>
      </c>
      <c r="F12" t="s">
        <v>58</v>
      </c>
      <c r="H12" t="s">
        <v>49</v>
      </c>
      <c r="I12" t="s">
        <v>52</v>
      </c>
      <c r="J12" t="s">
        <v>55</v>
      </c>
      <c r="K12" t="s">
        <v>56</v>
      </c>
      <c r="L12" t="s">
        <v>57</v>
      </c>
      <c r="M12" t="s">
        <v>58</v>
      </c>
      <c r="P12" t="s">
        <v>59</v>
      </c>
      <c r="R12" t="s">
        <v>49</v>
      </c>
      <c r="S12" t="s">
        <v>50</v>
      </c>
      <c r="T12" t="s">
        <v>51</v>
      </c>
    </row>
    <row r="13" spans="1:20" x14ac:dyDescent="0.25">
      <c r="B13">
        <v>0.84420324638666056</v>
      </c>
      <c r="C13">
        <v>2.049117944474661</v>
      </c>
      <c r="D13">
        <v>1</v>
      </c>
      <c r="E13">
        <v>0.12489901237923146</v>
      </c>
      <c r="F13">
        <v>0.15111277496790337</v>
      </c>
      <c r="I13">
        <v>4.6705086868249637E-4</v>
      </c>
      <c r="J13">
        <v>6.9192116136397265E-3</v>
      </c>
      <c r="K13">
        <v>1.5399522293166885E-3</v>
      </c>
      <c r="L13">
        <v>2.0608541677178918E-4</v>
      </c>
      <c r="M13" s="5">
        <v>4.720984365168002E-4</v>
      </c>
      <c r="P13" t="s">
        <v>52</v>
      </c>
      <c r="Q13" t="s">
        <v>53</v>
      </c>
      <c r="R13">
        <v>3.4983429934197133E-2</v>
      </c>
      <c r="S13">
        <v>2.7184761034891144E-2</v>
      </c>
      <c r="T13">
        <v>1.500254129492345E-2</v>
      </c>
    </row>
    <row r="14" spans="1:20" x14ac:dyDescent="0.25">
      <c r="B14">
        <v>1.4849708079362172</v>
      </c>
      <c r="C14">
        <v>2.0988723259464281</v>
      </c>
      <c r="D14">
        <v>1</v>
      </c>
      <c r="E14">
        <v>0.17358744817707486</v>
      </c>
      <c r="F14">
        <v>0.11195099097480302</v>
      </c>
      <c r="I14">
        <v>3.0222839126592329E-4</v>
      </c>
      <c r="J14">
        <v>1.5035915825023666E-2</v>
      </c>
      <c r="K14">
        <v>1.9362019136930319E-2</v>
      </c>
      <c r="L14">
        <v>1.9714560376251501E-2</v>
      </c>
      <c r="M14" s="5">
        <v>2.7142802761771154E-2</v>
      </c>
      <c r="Q14" t="s">
        <v>54</v>
      </c>
      <c r="R14">
        <v>1.097608259745815</v>
      </c>
      <c r="S14">
        <v>1.8751118003174068</v>
      </c>
      <c r="T14">
        <v>1.9500700332949148</v>
      </c>
    </row>
    <row r="15" spans="1:20" x14ac:dyDescent="0.25">
      <c r="B15">
        <v>1.1960027216825146</v>
      </c>
      <c r="C15">
        <v>1.1605838380626305</v>
      </c>
      <c r="D15">
        <v>1</v>
      </c>
      <c r="E15">
        <v>0.30536567798876391</v>
      </c>
      <c r="F15">
        <v>0.23624535177779751</v>
      </c>
      <c r="I15">
        <v>0.16422374140813728</v>
      </c>
      <c r="J15">
        <v>0.17354438489492538</v>
      </c>
      <c r="K15">
        <v>0.15323126022792311</v>
      </c>
      <c r="L15">
        <v>0.21385166766980404</v>
      </c>
      <c r="M15" s="5">
        <v>0.19142911182320363</v>
      </c>
      <c r="P15" t="s">
        <v>55</v>
      </c>
      <c r="Q15" t="s">
        <v>53</v>
      </c>
      <c r="R15">
        <v>4.3350532405943061E-2</v>
      </c>
      <c r="S15">
        <v>2.9618533002938097E-2</v>
      </c>
      <c r="T15">
        <v>1.7952609288864694E-2</v>
      </c>
    </row>
    <row r="16" spans="1:20" x14ac:dyDescent="0.25">
      <c r="B16">
        <v>0.7888333267205776</v>
      </c>
      <c r="C16">
        <v>2.0155291174131795</v>
      </c>
      <c r="D16">
        <v>1</v>
      </c>
      <c r="E16">
        <v>0.18630795218261126</v>
      </c>
      <c r="F16">
        <v>7.8494256302507434E-2</v>
      </c>
      <c r="I16">
        <v>4.4232833229037394E-3</v>
      </c>
      <c r="J16">
        <v>5.4141256561498355E-3</v>
      </c>
      <c r="K16">
        <v>1.6498738692402471E-3</v>
      </c>
      <c r="L16">
        <v>4.3703881513201858E-3</v>
      </c>
      <c r="M16" s="5">
        <v>4.001707307428745E-3</v>
      </c>
      <c r="Q16" t="s">
        <v>54</v>
      </c>
      <c r="R16">
        <v>1.7534342285730848</v>
      </c>
      <c r="S16">
        <v>2.3794664446191773</v>
      </c>
      <c r="T16">
        <v>3.3244940401545215</v>
      </c>
    </row>
    <row r="17" spans="1:20" x14ac:dyDescent="0.25">
      <c r="B17">
        <v>1.1740311960031053</v>
      </c>
      <c r="C17">
        <v>1.4430679169685237</v>
      </c>
      <c r="D17">
        <v>1</v>
      </c>
      <c r="E17">
        <v>0.26272870457982511</v>
      </c>
      <c r="F17">
        <v>0.17238342675695678</v>
      </c>
      <c r="I17">
        <v>5.5008456799962441E-3</v>
      </c>
      <c r="J17">
        <v>1.5839024039976675E-2</v>
      </c>
      <c r="K17">
        <v>1.3537240275396921E-2</v>
      </c>
      <c r="L17">
        <v>1.1171832422114805E-2</v>
      </c>
      <c r="M17" s="5">
        <v>1.0580904800439212E-2</v>
      </c>
      <c r="P17" t="s">
        <v>56</v>
      </c>
      <c r="Q17" t="s">
        <v>53</v>
      </c>
      <c r="R17">
        <v>3.7864069147761456E-2</v>
      </c>
      <c r="S17">
        <v>2.4420192424222709E-2</v>
      </c>
      <c r="T17">
        <v>8.7260523953317168E-3</v>
      </c>
    </row>
    <row r="18" spans="1:20" x14ac:dyDescent="0.25">
      <c r="A18" t="s">
        <v>59</v>
      </c>
      <c r="B18">
        <f>AVERAGE(B13:B17)</f>
        <v>1.097608259745815</v>
      </c>
      <c r="C18">
        <f t="shared" ref="C18:F18" si="0">AVERAGE(C13:C17)</f>
        <v>1.7534342285730848</v>
      </c>
      <c r="D18">
        <f t="shared" si="0"/>
        <v>1</v>
      </c>
      <c r="E18">
        <f t="shared" si="0"/>
        <v>0.21057775906150136</v>
      </c>
      <c r="F18">
        <f t="shared" si="0"/>
        <v>0.15003736015599362</v>
      </c>
      <c r="H18" t="s">
        <v>59</v>
      </c>
      <c r="I18">
        <f t="shared" ref="I18" si="1">AVERAGE(I13:I17)</f>
        <v>3.4983429934197133E-2</v>
      </c>
      <c r="J18">
        <f t="shared" ref="J18" si="2">AVERAGE(J13:J17)</f>
        <v>4.3350532405943061E-2</v>
      </c>
      <c r="K18">
        <f t="shared" ref="K18:M18" si="3">AVERAGE(K13:K17)</f>
        <v>3.7864069147761456E-2</v>
      </c>
      <c r="L18">
        <f t="shared" si="3"/>
        <v>4.9862906807252465E-2</v>
      </c>
      <c r="M18">
        <f t="shared" si="3"/>
        <v>4.6725325025871907E-2</v>
      </c>
      <c r="Q18" t="s">
        <v>54</v>
      </c>
      <c r="R18">
        <v>1</v>
      </c>
      <c r="S18">
        <v>1.8619529916148343</v>
      </c>
      <c r="T18">
        <v>2.1255570151421135</v>
      </c>
    </row>
    <row r="19" spans="1:20" x14ac:dyDescent="0.25">
      <c r="A19" t="s">
        <v>5</v>
      </c>
      <c r="B19">
        <f>STDEV(B13:B17)/SQRT(5)</f>
        <v>0.12750053708256567</v>
      </c>
      <c r="C19">
        <f t="shared" ref="C19:M19" si="4">STDEV(C13:C17)/SQRT(5)</f>
        <v>0.19016425829132494</v>
      </c>
      <c r="D19">
        <f t="shared" si="4"/>
        <v>0</v>
      </c>
      <c r="E19">
        <f t="shared" si="4"/>
        <v>3.2405728622672658E-2</v>
      </c>
      <c r="F19">
        <f t="shared" si="4"/>
        <v>2.6927038692932809E-2</v>
      </c>
      <c r="H19" t="s">
        <v>5</v>
      </c>
      <c r="I19">
        <f t="shared" si="4"/>
        <v>3.2326745590413652E-2</v>
      </c>
      <c r="J19">
        <f t="shared" si="4"/>
        <v>3.2615526917693254E-2</v>
      </c>
      <c r="K19">
        <f t="shared" si="4"/>
        <v>2.9047046876481998E-2</v>
      </c>
      <c r="L19">
        <f t="shared" si="4"/>
        <v>4.1130040653457586E-2</v>
      </c>
      <c r="M19">
        <f t="shared" si="4"/>
        <v>3.6464879463685471E-2</v>
      </c>
      <c r="P19" t="s">
        <v>57</v>
      </c>
      <c r="Q19" t="s">
        <v>53</v>
      </c>
      <c r="R19">
        <v>4.9862906807252465E-2</v>
      </c>
      <c r="S19">
        <v>2.5051983106594126E-2</v>
      </c>
      <c r="T19">
        <v>1.1119712186795567E-2</v>
      </c>
    </row>
    <row r="20" spans="1:20" x14ac:dyDescent="0.25">
      <c r="Q20" t="s">
        <v>54</v>
      </c>
      <c r="R20">
        <v>0.21057775906150136</v>
      </c>
      <c r="S20">
        <v>0.57635875670730086</v>
      </c>
      <c r="T20">
        <v>0.44116301772000427</v>
      </c>
    </row>
    <row r="21" spans="1:20" x14ac:dyDescent="0.25">
      <c r="A21" t="s">
        <v>50</v>
      </c>
      <c r="B21" t="s">
        <v>52</v>
      </c>
      <c r="C21" t="s">
        <v>55</v>
      </c>
      <c r="D21" t="s">
        <v>56</v>
      </c>
      <c r="E21" t="s">
        <v>57</v>
      </c>
      <c r="F21" t="s">
        <v>58</v>
      </c>
      <c r="H21" t="s">
        <v>50</v>
      </c>
      <c r="I21" t="s">
        <v>52</v>
      </c>
      <c r="J21" t="s">
        <v>55</v>
      </c>
      <c r="K21" t="s">
        <v>56</v>
      </c>
      <c r="L21" t="s">
        <v>57</v>
      </c>
      <c r="M21" t="s">
        <v>58</v>
      </c>
      <c r="P21" t="s">
        <v>58</v>
      </c>
      <c r="Q21" t="s">
        <v>53</v>
      </c>
      <c r="R21">
        <v>4.6725325025871907E-2</v>
      </c>
      <c r="S21">
        <v>3.0888228121262306E-2</v>
      </c>
      <c r="T21">
        <v>1.1241472413051727E-2</v>
      </c>
    </row>
    <row r="22" spans="1:20" x14ac:dyDescent="0.25">
      <c r="B22">
        <v>1.10677233671768</v>
      </c>
      <c r="C22">
        <v>2.1134919634091474</v>
      </c>
      <c r="D22">
        <v>1.9874700229768227</v>
      </c>
      <c r="E22">
        <v>0.29597947847197675</v>
      </c>
      <c r="F22">
        <v>0.13507550893686981</v>
      </c>
      <c r="I22">
        <v>7.4936064148188059E-3</v>
      </c>
      <c r="J22">
        <v>1.8336155973493278E-3</v>
      </c>
      <c r="K22">
        <v>8.2482860610641234E-4</v>
      </c>
      <c r="L22">
        <v>1.9580649112654227E-3</v>
      </c>
      <c r="M22">
        <v>1.0321226237723044E-2</v>
      </c>
      <c r="Q22" t="s">
        <v>54</v>
      </c>
      <c r="R22">
        <v>0.15003736015599362</v>
      </c>
      <c r="S22">
        <v>0.50964722957237851</v>
      </c>
      <c r="T22">
        <v>0.19241839549649198</v>
      </c>
    </row>
    <row r="23" spans="1:20" x14ac:dyDescent="0.25">
      <c r="B23">
        <v>1.9856245666455452</v>
      </c>
      <c r="C23">
        <v>2.2157816248128777</v>
      </c>
      <c r="D23">
        <v>1.6785778291268367</v>
      </c>
      <c r="E23">
        <v>0.67254464725023322</v>
      </c>
      <c r="F23">
        <v>0.68450845121193393</v>
      </c>
      <c r="I23">
        <v>6.8978569617120969E-2</v>
      </c>
      <c r="J23">
        <v>7.0190492340109725E-2</v>
      </c>
      <c r="K23">
        <v>6.4402588342052702E-2</v>
      </c>
      <c r="L23">
        <v>6.4195820088889091E-2</v>
      </c>
      <c r="M23">
        <v>6.265625473840078E-2</v>
      </c>
    </row>
    <row r="24" spans="1:20" x14ac:dyDescent="0.25">
      <c r="B24">
        <v>2.5329384975889959</v>
      </c>
      <c r="C24">
        <v>2.809125745635507</v>
      </c>
      <c r="D24">
        <v>1.9198111227408432</v>
      </c>
      <c r="E24">
        <v>0.76055214439969276</v>
      </c>
      <c r="F24">
        <v>0.70935772856833179</v>
      </c>
      <c r="I24">
        <v>5.0821070727336539E-3</v>
      </c>
      <c r="J24">
        <v>1.6831491071355224E-2</v>
      </c>
      <c r="K24">
        <v>8.0331603245090213E-3</v>
      </c>
      <c r="L24">
        <v>9.0020643196278647E-3</v>
      </c>
      <c r="M24">
        <v>1.96872033876631E-2</v>
      </c>
      <c r="P24" t="s">
        <v>5</v>
      </c>
      <c r="R24" t="s">
        <v>49</v>
      </c>
      <c r="S24" t="s">
        <v>50</v>
      </c>
      <c r="T24" t="s">
        <v>51</v>
      </c>
    </row>
    <row r="25" spans="1:20" x14ac:dyDescent="0.25">
      <c r="A25" t="s">
        <v>59</v>
      </c>
      <c r="B25">
        <f>AVERAGE(B22:B24)</f>
        <v>1.8751118003174068</v>
      </c>
      <c r="C25">
        <f t="shared" ref="C25:F25" si="5">AVERAGE(C22:C24)</f>
        <v>2.3794664446191773</v>
      </c>
      <c r="D25">
        <f t="shared" si="5"/>
        <v>1.8619529916148343</v>
      </c>
      <c r="E25">
        <f t="shared" si="5"/>
        <v>0.57635875670730086</v>
      </c>
      <c r="F25">
        <f t="shared" si="5"/>
        <v>0.50964722957237851</v>
      </c>
      <c r="H25" t="s">
        <v>59</v>
      </c>
      <c r="I25">
        <f t="shared" ref="I25" si="6">AVERAGE(I22:I24)</f>
        <v>2.7184761034891144E-2</v>
      </c>
      <c r="J25">
        <f t="shared" ref="J25" si="7">AVERAGE(J22:J24)</f>
        <v>2.9618533002938097E-2</v>
      </c>
      <c r="K25">
        <f t="shared" ref="K25" si="8">AVERAGE(K22:K24)</f>
        <v>2.4420192424222709E-2</v>
      </c>
      <c r="L25">
        <f t="shared" ref="L25:M25" si="9">AVERAGE(L22:L24)</f>
        <v>2.5051983106594126E-2</v>
      </c>
      <c r="M25">
        <f t="shared" si="9"/>
        <v>3.0888228121262306E-2</v>
      </c>
      <c r="P25" t="s">
        <v>52</v>
      </c>
      <c r="Q25" t="s">
        <v>53</v>
      </c>
      <c r="R25">
        <v>3.2326745590413652E-2</v>
      </c>
      <c r="S25">
        <v>2.0908496352163235E-2</v>
      </c>
      <c r="T25">
        <v>7.7052245872139026E-3</v>
      </c>
    </row>
    <row r="26" spans="1:20" x14ac:dyDescent="0.25">
      <c r="A26" t="s">
        <v>5</v>
      </c>
      <c r="B26">
        <f>STDEV(B22:B24)/SQRT(3)</f>
        <v>0.41539029167147207</v>
      </c>
      <c r="C26">
        <f t="shared" ref="C26:M26" si="10">STDEV(C22:C24)/SQRT(3)</f>
        <v>0.21684950996786237</v>
      </c>
      <c r="D26">
        <f t="shared" si="10"/>
        <v>9.3744812049183418E-2</v>
      </c>
      <c r="E26">
        <f t="shared" si="10"/>
        <v>0.14247307890317279</v>
      </c>
      <c r="F26">
        <f t="shared" si="10"/>
        <v>0.18742318610670705</v>
      </c>
      <c r="H26" t="s">
        <v>5</v>
      </c>
      <c r="I26">
        <f t="shared" si="10"/>
        <v>2.0908496352163235E-2</v>
      </c>
      <c r="J26">
        <f t="shared" si="10"/>
        <v>2.0742845999896588E-2</v>
      </c>
      <c r="K26">
        <f t="shared" si="10"/>
        <v>2.0099203956361174E-2</v>
      </c>
      <c r="L26">
        <f t="shared" si="10"/>
        <v>1.967726659700321E-2</v>
      </c>
      <c r="M26">
        <f t="shared" si="10"/>
        <v>1.6112479825213272E-2</v>
      </c>
      <c r="Q26" t="s">
        <v>54</v>
      </c>
      <c r="R26">
        <v>0.12750053708256567</v>
      </c>
      <c r="S26">
        <v>0.41539029167147207</v>
      </c>
      <c r="T26">
        <v>0.31791013329743401</v>
      </c>
    </row>
    <row r="27" spans="1:20" x14ac:dyDescent="0.25">
      <c r="P27" t="s">
        <v>55</v>
      </c>
      <c r="Q27" t="s">
        <v>53</v>
      </c>
      <c r="R27">
        <v>3.2615526917693254E-2</v>
      </c>
      <c r="S27">
        <v>2.0742845999896588E-2</v>
      </c>
      <c r="T27">
        <v>1.3773023336382613E-2</v>
      </c>
    </row>
    <row r="28" spans="1:20" x14ac:dyDescent="0.25">
      <c r="A28" t="s">
        <v>51</v>
      </c>
      <c r="B28" t="s">
        <v>52</v>
      </c>
      <c r="C28" t="s">
        <v>55</v>
      </c>
      <c r="D28" t="s">
        <v>56</v>
      </c>
      <c r="E28" t="s">
        <v>57</v>
      </c>
      <c r="F28" t="s">
        <v>58</v>
      </c>
      <c r="H28" t="s">
        <v>51</v>
      </c>
      <c r="I28" t="s">
        <v>52</v>
      </c>
      <c r="J28" t="s">
        <v>55</v>
      </c>
      <c r="K28" t="s">
        <v>56</v>
      </c>
      <c r="L28" t="s">
        <v>57</v>
      </c>
      <c r="M28" t="s">
        <v>58</v>
      </c>
      <c r="Q28" t="s">
        <v>54</v>
      </c>
      <c r="R28">
        <v>0.19016425829132494</v>
      </c>
      <c r="S28">
        <v>0.21684950996786237</v>
      </c>
      <c r="T28">
        <v>0.14398053722921517</v>
      </c>
    </row>
    <row r="29" spans="1:20" x14ac:dyDescent="0.25">
      <c r="B29">
        <v>1.7333365056176973</v>
      </c>
      <c r="C29">
        <v>3.5189930351675942</v>
      </c>
      <c r="D29">
        <v>2.0611907340633024</v>
      </c>
      <c r="E29">
        <v>0.33811002004877055</v>
      </c>
      <c r="F29">
        <v>0.1764970857875833</v>
      </c>
      <c r="I29">
        <v>6.6206759254549561E-3</v>
      </c>
      <c r="J29">
        <v>2.7853484113790584E-3</v>
      </c>
      <c r="K29">
        <v>1.8152841222014251E-3</v>
      </c>
      <c r="L29">
        <v>3.8937859746238633E-3</v>
      </c>
      <c r="M29">
        <v>3.7705428508697787E-3</v>
      </c>
      <c r="P29" t="s">
        <v>56</v>
      </c>
      <c r="Q29" t="s">
        <v>53</v>
      </c>
      <c r="R29">
        <v>2.9047046876481998E-2</v>
      </c>
      <c r="S29">
        <v>2.0099203956361174E-2</v>
      </c>
      <c r="T29">
        <v>3.7801279966891521E-3</v>
      </c>
    </row>
    <row r="30" spans="1:20" x14ac:dyDescent="0.25">
      <c r="B30">
        <v>1.5407781334901758</v>
      </c>
      <c r="C30">
        <v>3.0433456818396087</v>
      </c>
      <c r="D30">
        <v>1.7959757724521743</v>
      </c>
      <c r="E30">
        <v>0.3899132750837801</v>
      </c>
      <c r="F30">
        <v>0.23568236548181101</v>
      </c>
      <c r="I30">
        <v>3.0392568028476809E-2</v>
      </c>
      <c r="J30">
        <v>4.5449907485691159E-2</v>
      </c>
      <c r="K30">
        <v>1.4836443955687095E-2</v>
      </c>
      <c r="L30">
        <v>1.8998686071793579E-2</v>
      </c>
      <c r="M30">
        <v>3.4746159483089914E-2</v>
      </c>
      <c r="Q30" t="s">
        <v>54</v>
      </c>
      <c r="R30">
        <v>0</v>
      </c>
      <c r="S30">
        <v>9.3744812049183418E-2</v>
      </c>
      <c r="T30">
        <v>0.21132970494643713</v>
      </c>
    </row>
    <row r="31" spans="1:20" x14ac:dyDescent="0.25">
      <c r="B31">
        <v>2.5760954607768718</v>
      </c>
      <c r="C31">
        <v>3.4111434034563635</v>
      </c>
      <c r="D31">
        <v>2.5195045389108635</v>
      </c>
      <c r="E31">
        <v>0.59546575802746193</v>
      </c>
      <c r="F31">
        <v>0.16507573522008157</v>
      </c>
      <c r="I31">
        <v>7.9943799308385827E-3</v>
      </c>
      <c r="J31">
        <v>5.6225719695238638E-3</v>
      </c>
      <c r="K31">
        <v>9.5264291081066307E-3</v>
      </c>
      <c r="L31">
        <v>1.0466664513969257E-2</v>
      </c>
      <c r="M31">
        <v>1.1241472413051727E-2</v>
      </c>
      <c r="P31" t="s">
        <v>57</v>
      </c>
      <c r="Q31" t="s">
        <v>53</v>
      </c>
      <c r="R31">
        <v>4.1130040653457586E-2</v>
      </c>
      <c r="S31">
        <v>1.967726659700321E-2</v>
      </c>
      <c r="T31">
        <v>4.3726176440665879E-3</v>
      </c>
    </row>
    <row r="32" spans="1:20" x14ac:dyDescent="0.25">
      <c r="A32" t="s">
        <v>59</v>
      </c>
      <c r="B32">
        <f>AVERAGE(B29:B31)</f>
        <v>1.9500700332949148</v>
      </c>
      <c r="C32">
        <f t="shared" ref="C32:F32" si="11">AVERAGE(C29:C31)</f>
        <v>3.3244940401545215</v>
      </c>
      <c r="D32">
        <f t="shared" si="11"/>
        <v>2.1255570151421135</v>
      </c>
      <c r="E32">
        <f t="shared" si="11"/>
        <v>0.44116301772000427</v>
      </c>
      <c r="F32">
        <f t="shared" si="11"/>
        <v>0.19241839549649198</v>
      </c>
      <c r="H32" t="s">
        <v>59</v>
      </c>
      <c r="I32">
        <f t="shared" ref="I32" si="12">AVERAGE(I29:I31)</f>
        <v>1.500254129492345E-2</v>
      </c>
      <c r="J32">
        <f t="shared" ref="J32" si="13">AVERAGE(J29:J31)</f>
        <v>1.7952609288864694E-2</v>
      </c>
      <c r="K32">
        <f t="shared" ref="K32" si="14">AVERAGE(K29:K31)</f>
        <v>8.7260523953317168E-3</v>
      </c>
      <c r="L32">
        <f t="shared" ref="L32:M32" si="15">AVERAGE(L29:L31)</f>
        <v>1.1119712186795567E-2</v>
      </c>
      <c r="M32">
        <f t="shared" si="15"/>
        <v>1.6586058249003808E-2</v>
      </c>
      <c r="Q32" t="s">
        <v>54</v>
      </c>
      <c r="R32">
        <v>3.24057286226727E-2</v>
      </c>
      <c r="S32">
        <v>0.14247307890317279</v>
      </c>
      <c r="T32">
        <v>7.8587310379069367E-2</v>
      </c>
    </row>
    <row r="33" spans="1:20" x14ac:dyDescent="0.25">
      <c r="A33" t="s">
        <v>5</v>
      </c>
      <c r="B33">
        <f>STDEV(B29:B31)/SQRT(3)</f>
        <v>0.31791013329743401</v>
      </c>
      <c r="C33">
        <f t="shared" ref="C33:M33" si="16">STDEV(C29:C31)/SQRT(3)</f>
        <v>0.14398053722921517</v>
      </c>
      <c r="D33">
        <f t="shared" si="16"/>
        <v>0.21132970494643713</v>
      </c>
      <c r="E33">
        <f t="shared" si="16"/>
        <v>7.8587310379069367E-2</v>
      </c>
      <c r="F33">
        <f t="shared" si="16"/>
        <v>2.1881804742482344E-2</v>
      </c>
      <c r="H33" t="s">
        <v>5</v>
      </c>
      <c r="I33">
        <f t="shared" si="16"/>
        <v>7.7052245872139026E-3</v>
      </c>
      <c r="J33">
        <f t="shared" si="16"/>
        <v>1.3773023336382613E-2</v>
      </c>
      <c r="K33">
        <f t="shared" si="16"/>
        <v>3.7801279966891521E-3</v>
      </c>
      <c r="L33">
        <f t="shared" si="16"/>
        <v>4.3726176440665879E-3</v>
      </c>
      <c r="M33">
        <f t="shared" si="16"/>
        <v>9.3326604773230452E-3</v>
      </c>
      <c r="P33" t="s">
        <v>58</v>
      </c>
      <c r="Q33" t="s">
        <v>53</v>
      </c>
      <c r="R33">
        <v>3.6464879463685471E-2</v>
      </c>
      <c r="S33">
        <v>1.6112479825213272E-2</v>
      </c>
      <c r="T33">
        <v>9.3326604773230452E-3</v>
      </c>
    </row>
    <row r="34" spans="1:20" x14ac:dyDescent="0.25">
      <c r="Q34" t="s">
        <v>54</v>
      </c>
      <c r="R34">
        <v>2.6927038692932809E-2</v>
      </c>
      <c r="S34">
        <v>0.18742318610670705</v>
      </c>
      <c r="T34">
        <v>2.1881804742482344E-2</v>
      </c>
    </row>
    <row r="37" spans="1:20" x14ac:dyDescent="0.25">
      <c r="A37" s="1" t="s">
        <v>61</v>
      </c>
      <c r="B37" s="1" t="s">
        <v>62</v>
      </c>
      <c r="H37" s="1" t="s">
        <v>60</v>
      </c>
      <c r="P37" s="1" t="s">
        <v>63</v>
      </c>
    </row>
    <row r="39" spans="1:20" x14ac:dyDescent="0.25">
      <c r="B39" t="s">
        <v>49</v>
      </c>
      <c r="E39" t="s">
        <v>59</v>
      </c>
      <c r="F39" t="s">
        <v>5</v>
      </c>
      <c r="I39" t="s">
        <v>49</v>
      </c>
      <c r="L39" t="s">
        <v>59</v>
      </c>
      <c r="M39" t="s">
        <v>5</v>
      </c>
      <c r="P39" t="s">
        <v>59</v>
      </c>
      <c r="R39" t="s">
        <v>49</v>
      </c>
      <c r="S39" t="s">
        <v>50</v>
      </c>
      <c r="T39" t="s">
        <v>51</v>
      </c>
    </row>
    <row r="40" spans="1:20" x14ac:dyDescent="0.25">
      <c r="A40" t="s">
        <v>52</v>
      </c>
      <c r="B40">
        <v>1.4888184998730631</v>
      </c>
      <c r="C40">
        <v>1.3994705068743345</v>
      </c>
      <c r="D40">
        <v>1.718364837200073</v>
      </c>
      <c r="E40">
        <f>AVERAGE(B40:D40)</f>
        <v>1.5355512813158236</v>
      </c>
      <c r="F40">
        <f>STDEV(B40:D40)/SQRT(3)</f>
        <v>9.4976072643776846E-2</v>
      </c>
      <c r="H40" t="s">
        <v>52</v>
      </c>
      <c r="I40">
        <v>5.4458133997536082E-5</v>
      </c>
      <c r="J40">
        <v>2.2727647852813514E-2</v>
      </c>
      <c r="K40">
        <v>7.4075366723016785E-4</v>
      </c>
      <c r="L40">
        <f>AVERAGE(I40:K40)</f>
        <v>7.8409532180137385E-3</v>
      </c>
      <c r="M40">
        <f>STDEV(I40:K40)/SQRT(3)</f>
        <v>7.4459834419205737E-3</v>
      </c>
      <c r="P40" t="s">
        <v>52</v>
      </c>
      <c r="Q40" t="s">
        <v>53</v>
      </c>
      <c r="R40">
        <v>7.8409532180137385E-3</v>
      </c>
      <c r="S40">
        <v>3.6167294808480046E-3</v>
      </c>
      <c r="T40">
        <v>2.7499241773543972E-3</v>
      </c>
    </row>
    <row r="41" spans="1:20" x14ac:dyDescent="0.25">
      <c r="A41" t="s">
        <v>55</v>
      </c>
      <c r="B41">
        <v>0.43979175144800542</v>
      </c>
      <c r="C41">
        <v>0.30945568766945092</v>
      </c>
      <c r="D41">
        <v>0.56347630897663115</v>
      </c>
      <c r="E41">
        <f t="shared" ref="E41:E58" si="17">AVERAGE(B41:D41)</f>
        <v>0.43757458269802924</v>
      </c>
      <c r="F41">
        <f t="shared" ref="F41:F58" si="18">STDEV(B41:D41)/SQRT(3)</f>
        <v>7.3337816280258372E-2</v>
      </c>
      <c r="H41" t="s">
        <v>55</v>
      </c>
      <c r="I41">
        <v>2.7093017811630595E-3</v>
      </c>
      <c r="J41">
        <v>2.4017572811975623E-2</v>
      </c>
      <c r="K41">
        <v>9.0668698834447416E-4</v>
      </c>
      <c r="L41">
        <f t="shared" ref="L41:L58" si="19">AVERAGE(I41:K41)</f>
        <v>9.2111871938277187E-3</v>
      </c>
      <c r="M41">
        <f t="shared" ref="M41:M58" si="20">STDEV(I41:K41)/SQRT(3)</f>
        <v>7.4214586690172744E-3</v>
      </c>
      <c r="Q41" t="s">
        <v>63</v>
      </c>
      <c r="R41">
        <v>1.5355512813158236</v>
      </c>
      <c r="S41">
        <v>3.1424413917315266</v>
      </c>
      <c r="T41">
        <v>1.8894839546539293</v>
      </c>
    </row>
    <row r="42" spans="1:20" x14ac:dyDescent="0.25">
      <c r="A42" t="s">
        <v>56</v>
      </c>
      <c r="B42">
        <v>1</v>
      </c>
      <c r="C42">
        <v>1</v>
      </c>
      <c r="D42">
        <v>1</v>
      </c>
      <c r="E42">
        <f t="shared" si="17"/>
        <v>1</v>
      </c>
      <c r="F42">
        <f t="shared" si="18"/>
        <v>0</v>
      </c>
      <c r="H42" t="s">
        <v>56</v>
      </c>
      <c r="I42">
        <v>3.4888166138370884E-3</v>
      </c>
      <c r="J42">
        <v>2.120634990191804E-2</v>
      </c>
      <c r="K42">
        <v>2.7629930752539684E-4</v>
      </c>
      <c r="L42">
        <f t="shared" si="19"/>
        <v>8.323821941093509E-3</v>
      </c>
      <c r="M42">
        <f t="shared" si="20"/>
        <v>6.5076803818490099E-3</v>
      </c>
      <c r="P42" t="s">
        <v>55</v>
      </c>
      <c r="Q42" t="s">
        <v>53</v>
      </c>
      <c r="R42">
        <v>9.2111871938277187E-3</v>
      </c>
      <c r="S42">
        <v>3.7747803665449647E-3</v>
      </c>
      <c r="T42">
        <v>3.321366595829493E-3</v>
      </c>
    </row>
    <row r="43" spans="1:20" x14ac:dyDescent="0.25">
      <c r="A43" t="s">
        <v>57</v>
      </c>
      <c r="B43">
        <v>0.19881297525598016</v>
      </c>
      <c r="C43">
        <v>0.13592421533899493</v>
      </c>
      <c r="D43">
        <v>0.1055850874396539</v>
      </c>
      <c r="E43">
        <f t="shared" si="17"/>
        <v>0.14677409267820965</v>
      </c>
      <c r="F43">
        <f t="shared" si="18"/>
        <v>2.7453898602204541E-2</v>
      </c>
      <c r="H43" t="s">
        <v>57</v>
      </c>
      <c r="I43">
        <v>3.5523405533657145E-3</v>
      </c>
      <c r="J43">
        <v>2.9595875443228586E-2</v>
      </c>
      <c r="K43">
        <v>7.3189547536929383E-4</v>
      </c>
      <c r="L43">
        <f t="shared" si="19"/>
        <v>1.1293370490654533E-2</v>
      </c>
      <c r="M43">
        <f t="shared" si="20"/>
        <v>9.1874006709142531E-3</v>
      </c>
      <c r="Q43" t="s">
        <v>63</v>
      </c>
      <c r="R43">
        <v>0.43757458269802924</v>
      </c>
      <c r="S43">
        <v>0.98853736284351668</v>
      </c>
      <c r="T43">
        <v>0.72640940460247572</v>
      </c>
    </row>
    <row r="44" spans="1:20" x14ac:dyDescent="0.25">
      <c r="A44" t="s">
        <v>58</v>
      </c>
      <c r="B44">
        <v>5.1079167958847531E-2</v>
      </c>
      <c r="C44">
        <v>4.1265405706509835E-2</v>
      </c>
      <c r="D44">
        <v>1.7514448631524772E-2</v>
      </c>
      <c r="E44">
        <f t="shared" si="17"/>
        <v>3.6619674098960713E-2</v>
      </c>
      <c r="F44">
        <f t="shared" si="18"/>
        <v>9.963846521424749E-3</v>
      </c>
      <c r="H44" t="s">
        <v>58</v>
      </c>
      <c r="I44">
        <v>6.403180659613034E-3</v>
      </c>
      <c r="J44">
        <v>2.5688991376153131E-2</v>
      </c>
      <c r="K44">
        <v>7.7568949759386941E-4</v>
      </c>
      <c r="L44">
        <f t="shared" si="19"/>
        <v>1.0955953844453345E-2</v>
      </c>
      <c r="M44">
        <f t="shared" si="20"/>
        <v>7.5435173135062769E-3</v>
      </c>
      <c r="P44" t="s">
        <v>56</v>
      </c>
      <c r="Q44" t="s">
        <v>53</v>
      </c>
      <c r="R44">
        <v>8.323821941093509E-3</v>
      </c>
      <c r="S44">
        <v>3.2515563343355424E-3</v>
      </c>
      <c r="T44">
        <v>1.6270124516389337E-3</v>
      </c>
    </row>
    <row r="45" spans="1:20" x14ac:dyDescent="0.25">
      <c r="Q45" t="s">
        <v>63</v>
      </c>
      <c r="R45">
        <v>1</v>
      </c>
      <c r="S45">
        <v>1.5862916390334734</v>
      </c>
      <c r="T45">
        <v>1.1897510233515387</v>
      </c>
    </row>
    <row r="46" spans="1:20" x14ac:dyDescent="0.25">
      <c r="B46" t="s">
        <v>50</v>
      </c>
      <c r="E46" t="s">
        <v>59</v>
      </c>
      <c r="I46" t="s">
        <v>50</v>
      </c>
      <c r="P46" t="s">
        <v>57</v>
      </c>
      <c r="Q46" t="s">
        <v>53</v>
      </c>
      <c r="R46">
        <v>1.1293370490654533E-2</v>
      </c>
      <c r="S46">
        <v>4.0072538931754803E-3</v>
      </c>
      <c r="T46">
        <v>2.0220343271087457E-3</v>
      </c>
    </row>
    <row r="47" spans="1:20" x14ac:dyDescent="0.25">
      <c r="A47" t="s">
        <v>52</v>
      </c>
      <c r="B47">
        <v>2.4106080552120432</v>
      </c>
      <c r="C47">
        <v>3.729451053350195</v>
      </c>
      <c r="D47">
        <v>3.2872650666323415</v>
      </c>
      <c r="E47">
        <f t="shared" si="17"/>
        <v>3.1424413917315266</v>
      </c>
      <c r="F47">
        <f t="shared" si="18"/>
        <v>0.38754231426746227</v>
      </c>
      <c r="H47" t="s">
        <v>52</v>
      </c>
      <c r="I47">
        <v>9.6945138693025127E-4</v>
      </c>
      <c r="J47">
        <v>9.5462484669164085E-3</v>
      </c>
      <c r="K47">
        <v>3.3448858869735424E-4</v>
      </c>
      <c r="L47">
        <f t="shared" si="19"/>
        <v>3.6167294808480046E-3</v>
      </c>
      <c r="M47">
        <f t="shared" si="20"/>
        <v>2.9704203402545685E-3</v>
      </c>
      <c r="Q47" t="s">
        <v>63</v>
      </c>
      <c r="R47">
        <v>0.14677409267820965</v>
      </c>
      <c r="S47">
        <v>0.11307408590102402</v>
      </c>
      <c r="T47">
        <v>0.25428239569442185</v>
      </c>
    </row>
    <row r="48" spans="1:20" x14ac:dyDescent="0.25">
      <c r="A48" t="s">
        <v>55</v>
      </c>
      <c r="B48">
        <v>0.68621039956005103</v>
      </c>
      <c r="C48">
        <v>1.1047510196169426</v>
      </c>
      <c r="D48">
        <v>1.1746506693535566</v>
      </c>
      <c r="E48">
        <f t="shared" si="17"/>
        <v>0.98853736284351668</v>
      </c>
      <c r="F48">
        <f t="shared" si="18"/>
        <v>0.15250430027213074</v>
      </c>
      <c r="H48" t="s">
        <v>55</v>
      </c>
      <c r="I48">
        <v>1.2644556595406832E-3</v>
      </c>
      <c r="J48">
        <v>9.7139717975185114E-3</v>
      </c>
      <c r="K48">
        <v>3.4591364257569984E-4</v>
      </c>
      <c r="L48">
        <f t="shared" si="19"/>
        <v>3.7747803665449647E-3</v>
      </c>
      <c r="M48">
        <f t="shared" si="20"/>
        <v>2.9814105162682498E-3</v>
      </c>
      <c r="P48" t="s">
        <v>58</v>
      </c>
      <c r="Q48" t="s">
        <v>53</v>
      </c>
      <c r="R48">
        <v>1.0955953844453345E-2</v>
      </c>
      <c r="S48">
        <v>4.5776414470234655E-3</v>
      </c>
      <c r="T48">
        <v>4.0894375333662509E-3</v>
      </c>
    </row>
    <row r="49" spans="1:20" x14ac:dyDescent="0.25">
      <c r="A49" t="s">
        <v>56</v>
      </c>
      <c r="B49">
        <v>0.87906927538682733</v>
      </c>
      <c r="C49">
        <v>1.9318770849221067</v>
      </c>
      <c r="D49">
        <v>1.9479285567914859</v>
      </c>
      <c r="E49">
        <f t="shared" si="17"/>
        <v>1.5862916390334734</v>
      </c>
      <c r="F49">
        <f t="shared" si="18"/>
        <v>0.35364153987182878</v>
      </c>
      <c r="H49" t="s">
        <v>56</v>
      </c>
      <c r="I49">
        <v>2.4164307617572444E-4</v>
      </c>
      <c r="J49">
        <v>8.9129582367154601E-3</v>
      </c>
      <c r="K49">
        <v>6.0006769011544106E-4</v>
      </c>
      <c r="L49">
        <f t="shared" si="19"/>
        <v>3.2515563343355424E-3</v>
      </c>
      <c r="M49">
        <f t="shared" si="20"/>
        <v>2.8325913151607709E-3</v>
      </c>
      <c r="Q49" t="s">
        <v>63</v>
      </c>
      <c r="R49">
        <v>3.6619674098960713E-2</v>
      </c>
      <c r="S49">
        <v>6.4124248863191083E-2</v>
      </c>
      <c r="T49">
        <v>4.5252383864246216E-2</v>
      </c>
    </row>
    <row r="50" spans="1:20" x14ac:dyDescent="0.25">
      <c r="A50" t="s">
        <v>57</v>
      </c>
      <c r="B50">
        <v>0.15930734265908331</v>
      </c>
      <c r="C50">
        <v>0.17751942912669236</v>
      </c>
      <c r="D50">
        <v>2.3954859172963757E-3</v>
      </c>
      <c r="E50">
        <f t="shared" si="17"/>
        <v>0.11307408590102402</v>
      </c>
      <c r="F50">
        <f t="shared" si="18"/>
        <v>5.5588471209248681E-2</v>
      </c>
      <c r="H50" t="s">
        <v>57</v>
      </c>
      <c r="I50">
        <v>1.912458173185261E-3</v>
      </c>
      <c r="J50">
        <v>8.8843426662458726E-3</v>
      </c>
      <c r="K50">
        <v>1.2249608400953062E-3</v>
      </c>
      <c r="L50">
        <f t="shared" si="19"/>
        <v>4.0072538931754803E-3</v>
      </c>
      <c r="M50">
        <f t="shared" si="20"/>
        <v>2.4466071283213409E-3</v>
      </c>
    </row>
    <row r="51" spans="1:20" x14ac:dyDescent="0.25">
      <c r="A51" t="s">
        <v>58</v>
      </c>
      <c r="B51">
        <v>6.5595310146859737E-2</v>
      </c>
      <c r="C51">
        <v>9.9479673172610097E-2</v>
      </c>
      <c r="D51">
        <v>2.7297763270103397E-2</v>
      </c>
      <c r="E51">
        <f t="shared" si="17"/>
        <v>6.4124248863191083E-2</v>
      </c>
      <c r="F51">
        <f t="shared" si="18"/>
        <v>2.085010028168233E-2</v>
      </c>
      <c r="H51" t="s">
        <v>58</v>
      </c>
      <c r="I51">
        <v>3.0067645658049449E-3</v>
      </c>
      <c r="J51">
        <v>9.2133594419202894E-3</v>
      </c>
      <c r="K51">
        <v>1.5128003333451615E-3</v>
      </c>
      <c r="L51">
        <f t="shared" si="19"/>
        <v>4.5776414470234655E-3</v>
      </c>
      <c r="M51">
        <f t="shared" si="20"/>
        <v>2.3576395878169443E-3</v>
      </c>
      <c r="P51" t="s">
        <v>5</v>
      </c>
    </row>
    <row r="52" spans="1:20" x14ac:dyDescent="0.25">
      <c r="P52" t="s">
        <v>52</v>
      </c>
      <c r="Q52" t="s">
        <v>53</v>
      </c>
      <c r="R52">
        <v>7.4459834419205737E-3</v>
      </c>
      <c r="S52">
        <v>2.9704203402545685E-3</v>
      </c>
      <c r="T52">
        <v>1.3635166320335472E-3</v>
      </c>
    </row>
    <row r="53" spans="1:20" x14ac:dyDescent="0.25">
      <c r="B53" t="s">
        <v>51</v>
      </c>
      <c r="E53" t="s">
        <v>59</v>
      </c>
      <c r="I53" t="s">
        <v>51</v>
      </c>
      <c r="Q53" t="s">
        <v>63</v>
      </c>
      <c r="R53">
        <v>9.4976072643776846E-2</v>
      </c>
      <c r="S53">
        <v>0.38754231426746227</v>
      </c>
      <c r="T53">
        <v>0.30727715715916104</v>
      </c>
    </row>
    <row r="54" spans="1:20" x14ac:dyDescent="0.25">
      <c r="A54" t="s">
        <v>52</v>
      </c>
      <c r="B54">
        <v>2.4269915451913557</v>
      </c>
      <c r="C54">
        <v>1.3627147596094771</v>
      </c>
      <c r="D54">
        <v>1.8787455591609548</v>
      </c>
      <c r="E54">
        <f t="shared" si="17"/>
        <v>1.8894839546539293</v>
      </c>
      <c r="F54">
        <f t="shared" si="18"/>
        <v>0.30727715715916104</v>
      </c>
      <c r="H54" t="s">
        <v>52</v>
      </c>
      <c r="I54">
        <v>5.4763966260460272E-3</v>
      </c>
      <c r="J54">
        <v>1.4345816623076238E-3</v>
      </c>
      <c r="K54">
        <v>1.338794243709541E-3</v>
      </c>
      <c r="L54">
        <f t="shared" si="19"/>
        <v>2.7499241773543972E-3</v>
      </c>
      <c r="M54">
        <f t="shared" si="20"/>
        <v>1.3635166320335472E-3</v>
      </c>
      <c r="P54" t="s">
        <v>55</v>
      </c>
      <c r="Q54" t="s">
        <v>53</v>
      </c>
      <c r="R54">
        <v>7.4214586690172744E-3</v>
      </c>
      <c r="S54">
        <v>2.9814105162682498E-3</v>
      </c>
      <c r="T54">
        <v>2.4342981141718752E-3</v>
      </c>
    </row>
    <row r="55" spans="1:20" x14ac:dyDescent="0.25">
      <c r="A55" t="s">
        <v>55</v>
      </c>
      <c r="B55">
        <v>1.0699365760347201</v>
      </c>
      <c r="C55">
        <v>0.39920140415815741</v>
      </c>
      <c r="D55">
        <v>0.71009023361454937</v>
      </c>
      <c r="E55">
        <f t="shared" si="17"/>
        <v>0.72640940460247572</v>
      </c>
      <c r="F55">
        <f t="shared" si="18"/>
        <v>0.19379641741130499</v>
      </c>
      <c r="H55" t="s">
        <v>55</v>
      </c>
      <c r="I55">
        <v>8.1895587031517256E-3</v>
      </c>
      <c r="J55">
        <v>8.3294623235783847E-4</v>
      </c>
      <c r="K55">
        <v>9.4159485197891507E-4</v>
      </c>
      <c r="L55">
        <f t="shared" si="19"/>
        <v>3.321366595829493E-3</v>
      </c>
      <c r="M55">
        <f t="shared" si="20"/>
        <v>2.4342981141718752E-3</v>
      </c>
      <c r="Q55" t="s">
        <v>63</v>
      </c>
      <c r="R55">
        <v>7.3337816280258372E-2</v>
      </c>
      <c r="S55">
        <v>0.15250430027213074</v>
      </c>
      <c r="T55">
        <v>0.19379641741130499</v>
      </c>
    </row>
    <row r="56" spans="1:20" x14ac:dyDescent="0.25">
      <c r="A56" t="s">
        <v>56</v>
      </c>
      <c r="B56">
        <v>1.3550620751258353</v>
      </c>
      <c r="C56">
        <v>0.82661517572712573</v>
      </c>
      <c r="D56">
        <v>1.3875758192016552</v>
      </c>
      <c r="E56">
        <f t="shared" si="17"/>
        <v>1.1897510233515387</v>
      </c>
      <c r="F56">
        <f t="shared" si="18"/>
        <v>0.1818103579382308</v>
      </c>
      <c r="H56" t="s">
        <v>56</v>
      </c>
      <c r="I56">
        <v>2.6733592089130819E-3</v>
      </c>
      <c r="J56">
        <v>6.1231633390851521E-4</v>
      </c>
      <c r="K56">
        <v>1.595361812095204E-3</v>
      </c>
      <c r="L56">
        <f t="shared" si="19"/>
        <v>1.6270124516389337E-3</v>
      </c>
      <c r="M56">
        <f t="shared" si="20"/>
        <v>5.9518225650899523E-4</v>
      </c>
      <c r="P56" t="s">
        <v>56</v>
      </c>
      <c r="Q56" t="s">
        <v>53</v>
      </c>
      <c r="R56">
        <v>6.5076803818490099E-3</v>
      </c>
      <c r="S56">
        <v>2.8325913151607709E-3</v>
      </c>
      <c r="T56">
        <v>5.9518225650899523E-4</v>
      </c>
    </row>
    <row r="57" spans="1:20" x14ac:dyDescent="0.25">
      <c r="A57" t="s">
        <v>57</v>
      </c>
      <c r="B57">
        <v>0.33391267792090401</v>
      </c>
      <c r="C57">
        <v>0.14412554053882895</v>
      </c>
      <c r="D57">
        <v>0.28480896862353255</v>
      </c>
      <c r="E57">
        <f t="shared" si="17"/>
        <v>0.25428239569442185</v>
      </c>
      <c r="F57">
        <f t="shared" si="18"/>
        <v>5.6873230727111895E-2</v>
      </c>
      <c r="H57" t="s">
        <v>57</v>
      </c>
      <c r="I57">
        <v>3.4233481094915036E-3</v>
      </c>
      <c r="J57">
        <v>8.8993472526070522E-4</v>
      </c>
      <c r="K57">
        <v>1.7528201465740287E-3</v>
      </c>
      <c r="L57">
        <f t="shared" si="19"/>
        <v>2.0220343271087457E-3</v>
      </c>
      <c r="M57">
        <f t="shared" si="20"/>
        <v>7.4361796869554632E-4</v>
      </c>
      <c r="Q57" t="s">
        <v>63</v>
      </c>
      <c r="R57">
        <v>0</v>
      </c>
      <c r="S57">
        <v>0.35364153987182878</v>
      </c>
      <c r="T57">
        <v>0.1818103579382308</v>
      </c>
    </row>
    <row r="58" spans="1:20" x14ac:dyDescent="0.25">
      <c r="A58" t="s">
        <v>58</v>
      </c>
      <c r="B58">
        <v>5.0582904891735191E-2</v>
      </c>
      <c r="C58">
        <v>3.9915656546069267E-2</v>
      </c>
      <c r="D58">
        <v>4.5258590154934185E-2</v>
      </c>
      <c r="E58">
        <f t="shared" si="17"/>
        <v>4.5252383864246216E-2</v>
      </c>
      <c r="F58">
        <f t="shared" si="18"/>
        <v>3.079370915493465E-3</v>
      </c>
      <c r="H58" t="s">
        <v>58</v>
      </c>
      <c r="I58">
        <v>7.9056093739057753E-3</v>
      </c>
      <c r="J58">
        <v>1.7198901467228168E-3</v>
      </c>
      <c r="K58">
        <v>2.6428130794701626E-3</v>
      </c>
      <c r="L58">
        <f t="shared" si="19"/>
        <v>4.0894375333662509E-3</v>
      </c>
      <c r="M58">
        <f t="shared" si="20"/>
        <v>1.9265965087292194E-3</v>
      </c>
      <c r="P58" t="s">
        <v>57</v>
      </c>
      <c r="Q58" t="s">
        <v>53</v>
      </c>
      <c r="R58">
        <v>9.1874006709142531E-3</v>
      </c>
      <c r="S58">
        <v>2.4466071283213409E-3</v>
      </c>
      <c r="T58">
        <v>7.4361796869554632E-4</v>
      </c>
    </row>
    <row r="59" spans="1:20" x14ac:dyDescent="0.25">
      <c r="Q59" t="s">
        <v>63</v>
      </c>
      <c r="R59">
        <v>2.7453898602204541E-2</v>
      </c>
      <c r="S59">
        <v>5.5588471209248681E-2</v>
      </c>
      <c r="T59">
        <v>5.6873230727111895E-2</v>
      </c>
    </row>
    <row r="60" spans="1:20" x14ac:dyDescent="0.25">
      <c r="P60" t="s">
        <v>58</v>
      </c>
      <c r="Q60" t="s">
        <v>53</v>
      </c>
      <c r="R60">
        <v>7.5435173135062769E-3</v>
      </c>
      <c r="S60">
        <v>2.3576395878169443E-3</v>
      </c>
      <c r="T60">
        <v>1.9265965087292194E-3</v>
      </c>
    </row>
    <row r="61" spans="1:20" x14ac:dyDescent="0.25">
      <c r="Q61" t="s">
        <v>63</v>
      </c>
      <c r="R61">
        <v>9.963846521424749E-3</v>
      </c>
      <c r="S61">
        <v>2.085010028168233E-2</v>
      </c>
      <c r="T61">
        <v>3.079370915493465E-3</v>
      </c>
    </row>
    <row r="62" spans="1:20" x14ac:dyDescent="0.25">
      <c r="A62" s="1" t="s">
        <v>94</v>
      </c>
    </row>
    <row r="64" spans="1:20" x14ac:dyDescent="0.25">
      <c r="B64" t="s">
        <v>0</v>
      </c>
      <c r="C64" t="s">
        <v>68</v>
      </c>
      <c r="D64" t="s">
        <v>69</v>
      </c>
    </row>
    <row r="65" spans="1:4" x14ac:dyDescent="0.25">
      <c r="B65">
        <v>1</v>
      </c>
      <c r="C65">
        <v>6.1414577437743585</v>
      </c>
      <c r="D65">
        <v>14.66645987146978</v>
      </c>
    </row>
    <row r="66" spans="1:4" x14ac:dyDescent="0.25">
      <c r="B66">
        <v>1</v>
      </c>
      <c r="C66">
        <v>7.9392927410711227</v>
      </c>
      <c r="D66">
        <v>16.959830668857403</v>
      </c>
    </row>
    <row r="67" spans="1:4" x14ac:dyDescent="0.25">
      <c r="B67">
        <v>1</v>
      </c>
      <c r="C67">
        <v>7.1468536606876771</v>
      </c>
      <c r="D67">
        <v>15.065382635871938</v>
      </c>
    </row>
    <row r="68" spans="1:4" x14ac:dyDescent="0.25">
      <c r="A68" t="s">
        <v>12</v>
      </c>
      <c r="B68">
        <v>1</v>
      </c>
      <c r="C68">
        <v>7.0758680485110519</v>
      </c>
      <c r="D68">
        <v>15.56389105873304</v>
      </c>
    </row>
    <row r="69" spans="1:4" x14ac:dyDescent="0.25">
      <c r="A69" t="s">
        <v>5</v>
      </c>
      <c r="B69">
        <v>0</v>
      </c>
      <c r="C69">
        <v>0.52020248853317907</v>
      </c>
      <c r="D69">
        <v>0.70740615144935992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2</vt:lpstr>
      <vt:lpstr>Fig 3</vt:lpstr>
      <vt:lpstr>Fig 4</vt:lpstr>
      <vt:lpstr>Fig 5</vt:lpstr>
      <vt:lpstr>Fig 6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Vance</dc:creator>
  <cp:lastModifiedBy>Keith Vance</cp:lastModifiedBy>
  <dcterms:created xsi:type="dcterms:W3CDTF">2019-09-02T10:11:57Z</dcterms:created>
  <dcterms:modified xsi:type="dcterms:W3CDTF">2019-10-01T11:16:00Z</dcterms:modified>
</cp:coreProperties>
</file>