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home-1\daten\home\oppel\Desktop\Publications\ATRX\Manuscript\Plos Genetics\Proofs\"/>
    </mc:Choice>
  </mc:AlternateContent>
  <bookViews>
    <workbookView xWindow="0" yWindow="0" windowWidth="21570" windowHeight="805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0" i="1"/>
  <c r="G12" i="1" l="1"/>
  <c r="H12" i="1" s="1"/>
  <c r="I12" i="1" l="1"/>
  <c r="G5" i="1"/>
  <c r="G6" i="1"/>
  <c r="G7" i="1"/>
  <c r="G8" i="1"/>
  <c r="G9" i="1"/>
  <c r="G10" i="1"/>
  <c r="G13" i="1"/>
  <c r="I13" i="1" s="1"/>
  <c r="G14" i="1"/>
  <c r="G15" i="1"/>
  <c r="G16" i="1"/>
  <c r="G17" i="1"/>
  <c r="H5" i="1" l="1"/>
  <c r="I5" i="1"/>
  <c r="F24" i="1"/>
  <c r="G24" i="1"/>
  <c r="F23" i="1"/>
  <c r="G23" i="1"/>
  <c r="F21" i="1"/>
  <c r="G21" i="1"/>
  <c r="F20" i="1"/>
  <c r="G20" i="1"/>
  <c r="I6" i="1"/>
  <c r="I7" i="1"/>
  <c r="I8" i="1"/>
  <c r="I9" i="1"/>
  <c r="I10" i="1"/>
  <c r="I14" i="1"/>
  <c r="I15" i="1"/>
  <c r="I16" i="1"/>
  <c r="H6" i="1"/>
  <c r="H7" i="1"/>
  <c r="H8" i="1"/>
  <c r="H9" i="1"/>
  <c r="H10" i="1"/>
  <c r="H13" i="1"/>
  <c r="H14" i="1"/>
  <c r="H15" i="1"/>
  <c r="H16" i="1"/>
  <c r="H17" i="1"/>
  <c r="I20" i="1" l="1"/>
  <c r="H26" i="1"/>
  <c r="H24" i="1"/>
  <c r="I21" i="1"/>
  <c r="H20" i="1"/>
  <c r="H21" i="1"/>
  <c r="H23" i="1"/>
  <c r="I17" i="1"/>
  <c r="I23" i="1" s="1"/>
  <c r="C24" i="1"/>
  <c r="D24" i="1"/>
  <c r="E24" i="1"/>
  <c r="B24" i="1"/>
  <c r="E23" i="1"/>
  <c r="C23" i="1"/>
  <c r="D23" i="1"/>
  <c r="C21" i="1"/>
  <c r="D21" i="1"/>
  <c r="E21" i="1"/>
  <c r="B21" i="1"/>
  <c r="C20" i="1"/>
  <c r="D20" i="1"/>
  <c r="E20" i="1"/>
  <c r="I26" i="1" l="1"/>
  <c r="I24" i="1"/>
</calcChain>
</file>

<file path=xl/sharedStrings.xml><?xml version="1.0" encoding="utf-8"?>
<sst xmlns="http://schemas.openxmlformats.org/spreadsheetml/2006/main" count="30" uniqueCount="30">
  <si>
    <t>Count</t>
  </si>
  <si>
    <t>Sample</t>
  </si>
  <si>
    <t>Total area</t>
  </si>
  <si>
    <t>Average size</t>
  </si>
  <si>
    <t>% Area</t>
  </si>
  <si>
    <t xml:space="preserve">Normalized Count </t>
  </si>
  <si>
    <t>Normalized Area %</t>
  </si>
  <si>
    <t>DNA area %</t>
  </si>
  <si>
    <t>Relative DNA content factor</t>
  </si>
  <si>
    <t>Mean atrx+/+</t>
  </si>
  <si>
    <t>Data corresponds to Figure 7C and D.</t>
  </si>
  <si>
    <t xml:space="preserve">Figure 7C </t>
  </si>
  <si>
    <t>Figure 7D</t>
  </si>
  <si>
    <r>
      <rPr>
        <i/>
        <sz val="11"/>
        <color theme="1"/>
        <rFont val="Arial"/>
        <family val="2"/>
      </rPr>
      <t>p53-/-; nf1b-/-; nf1a+/-; atrx+/+;</t>
    </r>
    <r>
      <rPr>
        <sz val="11"/>
        <color theme="1"/>
        <rFont val="Arial"/>
        <family val="2"/>
      </rPr>
      <t xml:space="preserve"> tumor 1</t>
    </r>
  </si>
  <si>
    <r>
      <rPr>
        <i/>
        <sz val="11"/>
        <color theme="1"/>
        <rFont val="Arial"/>
        <family val="2"/>
      </rPr>
      <t>p53-/-; nf1b-/-; nf1a+/-; atrx+/+;</t>
    </r>
    <r>
      <rPr>
        <sz val="11"/>
        <color theme="1"/>
        <rFont val="Arial"/>
        <family val="2"/>
      </rPr>
      <t xml:space="preserve"> tumor 2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</si>
  <si>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Arial"/>
        <family val="2"/>
      </rPr>
      <t>p53-/-; nf1b-/-; nf1a+/-; atrx+/+;</t>
    </r>
    <r>
      <rPr>
        <sz val="11"/>
        <color theme="1"/>
        <rFont val="Arial"/>
        <family val="2"/>
      </rPr>
      <t xml:space="preserve"> tumor 3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</si>
  <si>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Arial"/>
        <family val="2"/>
      </rPr>
      <t>p53-/-; nf1b-/-; nf1a+/-; atrx+/+;</t>
    </r>
    <r>
      <rPr>
        <sz val="11"/>
        <color theme="1"/>
        <rFont val="Arial"/>
        <family val="2"/>
      </rPr>
      <t xml:space="preserve"> tumor 4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</si>
  <si>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Arial"/>
        <family val="2"/>
      </rPr>
      <t>p53-/-; nf1b-/-; nf1a+/-; atrx+/+;</t>
    </r>
    <r>
      <rPr>
        <sz val="11"/>
        <color theme="1"/>
        <rFont val="Arial"/>
        <family val="2"/>
      </rPr>
      <t xml:space="preserve"> tumor 5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</si>
  <si>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Arial"/>
        <family val="2"/>
      </rPr>
      <t>p53-/-; nf1b-/-; nf1a+/-; atrx+/+;</t>
    </r>
    <r>
      <rPr>
        <sz val="11"/>
        <color theme="1"/>
        <rFont val="Arial"/>
        <family val="2"/>
      </rPr>
      <t xml:space="preserve"> tumor 6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</si>
  <si>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Arial"/>
        <family val="2"/>
      </rPr>
      <t>p53-/-; nf1b-/-; nf1a+/-; atrx+/-</t>
    </r>
    <r>
      <rPr>
        <sz val="11"/>
        <color theme="1"/>
        <rFont val="Arial"/>
        <family val="2"/>
      </rPr>
      <t>; tumor 1</t>
    </r>
  </si>
  <si>
    <r>
      <rPr>
        <i/>
        <sz val="11"/>
        <color theme="1"/>
        <rFont val="Arial"/>
        <family val="2"/>
      </rPr>
      <t>p53-/-; nf1b-/-; nf1a+/-; atrx+/-</t>
    </r>
    <r>
      <rPr>
        <sz val="11"/>
        <color theme="1"/>
        <rFont val="Arial"/>
        <family val="2"/>
      </rPr>
      <t>; tumor 2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</si>
  <si>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Arial"/>
        <family val="2"/>
      </rPr>
      <t>p53-/-; nf1b-/-; nf1a+/-; atrx+/-</t>
    </r>
    <r>
      <rPr>
        <sz val="11"/>
        <color theme="1"/>
        <rFont val="Arial"/>
        <family val="2"/>
      </rPr>
      <t>; tumor 3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</si>
  <si>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Arial"/>
        <family val="2"/>
      </rPr>
      <t>p53-/-; nf1b-/-; nf1a+/-; atrx+/-</t>
    </r>
    <r>
      <rPr>
        <sz val="11"/>
        <color theme="1"/>
        <rFont val="Arial"/>
        <family val="2"/>
      </rPr>
      <t>; tumor 4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</si>
  <si>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Arial"/>
        <family val="2"/>
      </rPr>
      <t>p53-/-; nf1b-/-; nf1a+/-; atrx+/-</t>
    </r>
    <r>
      <rPr>
        <sz val="11"/>
        <color theme="1"/>
        <rFont val="Arial"/>
        <family val="2"/>
      </rPr>
      <t>; tumor 5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</si>
  <si>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Arial"/>
        <family val="2"/>
      </rPr>
      <t>p53-/-; nf1b-/-; nf1a+/-; atrx+/-</t>
    </r>
    <r>
      <rPr>
        <sz val="11"/>
        <color theme="1"/>
        <rFont val="Arial"/>
        <family val="2"/>
      </rPr>
      <t>; tumor 6</t>
    </r>
    <r>
      <rPr>
        <sz val="11"/>
        <color theme="1"/>
        <rFont val="Calibri"/>
        <family val="2"/>
        <scheme val="minor"/>
      </rPr>
      <t/>
    </r>
  </si>
  <si>
    <t>Standard deviation atrx+/+</t>
  </si>
  <si>
    <t>Mean atrx+/-</t>
  </si>
  <si>
    <t>Standard deviation atrx+/-</t>
  </si>
  <si>
    <t>Ttest (p-value)</t>
  </si>
  <si>
    <r>
      <t>S5 Table: Quantification of relative telomere signal in FISH images derived from</t>
    </r>
    <r>
      <rPr>
        <b/>
        <i/>
        <sz val="11"/>
        <color theme="1"/>
        <rFont val="Arial"/>
        <family val="2"/>
      </rPr>
      <t xml:space="preserve"> atrx</t>
    </r>
    <r>
      <rPr>
        <b/>
        <sz val="11"/>
        <color theme="1"/>
        <rFont val="Arial"/>
        <family val="2"/>
      </rPr>
      <t xml:space="preserve">+/+ and </t>
    </r>
    <r>
      <rPr>
        <b/>
        <i/>
        <sz val="11"/>
        <color theme="1"/>
        <rFont val="Arial"/>
        <family val="2"/>
      </rPr>
      <t>atrx</t>
    </r>
    <r>
      <rPr>
        <b/>
        <sz val="11"/>
        <color theme="1"/>
        <rFont val="Arial"/>
        <family val="2"/>
      </rPr>
      <t xml:space="preserve">+/- tumors in </t>
    </r>
    <r>
      <rPr>
        <b/>
        <i/>
        <sz val="11"/>
        <color theme="1"/>
        <rFont val="Arial"/>
        <family val="2"/>
      </rPr>
      <t>p53/nf1</t>
    </r>
    <r>
      <rPr>
        <b/>
        <sz val="11"/>
        <color theme="1"/>
        <rFont val="Arial"/>
        <family val="2"/>
      </rPr>
      <t xml:space="preserve"> deficient background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</si>
</sst>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0" fontId="2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90" zoomScaleNormal="90" workbookViewId="0"/>
  </sheetViews>
  <sheetFormatPr baseColWidth="10" defaultRowHeight="15" x14ac:dyDescent="0.25"/>
  <cols>
    <col min="1" max="1" width="43.28515625" customWidth="1"/>
    <col min="2" max="2" width="10.42578125" customWidth="1"/>
    <col min="4" max="4" width="13.5703125" customWidth="1"/>
    <col min="5" max="5" width="15.85546875" customWidth="1"/>
    <col min="6" max="6" width="13.5703125" customWidth="1"/>
    <col min="7" max="7" width="27.85546875" customWidth="1"/>
    <col min="8" max="8" width="19.42578125" customWidth="1"/>
    <col min="9" max="9" width="21.7109375" customWidth="1"/>
  </cols>
  <sheetData>
    <row r="1" spans="1:11" s="1" customFormat="1" x14ac:dyDescent="0.25">
      <c r="A1" s="3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x14ac:dyDescent="0.25">
      <c r="A2" s="3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2" customFormat="1" x14ac:dyDescent="0.25">
      <c r="A4" s="3" t="s">
        <v>1</v>
      </c>
      <c r="B4" s="3" t="s">
        <v>0</v>
      </c>
      <c r="C4" s="3" t="s">
        <v>2</v>
      </c>
      <c r="D4" s="3" t="s">
        <v>3</v>
      </c>
      <c r="E4" s="3" t="s">
        <v>4</v>
      </c>
      <c r="F4" s="3" t="s">
        <v>7</v>
      </c>
      <c r="G4" s="3" t="s">
        <v>8</v>
      </c>
      <c r="H4" s="3" t="s">
        <v>5</v>
      </c>
      <c r="I4" s="3" t="s">
        <v>6</v>
      </c>
      <c r="J4" s="3"/>
      <c r="K4" s="3"/>
    </row>
    <row r="5" spans="1:11" x14ac:dyDescent="0.25">
      <c r="A5" s="4" t="s">
        <v>13</v>
      </c>
      <c r="B5" s="4">
        <v>12</v>
      </c>
      <c r="C5" s="4">
        <v>5.3999999999999999E-2</v>
      </c>
      <c r="D5" s="4">
        <v>5.0000000000000001E-3</v>
      </c>
      <c r="E5" s="4">
        <v>8.1000000000000003E-2</v>
      </c>
      <c r="F5" s="5">
        <v>61.07</v>
      </c>
      <c r="G5" s="4">
        <f t="shared" ref="G5:G16" si="0">(100/F5)</f>
        <v>1.637465203864418</v>
      </c>
      <c r="H5" s="4">
        <f>G5*B5</f>
        <v>19.649582446373017</v>
      </c>
      <c r="I5" s="4">
        <f>E5*G5</f>
        <v>0.13263468151301785</v>
      </c>
      <c r="J5" s="4"/>
      <c r="K5" s="4"/>
    </row>
    <row r="6" spans="1:11" x14ac:dyDescent="0.25">
      <c r="A6" s="4" t="s">
        <v>14</v>
      </c>
      <c r="B6" s="4">
        <v>4</v>
      </c>
      <c r="C6" s="4">
        <v>2.1999999999999999E-2</v>
      </c>
      <c r="D6" s="4">
        <v>6.0000000000000001E-3</v>
      </c>
      <c r="E6" s="4">
        <v>3.3000000000000002E-2</v>
      </c>
      <c r="F6" s="5">
        <v>54.305999999999997</v>
      </c>
      <c r="G6" s="4">
        <f t="shared" si="0"/>
        <v>1.8414171546422127</v>
      </c>
      <c r="H6" s="4">
        <f t="shared" ref="H6:H17" si="1">G6*B6</f>
        <v>7.3656686185688507</v>
      </c>
      <c r="I6" s="4">
        <f t="shared" ref="I6:I17" si="2">E6*G6</f>
        <v>6.0766766103193023E-2</v>
      </c>
      <c r="J6" s="4"/>
      <c r="K6" s="4"/>
    </row>
    <row r="7" spans="1:11" x14ac:dyDescent="0.25">
      <c r="A7" s="4" t="s">
        <v>15</v>
      </c>
      <c r="B7" s="4">
        <v>9</v>
      </c>
      <c r="C7" s="4">
        <v>3.5000000000000003E-2</v>
      </c>
      <c r="D7" s="4">
        <v>4.0000000000000001E-3</v>
      </c>
      <c r="E7" s="4">
        <v>5.1999999999999998E-2</v>
      </c>
      <c r="F7" s="5">
        <v>40.250999999999998</v>
      </c>
      <c r="G7" s="4">
        <f t="shared" si="0"/>
        <v>2.4844103252093119</v>
      </c>
      <c r="H7" s="4">
        <f t="shared" si="1"/>
        <v>22.359692926883806</v>
      </c>
      <c r="I7" s="4">
        <f t="shared" si="2"/>
        <v>0.12918933691088422</v>
      </c>
      <c r="J7" s="4"/>
      <c r="K7" s="4"/>
    </row>
    <row r="8" spans="1:11" x14ac:dyDescent="0.25">
      <c r="A8" s="4" t="s">
        <v>16</v>
      </c>
      <c r="B8" s="4">
        <v>15</v>
      </c>
      <c r="C8" s="4">
        <v>5.3999999999999999E-2</v>
      </c>
      <c r="D8" s="4">
        <v>4.0000000000000001E-3</v>
      </c>
      <c r="E8" s="4">
        <v>0.08</v>
      </c>
      <c r="F8" s="5">
        <v>70.594999999999999</v>
      </c>
      <c r="G8" s="4">
        <f t="shared" si="0"/>
        <v>1.416530915787237</v>
      </c>
      <c r="H8" s="4">
        <f t="shared" si="1"/>
        <v>21.247963736808554</v>
      </c>
      <c r="I8" s="4">
        <f t="shared" si="2"/>
        <v>0.11332247326297896</v>
      </c>
      <c r="J8" s="4"/>
      <c r="K8" s="4"/>
    </row>
    <row r="9" spans="1:11" x14ac:dyDescent="0.25">
      <c r="A9" s="4" t="s">
        <v>17</v>
      </c>
      <c r="B9" s="4">
        <v>8</v>
      </c>
      <c r="C9" s="4">
        <v>4.7E-2</v>
      </c>
      <c r="D9" s="4">
        <v>6.0000000000000001E-3</v>
      </c>
      <c r="E9" s="4">
        <v>7.0999999999999994E-2</v>
      </c>
      <c r="F9" s="5">
        <v>96.260999999999996</v>
      </c>
      <c r="G9" s="4">
        <f t="shared" si="0"/>
        <v>1.0388423141251391</v>
      </c>
      <c r="H9" s="4">
        <f t="shared" si="1"/>
        <v>8.3107385130011124</v>
      </c>
      <c r="I9" s="4">
        <f t="shared" si="2"/>
        <v>7.3757804302884866E-2</v>
      </c>
      <c r="J9" s="4"/>
      <c r="K9" s="4"/>
    </row>
    <row r="10" spans="1:11" x14ac:dyDescent="0.25">
      <c r="A10" s="4" t="s">
        <v>18</v>
      </c>
      <c r="B10" s="4">
        <v>7</v>
      </c>
      <c r="C10" s="4">
        <v>3.1E-2</v>
      </c>
      <c r="D10" s="4">
        <v>4.0000000000000001E-3</v>
      </c>
      <c r="E10" s="4">
        <v>4.7E-2</v>
      </c>
      <c r="F10" s="5">
        <v>82.549000000000007</v>
      </c>
      <c r="G10" s="4">
        <f t="shared" si="0"/>
        <v>1.211401712922022</v>
      </c>
      <c r="H10" s="4">
        <f t="shared" si="1"/>
        <v>8.479811990454154</v>
      </c>
      <c r="I10" s="4">
        <f t="shared" si="2"/>
        <v>5.6935880507335036E-2</v>
      </c>
      <c r="J10" s="4"/>
      <c r="K10" s="4"/>
    </row>
    <row r="11" spans="1:11" s="1" customFormat="1" x14ac:dyDescent="0.25">
      <c r="A11" s="4"/>
      <c r="B11" s="4"/>
      <c r="C11" s="4"/>
      <c r="D11" s="4"/>
      <c r="E11" s="4"/>
      <c r="F11" s="5"/>
      <c r="G11" s="4"/>
      <c r="H11" s="4"/>
      <c r="I11" s="4"/>
      <c r="J11" s="4"/>
      <c r="K11" s="4"/>
    </row>
    <row r="12" spans="1:11" x14ac:dyDescent="0.25">
      <c r="A12" s="4" t="s">
        <v>19</v>
      </c>
      <c r="B12" s="4">
        <v>8</v>
      </c>
      <c r="C12" s="4">
        <v>0.21</v>
      </c>
      <c r="D12" s="4">
        <v>2.5999999999999999E-2</v>
      </c>
      <c r="E12" s="4">
        <v>0.314</v>
      </c>
      <c r="F12" s="5">
        <v>91.796000000000006</v>
      </c>
      <c r="G12" s="4">
        <f t="shared" si="0"/>
        <v>1.0893720859296701</v>
      </c>
      <c r="H12" s="4">
        <f t="shared" si="1"/>
        <v>8.7149766874373604</v>
      </c>
      <c r="I12" s="4">
        <f t="shared" si="2"/>
        <v>0.34206283498191642</v>
      </c>
      <c r="J12" s="4"/>
      <c r="K12" s="4"/>
    </row>
    <row r="13" spans="1:11" x14ac:dyDescent="0.25">
      <c r="A13" s="4" t="s">
        <v>20</v>
      </c>
      <c r="B13" s="4">
        <v>19</v>
      </c>
      <c r="C13" s="4">
        <v>0.14799999999999999</v>
      </c>
      <c r="D13" s="4">
        <v>8.0000000000000002E-3</v>
      </c>
      <c r="E13" s="4">
        <v>0.221</v>
      </c>
      <c r="F13" s="5">
        <v>47.966999999999999</v>
      </c>
      <c r="G13" s="4">
        <f t="shared" si="0"/>
        <v>2.0847666103779683</v>
      </c>
      <c r="H13" s="4">
        <f t="shared" si="1"/>
        <v>39.610565597181399</v>
      </c>
      <c r="I13" s="4">
        <f>E13*G13</f>
        <v>0.46073342089353098</v>
      </c>
      <c r="J13" s="4"/>
      <c r="K13" s="4"/>
    </row>
    <row r="14" spans="1:11" x14ac:dyDescent="0.25">
      <c r="A14" s="4" t="s">
        <v>21</v>
      </c>
      <c r="B14" s="4">
        <v>15</v>
      </c>
      <c r="C14" s="4">
        <v>7.9000000000000001E-2</v>
      </c>
      <c r="D14" s="4">
        <v>5.0000000000000001E-3</v>
      </c>
      <c r="E14" s="4">
        <v>0.11799999999999999</v>
      </c>
      <c r="F14" s="5">
        <v>87.234999999999999</v>
      </c>
      <c r="G14" s="4">
        <f t="shared" si="0"/>
        <v>1.1463288817561759</v>
      </c>
      <c r="H14" s="4">
        <f t="shared" si="1"/>
        <v>17.194933226342638</v>
      </c>
      <c r="I14" s="4">
        <f t="shared" si="2"/>
        <v>0.13526680804722874</v>
      </c>
      <c r="J14" s="4"/>
      <c r="K14" s="4"/>
    </row>
    <row r="15" spans="1:11" x14ac:dyDescent="0.25">
      <c r="A15" s="4" t="s">
        <v>22</v>
      </c>
      <c r="B15" s="4">
        <v>32</v>
      </c>
      <c r="C15" s="4">
        <v>0.23699999999999999</v>
      </c>
      <c r="D15" s="4">
        <v>7.0000000000000001E-3</v>
      </c>
      <c r="E15" s="4">
        <v>0.35399999999999998</v>
      </c>
      <c r="F15" s="5">
        <v>98.97</v>
      </c>
      <c r="G15" s="4">
        <f t="shared" si="0"/>
        <v>1.0104071940992221</v>
      </c>
      <c r="H15" s="4">
        <f t="shared" si="1"/>
        <v>32.333030211175107</v>
      </c>
      <c r="I15" s="4">
        <f t="shared" si="2"/>
        <v>0.35768414671112458</v>
      </c>
      <c r="J15" s="4"/>
      <c r="K15" s="4"/>
    </row>
    <row r="16" spans="1:11" x14ac:dyDescent="0.25">
      <c r="A16" s="4" t="s">
        <v>23</v>
      </c>
      <c r="B16" s="4">
        <v>29</v>
      </c>
      <c r="C16" s="4">
        <v>0.17899999999999999</v>
      </c>
      <c r="D16" s="4">
        <v>6.0000000000000001E-3</v>
      </c>
      <c r="E16" s="4">
        <v>0.26700000000000002</v>
      </c>
      <c r="F16" s="5">
        <v>70.174000000000007</v>
      </c>
      <c r="G16" s="4">
        <f t="shared" si="0"/>
        <v>1.4250292130988684</v>
      </c>
      <c r="H16" s="4">
        <f t="shared" si="1"/>
        <v>41.325847179867182</v>
      </c>
      <c r="I16" s="4">
        <f t="shared" si="2"/>
        <v>0.38048279989739792</v>
      </c>
      <c r="J16" s="4"/>
      <c r="K16" s="4"/>
    </row>
    <row r="17" spans="1:11" x14ac:dyDescent="0.25">
      <c r="A17" s="4" t="s">
        <v>24</v>
      </c>
      <c r="B17" s="4">
        <v>36</v>
      </c>
      <c r="C17" s="4">
        <v>0.41099999999999998</v>
      </c>
      <c r="D17" s="4">
        <v>1.0999999999999999E-2</v>
      </c>
      <c r="E17" s="4">
        <v>0.61399999999999999</v>
      </c>
      <c r="F17" s="5">
        <v>61.435000000000002</v>
      </c>
      <c r="G17" s="4">
        <f>(100/F17)</f>
        <v>1.6277366322129079</v>
      </c>
      <c r="H17" s="4">
        <f t="shared" si="1"/>
        <v>58.598518759664685</v>
      </c>
      <c r="I17" s="4">
        <f t="shared" si="2"/>
        <v>0.99943029217872537</v>
      </c>
      <c r="J17" s="4"/>
      <c r="K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3" t="s">
        <v>9</v>
      </c>
      <c r="B20" s="4">
        <f t="shared" ref="B20:H20" si="3">AVERAGE(B5:B10)</f>
        <v>9.1666666666666661</v>
      </c>
      <c r="C20" s="4">
        <f t="shared" si="3"/>
        <v>4.0500000000000001E-2</v>
      </c>
      <c r="D20" s="4">
        <f t="shared" si="3"/>
        <v>4.8333333333333336E-3</v>
      </c>
      <c r="E20" s="4">
        <f t="shared" si="3"/>
        <v>6.0666666666666667E-2</v>
      </c>
      <c r="F20" s="4">
        <f t="shared" si="3"/>
        <v>67.50533333333334</v>
      </c>
      <c r="G20" s="4">
        <f t="shared" si="3"/>
        <v>1.6050112710917235</v>
      </c>
      <c r="H20" s="4">
        <f t="shared" si="3"/>
        <v>14.568909705348249</v>
      </c>
      <c r="I20" s="4">
        <f>AVERAGE(I5:I10)</f>
        <v>9.4434490433382326E-2</v>
      </c>
      <c r="J20" s="4"/>
      <c r="K20" s="4"/>
    </row>
    <row r="21" spans="1:11" x14ac:dyDescent="0.25">
      <c r="A21" s="3" t="s">
        <v>25</v>
      </c>
      <c r="B21" s="4">
        <f t="shared" ref="B21:I21" si="4">_xlfn.STDEV.S(B5:B10)</f>
        <v>3.8686776379877741</v>
      </c>
      <c r="C21" s="4">
        <f t="shared" si="4"/>
        <v>1.3187114923287785E-2</v>
      </c>
      <c r="D21" s="4">
        <f t="shared" si="4"/>
        <v>9.8319208025017492E-4</v>
      </c>
      <c r="E21" s="4">
        <f t="shared" si="4"/>
        <v>1.9602720899575824E-2</v>
      </c>
      <c r="F21" s="4">
        <f t="shared" si="4"/>
        <v>20.105625647232799</v>
      </c>
      <c r="G21" s="4">
        <f t="shared" si="4"/>
        <v>0.51793519138276234</v>
      </c>
      <c r="H21" s="4">
        <f t="shared" si="4"/>
        <v>7.2006638759219577</v>
      </c>
      <c r="I21" s="4">
        <f t="shared" si="4"/>
        <v>3.4615304721654833E-2</v>
      </c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3" t="s">
        <v>26</v>
      </c>
      <c r="B23" s="4">
        <f>AVERAGE(B12:B17)</f>
        <v>23.166666666666668</v>
      </c>
      <c r="C23" s="4">
        <f t="shared" ref="C23:I23" si="5">AVERAGE(C12:C17)</f>
        <v>0.21066666666666667</v>
      </c>
      <c r="D23" s="4">
        <f t="shared" si="5"/>
        <v>1.0500000000000001E-2</v>
      </c>
      <c r="E23" s="4">
        <f t="shared" si="5"/>
        <v>0.31466666666666665</v>
      </c>
      <c r="F23" s="4">
        <f t="shared" si="5"/>
        <v>76.262833333333319</v>
      </c>
      <c r="G23" s="4">
        <f t="shared" si="5"/>
        <v>1.3972734362458021</v>
      </c>
      <c r="H23" s="4">
        <f t="shared" si="5"/>
        <v>32.962978610278064</v>
      </c>
      <c r="I23" s="4">
        <f t="shared" si="5"/>
        <v>0.44594338378498732</v>
      </c>
      <c r="J23" s="4"/>
      <c r="K23" s="4"/>
    </row>
    <row r="24" spans="1:11" x14ac:dyDescent="0.25">
      <c r="A24" s="3" t="s">
        <v>27</v>
      </c>
      <c r="B24" s="4">
        <f t="shared" ref="B24:I24" si="6">_xlfn.STDEV.S(B12:B18)</f>
        <v>10.870449239413553</v>
      </c>
      <c r="C24" s="4">
        <f t="shared" si="6"/>
        <v>0.11233283877240287</v>
      </c>
      <c r="D24" s="4">
        <f t="shared" si="6"/>
        <v>7.8676553051083755E-3</v>
      </c>
      <c r="E24" s="4">
        <f t="shared" si="6"/>
        <v>0.16785191886501222</v>
      </c>
      <c r="F24" s="4">
        <f t="shared" si="6"/>
        <v>19.671684436434749</v>
      </c>
      <c r="G24" s="4">
        <f t="shared" si="6"/>
        <v>0.40840480716796723</v>
      </c>
      <c r="H24" s="4">
        <f t="shared" si="6"/>
        <v>17.934896652487005</v>
      </c>
      <c r="I24" s="4">
        <f t="shared" si="6"/>
        <v>0.29187407800778098</v>
      </c>
      <c r="J24" s="4"/>
      <c r="K24" s="4"/>
    </row>
    <row r="25" spans="1:1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3" t="s">
        <v>28</v>
      </c>
      <c r="B26" s="4"/>
      <c r="C26" s="4"/>
      <c r="D26" s="4"/>
      <c r="E26" s="4"/>
      <c r="F26" s="4"/>
      <c r="G26" s="4"/>
      <c r="H26" s="4">
        <f t="shared" ref="H26:I26" si="7">TTEST(H5:H10,H12:H17, 2,2)</f>
        <v>4.1955579786827749E-2</v>
      </c>
      <c r="I26" s="4">
        <f t="shared" si="7"/>
        <v>1.505538329540281E-2</v>
      </c>
      <c r="J26" s="4"/>
      <c r="K26" s="4"/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A28" s="4"/>
      <c r="B28" s="4"/>
      <c r="C28" s="4"/>
      <c r="D28" s="4"/>
      <c r="E28" s="4"/>
      <c r="F28" s="4"/>
      <c r="G28" s="4"/>
      <c r="H28" s="6" t="s">
        <v>11</v>
      </c>
      <c r="I28" s="6" t="s">
        <v>12</v>
      </c>
      <c r="J28" s="4"/>
      <c r="K28" s="4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KlinikumBielefeld gem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OPPEL, FELIX</dc:creator>
  <cp:lastModifiedBy>OPPEL, FELIX</cp:lastModifiedBy>
  <dcterms:created xsi:type="dcterms:W3CDTF">2018-11-14T11:20:45Z</dcterms:created>
  <dcterms:modified xsi:type="dcterms:W3CDTF">2019-02-25T14:24:41Z</dcterms:modified>
</cp:coreProperties>
</file>