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156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W42" i="1" l="1"/>
  <c r="T40" i="1"/>
  <c r="U40" i="1"/>
  <c r="V40" i="1"/>
  <c r="W40" i="1"/>
  <c r="X40" i="1"/>
  <c r="Y40" i="1"/>
  <c r="T41" i="1"/>
  <c r="U41" i="1"/>
  <c r="V41" i="1"/>
  <c r="W41" i="1"/>
  <c r="X41" i="1"/>
  <c r="Y41" i="1"/>
  <c r="Q40" i="1"/>
  <c r="R40" i="1"/>
  <c r="S40" i="1"/>
  <c r="Q41" i="1"/>
  <c r="R41" i="1"/>
  <c r="S41" i="1"/>
  <c r="E40" i="1"/>
  <c r="F40" i="1"/>
  <c r="G40" i="1"/>
  <c r="H40" i="1"/>
  <c r="I40" i="1"/>
  <c r="J40" i="1"/>
  <c r="E41" i="1"/>
  <c r="F41" i="1"/>
  <c r="G41" i="1"/>
  <c r="H41" i="1"/>
  <c r="I41" i="1"/>
  <c r="J41" i="1"/>
  <c r="AA29" i="1"/>
  <c r="AC29" i="1"/>
  <c r="AD29" i="1"/>
  <c r="AD28" i="1"/>
  <c r="AA28" i="1"/>
  <c r="AC28" i="1"/>
  <c r="Z26" i="1"/>
  <c r="AA26" i="1"/>
  <c r="AB26" i="1"/>
  <c r="AC26" i="1"/>
  <c r="AD26" i="1"/>
  <c r="Z27" i="1"/>
  <c r="AA27" i="1"/>
  <c r="AB27" i="1"/>
  <c r="AC27" i="1"/>
  <c r="AD27" i="1"/>
  <c r="B40" i="1"/>
  <c r="C40" i="1"/>
  <c r="D40" i="1"/>
  <c r="B41" i="1"/>
  <c r="C41" i="1"/>
  <c r="D41" i="1"/>
  <c r="Y28" i="1"/>
  <c r="V28" i="1"/>
  <c r="S28" i="1"/>
  <c r="S26" i="1"/>
  <c r="T26" i="1"/>
  <c r="U26" i="1"/>
  <c r="V26" i="1"/>
  <c r="W26" i="1"/>
  <c r="X26" i="1"/>
  <c r="Y26" i="1"/>
  <c r="S27" i="1"/>
  <c r="T27" i="1"/>
  <c r="U27" i="1"/>
  <c r="V27" i="1"/>
  <c r="W27" i="1"/>
  <c r="X27" i="1"/>
  <c r="Y27" i="1"/>
  <c r="R27" i="1"/>
  <c r="Q27" i="1"/>
  <c r="R26" i="1"/>
  <c r="Q26" i="1"/>
  <c r="L28" i="1"/>
  <c r="P28" i="1"/>
  <c r="O28" i="1"/>
  <c r="N28" i="1"/>
  <c r="M28" i="1"/>
  <c r="K29" i="1"/>
  <c r="K28" i="1"/>
  <c r="J28" i="1"/>
  <c r="E28" i="1"/>
  <c r="D28" i="1"/>
  <c r="I26" i="1"/>
  <c r="J26" i="1"/>
  <c r="K26" i="1"/>
  <c r="L26" i="1"/>
  <c r="M26" i="1"/>
  <c r="N26" i="1"/>
  <c r="O26" i="1"/>
  <c r="P26" i="1"/>
  <c r="K40" i="1"/>
  <c r="L40" i="1"/>
  <c r="M40" i="1"/>
  <c r="N40" i="1"/>
  <c r="O40" i="1"/>
  <c r="P40" i="1"/>
  <c r="I27" i="1"/>
  <c r="J27" i="1"/>
  <c r="K27" i="1"/>
  <c r="L27" i="1"/>
  <c r="M27" i="1"/>
  <c r="N27" i="1"/>
  <c r="O27" i="1"/>
  <c r="P27" i="1"/>
  <c r="K41" i="1"/>
  <c r="L41" i="1"/>
  <c r="M41" i="1"/>
  <c r="N41" i="1"/>
  <c r="O41" i="1"/>
  <c r="P41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X10" i="1"/>
  <c r="Y10" i="1"/>
  <c r="Z10" i="1"/>
  <c r="AA10" i="1"/>
  <c r="AB10" i="1"/>
  <c r="AC10" i="1"/>
  <c r="X11" i="1"/>
  <c r="Y11" i="1"/>
  <c r="Z11" i="1"/>
  <c r="AA11" i="1"/>
  <c r="AB11" i="1"/>
  <c r="AC11" i="1"/>
  <c r="T12" i="1"/>
  <c r="S10" i="1"/>
  <c r="T10" i="1"/>
  <c r="S11" i="1"/>
  <c r="T11" i="1"/>
  <c r="H12" i="1"/>
  <c r="V12" i="1"/>
  <c r="W10" i="1"/>
  <c r="W11" i="1"/>
  <c r="P10" i="1"/>
  <c r="Q10" i="1"/>
  <c r="P11" i="1"/>
  <c r="Q11" i="1"/>
  <c r="M10" i="1"/>
  <c r="N10" i="1"/>
  <c r="O10" i="1"/>
  <c r="R10" i="1"/>
  <c r="U10" i="1"/>
  <c r="V10" i="1"/>
  <c r="M11" i="1"/>
  <c r="N11" i="1"/>
  <c r="O11" i="1"/>
  <c r="R11" i="1"/>
  <c r="U11" i="1"/>
  <c r="V11" i="1"/>
  <c r="K10" i="1"/>
  <c r="L10" i="1"/>
  <c r="K11" i="1"/>
  <c r="L11" i="1"/>
  <c r="J10" i="1"/>
  <c r="J11" i="1"/>
  <c r="I10" i="1"/>
  <c r="I11" i="1"/>
  <c r="H10" i="1"/>
  <c r="H11" i="1"/>
  <c r="G10" i="1"/>
  <c r="G11" i="1"/>
  <c r="F12" i="1"/>
  <c r="E10" i="1"/>
  <c r="F10" i="1"/>
  <c r="E11" i="1"/>
  <c r="F11" i="1"/>
  <c r="D10" i="1"/>
  <c r="D11" i="1"/>
  <c r="C10" i="1"/>
  <c r="C11" i="1"/>
  <c r="B10" i="1"/>
  <c r="B11" i="1"/>
</calcChain>
</file>

<file path=xl/sharedStrings.xml><?xml version="1.0" encoding="utf-8"?>
<sst xmlns="http://schemas.openxmlformats.org/spreadsheetml/2006/main" count="271" uniqueCount="80">
  <si>
    <t>Age</t>
  </si>
  <si>
    <t>Geno</t>
  </si>
  <si>
    <t>Variable</t>
  </si>
  <si>
    <t>E15.5</t>
  </si>
  <si>
    <t>Wnt1-DTA</t>
  </si>
  <si>
    <t>Mean</t>
  </si>
  <si>
    <t>SD</t>
  </si>
  <si>
    <t>T</t>
  </si>
  <si>
    <t>E14.75</t>
  </si>
  <si>
    <t>WT</t>
  </si>
  <si>
    <t>E14.25</t>
  </si>
  <si>
    <t>erbB3 KO</t>
  </si>
  <si>
    <t>Innerv NMJ%</t>
  </si>
  <si>
    <t>NF+ branch</t>
  </si>
  <si>
    <t>B3/ChAT dKO</t>
  </si>
  <si>
    <t>B3/S25 dKO</t>
  </si>
  <si>
    <t>E18.5</t>
  </si>
  <si>
    <t>B3/a1 KO</t>
  </si>
  <si>
    <t>B3/F2 dKO</t>
  </si>
  <si>
    <t xml:space="preserve">B3 KO/F2 cKO </t>
  </si>
  <si>
    <t>FX exp</t>
  </si>
  <si>
    <t>E18.25</t>
  </si>
  <si>
    <t>Syp+branch</t>
  </si>
  <si>
    <t>B3/P1 dKO</t>
  </si>
  <si>
    <t>V+branches</t>
  </si>
  <si>
    <t>S100+cells</t>
  </si>
  <si>
    <t>fgl2 exp</t>
  </si>
  <si>
    <t>P15</t>
  </si>
  <si>
    <t>Adult</t>
  </si>
  <si>
    <t>serpC1 exp</t>
  </si>
  <si>
    <t>serpD1exp</t>
  </si>
  <si>
    <t>S6B Fig</t>
  </si>
  <si>
    <t>FII exp</t>
  </si>
  <si>
    <t>Figure 2D</t>
  </si>
  <si>
    <t>S25/B3 dKO</t>
  </si>
  <si>
    <t>Figure 4B</t>
  </si>
  <si>
    <t>Explant</t>
  </si>
  <si>
    <t>CTL</t>
  </si>
  <si>
    <t>GDNF</t>
  </si>
  <si>
    <t>T 100nM</t>
  </si>
  <si>
    <t>T 200nM</t>
  </si>
  <si>
    <t>T 400nM</t>
  </si>
  <si>
    <t>T 800nM</t>
  </si>
  <si>
    <t>MCM</t>
  </si>
  <si>
    <t>SCCM</t>
  </si>
  <si>
    <t>ACM</t>
  </si>
  <si>
    <t>T 200nM +H</t>
  </si>
  <si>
    <t>MCM + 200 T</t>
  </si>
  <si>
    <t>SCCM + 200 T</t>
  </si>
  <si>
    <t>ACM + 200 T</t>
  </si>
  <si>
    <t>Figure 5D</t>
  </si>
  <si>
    <t>S3D Fig</t>
  </si>
  <si>
    <t>B3 KO</t>
  </si>
  <si>
    <t>B3/PAR1 dKO</t>
  </si>
  <si>
    <t>B3 KO/F2 cKO</t>
  </si>
  <si>
    <t>serpD1 exp fold</t>
  </si>
  <si>
    <t>serpC1 exp fold</t>
  </si>
  <si>
    <t>serpe2 exp fold</t>
  </si>
  <si>
    <t>Surviv Axons (SA)</t>
  </si>
  <si>
    <t>SA</t>
  </si>
  <si>
    <t>WT, 200T</t>
  </si>
  <si>
    <t>WT, 400 T</t>
  </si>
  <si>
    <t>KO, 200 T</t>
  </si>
  <si>
    <t>KO, 400 T</t>
  </si>
  <si>
    <t>S6A Fig</t>
  </si>
  <si>
    <t>WT vs. B3 KO</t>
  </si>
  <si>
    <t>WT vs. dKO</t>
  </si>
  <si>
    <t>proT exp fold</t>
  </si>
  <si>
    <t>B3 KO vs. dKO</t>
  </si>
  <si>
    <t>PAR1 exp fold</t>
  </si>
  <si>
    <t>PAR3 exp fold</t>
  </si>
  <si>
    <t>PAR4 exp fold</t>
  </si>
  <si>
    <t>S7A Fig</t>
  </si>
  <si>
    <t>S7B Fig</t>
  </si>
  <si>
    <t>PAR1-AP-10</t>
  </si>
  <si>
    <t>PAR1-AP-100</t>
  </si>
  <si>
    <t>PAR4-AP-10</t>
  </si>
  <si>
    <t>PAR4-AP-100</t>
  </si>
  <si>
    <t>Text</t>
  </si>
  <si>
    <t>Figure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</si>
</sst>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M11" workbookViewId="0">
      <selection activeCell="S42" sqref="S42:X42"/>
    </sheetView>
  </sheetViews>
  <sheetFormatPr defaultRowHeight="15" x14ac:dyDescent="0.25"/>
  <cols>
    <col min="2" max="2" width="12.5703125" customWidth="1"/>
    <col min="3" max="3" width="13" customWidth="1"/>
    <col min="4" max="4" width="16.85546875" customWidth="1"/>
    <col min="5" max="5" width="14.85546875" customWidth="1"/>
    <col min="6" max="6" width="15.28515625" customWidth="1"/>
    <col min="7" max="7" width="15" customWidth="1"/>
    <col min="8" max="8" width="15.85546875" customWidth="1"/>
    <col min="9" max="9" width="14.5703125" customWidth="1"/>
    <col min="10" max="10" width="14.7109375" customWidth="1"/>
    <col min="11" max="11" width="12.42578125" customWidth="1"/>
    <col min="12" max="12" width="12.28515625" customWidth="1"/>
    <col min="13" max="14" width="10.85546875" customWidth="1"/>
    <col min="15" max="15" width="11.42578125" customWidth="1"/>
    <col min="16" max="16" width="12.140625" customWidth="1"/>
    <col min="17" max="17" width="13" customWidth="1"/>
    <col min="18" max="18" width="13.28515625" customWidth="1"/>
    <col min="19" max="19" width="12.28515625" customWidth="1"/>
    <col min="20" max="21" width="12.85546875" customWidth="1"/>
    <col min="22" max="22" width="12.28515625" customWidth="1"/>
    <col min="23" max="23" width="12.7109375" customWidth="1"/>
    <col min="24" max="24" width="12.42578125" customWidth="1"/>
    <col min="25" max="25" width="12.140625" customWidth="1"/>
    <col min="26" max="26" width="11.5703125" customWidth="1"/>
    <col min="27" max="27" width="10.85546875" customWidth="1"/>
    <col min="28" max="28" width="11.28515625" customWidth="1"/>
    <col min="29" max="29" width="10.140625" customWidth="1"/>
    <col min="30" max="30" width="10.7109375" customWidth="1"/>
    <col min="31" max="31" width="11.140625" customWidth="1"/>
  </cols>
  <sheetData>
    <row r="1" spans="1:29" x14ac:dyDescent="0.25">
      <c r="B1" s="2" t="s">
        <v>78</v>
      </c>
    </row>
    <row r="2" spans="1:29" x14ac:dyDescent="0.25">
      <c r="A2" s="2" t="s">
        <v>0</v>
      </c>
      <c r="B2" t="s">
        <v>3</v>
      </c>
      <c r="C2" s="1" t="s">
        <v>3</v>
      </c>
      <c r="D2" t="s">
        <v>8</v>
      </c>
      <c r="E2" t="s">
        <v>10</v>
      </c>
      <c r="F2" t="s">
        <v>10</v>
      </c>
      <c r="G2" t="s">
        <v>3</v>
      </c>
      <c r="H2" t="s">
        <v>3</v>
      </c>
      <c r="I2" t="s">
        <v>3</v>
      </c>
      <c r="J2" t="s">
        <v>3</v>
      </c>
      <c r="K2" t="s">
        <v>16</v>
      </c>
      <c r="L2" t="s">
        <v>21</v>
      </c>
      <c r="M2" t="s">
        <v>3</v>
      </c>
      <c r="N2" t="s">
        <v>3</v>
      </c>
      <c r="O2" t="s">
        <v>3</v>
      </c>
      <c r="P2" s="1" t="s">
        <v>3</v>
      </c>
      <c r="Q2" s="1" t="s">
        <v>3</v>
      </c>
      <c r="R2" t="s">
        <v>3</v>
      </c>
      <c r="S2" s="5" t="s">
        <v>8</v>
      </c>
      <c r="T2" s="5" t="s">
        <v>8</v>
      </c>
      <c r="U2" t="s">
        <v>10</v>
      </c>
      <c r="V2" t="s">
        <v>10</v>
      </c>
      <c r="W2" s="1" t="s">
        <v>3</v>
      </c>
      <c r="X2" t="s">
        <v>10</v>
      </c>
      <c r="Y2" t="s">
        <v>27</v>
      </c>
      <c r="Z2" t="s">
        <v>28</v>
      </c>
      <c r="AA2" s="12" t="s">
        <v>10</v>
      </c>
      <c r="AB2" s="12" t="s">
        <v>27</v>
      </c>
      <c r="AC2" s="12" t="s">
        <v>28</v>
      </c>
    </row>
    <row r="3" spans="1:29" x14ac:dyDescent="0.25">
      <c r="A3" s="2" t="s">
        <v>1</v>
      </c>
      <c r="B3" t="s">
        <v>4</v>
      </c>
      <c r="C3" s="1" t="s">
        <v>4</v>
      </c>
      <c r="D3" t="s">
        <v>9</v>
      </c>
      <c r="E3" t="s">
        <v>9</v>
      </c>
      <c r="F3" t="s">
        <v>11</v>
      </c>
      <c r="G3" t="s">
        <v>9</v>
      </c>
      <c r="H3" t="s">
        <v>11</v>
      </c>
      <c r="I3" t="s">
        <v>14</v>
      </c>
      <c r="J3" t="s">
        <v>15</v>
      </c>
      <c r="K3" t="s">
        <v>9</v>
      </c>
      <c r="L3" s="1" t="s">
        <v>15</v>
      </c>
      <c r="M3" t="s">
        <v>17</v>
      </c>
      <c r="N3" t="s">
        <v>9</v>
      </c>
      <c r="O3" t="s">
        <v>18</v>
      </c>
      <c r="P3" s="1" t="s">
        <v>9</v>
      </c>
      <c r="Q3" s="1" t="s">
        <v>18</v>
      </c>
      <c r="R3" t="s">
        <v>19</v>
      </c>
      <c r="S3" s="5" t="s">
        <v>9</v>
      </c>
      <c r="T3" s="5" t="s">
        <v>11</v>
      </c>
      <c r="U3" t="s">
        <v>9</v>
      </c>
      <c r="V3" t="s">
        <v>11</v>
      </c>
      <c r="W3" s="1" t="s">
        <v>23</v>
      </c>
      <c r="X3" t="s">
        <v>9</v>
      </c>
      <c r="Y3" t="s">
        <v>9</v>
      </c>
      <c r="Z3" t="s">
        <v>9</v>
      </c>
      <c r="AA3" t="s">
        <v>9</v>
      </c>
      <c r="AB3" t="s">
        <v>9</v>
      </c>
      <c r="AC3" t="s">
        <v>9</v>
      </c>
    </row>
    <row r="4" spans="1:29" x14ac:dyDescent="0.25">
      <c r="A4" s="2" t="s">
        <v>2</v>
      </c>
      <c r="B4" t="s">
        <v>25</v>
      </c>
      <c r="C4" t="s">
        <v>24</v>
      </c>
      <c r="D4" t="s">
        <v>12</v>
      </c>
      <c r="E4" s="1" t="s">
        <v>12</v>
      </c>
      <c r="F4" s="1" t="s">
        <v>12</v>
      </c>
      <c r="G4" t="s">
        <v>13</v>
      </c>
      <c r="H4" t="s">
        <v>13</v>
      </c>
      <c r="I4" s="1" t="s">
        <v>13</v>
      </c>
      <c r="J4" s="1" t="s">
        <v>13</v>
      </c>
      <c r="K4" s="1" t="s">
        <v>12</v>
      </c>
      <c r="L4" s="1" t="s">
        <v>12</v>
      </c>
      <c r="M4" s="1" t="s">
        <v>13</v>
      </c>
      <c r="N4" t="s">
        <v>22</v>
      </c>
      <c r="O4" s="1" t="s">
        <v>22</v>
      </c>
      <c r="P4" s="1" t="s">
        <v>12</v>
      </c>
      <c r="Q4" s="1" t="s">
        <v>12</v>
      </c>
      <c r="R4" s="1" t="s">
        <v>22</v>
      </c>
      <c r="S4" t="s">
        <v>26</v>
      </c>
      <c r="T4" t="s">
        <v>26</v>
      </c>
      <c r="U4" t="s">
        <v>20</v>
      </c>
      <c r="V4" t="s">
        <v>20</v>
      </c>
      <c r="W4" s="1" t="s">
        <v>22</v>
      </c>
      <c r="X4" t="s">
        <v>29</v>
      </c>
      <c r="Y4" s="12" t="s">
        <v>29</v>
      </c>
      <c r="Z4" s="12" t="s">
        <v>29</v>
      </c>
      <c r="AA4" t="s">
        <v>30</v>
      </c>
      <c r="AB4" t="s">
        <v>30</v>
      </c>
      <c r="AC4" t="s">
        <v>30</v>
      </c>
    </row>
    <row r="5" spans="1:29" x14ac:dyDescent="0.25">
      <c r="B5" s="1">
        <v>1.6</v>
      </c>
      <c r="C5">
        <v>9</v>
      </c>
      <c r="D5">
        <v>55</v>
      </c>
      <c r="E5">
        <v>36</v>
      </c>
      <c r="F5">
        <v>96</v>
      </c>
      <c r="G5">
        <v>5</v>
      </c>
      <c r="H5">
        <v>0</v>
      </c>
      <c r="I5">
        <v>116</v>
      </c>
      <c r="J5">
        <v>78</v>
      </c>
      <c r="K5">
        <v>100</v>
      </c>
      <c r="L5">
        <v>94</v>
      </c>
      <c r="M5">
        <v>90</v>
      </c>
      <c r="N5">
        <v>7</v>
      </c>
      <c r="O5">
        <v>32</v>
      </c>
      <c r="P5">
        <v>61</v>
      </c>
      <c r="Q5" s="1">
        <v>82</v>
      </c>
      <c r="R5">
        <v>55</v>
      </c>
      <c r="S5" s="6">
        <v>0.34300000000000003</v>
      </c>
      <c r="T5" s="6">
        <v>0.56699999999999995</v>
      </c>
      <c r="U5" s="4">
        <v>14.7</v>
      </c>
      <c r="V5" s="5">
        <v>21.3</v>
      </c>
      <c r="W5">
        <v>29</v>
      </c>
      <c r="X5" s="7">
        <v>1.35</v>
      </c>
      <c r="Y5" s="8">
        <v>1.1299999999999999</v>
      </c>
      <c r="Z5" s="9">
        <v>1</v>
      </c>
      <c r="AA5" s="10">
        <v>1.07</v>
      </c>
      <c r="AB5" s="11">
        <v>1.2</v>
      </c>
      <c r="AC5" s="12">
        <v>1</v>
      </c>
    </row>
    <row r="6" spans="1:29" x14ac:dyDescent="0.25">
      <c r="B6" s="1">
        <v>0</v>
      </c>
      <c r="C6">
        <v>3</v>
      </c>
      <c r="D6">
        <v>39</v>
      </c>
      <c r="E6">
        <v>38</v>
      </c>
      <c r="F6">
        <v>83</v>
      </c>
      <c r="G6">
        <v>7</v>
      </c>
      <c r="H6">
        <v>1</v>
      </c>
      <c r="I6">
        <v>73</v>
      </c>
      <c r="J6">
        <v>128</v>
      </c>
      <c r="K6">
        <v>95</v>
      </c>
      <c r="L6">
        <v>99</v>
      </c>
      <c r="M6">
        <v>72</v>
      </c>
      <c r="N6">
        <v>4</v>
      </c>
      <c r="O6">
        <v>45</v>
      </c>
      <c r="P6">
        <v>81</v>
      </c>
      <c r="Q6" s="1">
        <v>88</v>
      </c>
      <c r="R6">
        <v>45</v>
      </c>
      <c r="S6" s="6">
        <v>0.63600000000000001</v>
      </c>
      <c r="T6" s="6">
        <v>0.65800000000000003</v>
      </c>
      <c r="U6" s="4">
        <v>17.3</v>
      </c>
      <c r="V6" s="5">
        <v>19.8</v>
      </c>
      <c r="W6">
        <v>27</v>
      </c>
      <c r="X6" s="7">
        <v>1.07</v>
      </c>
      <c r="Y6" s="8">
        <v>1.24</v>
      </c>
      <c r="Z6" s="9">
        <v>1.1299999999999999</v>
      </c>
      <c r="AA6" s="10">
        <v>1.31</v>
      </c>
      <c r="AB6" s="11">
        <v>1.3</v>
      </c>
      <c r="AC6" s="12">
        <v>1.2</v>
      </c>
    </row>
    <row r="7" spans="1:29" x14ac:dyDescent="0.25">
      <c r="B7" s="1">
        <v>8.6999999999999993</v>
      </c>
      <c r="C7">
        <v>10</v>
      </c>
      <c r="D7">
        <v>46</v>
      </c>
      <c r="E7">
        <v>18</v>
      </c>
      <c r="F7">
        <v>89</v>
      </c>
      <c r="G7">
        <v>4</v>
      </c>
      <c r="H7">
        <v>0</v>
      </c>
      <c r="I7">
        <v>105</v>
      </c>
      <c r="J7">
        <v>101</v>
      </c>
      <c r="K7">
        <v>98</v>
      </c>
      <c r="L7">
        <v>100</v>
      </c>
      <c r="M7">
        <v>111</v>
      </c>
      <c r="N7">
        <v>5</v>
      </c>
      <c r="O7">
        <v>27</v>
      </c>
      <c r="P7">
        <v>75</v>
      </c>
      <c r="Q7" s="1">
        <v>78</v>
      </c>
      <c r="R7">
        <v>34</v>
      </c>
      <c r="U7" s="4">
        <v>13.2</v>
      </c>
      <c r="V7" s="5">
        <v>18.100000000000001</v>
      </c>
      <c r="W7">
        <v>33</v>
      </c>
      <c r="X7" s="7">
        <v>1.3</v>
      </c>
      <c r="Y7" s="8">
        <v>1.1000000000000001</v>
      </c>
      <c r="Z7" s="9">
        <v>1</v>
      </c>
      <c r="AA7" s="10">
        <v>1.2</v>
      </c>
      <c r="AB7" s="11">
        <v>1.3</v>
      </c>
      <c r="AC7" s="12">
        <v>1.1000000000000001</v>
      </c>
    </row>
    <row r="8" spans="1:29" x14ac:dyDescent="0.25">
      <c r="B8" s="1">
        <v>4.7</v>
      </c>
      <c r="C8">
        <v>6</v>
      </c>
      <c r="G8">
        <v>5</v>
      </c>
      <c r="H8">
        <v>1</v>
      </c>
      <c r="N8">
        <v>6</v>
      </c>
    </row>
    <row r="9" spans="1:29" x14ac:dyDescent="0.25">
      <c r="G9">
        <v>6</v>
      </c>
      <c r="H9">
        <v>1</v>
      </c>
      <c r="N9">
        <v>4</v>
      </c>
    </row>
    <row r="10" spans="1:29" x14ac:dyDescent="0.25">
      <c r="A10" t="s">
        <v>5</v>
      </c>
      <c r="B10" s="3">
        <f>AVERAGE(B5:B8)</f>
        <v>3.75</v>
      </c>
      <c r="C10" s="3">
        <f>AVERAGE(C5:C8)</f>
        <v>7</v>
      </c>
      <c r="D10" s="3">
        <f>AVERAGE(D5:D8)</f>
        <v>46.666666666666664</v>
      </c>
      <c r="E10" s="3">
        <f t="shared" ref="E10:F10" si="0">AVERAGE(E5:E8)</f>
        <v>30.666666666666668</v>
      </c>
      <c r="F10" s="3">
        <f t="shared" si="0"/>
        <v>89.333333333333329</v>
      </c>
      <c r="G10" s="3">
        <f>AVERAGE(G5:G9)</f>
        <v>5.4</v>
      </c>
      <c r="H10" s="3">
        <f>AVERAGE(H5:H9)</f>
        <v>0.6</v>
      </c>
      <c r="I10" s="3">
        <f>AVERAGE(I5:I9)</f>
        <v>98</v>
      </c>
      <c r="J10" s="3">
        <f>AVERAGE(J5:J9)</f>
        <v>102.33333333333333</v>
      </c>
      <c r="K10" s="3">
        <f t="shared" ref="K10:L10" si="1">AVERAGE(K5:K9)</f>
        <v>97.666666666666671</v>
      </c>
      <c r="L10" s="3">
        <f t="shared" si="1"/>
        <v>97.666666666666671</v>
      </c>
      <c r="M10" s="3">
        <f t="shared" ref="M10" si="2">AVERAGE(M5:M9)</f>
        <v>91</v>
      </c>
      <c r="N10" s="3">
        <f t="shared" ref="N10" si="3">AVERAGE(N5:N9)</f>
        <v>5.2</v>
      </c>
      <c r="O10" s="3">
        <f t="shared" ref="O10" si="4">AVERAGE(O5:O9)</f>
        <v>34.666666666666664</v>
      </c>
      <c r="P10" s="3">
        <f t="shared" ref="P10" si="5">AVERAGE(P5:P9)</f>
        <v>72.333333333333329</v>
      </c>
      <c r="Q10" s="3">
        <f t="shared" ref="Q10" si="6">AVERAGE(Q5:Q9)</f>
        <v>82.666666666666671</v>
      </c>
      <c r="R10" s="3">
        <f t="shared" ref="R10" si="7">AVERAGE(R5:R9)</f>
        <v>44.666666666666664</v>
      </c>
      <c r="S10" s="3">
        <f t="shared" ref="S10" si="8">AVERAGE(S5:S9)</f>
        <v>0.48950000000000005</v>
      </c>
      <c r="T10" s="3">
        <f t="shared" ref="T10" si="9">AVERAGE(T5:T9)</f>
        <v>0.61250000000000004</v>
      </c>
      <c r="U10" s="3">
        <f t="shared" ref="U10" si="10">AVERAGE(U5:U9)</f>
        <v>15.066666666666668</v>
      </c>
      <c r="V10" s="3">
        <f>AVERAGE(V5:V9)</f>
        <v>19.733333333333334</v>
      </c>
      <c r="W10" s="3">
        <f>AVERAGE(W5:W9)</f>
        <v>29.666666666666668</v>
      </c>
      <c r="X10" s="3">
        <f t="shared" ref="X10:AC10" si="11">AVERAGE(X5:X9)</f>
        <v>1.24</v>
      </c>
      <c r="Y10" s="3">
        <f t="shared" si="11"/>
        <v>1.1566666666666667</v>
      </c>
      <c r="Z10" s="3">
        <f t="shared" si="11"/>
        <v>1.0433333333333332</v>
      </c>
      <c r="AA10" s="3">
        <f t="shared" si="11"/>
        <v>1.1933333333333334</v>
      </c>
      <c r="AB10" s="3">
        <f t="shared" si="11"/>
        <v>1.2666666666666666</v>
      </c>
      <c r="AC10" s="3">
        <f t="shared" si="11"/>
        <v>1.1000000000000001</v>
      </c>
    </row>
    <row r="11" spans="1:29" x14ac:dyDescent="0.25">
      <c r="A11" t="s">
        <v>6</v>
      </c>
      <c r="B11" s="3">
        <f>STDEV(B5:B8)</f>
        <v>3.8336231774480214</v>
      </c>
      <c r="C11" s="3">
        <f>STDEV(C5:C8)</f>
        <v>3.1622776601683795</v>
      </c>
      <c r="D11" s="3">
        <f>STDEV(D5:D8)</f>
        <v>8.020806277010653</v>
      </c>
      <c r="E11" s="3">
        <f t="shared" ref="E11:F11" si="12">STDEV(E5:E8)</f>
        <v>11.015141094572201</v>
      </c>
      <c r="F11" s="3">
        <f t="shared" si="12"/>
        <v>6.5064070986477116</v>
      </c>
      <c r="G11" s="3">
        <f>STDEV(G5:G9)</f>
        <v>1.1401754250991367</v>
      </c>
      <c r="H11" s="3">
        <f>STDEV(H5:H9)</f>
        <v>0.54772255750516607</v>
      </c>
      <c r="I11" s="3">
        <f>STDEV(I5:I9)</f>
        <v>22.338307903688676</v>
      </c>
      <c r="J11" s="3">
        <f>STDEV(J5:J9)</f>
        <v>25.026652459594629</v>
      </c>
      <c r="K11" s="3">
        <f t="shared" ref="K11:L11" si="13">STDEV(K5:K9)</f>
        <v>2.5166114784235831</v>
      </c>
      <c r="L11" s="3">
        <f t="shared" si="13"/>
        <v>3.214550253664318</v>
      </c>
      <c r="M11" s="3">
        <f t="shared" ref="M11:O11" si="14">STDEV(M5:M9)</f>
        <v>19.519221295943137</v>
      </c>
      <c r="N11" s="3">
        <f t="shared" si="14"/>
        <v>1.3038404810405309</v>
      </c>
      <c r="O11" s="3">
        <f t="shared" si="14"/>
        <v>9.2915732431775648</v>
      </c>
      <c r="P11" s="3">
        <f t="shared" ref="P11:Q11" si="15">STDEV(P5:P9)</f>
        <v>10.263202878893754</v>
      </c>
      <c r="Q11" s="3">
        <f t="shared" si="15"/>
        <v>5.0332229568471663</v>
      </c>
      <c r="R11" s="3">
        <f>STDEV(R5:R9)</f>
        <v>10.503967504392495</v>
      </c>
      <c r="S11" s="3">
        <f t="shared" ref="S11:T11" si="16">STDEV(S5:S9)</f>
        <v>0.20718228688765836</v>
      </c>
      <c r="T11" s="3">
        <f t="shared" si="16"/>
        <v>6.4346717087975874E-2</v>
      </c>
      <c r="U11" s="3">
        <f>STDEV(U5:U9)</f>
        <v>2.0744477176668696</v>
      </c>
      <c r="V11" s="3">
        <f>STDEV(V5:V9)</f>
        <v>1.6010413278030433</v>
      </c>
      <c r="W11" s="3">
        <f>STDEV(W5:W9)</f>
        <v>3.0550504633038935</v>
      </c>
      <c r="X11" s="3">
        <f t="shared" ref="X11:AC11" si="17">STDEV(X5:X9)</f>
        <v>0.1493318452306808</v>
      </c>
      <c r="Y11" s="3">
        <f t="shared" si="17"/>
        <v>7.3711147958319914E-2</v>
      </c>
      <c r="Z11" s="3">
        <f t="shared" si="17"/>
        <v>7.5055534994651285E-2</v>
      </c>
      <c r="AA11" s="3">
        <f t="shared" si="17"/>
        <v>0.12013880860626733</v>
      </c>
      <c r="AB11" s="3">
        <f t="shared" si="17"/>
        <v>5.773502691896263E-2</v>
      </c>
      <c r="AC11" s="3">
        <f t="shared" si="17"/>
        <v>9.9999999999999978E-2</v>
      </c>
    </row>
    <row r="12" spans="1:29" x14ac:dyDescent="0.25">
      <c r="A12" t="s">
        <v>7</v>
      </c>
      <c r="F12">
        <f>TTEST(E5:E7,F5:F7,2,2)</f>
        <v>1.3605337611227724E-3</v>
      </c>
      <c r="H12">
        <f>TTEST(G5:G9,H5:H9,2,3)</f>
        <v>1.8313735111677988E-4</v>
      </c>
      <c r="T12">
        <f>TTEST(S5:S6,T5:T6,2,2)</f>
        <v>0.50679114326253272</v>
      </c>
      <c r="V12">
        <f>TTEST(U5:U7,V5:V7,2,2)</f>
        <v>3.6767871692617304E-2</v>
      </c>
    </row>
    <row r="17" spans="1:30" x14ac:dyDescent="0.25">
      <c r="B17" s="2" t="s">
        <v>33</v>
      </c>
      <c r="C17" s="2"/>
      <c r="D17" s="2" t="s">
        <v>35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 t="s">
        <v>50</v>
      </c>
      <c r="Z17" s="2" t="s">
        <v>79</v>
      </c>
    </row>
    <row r="18" spans="1:30" x14ac:dyDescent="0.25">
      <c r="A18" s="2" t="s">
        <v>0</v>
      </c>
      <c r="B18" s="12" t="s">
        <v>3</v>
      </c>
      <c r="C18" t="s">
        <v>3</v>
      </c>
      <c r="D18" t="s">
        <v>36</v>
      </c>
      <c r="E18" t="s">
        <v>36</v>
      </c>
      <c r="F18" t="s">
        <v>36</v>
      </c>
      <c r="G18" t="s">
        <v>36</v>
      </c>
      <c r="H18" t="s">
        <v>36</v>
      </c>
      <c r="I18" t="s">
        <v>36</v>
      </c>
      <c r="J18" t="s">
        <v>36</v>
      </c>
      <c r="K18" s="12" t="s">
        <v>36</v>
      </c>
      <c r="L18" s="12" t="s">
        <v>36</v>
      </c>
      <c r="M18" s="12" t="s">
        <v>36</v>
      </c>
      <c r="N18" s="12" t="s">
        <v>36</v>
      </c>
      <c r="O18" s="12" t="s">
        <v>36</v>
      </c>
      <c r="P18" s="12" t="s">
        <v>36</v>
      </c>
      <c r="Q18" s="12" t="s">
        <v>3</v>
      </c>
      <c r="R18" s="12" t="s">
        <v>3</v>
      </c>
      <c r="S18" t="s">
        <v>3</v>
      </c>
      <c r="T18" s="12" t="s">
        <v>3</v>
      </c>
      <c r="U18" s="12" t="s">
        <v>3</v>
      </c>
      <c r="V18" s="12" t="s">
        <v>3</v>
      </c>
      <c r="W18" s="12" t="s">
        <v>3</v>
      </c>
      <c r="X18" s="12" t="s">
        <v>3</v>
      </c>
      <c r="Y18" s="12" t="s">
        <v>3</v>
      </c>
      <c r="Z18" s="12" t="s">
        <v>36</v>
      </c>
      <c r="AA18" s="12" t="s">
        <v>36</v>
      </c>
      <c r="AB18" s="12" t="s">
        <v>36</v>
      </c>
      <c r="AC18" s="12" t="s">
        <v>36</v>
      </c>
      <c r="AD18" s="12" t="s">
        <v>36</v>
      </c>
    </row>
    <row r="19" spans="1:30" x14ac:dyDescent="0.25">
      <c r="A19" s="2" t="s">
        <v>1</v>
      </c>
      <c r="B19" s="12" t="s">
        <v>9</v>
      </c>
      <c r="C19" t="s">
        <v>34</v>
      </c>
      <c r="D19" t="s">
        <v>37</v>
      </c>
      <c r="E19" t="s">
        <v>38</v>
      </c>
      <c r="F19" t="s">
        <v>39</v>
      </c>
      <c r="G19" t="s">
        <v>40</v>
      </c>
      <c r="H19" t="s">
        <v>41</v>
      </c>
      <c r="I19" t="s">
        <v>42</v>
      </c>
      <c r="J19" t="s">
        <v>46</v>
      </c>
      <c r="K19" t="s">
        <v>43</v>
      </c>
      <c r="L19" t="s">
        <v>47</v>
      </c>
      <c r="M19" t="s">
        <v>44</v>
      </c>
      <c r="N19" t="s">
        <v>48</v>
      </c>
      <c r="O19" t="s">
        <v>45</v>
      </c>
      <c r="P19" t="s">
        <v>49</v>
      </c>
      <c r="Q19" s="12" t="s">
        <v>9</v>
      </c>
      <c r="R19" s="12" t="s">
        <v>18</v>
      </c>
      <c r="S19" t="s">
        <v>52</v>
      </c>
      <c r="T19" s="12" t="s">
        <v>9</v>
      </c>
      <c r="U19" s="12" t="s">
        <v>53</v>
      </c>
      <c r="V19" s="12" t="s">
        <v>52</v>
      </c>
      <c r="W19" s="12" t="s">
        <v>9</v>
      </c>
      <c r="X19" s="12" t="s">
        <v>54</v>
      </c>
      <c r="Y19" s="12" t="s">
        <v>52</v>
      </c>
      <c r="Z19" t="s">
        <v>38</v>
      </c>
      <c r="AA19" t="s">
        <v>60</v>
      </c>
      <c r="AB19" t="s">
        <v>61</v>
      </c>
      <c r="AC19" t="s">
        <v>62</v>
      </c>
      <c r="AD19" t="s">
        <v>63</v>
      </c>
    </row>
    <row r="20" spans="1:30" x14ac:dyDescent="0.25">
      <c r="A20" s="2" t="s">
        <v>2</v>
      </c>
      <c r="B20" s="12" t="s">
        <v>12</v>
      </c>
      <c r="C20" s="12" t="s">
        <v>12</v>
      </c>
      <c r="D20" t="s">
        <v>58</v>
      </c>
      <c r="E20" t="s">
        <v>59</v>
      </c>
      <c r="F20" t="s">
        <v>59</v>
      </c>
      <c r="G20" t="s">
        <v>59</v>
      </c>
      <c r="H20" t="s">
        <v>59</v>
      </c>
      <c r="I20" t="s">
        <v>59</v>
      </c>
      <c r="J20" t="s">
        <v>59</v>
      </c>
      <c r="K20" t="s">
        <v>59</v>
      </c>
      <c r="L20" t="s">
        <v>59</v>
      </c>
      <c r="M20" t="s">
        <v>59</v>
      </c>
      <c r="N20" t="s">
        <v>59</v>
      </c>
      <c r="O20" t="s">
        <v>59</v>
      </c>
      <c r="P20" t="s">
        <v>59</v>
      </c>
      <c r="Q20" s="12" t="s">
        <v>12</v>
      </c>
      <c r="R20" s="12" t="s">
        <v>12</v>
      </c>
      <c r="S20" s="12" t="s">
        <v>12</v>
      </c>
      <c r="T20" s="12" t="s">
        <v>12</v>
      </c>
      <c r="U20" s="12" t="s">
        <v>12</v>
      </c>
      <c r="V20" s="12" t="s">
        <v>12</v>
      </c>
      <c r="W20" s="12" t="s">
        <v>12</v>
      </c>
      <c r="X20" s="12" t="s">
        <v>12</v>
      </c>
      <c r="Y20" s="12" t="s">
        <v>12</v>
      </c>
      <c r="Z20" t="s">
        <v>59</v>
      </c>
      <c r="AA20" t="s">
        <v>59</v>
      </c>
      <c r="AB20" t="s">
        <v>59</v>
      </c>
      <c r="AC20" t="s">
        <v>59</v>
      </c>
      <c r="AD20" t="s">
        <v>59</v>
      </c>
    </row>
    <row r="21" spans="1:30" x14ac:dyDescent="0.25">
      <c r="B21" s="12">
        <v>50</v>
      </c>
      <c r="C21">
        <v>93</v>
      </c>
      <c r="D21">
        <v>98</v>
      </c>
      <c r="E21" s="12">
        <v>95</v>
      </c>
      <c r="F21">
        <v>28</v>
      </c>
      <c r="G21">
        <v>13</v>
      </c>
      <c r="H21">
        <v>8</v>
      </c>
      <c r="I21">
        <v>0</v>
      </c>
      <c r="J21">
        <v>95</v>
      </c>
      <c r="K21">
        <v>62</v>
      </c>
      <c r="L21">
        <v>2</v>
      </c>
      <c r="M21">
        <v>88</v>
      </c>
      <c r="N21">
        <v>60</v>
      </c>
      <c r="O21">
        <v>96</v>
      </c>
      <c r="P21">
        <v>83</v>
      </c>
      <c r="Q21" s="12">
        <v>61</v>
      </c>
      <c r="R21" s="12">
        <v>82</v>
      </c>
      <c r="S21">
        <v>5</v>
      </c>
      <c r="T21">
        <v>68</v>
      </c>
      <c r="U21">
        <v>57</v>
      </c>
      <c r="V21">
        <v>6</v>
      </c>
      <c r="W21">
        <v>73</v>
      </c>
      <c r="X21">
        <v>78</v>
      </c>
      <c r="Y21">
        <v>8</v>
      </c>
      <c r="Z21">
        <v>96</v>
      </c>
      <c r="AA21">
        <v>11</v>
      </c>
      <c r="AB21">
        <v>5</v>
      </c>
      <c r="AC21">
        <v>91</v>
      </c>
      <c r="AD21">
        <v>45</v>
      </c>
    </row>
    <row r="22" spans="1:30" x14ac:dyDescent="0.25">
      <c r="B22" s="12">
        <v>81</v>
      </c>
      <c r="C22">
        <v>87</v>
      </c>
      <c r="D22">
        <v>87</v>
      </c>
      <c r="E22" s="12">
        <v>92</v>
      </c>
      <c r="F22">
        <v>33</v>
      </c>
      <c r="G22">
        <v>21</v>
      </c>
      <c r="H22">
        <v>14</v>
      </c>
      <c r="I22">
        <v>0</v>
      </c>
      <c r="J22">
        <v>90</v>
      </c>
      <c r="K22">
        <v>63</v>
      </c>
      <c r="L22">
        <v>3</v>
      </c>
      <c r="M22">
        <v>92</v>
      </c>
      <c r="N22">
        <v>84</v>
      </c>
      <c r="O22">
        <v>92</v>
      </c>
      <c r="P22">
        <v>78</v>
      </c>
      <c r="Q22" s="12">
        <v>81</v>
      </c>
      <c r="R22" s="12">
        <v>88</v>
      </c>
      <c r="S22">
        <v>3</v>
      </c>
      <c r="T22">
        <v>60</v>
      </c>
      <c r="U22">
        <v>74</v>
      </c>
      <c r="V22">
        <v>7</v>
      </c>
      <c r="W22">
        <v>65</v>
      </c>
      <c r="X22">
        <v>82</v>
      </c>
      <c r="Y22">
        <v>6</v>
      </c>
      <c r="Z22">
        <v>93</v>
      </c>
      <c r="AA22">
        <v>13</v>
      </c>
      <c r="AB22">
        <v>7</v>
      </c>
      <c r="AC22">
        <v>94</v>
      </c>
      <c r="AD22">
        <v>51</v>
      </c>
    </row>
    <row r="23" spans="1:30" x14ac:dyDescent="0.25">
      <c r="B23" s="12">
        <v>73</v>
      </c>
      <c r="C23">
        <v>96</v>
      </c>
      <c r="D23">
        <v>98</v>
      </c>
      <c r="E23" s="12">
        <v>100</v>
      </c>
      <c r="F23">
        <v>57</v>
      </c>
      <c r="G23">
        <v>7</v>
      </c>
      <c r="H23">
        <v>3</v>
      </c>
      <c r="I23">
        <v>0</v>
      </c>
      <c r="J23">
        <v>94</v>
      </c>
      <c r="K23">
        <v>66</v>
      </c>
      <c r="L23">
        <v>17</v>
      </c>
      <c r="M23">
        <v>93</v>
      </c>
      <c r="N23">
        <v>73</v>
      </c>
      <c r="O23">
        <v>95</v>
      </c>
      <c r="P23">
        <v>52</v>
      </c>
      <c r="Q23" s="12">
        <v>75</v>
      </c>
      <c r="R23" s="12">
        <v>78</v>
      </c>
      <c r="S23">
        <v>4</v>
      </c>
      <c r="T23">
        <v>78</v>
      </c>
      <c r="U23">
        <v>65</v>
      </c>
      <c r="V23">
        <v>3</v>
      </c>
      <c r="W23">
        <v>58</v>
      </c>
      <c r="X23">
        <v>85</v>
      </c>
      <c r="Y23">
        <v>5</v>
      </c>
      <c r="Z23">
        <v>95</v>
      </c>
      <c r="AA23">
        <v>7</v>
      </c>
      <c r="AB23">
        <v>4</v>
      </c>
      <c r="AC23">
        <v>95</v>
      </c>
      <c r="AD23">
        <v>32</v>
      </c>
    </row>
    <row r="24" spans="1:30" x14ac:dyDescent="0.25">
      <c r="Q24" s="12"/>
      <c r="R24" s="12"/>
    </row>
    <row r="25" spans="1:30" x14ac:dyDescent="0.25">
      <c r="Q25" s="12"/>
      <c r="R25" s="12"/>
    </row>
    <row r="26" spans="1:30" x14ac:dyDescent="0.25">
      <c r="A26" s="12" t="s">
        <v>5</v>
      </c>
      <c r="B26" s="3">
        <f t="shared" ref="B26:H26" si="18">AVERAGE(B21:B25)</f>
        <v>68</v>
      </c>
      <c r="C26" s="3">
        <f t="shared" si="18"/>
        <v>92</v>
      </c>
      <c r="D26" s="3">
        <f t="shared" si="18"/>
        <v>94.333333333333329</v>
      </c>
      <c r="E26" s="3">
        <f t="shared" si="18"/>
        <v>95.666666666666671</v>
      </c>
      <c r="F26" s="3">
        <f t="shared" si="18"/>
        <v>39.333333333333336</v>
      </c>
      <c r="G26" s="3">
        <f t="shared" si="18"/>
        <v>13.666666666666666</v>
      </c>
      <c r="H26" s="3">
        <f t="shared" si="18"/>
        <v>8.3333333333333339</v>
      </c>
      <c r="I26" s="3">
        <f t="shared" ref="I26:R26" si="19">AVERAGE(I21:I25)</f>
        <v>0</v>
      </c>
      <c r="J26" s="3">
        <f t="shared" si="19"/>
        <v>93</v>
      </c>
      <c r="K26" s="3">
        <f t="shared" si="19"/>
        <v>63.666666666666664</v>
      </c>
      <c r="L26" s="3">
        <f t="shared" si="19"/>
        <v>7.333333333333333</v>
      </c>
      <c r="M26" s="3">
        <f t="shared" si="19"/>
        <v>91</v>
      </c>
      <c r="N26" s="3">
        <f t="shared" si="19"/>
        <v>72.333333333333329</v>
      </c>
      <c r="O26" s="3">
        <f t="shared" si="19"/>
        <v>94.333333333333329</v>
      </c>
      <c r="P26" s="3">
        <f t="shared" si="19"/>
        <v>71</v>
      </c>
      <c r="Q26" s="3">
        <f t="shared" si="19"/>
        <v>72.333333333333329</v>
      </c>
      <c r="R26" s="3">
        <f t="shared" si="19"/>
        <v>82.666666666666671</v>
      </c>
      <c r="S26" s="3">
        <f t="shared" ref="S26:Y26" si="20">AVERAGE(S21:S25)</f>
        <v>4</v>
      </c>
      <c r="T26" s="3">
        <f t="shared" si="20"/>
        <v>68.666666666666671</v>
      </c>
      <c r="U26" s="3">
        <f t="shared" si="20"/>
        <v>65.333333333333329</v>
      </c>
      <c r="V26" s="3">
        <f t="shared" si="20"/>
        <v>5.333333333333333</v>
      </c>
      <c r="W26" s="3">
        <f>AVERAGE(W21:W25)</f>
        <v>65.333333333333329</v>
      </c>
      <c r="X26" s="3">
        <f t="shared" si="20"/>
        <v>81.666666666666671</v>
      </c>
      <c r="Y26" s="3">
        <f t="shared" si="20"/>
        <v>6.333333333333333</v>
      </c>
      <c r="Z26" s="3">
        <f t="shared" ref="Z26:AD26" si="21">AVERAGE(Z21:Z25)</f>
        <v>94.666666666666671</v>
      </c>
      <c r="AA26" s="3">
        <f t="shared" si="21"/>
        <v>10.333333333333334</v>
      </c>
      <c r="AB26" s="3">
        <f t="shared" si="21"/>
        <v>5.333333333333333</v>
      </c>
      <c r="AC26" s="3">
        <f t="shared" si="21"/>
        <v>93.333333333333329</v>
      </c>
      <c r="AD26" s="3">
        <f t="shared" si="21"/>
        <v>42.666666666666664</v>
      </c>
    </row>
    <row r="27" spans="1:30" x14ac:dyDescent="0.25">
      <c r="A27" s="12" t="s">
        <v>6</v>
      </c>
      <c r="B27" s="3">
        <f t="shared" ref="B27:H27" si="22">STDEV(B21:B23)</f>
        <v>16.093476939431081</v>
      </c>
      <c r="C27" s="3">
        <f t="shared" si="22"/>
        <v>4.5825756949558398</v>
      </c>
      <c r="D27" s="3">
        <f t="shared" si="22"/>
        <v>6.3508529610858826</v>
      </c>
      <c r="E27" s="3">
        <f t="shared" si="22"/>
        <v>4.0414518843273806</v>
      </c>
      <c r="F27" s="3">
        <f t="shared" si="22"/>
        <v>15.502687938977985</v>
      </c>
      <c r="G27" s="3">
        <f t="shared" si="22"/>
        <v>7.0237691685684913</v>
      </c>
      <c r="H27" s="3">
        <f t="shared" si="22"/>
        <v>5.5075705472861012</v>
      </c>
      <c r="I27" s="3">
        <f t="shared" ref="I27:P27" si="23">STDEV(I21:I23)</f>
        <v>0</v>
      </c>
      <c r="J27" s="3">
        <f t="shared" si="23"/>
        <v>2.6457513110645907</v>
      </c>
      <c r="K27" s="3">
        <f t="shared" si="23"/>
        <v>2.0816659994661326</v>
      </c>
      <c r="L27" s="3">
        <f t="shared" si="23"/>
        <v>8.3864970836060824</v>
      </c>
      <c r="M27" s="3">
        <f t="shared" si="23"/>
        <v>2.6457513110645907</v>
      </c>
      <c r="N27" s="3">
        <f t="shared" si="23"/>
        <v>12.01388086062672</v>
      </c>
      <c r="O27" s="3">
        <f t="shared" si="23"/>
        <v>2.0816659994661326</v>
      </c>
      <c r="P27" s="3">
        <f t="shared" si="23"/>
        <v>16.643316977093239</v>
      </c>
      <c r="Q27" s="3">
        <f t="shared" ref="Q27:R27" si="24">STDEV(Q21:Q25)</f>
        <v>10.263202878893754</v>
      </c>
      <c r="R27" s="3">
        <f t="shared" si="24"/>
        <v>5.0332229568471663</v>
      </c>
      <c r="S27" s="3">
        <f t="shared" ref="S27:Y27" si="25">STDEV(S21:S25)</f>
        <v>1</v>
      </c>
      <c r="T27" s="3">
        <f t="shared" si="25"/>
        <v>9.0184995056457726</v>
      </c>
      <c r="U27" s="3">
        <f t="shared" si="25"/>
        <v>8.5049005481153639</v>
      </c>
      <c r="V27" s="3">
        <f t="shared" si="25"/>
        <v>2.0816659994661335</v>
      </c>
      <c r="W27" s="3">
        <f>STDEV(W21:W25)</f>
        <v>7.5055534994651349</v>
      </c>
      <c r="X27" s="3">
        <f t="shared" si="25"/>
        <v>3.5118845842842461</v>
      </c>
      <c r="Y27" s="3">
        <f t="shared" si="25"/>
        <v>1.5275252316519474</v>
      </c>
      <c r="Z27" s="3">
        <f t="shared" ref="Z27:AD27" si="26">STDEV(Z21:Z25)</f>
        <v>1.5275252316519468</v>
      </c>
      <c r="AA27" s="3">
        <f t="shared" si="26"/>
        <v>3.0550504633038948</v>
      </c>
      <c r="AB27" s="3">
        <f t="shared" si="26"/>
        <v>1.5275252316519474</v>
      </c>
      <c r="AC27" s="3">
        <f t="shared" si="26"/>
        <v>2.0816659994661331</v>
      </c>
      <c r="AD27" s="3">
        <f t="shared" si="26"/>
        <v>9.7125348562223177</v>
      </c>
    </row>
    <row r="28" spans="1:30" x14ac:dyDescent="0.25">
      <c r="A28" s="12" t="s">
        <v>7</v>
      </c>
      <c r="D28">
        <f>TTEST(D21:D23,G21:G23,1,1)</f>
        <v>4.3064656274036479E-3</v>
      </c>
      <c r="E28">
        <f>TTEST(E21:E23,G21:G23,1,1)</f>
        <v>2.972488080805441E-3</v>
      </c>
      <c r="J28">
        <f>TTEST(J21:J23,G21:G23,1,1)</f>
        <v>2.2706468978293563E-3</v>
      </c>
      <c r="K28">
        <f>TTEST(K21:K23,G21:G23,1,1)</f>
        <v>4.7967466808917156E-3</v>
      </c>
      <c r="L28">
        <f>TTEST(L21:L23,G21:G23,1,1)</f>
        <v>0.26505580075598845</v>
      </c>
      <c r="M28">
        <f>TTEST(M21:M23,G21:G23,1,1)</f>
        <v>1.6729719425653384E-3</v>
      </c>
      <c r="N28">
        <f>TTEST(N21:N23,G21:G23,1,1)</f>
        <v>4.9769886298588308E-3</v>
      </c>
      <c r="O28">
        <f>TTEST(O21:O23,G21:G23,1,1)</f>
        <v>1.9437326899726032E-3</v>
      </c>
      <c r="P28">
        <f>TTEST(P21:P23,G21:G23,1,1)</f>
        <v>7.7429358216675234E-3</v>
      </c>
      <c r="S28">
        <f>TTEST(R21:R23,S21:S23,1,2)</f>
        <v>5.9790449572620044E-6</v>
      </c>
      <c r="V28">
        <f>TTEST(V21:V23,U21:U23,1,2)</f>
        <v>1.4428076363925512E-4</v>
      </c>
      <c r="Y28">
        <f>TTEST(X21:X23,Y21:Y23,1,2)</f>
        <v>2.2136184913435076E-6</v>
      </c>
      <c r="AA28">
        <f>TTEST(Z21:Z23,AA21:AA23,1,2)</f>
        <v>8.937041463605883E-7</v>
      </c>
      <c r="AC28">
        <f>TTEST(AC21:AC23,AA21:AA23,1,2)</f>
        <v>1.3061089383147355E-6</v>
      </c>
      <c r="AD28">
        <f>TTEST(AC21:AC23,AD21:AD23,1,2)</f>
        <v>4.5302094479713538E-4</v>
      </c>
    </row>
    <row r="29" spans="1:30" x14ac:dyDescent="0.25">
      <c r="K29">
        <f>TTEST(E21:E23,K21:K23,1,1)</f>
        <v>1.1354434768664752E-3</v>
      </c>
      <c r="AA29">
        <f>AA28/2</f>
        <v>4.4685207318029415E-7</v>
      </c>
      <c r="AC29">
        <f>AC28/2</f>
        <v>6.5305446915736776E-7</v>
      </c>
      <c r="AD29">
        <f>AD28/2</f>
        <v>2.2651047239856769E-4</v>
      </c>
    </row>
    <row r="31" spans="1:30" x14ac:dyDescent="0.25">
      <c r="B31" s="2" t="s">
        <v>51</v>
      </c>
      <c r="E31" s="2" t="s">
        <v>64</v>
      </c>
      <c r="K31" s="2" t="s">
        <v>31</v>
      </c>
      <c r="Q31" s="2" t="s">
        <v>72</v>
      </c>
      <c r="T31" s="2" t="s">
        <v>73</v>
      </c>
    </row>
    <row r="32" spans="1:30" x14ac:dyDescent="0.25">
      <c r="A32" s="2" t="s">
        <v>0</v>
      </c>
      <c r="B32" t="s">
        <v>8</v>
      </c>
      <c r="C32" t="s">
        <v>8</v>
      </c>
      <c r="D3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t="s">
        <v>10</v>
      </c>
      <c r="L32" s="12" t="s">
        <v>27</v>
      </c>
      <c r="M32" s="12" t="s">
        <v>28</v>
      </c>
      <c r="N32" s="12" t="s">
        <v>10</v>
      </c>
      <c r="O32" s="12" t="s">
        <v>27</v>
      </c>
      <c r="P32" s="12" t="s">
        <v>28</v>
      </c>
      <c r="Q32" s="12" t="s">
        <v>8</v>
      </c>
      <c r="R32" s="12" t="s">
        <v>8</v>
      </c>
      <c r="S32" s="12" t="s">
        <v>8</v>
      </c>
      <c r="T32" s="12" t="s">
        <v>36</v>
      </c>
      <c r="U32" s="12" t="s">
        <v>36</v>
      </c>
      <c r="V32" s="12" t="s">
        <v>36</v>
      </c>
      <c r="W32" s="12" t="s">
        <v>36</v>
      </c>
      <c r="X32" s="12" t="s">
        <v>36</v>
      </c>
      <c r="Y32" s="12" t="s">
        <v>36</v>
      </c>
    </row>
    <row r="33" spans="1:25" x14ac:dyDescent="0.25">
      <c r="A33" s="2" t="s">
        <v>1</v>
      </c>
      <c r="B33" t="s">
        <v>65</v>
      </c>
      <c r="C33" s="12" t="s">
        <v>65</v>
      </c>
      <c r="D33" s="12" t="s">
        <v>65</v>
      </c>
      <c r="E33" s="12" t="s">
        <v>65</v>
      </c>
      <c r="F33" s="12" t="s">
        <v>66</v>
      </c>
      <c r="G33" s="12" t="s">
        <v>65</v>
      </c>
      <c r="H33" s="12" t="s">
        <v>66</v>
      </c>
      <c r="I33" s="12" t="s">
        <v>65</v>
      </c>
      <c r="J33" s="12" t="s">
        <v>68</v>
      </c>
      <c r="K33" t="s">
        <v>9</v>
      </c>
      <c r="L33" t="s">
        <v>9</v>
      </c>
      <c r="M33" t="s">
        <v>9</v>
      </c>
      <c r="N33" s="12" t="s">
        <v>9</v>
      </c>
      <c r="O33" s="12" t="s">
        <v>9</v>
      </c>
      <c r="P33" s="12" t="s">
        <v>9</v>
      </c>
      <c r="Q33" s="12" t="s">
        <v>65</v>
      </c>
      <c r="R33" s="12" t="s">
        <v>65</v>
      </c>
      <c r="S33" s="12" t="s">
        <v>65</v>
      </c>
      <c r="T33" t="s">
        <v>38</v>
      </c>
      <c r="U33" t="s">
        <v>38</v>
      </c>
      <c r="V33" t="s">
        <v>74</v>
      </c>
      <c r="W33" t="s">
        <v>75</v>
      </c>
      <c r="X33" t="s">
        <v>76</v>
      </c>
      <c r="Y33" t="s">
        <v>77</v>
      </c>
    </row>
    <row r="34" spans="1:25" x14ac:dyDescent="0.25">
      <c r="A34" s="2" t="s">
        <v>2</v>
      </c>
      <c r="B34" t="s">
        <v>55</v>
      </c>
      <c r="C34" s="12" t="s">
        <v>56</v>
      </c>
      <c r="D34" t="s">
        <v>57</v>
      </c>
      <c r="E34" s="12" t="s">
        <v>55</v>
      </c>
      <c r="F34" s="12" t="s">
        <v>55</v>
      </c>
      <c r="G34" s="12" t="s">
        <v>56</v>
      </c>
      <c r="H34" s="12" t="s">
        <v>56</v>
      </c>
      <c r="I34" s="12" t="s">
        <v>67</v>
      </c>
      <c r="J34" s="12" t="s">
        <v>67</v>
      </c>
      <c r="K34" t="s">
        <v>32</v>
      </c>
      <c r="L34" s="12" t="s">
        <v>32</v>
      </c>
      <c r="M34" s="12" t="s">
        <v>32</v>
      </c>
      <c r="N34" s="12" t="s">
        <v>20</v>
      </c>
      <c r="O34" s="12" t="s">
        <v>20</v>
      </c>
      <c r="P34" s="12" t="s">
        <v>20</v>
      </c>
      <c r="Q34" s="12" t="s">
        <v>69</v>
      </c>
      <c r="R34" s="12" t="s">
        <v>70</v>
      </c>
      <c r="S34" s="12" t="s">
        <v>71</v>
      </c>
      <c r="T34" s="12" t="s">
        <v>59</v>
      </c>
      <c r="U34" s="12" t="s">
        <v>59</v>
      </c>
      <c r="V34" s="12" t="s">
        <v>59</v>
      </c>
      <c r="W34" s="12" t="s">
        <v>59</v>
      </c>
      <c r="X34" s="12" t="s">
        <v>59</v>
      </c>
      <c r="Y34" t="s">
        <v>59</v>
      </c>
    </row>
    <row r="35" spans="1:25" x14ac:dyDescent="0.25">
      <c r="B35">
        <v>13.7</v>
      </c>
      <c r="C35">
        <v>5.4</v>
      </c>
      <c r="D35">
        <v>1.3</v>
      </c>
      <c r="E35">
        <v>6.1</v>
      </c>
      <c r="F35">
        <v>7.3</v>
      </c>
      <c r="G35">
        <v>6.6</v>
      </c>
      <c r="H35">
        <v>7.4</v>
      </c>
      <c r="I35">
        <v>1.2</v>
      </c>
      <c r="J35">
        <v>0.2</v>
      </c>
      <c r="K35">
        <v>15.1</v>
      </c>
      <c r="L35">
        <v>8.1999999999999993</v>
      </c>
      <c r="M35">
        <v>1.3</v>
      </c>
      <c r="N35">
        <v>8</v>
      </c>
      <c r="O35">
        <v>13.9</v>
      </c>
      <c r="P35">
        <v>0.95</v>
      </c>
      <c r="Q35">
        <v>0.5</v>
      </c>
      <c r="R35">
        <v>1.2</v>
      </c>
      <c r="S35">
        <v>1.3</v>
      </c>
      <c r="T35">
        <v>93</v>
      </c>
      <c r="U35">
        <v>97</v>
      </c>
      <c r="V35">
        <v>97</v>
      </c>
      <c r="W35">
        <v>37</v>
      </c>
      <c r="X35">
        <v>95</v>
      </c>
      <c r="Y35">
        <v>99</v>
      </c>
    </row>
    <row r="36" spans="1:25" x14ac:dyDescent="0.25">
      <c r="B36">
        <v>11</v>
      </c>
      <c r="C36">
        <v>8.3000000000000007</v>
      </c>
      <c r="D36">
        <v>1.2</v>
      </c>
      <c r="E36">
        <v>7.3</v>
      </c>
      <c r="F36">
        <v>8.1999999999999993</v>
      </c>
      <c r="G36">
        <v>8.3000000000000007</v>
      </c>
      <c r="H36">
        <v>6.7</v>
      </c>
      <c r="I36">
        <v>0.95</v>
      </c>
      <c r="J36">
        <v>0.1</v>
      </c>
      <c r="K36">
        <v>16.3</v>
      </c>
      <c r="L36">
        <v>12.8</v>
      </c>
      <c r="M36">
        <v>1.1000000000000001</v>
      </c>
      <c r="N36">
        <v>11.7</v>
      </c>
      <c r="O36">
        <v>17.100000000000001</v>
      </c>
      <c r="P36">
        <v>0.98</v>
      </c>
      <c r="Q36">
        <v>0.9</v>
      </c>
      <c r="R36">
        <v>0.9</v>
      </c>
      <c r="S36">
        <v>1.2</v>
      </c>
      <c r="T36">
        <v>97</v>
      </c>
      <c r="U36">
        <v>98</v>
      </c>
      <c r="V36">
        <v>93</v>
      </c>
      <c r="W36">
        <v>18</v>
      </c>
      <c r="X36">
        <v>95</v>
      </c>
      <c r="Y36">
        <v>91</v>
      </c>
    </row>
    <row r="37" spans="1:25" x14ac:dyDescent="0.25">
      <c r="B37">
        <v>7.2</v>
      </c>
      <c r="C37">
        <v>4.0999999999999996</v>
      </c>
      <c r="D37">
        <v>0.9</v>
      </c>
      <c r="E37">
        <v>8.1</v>
      </c>
      <c r="F37">
        <v>5.6</v>
      </c>
      <c r="G37">
        <v>7.5</v>
      </c>
      <c r="H37">
        <v>8.1</v>
      </c>
      <c r="I37">
        <v>0.8</v>
      </c>
      <c r="J37">
        <v>0.1</v>
      </c>
      <c r="K37">
        <v>7.9</v>
      </c>
      <c r="L37">
        <v>14.3</v>
      </c>
      <c r="M37">
        <v>0.95</v>
      </c>
      <c r="N37">
        <v>14.5</v>
      </c>
      <c r="O37">
        <v>15.1</v>
      </c>
      <c r="P37">
        <v>1.2</v>
      </c>
      <c r="Q37">
        <v>1.3</v>
      </c>
      <c r="R37">
        <v>0.7</v>
      </c>
      <c r="S37">
        <v>1</v>
      </c>
      <c r="T37">
        <v>98</v>
      </c>
      <c r="U37">
        <v>91</v>
      </c>
      <c r="V37">
        <v>95</v>
      </c>
      <c r="W37">
        <v>39</v>
      </c>
      <c r="X37">
        <v>98</v>
      </c>
      <c r="Y37">
        <v>93</v>
      </c>
    </row>
    <row r="40" spans="1:25" x14ac:dyDescent="0.25">
      <c r="A40" s="12" t="s">
        <v>5</v>
      </c>
      <c r="B40" s="3">
        <f>AVERAGE(B35:B39)</f>
        <v>10.633333333333333</v>
      </c>
      <c r="C40" s="3">
        <f>AVERAGE(C35:C39)</f>
        <v>5.9333333333333336</v>
      </c>
      <c r="D40" s="3">
        <f>AVERAGE(D35:D39)</f>
        <v>1.1333333333333333</v>
      </c>
      <c r="E40" s="3">
        <f t="shared" ref="E40:J40" si="27">AVERAGE(E35:E39)</f>
        <v>7.166666666666667</v>
      </c>
      <c r="F40" s="3">
        <f t="shared" si="27"/>
        <v>7.0333333333333341</v>
      </c>
      <c r="G40" s="3">
        <f t="shared" si="27"/>
        <v>7.4666666666666659</v>
      </c>
      <c r="H40" s="3">
        <f t="shared" si="27"/>
        <v>7.4000000000000012</v>
      </c>
      <c r="I40" s="3">
        <f t="shared" si="27"/>
        <v>0.98333333333333339</v>
      </c>
      <c r="J40" s="3">
        <f t="shared" si="27"/>
        <v>0.13333333333333333</v>
      </c>
      <c r="K40" s="3">
        <f t="shared" ref="K40:P40" si="28">AVERAGE(K35:K39)</f>
        <v>13.1</v>
      </c>
      <c r="L40" s="3">
        <f t="shared" si="28"/>
        <v>11.766666666666666</v>
      </c>
      <c r="M40" s="3">
        <f t="shared" si="28"/>
        <v>1.1166666666666669</v>
      </c>
      <c r="N40" s="3">
        <f t="shared" si="28"/>
        <v>11.4</v>
      </c>
      <c r="O40" s="3">
        <f t="shared" si="28"/>
        <v>15.366666666666667</v>
      </c>
      <c r="P40" s="3">
        <f t="shared" si="28"/>
        <v>1.0433333333333332</v>
      </c>
      <c r="Q40" s="3">
        <f t="shared" ref="Q40:S40" si="29">AVERAGE(Q35:Q39)</f>
        <v>0.9</v>
      </c>
      <c r="R40" s="3">
        <f t="shared" si="29"/>
        <v>0.93333333333333324</v>
      </c>
      <c r="S40" s="3">
        <f t="shared" si="29"/>
        <v>1.1666666666666667</v>
      </c>
      <c r="T40" s="3">
        <f t="shared" ref="T40" si="30">AVERAGE(T35:T39)</f>
        <v>96</v>
      </c>
      <c r="U40" s="3">
        <f t="shared" ref="U40" si="31">AVERAGE(U35:U39)</f>
        <v>95.333333333333329</v>
      </c>
      <c r="V40" s="3">
        <f t="shared" ref="V40" si="32">AVERAGE(V35:V39)</f>
        <v>95</v>
      </c>
      <c r="W40" s="3">
        <f t="shared" ref="W40" si="33">AVERAGE(W35:W39)</f>
        <v>31.333333333333332</v>
      </c>
      <c r="X40" s="3">
        <f t="shared" ref="X40" si="34">AVERAGE(X35:X39)</f>
        <v>96</v>
      </c>
      <c r="Y40" s="3">
        <f t="shared" ref="Y40" si="35">AVERAGE(Y35:Y39)</f>
        <v>94.333333333333329</v>
      </c>
    </row>
    <row r="41" spans="1:25" x14ac:dyDescent="0.25">
      <c r="A41" s="12" t="s">
        <v>6</v>
      </c>
      <c r="B41" s="3">
        <f>STDEV(B35:B39)</f>
        <v>3.2654759734735954</v>
      </c>
      <c r="C41" s="3">
        <f>STDEV(C35:C39)</f>
        <v>2.1501937897160186</v>
      </c>
      <c r="D41" s="3">
        <f>STDEV(D35:D39)</f>
        <v>0.20816659994661355</v>
      </c>
      <c r="E41" s="3">
        <f t="shared" ref="E41:J41" si="36">STDEV(E35:E39)</f>
        <v>1.0066445913694344</v>
      </c>
      <c r="F41" s="3">
        <f t="shared" si="36"/>
        <v>1.3203534880225543</v>
      </c>
      <c r="G41" s="3">
        <f t="shared" si="36"/>
        <v>0.85049005481153872</v>
      </c>
      <c r="H41" s="3">
        <f t="shared" si="36"/>
        <v>0.69999999999999973</v>
      </c>
      <c r="I41" s="3">
        <f t="shared" si="36"/>
        <v>0.20207259421636889</v>
      </c>
      <c r="J41" s="3">
        <f t="shared" si="36"/>
        <v>5.7735026918962581E-2</v>
      </c>
      <c r="K41" s="3">
        <f t="shared" ref="K41:P41" si="37">STDEV(K35:K37)</f>
        <v>4.5431266766402238</v>
      </c>
      <c r="L41" s="3">
        <f t="shared" si="37"/>
        <v>3.1785741037977093</v>
      </c>
      <c r="M41" s="3">
        <f t="shared" si="37"/>
        <v>0.17559422921421086</v>
      </c>
      <c r="N41" s="3">
        <f t="shared" si="37"/>
        <v>3.2603680773802162</v>
      </c>
      <c r="O41" s="3">
        <f t="shared" si="37"/>
        <v>1.6165807537309529</v>
      </c>
      <c r="P41" s="3">
        <f t="shared" si="37"/>
        <v>0.13650396819628827</v>
      </c>
      <c r="Q41" s="3">
        <f t="shared" ref="Q41:S41" si="38">STDEV(Q35:Q37)</f>
        <v>0.39999999999999991</v>
      </c>
      <c r="R41" s="3">
        <f t="shared" si="38"/>
        <v>0.2516611478423586</v>
      </c>
      <c r="S41" s="3">
        <f t="shared" si="38"/>
        <v>0.15275252316519497</v>
      </c>
      <c r="T41" s="3">
        <f t="shared" ref="T41:Y41" si="39">STDEV(T35:T37)</f>
        <v>2.6457513110645907</v>
      </c>
      <c r="U41" s="3">
        <f t="shared" si="39"/>
        <v>3.7859388972001824</v>
      </c>
      <c r="V41" s="3">
        <f t="shared" si="39"/>
        <v>2</v>
      </c>
      <c r="W41" s="3">
        <f t="shared" si="39"/>
        <v>11.590225767142471</v>
      </c>
      <c r="X41" s="3">
        <f t="shared" si="39"/>
        <v>1.7320508075688772</v>
      </c>
      <c r="Y41" s="3">
        <f t="shared" si="39"/>
        <v>4.1633319989322652</v>
      </c>
    </row>
    <row r="42" spans="1:25" x14ac:dyDescent="0.25">
      <c r="A42" s="12" t="s">
        <v>7</v>
      </c>
      <c r="W42">
        <f>TTEST(U35:U37,W35:W37,1,1)</f>
        <v>8.2545353385418858E-3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 Gould</dc:creator>
  <cp:lastModifiedBy>Thomas W Gould</cp:lastModifiedBy>
  <dcterms:created xsi:type="dcterms:W3CDTF">2018-12-17T20:31:56Z</dcterms:created>
  <dcterms:modified xsi:type="dcterms:W3CDTF">2018-12-19T16:56:20Z</dcterms:modified>
</cp:coreProperties>
</file>