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openh\Desktop\Temperature Project\Manuscript\Supplemental Materials\"/>
    </mc:Choice>
  </mc:AlternateContent>
  <bookViews>
    <workbookView xWindow="0" yWindow="0" windowWidth="24540" windowHeight="10770" tabRatio="500"/>
  </bookViews>
  <sheets>
    <sheet name="raw data" sheetId="1" r:id="rId1"/>
    <sheet name="summarized" sheetId="2" r:id="rId2"/>
    <sheet name="Sheet1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C42" i="1"/>
  <c r="F42" i="1"/>
  <c r="F43" i="1"/>
  <c r="G43" i="1"/>
  <c r="H43" i="1"/>
  <c r="G42" i="1"/>
  <c r="H42" i="1"/>
  <c r="E25" i="1"/>
  <c r="C25" i="1"/>
  <c r="F26" i="1"/>
  <c r="G26" i="1"/>
  <c r="H26" i="1"/>
  <c r="H37" i="1"/>
  <c r="F31" i="1"/>
  <c r="G31" i="1"/>
  <c r="H31" i="1"/>
  <c r="F30" i="1"/>
  <c r="G30" i="1"/>
  <c r="H30" i="1"/>
  <c r="E16" i="1"/>
  <c r="C16" i="1"/>
  <c r="F18" i="1"/>
  <c r="G18" i="1"/>
  <c r="H18" i="1"/>
  <c r="E7" i="1"/>
  <c r="C7" i="1"/>
  <c r="F9" i="1"/>
  <c r="G9" i="1"/>
  <c r="F10" i="1"/>
  <c r="G10" i="1"/>
  <c r="F11" i="1"/>
  <c r="G11" i="1"/>
  <c r="F17" i="1"/>
  <c r="G17" i="1"/>
  <c r="F19" i="1"/>
  <c r="G19" i="1"/>
  <c r="F20" i="1"/>
  <c r="G20" i="1"/>
  <c r="F27" i="1"/>
  <c r="G27" i="1"/>
  <c r="F28" i="1"/>
  <c r="G28" i="1"/>
  <c r="F29" i="1"/>
  <c r="G29" i="1"/>
  <c r="F32" i="1"/>
  <c r="G32" i="1"/>
  <c r="F33" i="1"/>
  <c r="G33" i="1"/>
  <c r="F34" i="1"/>
  <c r="G34" i="1"/>
  <c r="F35" i="1"/>
  <c r="G35" i="1"/>
  <c r="F36" i="1"/>
  <c r="G36" i="1"/>
  <c r="F37" i="1"/>
  <c r="G37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8" i="1"/>
  <c r="G8" i="1"/>
</calcChain>
</file>

<file path=xl/sharedStrings.xml><?xml version="1.0" encoding="utf-8"?>
<sst xmlns="http://schemas.openxmlformats.org/spreadsheetml/2006/main" count="131" uniqueCount="40">
  <si>
    <t>Sample</t>
  </si>
  <si>
    <t>BHLH122</t>
  </si>
  <si>
    <t>AKR4C9</t>
  </si>
  <si>
    <t>delta-delta Ct</t>
  </si>
  <si>
    <t>2-delta-delta Ct</t>
  </si>
  <si>
    <t>Fold Change</t>
  </si>
  <si>
    <t>0-10</t>
  </si>
  <si>
    <t>0-11</t>
  </si>
  <si>
    <t>0-13</t>
  </si>
  <si>
    <t>Date</t>
  </si>
  <si>
    <t>100-10</t>
  </si>
  <si>
    <t>100-11</t>
  </si>
  <si>
    <t>200-1</t>
  </si>
  <si>
    <t>200-10</t>
  </si>
  <si>
    <t>0-15</t>
  </si>
  <si>
    <t>0-16</t>
  </si>
  <si>
    <t>100-13</t>
  </si>
  <si>
    <t>100-4</t>
  </si>
  <si>
    <t>100-5</t>
  </si>
  <si>
    <t>100-7</t>
  </si>
  <si>
    <t>100-8</t>
  </si>
  <si>
    <t>100-9</t>
  </si>
  <si>
    <t>200-2</t>
  </si>
  <si>
    <t>200-3</t>
  </si>
  <si>
    <t>200-4</t>
  </si>
  <si>
    <t>200-6</t>
  </si>
  <si>
    <t>200-7</t>
  </si>
  <si>
    <t>200-9</t>
  </si>
  <si>
    <t>Gene of interest</t>
  </si>
  <si>
    <r>
      <t>TUB4 Ct</t>
    </r>
    <r>
      <rPr>
        <b/>
        <vertAlign val="superscript"/>
        <sz val="10"/>
        <color theme="1"/>
        <rFont val="Arial"/>
        <charset val="161"/>
      </rPr>
      <t>1</t>
    </r>
  </si>
  <si>
    <r>
      <t>GOI Ct</t>
    </r>
    <r>
      <rPr>
        <b/>
        <vertAlign val="superscript"/>
        <sz val="10"/>
        <color theme="1"/>
        <rFont val="Arial"/>
        <charset val="161"/>
      </rPr>
      <t>1</t>
    </r>
  </si>
  <si>
    <t>NTC</t>
  </si>
  <si>
    <t>no amp</t>
  </si>
  <si>
    <t>Notes</t>
  </si>
  <si>
    <t>1 : Mean derived from three technical replicates for each sample, including NTC</t>
  </si>
  <si>
    <t>Control mean</t>
  </si>
  <si>
    <t>Mean</t>
  </si>
  <si>
    <t>SEM</t>
  </si>
  <si>
    <t>STDEV</t>
  </si>
  <si>
    <t>Table S5. Raw qRTPCR data taken from QuantStudio 6 Flex Real-Time PCR system (Applied Biosystems)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</si>
</sst>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charset val="161"/>
    </font>
    <font>
      <b/>
      <sz val="10"/>
      <color theme="1"/>
      <name val="Arial"/>
      <charset val="161"/>
    </font>
    <font>
      <b/>
      <vertAlign val="superscript"/>
      <sz val="10"/>
      <color theme="1"/>
      <name val="Arial"/>
      <charset val="161"/>
    </font>
    <font>
      <i/>
      <sz val="10"/>
      <color theme="1"/>
      <name val="Arial"/>
      <charset val="161"/>
    </font>
    <font>
      <sz val="12"/>
      <color theme="1"/>
      <name val="Arial"/>
      <charset val="16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workbookViewId="0">
      <selection activeCell="J13" sqref="J13"/>
    </sheetView>
  </sheetViews>
  <sheetFormatPr defaultColWidth="10.875" defaultRowHeight="12.75" x14ac:dyDescent="0.2"/>
  <cols>
    <col min="1" max="2" width="10.875" style="1"/>
    <col min="3" max="3" width="11.625" style="1" customWidth="1"/>
    <col min="4" max="4" width="14.875" style="1" customWidth="1"/>
    <col min="5" max="5" width="13.125" style="1" customWidth="1"/>
    <col min="6" max="6" width="15" style="1" customWidth="1"/>
    <col min="7" max="7" width="13.625" style="1" customWidth="1"/>
    <col min="8" max="8" width="10.875" style="1"/>
    <col min="9" max="9" width="10.625" style="1" customWidth="1"/>
    <col min="10" max="10" width="12" style="1" customWidth="1"/>
    <col min="11" max="11" width="13.5" style="1" customWidth="1"/>
    <col min="12" max="16384" width="10.875" style="1"/>
  </cols>
  <sheetData>
    <row r="2" spans="1:16" x14ac:dyDescent="0.2">
      <c r="A2" s="16" t="s">
        <v>39</v>
      </c>
      <c r="B2" s="16"/>
      <c r="C2" s="16"/>
      <c r="D2" s="16"/>
      <c r="E2" s="16"/>
      <c r="F2" s="16"/>
      <c r="G2" s="16"/>
      <c r="H2" s="16"/>
    </row>
    <row r="3" spans="1:16" ht="16.5" thickBot="1" x14ac:dyDescent="0.3">
      <c r="A3" s="2" t="s">
        <v>0</v>
      </c>
      <c r="B3" s="2" t="s">
        <v>9</v>
      </c>
      <c r="C3" s="2" t="s">
        <v>29</v>
      </c>
      <c r="D3" s="2" t="s">
        <v>28</v>
      </c>
      <c r="E3" s="2" t="s">
        <v>30</v>
      </c>
      <c r="F3" s="2" t="s">
        <v>3</v>
      </c>
      <c r="G3" s="2" t="s">
        <v>4</v>
      </c>
      <c r="H3" s="2" t="s">
        <v>5</v>
      </c>
      <c r="K3"/>
      <c r="L3"/>
      <c r="M3"/>
      <c r="N3"/>
      <c r="O3"/>
      <c r="P3"/>
    </row>
    <row r="4" spans="1:16" ht="16.5" thickTop="1" x14ac:dyDescent="0.25">
      <c r="A4" s="3" t="s">
        <v>6</v>
      </c>
      <c r="B4" s="4">
        <v>42899</v>
      </c>
      <c r="C4" s="3">
        <v>21.433517456054688</v>
      </c>
      <c r="D4" s="3" t="s">
        <v>1</v>
      </c>
      <c r="E4" s="3">
        <v>25.267549514770508</v>
      </c>
      <c r="F4" s="3"/>
      <c r="G4" s="3"/>
      <c r="H4" s="3"/>
      <c r="K4"/>
      <c r="L4"/>
      <c r="M4"/>
      <c r="N4"/>
      <c r="O4"/>
      <c r="P4"/>
    </row>
    <row r="5" spans="1:16" ht="15.75" x14ac:dyDescent="0.25">
      <c r="A5" s="3" t="s">
        <v>7</v>
      </c>
      <c r="B5" s="4">
        <v>42899</v>
      </c>
      <c r="C5" s="3">
        <v>20.959756851196289</v>
      </c>
      <c r="D5" s="3" t="s">
        <v>1</v>
      </c>
      <c r="E5" s="3">
        <v>24.861358642578125</v>
      </c>
      <c r="F5" s="3"/>
      <c r="G5" s="3"/>
      <c r="H5" s="3"/>
      <c r="K5"/>
      <c r="L5"/>
      <c r="M5"/>
      <c r="N5"/>
      <c r="O5"/>
      <c r="P5"/>
    </row>
    <row r="6" spans="1:16" ht="15.75" x14ac:dyDescent="0.25">
      <c r="A6" s="3" t="s">
        <v>8</v>
      </c>
      <c r="B6" s="4">
        <v>42899</v>
      </c>
      <c r="C6" s="3">
        <v>19.793886184692383</v>
      </c>
      <c r="D6" s="3" t="s">
        <v>1</v>
      </c>
      <c r="E6" s="3">
        <v>24.08390998840332</v>
      </c>
      <c r="F6" s="3"/>
      <c r="G6" s="3"/>
      <c r="H6" s="3"/>
      <c r="K6"/>
      <c r="L6"/>
      <c r="M6"/>
      <c r="N6"/>
      <c r="O6"/>
      <c r="P6"/>
    </row>
    <row r="7" spans="1:16" ht="15.75" x14ac:dyDescent="0.25">
      <c r="A7" s="10" t="s">
        <v>35</v>
      </c>
      <c r="B7" s="11">
        <v>42899</v>
      </c>
      <c r="C7" s="10">
        <f>AVERAGE(C4:C6)</f>
        <v>20.729053497314453</v>
      </c>
      <c r="D7" s="10" t="s">
        <v>1</v>
      </c>
      <c r="E7" s="10">
        <f>AVERAGE(E4:E6)</f>
        <v>24.737606048583984</v>
      </c>
      <c r="F7" s="3"/>
      <c r="G7" s="3"/>
      <c r="H7" s="3"/>
      <c r="K7"/>
      <c r="L7"/>
      <c r="M7"/>
      <c r="N7"/>
      <c r="O7"/>
      <c r="P7"/>
    </row>
    <row r="8" spans="1:16" ht="15.75" x14ac:dyDescent="0.25">
      <c r="A8" s="3" t="s">
        <v>10</v>
      </c>
      <c r="B8" s="4">
        <v>42899</v>
      </c>
      <c r="C8" s="3">
        <v>22.811971664428711</v>
      </c>
      <c r="D8" s="3" t="s">
        <v>1</v>
      </c>
      <c r="E8" s="3">
        <v>25.776483535766602</v>
      </c>
      <c r="F8" s="7">
        <f>(E8-C8)-(E7-C7)</f>
        <v>-1.0440406799316406</v>
      </c>
      <c r="G8" s="7">
        <f>2^(-F8)</f>
        <v>2.0619947792076467</v>
      </c>
      <c r="H8" s="14">
        <v>2.0619947792076467</v>
      </c>
      <c r="K8"/>
      <c r="L8"/>
      <c r="M8"/>
      <c r="N8"/>
      <c r="O8"/>
      <c r="P8"/>
    </row>
    <row r="9" spans="1:16" ht="15.75" x14ac:dyDescent="0.25">
      <c r="A9" s="3" t="s">
        <v>11</v>
      </c>
      <c r="B9" s="4">
        <v>42899</v>
      </c>
      <c r="C9" s="3">
        <v>21.144250869750977</v>
      </c>
      <c r="D9" s="3" t="s">
        <v>1</v>
      </c>
      <c r="E9" s="3">
        <v>24.790380477905273</v>
      </c>
      <c r="F9" s="7">
        <f>(E9-C9)-(E7-C7)</f>
        <v>-0.36242294311523438</v>
      </c>
      <c r="G9" s="7">
        <f t="shared" ref="G9:G54" si="0">2^(-F9)</f>
        <v>1.2855831661416375</v>
      </c>
      <c r="H9" s="14">
        <v>1.2855831661416375</v>
      </c>
      <c r="K9"/>
      <c r="L9"/>
      <c r="M9"/>
      <c r="N9"/>
      <c r="O9"/>
      <c r="P9"/>
    </row>
    <row r="10" spans="1:16" ht="15.75" x14ac:dyDescent="0.25">
      <c r="A10" s="7" t="s">
        <v>12</v>
      </c>
      <c r="B10" s="8">
        <v>42899</v>
      </c>
      <c r="C10" s="7">
        <v>21.337484359741211</v>
      </c>
      <c r="D10" s="7" t="s">
        <v>1</v>
      </c>
      <c r="E10" s="7">
        <v>23.945180892944336</v>
      </c>
      <c r="F10" s="7">
        <f>(E10-C10)-(E7-C7)</f>
        <v>-1.4008560180664063</v>
      </c>
      <c r="G10" s="7">
        <f t="shared" si="0"/>
        <v>2.6405821370092792</v>
      </c>
      <c r="H10" s="14">
        <v>2.6405821370092792</v>
      </c>
      <c r="K10"/>
      <c r="L10"/>
      <c r="M10"/>
      <c r="N10"/>
      <c r="O10"/>
      <c r="P10"/>
    </row>
    <row r="11" spans="1:16" ht="15.75" x14ac:dyDescent="0.25">
      <c r="A11" s="7" t="s">
        <v>13</v>
      </c>
      <c r="B11" s="8">
        <v>42899</v>
      </c>
      <c r="C11" s="7">
        <v>23.220052719116211</v>
      </c>
      <c r="D11" s="7" t="s">
        <v>1</v>
      </c>
      <c r="E11" s="7">
        <v>22.647157669067383</v>
      </c>
      <c r="F11" s="7">
        <f>(E11-C11)-(E7-C7)</f>
        <v>-4.5814476013183594</v>
      </c>
      <c r="G11" s="7">
        <f t="shared" si="0"/>
        <v>23.941598948708787</v>
      </c>
      <c r="H11" s="14">
        <v>23.941598948708787</v>
      </c>
      <c r="K11"/>
      <c r="L11"/>
      <c r="M11"/>
      <c r="N11"/>
      <c r="O11"/>
      <c r="P11"/>
    </row>
    <row r="12" spans="1:16" ht="15.75" x14ac:dyDescent="0.25">
      <c r="A12" s="5" t="s">
        <v>31</v>
      </c>
      <c r="B12" s="6">
        <v>42899</v>
      </c>
      <c r="C12" s="5" t="s">
        <v>32</v>
      </c>
      <c r="D12" s="5" t="s">
        <v>1</v>
      </c>
      <c r="E12" s="5" t="s">
        <v>32</v>
      </c>
      <c r="F12" s="5"/>
      <c r="G12" s="5"/>
      <c r="H12" s="5"/>
      <c r="K12"/>
      <c r="L12"/>
      <c r="M12"/>
      <c r="N12"/>
      <c r="O12"/>
      <c r="P12"/>
    </row>
    <row r="13" spans="1:16" ht="15.75" x14ac:dyDescent="0.25">
      <c r="A13" s="7" t="s">
        <v>6</v>
      </c>
      <c r="B13" s="8">
        <v>42899</v>
      </c>
      <c r="C13" s="7">
        <v>21.433517456054688</v>
      </c>
      <c r="D13" s="7" t="s">
        <v>2</v>
      </c>
      <c r="E13" s="7">
        <v>23.896280288696289</v>
      </c>
      <c r="F13" s="7"/>
      <c r="G13" s="7"/>
      <c r="H13" s="7"/>
      <c r="K13"/>
      <c r="L13"/>
      <c r="M13"/>
      <c r="N13"/>
      <c r="O13"/>
      <c r="P13"/>
    </row>
    <row r="14" spans="1:16" ht="15.75" x14ac:dyDescent="0.25">
      <c r="A14" s="7" t="s">
        <v>7</v>
      </c>
      <c r="B14" s="8">
        <v>42899</v>
      </c>
      <c r="C14" s="7">
        <v>20.959756851196289</v>
      </c>
      <c r="D14" s="7" t="s">
        <v>2</v>
      </c>
      <c r="E14" s="7">
        <v>24.064249038696289</v>
      </c>
      <c r="F14" s="7"/>
      <c r="G14" s="7"/>
      <c r="H14" s="7"/>
      <c r="K14"/>
      <c r="L14"/>
      <c r="M14"/>
      <c r="N14"/>
      <c r="O14"/>
      <c r="P14"/>
    </row>
    <row r="15" spans="1:16" ht="15.75" x14ac:dyDescent="0.25">
      <c r="A15" s="7" t="s">
        <v>8</v>
      </c>
      <c r="B15" s="8">
        <v>42899</v>
      </c>
      <c r="C15" s="7">
        <v>19.793886184692383</v>
      </c>
      <c r="D15" s="7" t="s">
        <v>2</v>
      </c>
      <c r="E15" s="7">
        <v>23.330377578735352</v>
      </c>
      <c r="F15" s="7"/>
      <c r="G15" s="7"/>
      <c r="H15" s="7"/>
      <c r="K15"/>
      <c r="L15"/>
      <c r="M15"/>
      <c r="N15"/>
      <c r="O15"/>
      <c r="P15"/>
    </row>
    <row r="16" spans="1:16" ht="15.75" x14ac:dyDescent="0.25">
      <c r="A16" s="12" t="s">
        <v>35</v>
      </c>
      <c r="B16" s="13">
        <v>42899</v>
      </c>
      <c r="C16" s="12">
        <f>AVERAGE(C13:C15)</f>
        <v>20.729053497314453</v>
      </c>
      <c r="D16" s="12" t="s">
        <v>2</v>
      </c>
      <c r="E16" s="12">
        <f>AVERAGE(E13:E15)</f>
        <v>23.763635635375977</v>
      </c>
      <c r="F16" s="7"/>
      <c r="G16" s="7"/>
      <c r="H16" s="7"/>
      <c r="K16"/>
      <c r="L16"/>
      <c r="M16"/>
      <c r="N16"/>
      <c r="O16"/>
      <c r="P16"/>
    </row>
    <row r="17" spans="1:16" ht="15.75" x14ac:dyDescent="0.25">
      <c r="A17" s="7" t="s">
        <v>10</v>
      </c>
      <c r="B17" s="8">
        <v>42899</v>
      </c>
      <c r="C17" s="7">
        <v>22.811971664428711</v>
      </c>
      <c r="D17" s="7" t="s">
        <v>2</v>
      </c>
      <c r="E17" s="7">
        <v>24.992372512817383</v>
      </c>
      <c r="F17" s="7">
        <f>(E17-C17)-(E16-C16)</f>
        <v>-0.85418128967285156</v>
      </c>
      <c r="G17" s="7">
        <f t="shared" si="0"/>
        <v>1.8077325996780798</v>
      </c>
      <c r="H17" s="14">
        <v>1.81</v>
      </c>
      <c r="K17"/>
      <c r="L17"/>
      <c r="M17"/>
      <c r="N17"/>
      <c r="O17"/>
      <c r="P17"/>
    </row>
    <row r="18" spans="1:16" ht="15.75" x14ac:dyDescent="0.25">
      <c r="A18" s="7" t="s">
        <v>11</v>
      </c>
      <c r="B18" s="8">
        <v>42899</v>
      </c>
      <c r="C18" s="7">
        <v>21.144250869750977</v>
      </c>
      <c r="D18" s="7" t="s">
        <v>2</v>
      </c>
      <c r="E18" s="7">
        <v>24.775724411010742</v>
      </c>
      <c r="F18" s="7">
        <f>(E18-C18)-(E16-C16)</f>
        <v>0.59689140319824219</v>
      </c>
      <c r="G18" s="7">
        <f t="shared" si="0"/>
        <v>0.6611770698546211</v>
      </c>
      <c r="H18" s="14">
        <f>-1/G18</f>
        <v>-1.512454145180623</v>
      </c>
      <c r="K18"/>
      <c r="L18"/>
      <c r="M18"/>
      <c r="N18"/>
      <c r="O18"/>
      <c r="P18"/>
    </row>
    <row r="19" spans="1:16" ht="15.75" x14ac:dyDescent="0.25">
      <c r="A19" s="7" t="s">
        <v>12</v>
      </c>
      <c r="B19" s="8">
        <v>42899</v>
      </c>
      <c r="C19" s="7">
        <v>21.337484359741211</v>
      </c>
      <c r="D19" s="7" t="s">
        <v>2</v>
      </c>
      <c r="E19" s="7">
        <v>22.264427185058594</v>
      </c>
      <c r="F19" s="7">
        <f>(E19-C19)-(E16-C16)</f>
        <v>-2.1076393127441406</v>
      </c>
      <c r="G19" s="7">
        <f t="shared" si="0"/>
        <v>4.3098549414186786</v>
      </c>
      <c r="H19" s="14">
        <v>4.3099999999999996</v>
      </c>
      <c r="K19"/>
      <c r="L19"/>
      <c r="M19"/>
      <c r="N19"/>
      <c r="O19"/>
      <c r="P19"/>
    </row>
    <row r="20" spans="1:16" ht="15.75" x14ac:dyDescent="0.25">
      <c r="A20" s="7" t="s">
        <v>13</v>
      </c>
      <c r="B20" s="8">
        <v>42899</v>
      </c>
      <c r="C20" s="7">
        <v>23.220052719116211</v>
      </c>
      <c r="D20" s="7" t="s">
        <v>2</v>
      </c>
      <c r="E20" s="7">
        <v>22.040327072143555</v>
      </c>
      <c r="F20" s="7">
        <f>(E20-C20)-(E16-C16)</f>
        <v>-4.2143077850341797</v>
      </c>
      <c r="G20" s="7">
        <f t="shared" si="0"/>
        <v>18.562354148427335</v>
      </c>
      <c r="H20" s="14">
        <v>18.559999999999999</v>
      </c>
      <c r="K20"/>
      <c r="L20"/>
      <c r="M20"/>
      <c r="N20"/>
      <c r="O20"/>
      <c r="P20"/>
    </row>
    <row r="21" spans="1:16" ht="15.75" x14ac:dyDescent="0.25">
      <c r="A21" s="5" t="s">
        <v>31</v>
      </c>
      <c r="B21" s="6">
        <v>42899</v>
      </c>
      <c r="C21" s="5" t="s">
        <v>32</v>
      </c>
      <c r="D21" s="5" t="s">
        <v>2</v>
      </c>
      <c r="E21" s="5" t="s">
        <v>32</v>
      </c>
      <c r="F21" s="5"/>
      <c r="G21" s="5"/>
      <c r="H21" s="5"/>
      <c r="K21"/>
      <c r="L21"/>
      <c r="M21"/>
      <c r="N21"/>
      <c r="O21"/>
      <c r="P21"/>
    </row>
    <row r="22" spans="1:16" ht="15.75" x14ac:dyDescent="0.25">
      <c r="A22" s="7" t="s">
        <v>6</v>
      </c>
      <c r="B22" s="8">
        <v>42901</v>
      </c>
      <c r="C22" s="7">
        <v>21.296144485473633</v>
      </c>
      <c r="D22" s="7" t="s">
        <v>1</v>
      </c>
      <c r="E22" s="7">
        <v>25.119171142578125</v>
      </c>
      <c r="F22" s="7"/>
      <c r="G22" s="7"/>
      <c r="H22" s="7"/>
      <c r="K22"/>
      <c r="L22"/>
      <c r="M22"/>
      <c r="N22"/>
      <c r="O22"/>
      <c r="P22"/>
    </row>
    <row r="23" spans="1:16" ht="15.75" x14ac:dyDescent="0.25">
      <c r="A23" s="7" t="s">
        <v>14</v>
      </c>
      <c r="B23" s="8">
        <v>42901</v>
      </c>
      <c r="C23" s="7">
        <v>20.206281661987305</v>
      </c>
      <c r="D23" s="7" t="s">
        <v>1</v>
      </c>
      <c r="E23" s="7">
        <v>24.12773323059082</v>
      </c>
      <c r="F23" s="7"/>
      <c r="G23" s="7"/>
      <c r="H23" s="7"/>
      <c r="K23"/>
      <c r="L23"/>
      <c r="M23"/>
      <c r="N23"/>
      <c r="O23"/>
      <c r="P23"/>
    </row>
    <row r="24" spans="1:16" x14ac:dyDescent="0.2">
      <c r="A24" s="7" t="s">
        <v>15</v>
      </c>
      <c r="B24" s="8">
        <v>42901</v>
      </c>
      <c r="C24" s="7">
        <v>20.020391464233398</v>
      </c>
      <c r="D24" s="7" t="s">
        <v>1</v>
      </c>
      <c r="E24" s="7">
        <v>23.581640243530273</v>
      </c>
      <c r="F24" s="7"/>
      <c r="G24" s="7"/>
      <c r="H24" s="7"/>
    </row>
    <row r="25" spans="1:16" x14ac:dyDescent="0.2">
      <c r="A25" s="12" t="s">
        <v>35</v>
      </c>
      <c r="B25" s="13">
        <v>42901</v>
      </c>
      <c r="C25" s="12">
        <f>AVERAGE(C22:C24)</f>
        <v>20.507605870564777</v>
      </c>
      <c r="D25" s="12" t="s">
        <v>1</v>
      </c>
      <c r="E25" s="12">
        <f>AVERAGE(E22:E24)</f>
        <v>24.276181538899738</v>
      </c>
      <c r="F25" s="7"/>
      <c r="G25" s="7"/>
      <c r="H25" s="7"/>
    </row>
    <row r="26" spans="1:16" x14ac:dyDescent="0.2">
      <c r="A26" s="7" t="s">
        <v>16</v>
      </c>
      <c r="B26" s="8">
        <v>42901</v>
      </c>
      <c r="C26" s="7">
        <v>20.321985244750977</v>
      </c>
      <c r="D26" s="7" t="s">
        <v>1</v>
      </c>
      <c r="E26" s="7">
        <v>24.402349472045898</v>
      </c>
      <c r="F26" s="7">
        <f>(E26-C26)-(E25-C25)</f>
        <v>0.31178855895996094</v>
      </c>
      <c r="G26" s="7">
        <f t="shared" si="0"/>
        <v>0.8056423571477892</v>
      </c>
      <c r="H26" s="7">
        <f>-1/G26</f>
        <v>-1.2412455615420892</v>
      </c>
    </row>
    <row r="27" spans="1:16" x14ac:dyDescent="0.2">
      <c r="A27" s="7" t="s">
        <v>17</v>
      </c>
      <c r="B27" s="8">
        <v>42901</v>
      </c>
      <c r="C27" s="7">
        <v>21.060888290405273</v>
      </c>
      <c r="D27" s="7" t="s">
        <v>1</v>
      </c>
      <c r="E27" s="7">
        <v>24.252542495727539</v>
      </c>
      <c r="F27" s="7">
        <f>(E27-C27)-(E25-C25)</f>
        <v>-0.57692146301269531</v>
      </c>
      <c r="G27" s="7">
        <f t="shared" si="0"/>
        <v>1.4916628218009356</v>
      </c>
      <c r="H27" s="7">
        <v>1.49</v>
      </c>
    </row>
    <row r="28" spans="1:16" x14ac:dyDescent="0.2">
      <c r="A28" s="7" t="s">
        <v>18</v>
      </c>
      <c r="B28" s="8">
        <v>42901</v>
      </c>
      <c r="C28" s="7">
        <v>23.731306076049805</v>
      </c>
      <c r="D28" s="7" t="s">
        <v>1</v>
      </c>
      <c r="E28" s="7">
        <v>26.633621215820313</v>
      </c>
      <c r="F28" s="7">
        <f>(E28-C28)-(E25-C25)</f>
        <v>-0.86626052856445313</v>
      </c>
      <c r="G28" s="7">
        <f t="shared" si="0"/>
        <v>1.8229317250215664</v>
      </c>
      <c r="H28" s="7">
        <v>1.82</v>
      </c>
    </row>
    <row r="29" spans="1:16" x14ac:dyDescent="0.2">
      <c r="A29" s="7" t="s">
        <v>19</v>
      </c>
      <c r="B29" s="8">
        <v>42901</v>
      </c>
      <c r="C29" s="7">
        <v>20.058965682983398</v>
      </c>
      <c r="D29" s="7" t="s">
        <v>1</v>
      </c>
      <c r="E29" s="7">
        <v>23.788553237915039</v>
      </c>
      <c r="F29" s="7">
        <f>(E29-C29)-(E25-C25)</f>
        <v>-3.8988113403320313E-2</v>
      </c>
      <c r="G29" s="7">
        <f t="shared" si="0"/>
        <v>1.0273929744879906</v>
      </c>
      <c r="H29" s="7">
        <v>1.03</v>
      </c>
    </row>
    <row r="30" spans="1:16" x14ac:dyDescent="0.2">
      <c r="A30" s="7" t="s">
        <v>20</v>
      </c>
      <c r="B30" s="8">
        <v>42901</v>
      </c>
      <c r="C30" s="7">
        <v>21.013429641723633</v>
      </c>
      <c r="D30" s="7" t="s">
        <v>1</v>
      </c>
      <c r="E30" s="7">
        <v>25.180929183959961</v>
      </c>
      <c r="F30" s="7">
        <f>(E30-C30)-(E25-C25)</f>
        <v>0.39892387390136719</v>
      </c>
      <c r="G30" s="7">
        <f t="shared" si="0"/>
        <v>0.75842379106910573</v>
      </c>
      <c r="H30" s="7">
        <f>-1/G30</f>
        <v>-1.3185240386385537</v>
      </c>
    </row>
    <row r="31" spans="1:16" x14ac:dyDescent="0.2">
      <c r="A31" s="7" t="s">
        <v>21</v>
      </c>
      <c r="B31" s="8">
        <v>42901</v>
      </c>
      <c r="C31" s="7">
        <v>20.530424118041992</v>
      </c>
      <c r="D31" s="7" t="s">
        <v>1</v>
      </c>
      <c r="E31" s="7">
        <v>24.499832153320313</v>
      </c>
      <c r="F31" s="7">
        <f>(E31-C31)-(E25-C25)</f>
        <v>0.20083236694335938</v>
      </c>
      <c r="G31" s="7">
        <f t="shared" si="0"/>
        <v>0.87004844157530059</v>
      </c>
      <c r="H31" s="7">
        <f>-1/G31</f>
        <v>-1.1493612909522721</v>
      </c>
    </row>
    <row r="32" spans="1:16" x14ac:dyDescent="0.2">
      <c r="A32" s="7" t="s">
        <v>22</v>
      </c>
      <c r="B32" s="8">
        <v>42901</v>
      </c>
      <c r="C32" s="7">
        <v>21.621210098266602</v>
      </c>
      <c r="D32" s="7" t="s">
        <v>1</v>
      </c>
      <c r="E32" s="7">
        <v>23.405799865722656</v>
      </c>
      <c r="F32" s="7">
        <f>(E32-C32)-(E25-C25)</f>
        <v>-1.9839859008789063</v>
      </c>
      <c r="G32" s="7">
        <f t="shared" si="0"/>
        <v>3.9558450057871095</v>
      </c>
      <c r="H32" s="7">
        <v>3.96</v>
      </c>
    </row>
    <row r="33" spans="1:8" x14ac:dyDescent="0.2">
      <c r="A33" s="7" t="s">
        <v>23</v>
      </c>
      <c r="B33" s="8">
        <v>42901</v>
      </c>
      <c r="C33" s="7">
        <v>22.938852310180664</v>
      </c>
      <c r="D33" s="7" t="s">
        <v>1</v>
      </c>
      <c r="E33" s="7">
        <v>22.113454818725586</v>
      </c>
      <c r="F33" s="7">
        <f>(E33-C33)-(E25-C25)</f>
        <v>-4.5939731597900391</v>
      </c>
      <c r="G33" s="7">
        <f t="shared" si="0"/>
        <v>24.150366193523734</v>
      </c>
      <c r="H33" s="7">
        <v>24.15</v>
      </c>
    </row>
    <row r="34" spans="1:8" x14ac:dyDescent="0.2">
      <c r="A34" s="7" t="s">
        <v>24</v>
      </c>
      <c r="B34" s="8">
        <v>42901</v>
      </c>
      <c r="C34" s="7">
        <v>20.908458709716797</v>
      </c>
      <c r="D34" s="7" t="s">
        <v>1</v>
      </c>
      <c r="E34" s="7">
        <v>24.187524795532227</v>
      </c>
      <c r="F34" s="7">
        <f>(E34-C34)-(E25-C25)</f>
        <v>-0.48950958251953125</v>
      </c>
      <c r="G34" s="7">
        <f t="shared" si="0"/>
        <v>1.4039675418283204</v>
      </c>
      <c r="H34" s="7">
        <v>1.4</v>
      </c>
    </row>
    <row r="35" spans="1:8" x14ac:dyDescent="0.2">
      <c r="A35" s="7" t="s">
        <v>25</v>
      </c>
      <c r="B35" s="8">
        <v>42901</v>
      </c>
      <c r="C35" s="7">
        <v>21.933515548706055</v>
      </c>
      <c r="D35" s="7" t="s">
        <v>1</v>
      </c>
      <c r="E35" s="7">
        <v>22.160402297973633</v>
      </c>
      <c r="F35" s="7">
        <f>(E35-C35)-(E25-C25)</f>
        <v>-3.5416889190673828</v>
      </c>
      <c r="G35" s="7">
        <f t="shared" si="0"/>
        <v>11.645405082279094</v>
      </c>
      <c r="H35" s="7">
        <v>11.64</v>
      </c>
    </row>
    <row r="36" spans="1:8" x14ac:dyDescent="0.2">
      <c r="A36" s="7" t="s">
        <v>26</v>
      </c>
      <c r="B36" s="8">
        <v>42901</v>
      </c>
      <c r="C36" s="7">
        <v>22.442163467407227</v>
      </c>
      <c r="D36" s="7" t="s">
        <v>1</v>
      </c>
      <c r="E36" s="7">
        <v>22.169275283813477</v>
      </c>
      <c r="F36" s="7">
        <f>(E36-C36)-(E25-C25)</f>
        <v>-4.0414638519287109</v>
      </c>
      <c r="G36" s="7">
        <f t="shared" si="0"/>
        <v>16.466520752451032</v>
      </c>
      <c r="H36" s="7">
        <v>16.47</v>
      </c>
    </row>
    <row r="37" spans="1:8" x14ac:dyDescent="0.2">
      <c r="A37" s="7" t="s">
        <v>27</v>
      </c>
      <c r="B37" s="8">
        <v>42901</v>
      </c>
      <c r="C37" s="7">
        <v>21.981988906860352</v>
      </c>
      <c r="D37" s="7" t="s">
        <v>1</v>
      </c>
      <c r="E37" s="7">
        <v>22.10260009765625</v>
      </c>
      <c r="F37" s="7">
        <f>(E37-C37)-(E25-C25)</f>
        <v>-3.6479644775390625</v>
      </c>
      <c r="G37" s="7">
        <f t="shared" si="0"/>
        <v>12.535646331024507</v>
      </c>
      <c r="H37" s="7">
        <f>12.54</f>
        <v>12.54</v>
      </c>
    </row>
    <row r="38" spans="1:8" x14ac:dyDescent="0.2">
      <c r="A38" s="5" t="s">
        <v>31</v>
      </c>
      <c r="B38" s="6">
        <v>42901</v>
      </c>
      <c r="C38" s="5" t="s">
        <v>32</v>
      </c>
      <c r="D38" s="5" t="s">
        <v>1</v>
      </c>
      <c r="E38" s="5">
        <v>35.725000000000001</v>
      </c>
      <c r="F38" s="5"/>
      <c r="G38" s="5"/>
      <c r="H38" s="5"/>
    </row>
    <row r="39" spans="1:8" x14ac:dyDescent="0.2">
      <c r="A39" s="7" t="s">
        <v>6</v>
      </c>
      <c r="B39" s="8">
        <v>42905</v>
      </c>
      <c r="C39" s="7">
        <v>21.373514175415039</v>
      </c>
      <c r="D39" s="7" t="s">
        <v>2</v>
      </c>
      <c r="E39" s="7">
        <v>23.225051879882812</v>
      </c>
      <c r="F39" s="7"/>
      <c r="G39" s="7"/>
      <c r="H39" s="7"/>
    </row>
    <row r="40" spans="1:8" x14ac:dyDescent="0.2">
      <c r="A40" s="7" t="s">
        <v>14</v>
      </c>
      <c r="B40" s="8">
        <v>42905</v>
      </c>
      <c r="C40" s="7">
        <v>20.392759323120117</v>
      </c>
      <c r="D40" s="7" t="s">
        <v>2</v>
      </c>
      <c r="E40" s="7">
        <v>23.265520095825195</v>
      </c>
      <c r="F40" s="7"/>
      <c r="G40" s="7"/>
      <c r="H40" s="7"/>
    </row>
    <row r="41" spans="1:8" x14ac:dyDescent="0.2">
      <c r="A41" s="7" t="s">
        <v>15</v>
      </c>
      <c r="B41" s="8">
        <v>42905</v>
      </c>
      <c r="C41" s="7">
        <v>20.027395248413086</v>
      </c>
      <c r="D41" s="7" t="s">
        <v>2</v>
      </c>
      <c r="E41" s="7">
        <v>22.681121826171875</v>
      </c>
      <c r="F41" s="7"/>
      <c r="G41" s="7"/>
      <c r="H41" s="7"/>
    </row>
    <row r="42" spans="1:8" x14ac:dyDescent="0.2">
      <c r="A42" s="12" t="s">
        <v>35</v>
      </c>
      <c r="B42" s="13">
        <v>42905</v>
      </c>
      <c r="C42" s="12">
        <f>AVERAGE(C39:C41)</f>
        <v>20.597889582316082</v>
      </c>
      <c r="D42" s="12" t="s">
        <v>2</v>
      </c>
      <c r="E42" s="12">
        <f>AVERAGE(E39:E41)</f>
        <v>23.057231267293293</v>
      </c>
      <c r="F42" s="7">
        <f>(E42-C42)</f>
        <v>2.4593416849772112</v>
      </c>
      <c r="G42" s="7">
        <f t="shared" si="0"/>
        <v>0.18182951621926069</v>
      </c>
      <c r="H42" s="7">
        <f>-1/G42</f>
        <v>-5.4996571557400031</v>
      </c>
    </row>
    <row r="43" spans="1:8" x14ac:dyDescent="0.2">
      <c r="A43" s="7" t="s">
        <v>16</v>
      </c>
      <c r="B43" s="8">
        <v>42905</v>
      </c>
      <c r="C43" s="7">
        <v>20.329256057739258</v>
      </c>
      <c r="D43" s="7" t="s">
        <v>2</v>
      </c>
      <c r="E43" s="7">
        <v>23.182565689086914</v>
      </c>
      <c r="F43" s="7">
        <f>(E43-C43)-F42</f>
        <v>0.39396794637044508</v>
      </c>
      <c r="G43" s="7">
        <f t="shared" si="0"/>
        <v>0.76103359878726518</v>
      </c>
      <c r="H43" s="7">
        <f>-1/G43</f>
        <v>-1.3140024324728061</v>
      </c>
    </row>
    <row r="44" spans="1:8" x14ac:dyDescent="0.2">
      <c r="A44" s="7" t="s">
        <v>17</v>
      </c>
      <c r="B44" s="8">
        <v>42905</v>
      </c>
      <c r="C44" s="7">
        <v>21.059108734130859</v>
      </c>
      <c r="D44" s="7" t="s">
        <v>2</v>
      </c>
      <c r="E44" s="7">
        <v>21.838312149047852</v>
      </c>
      <c r="F44" s="7">
        <f>(E44-C44)-F42</f>
        <v>-1.680138270060219</v>
      </c>
      <c r="G44" s="7">
        <f t="shared" si="0"/>
        <v>3.2045866280379349</v>
      </c>
      <c r="H44" s="7">
        <v>3.2045866280379349</v>
      </c>
    </row>
    <row r="45" spans="1:8" x14ac:dyDescent="0.2">
      <c r="A45" s="7" t="s">
        <v>18</v>
      </c>
      <c r="B45" s="8">
        <v>42905</v>
      </c>
      <c r="C45" s="7">
        <v>23.839990615844727</v>
      </c>
      <c r="D45" s="7" t="s">
        <v>2</v>
      </c>
      <c r="E45" s="7">
        <v>24.292129516601563</v>
      </c>
      <c r="F45" s="7">
        <f>(E45-C45)-F42</f>
        <v>-2.0072027842203752</v>
      </c>
      <c r="G45" s="7">
        <f t="shared" si="0"/>
        <v>4.0200202932664739</v>
      </c>
      <c r="H45" s="7">
        <v>4.0200202932664739</v>
      </c>
    </row>
    <row r="46" spans="1:8" x14ac:dyDescent="0.2">
      <c r="A46" s="7" t="s">
        <v>19</v>
      </c>
      <c r="B46" s="8">
        <v>42905</v>
      </c>
      <c r="C46" s="7">
        <v>20.032567977905273</v>
      </c>
      <c r="D46" s="7" t="s">
        <v>2</v>
      </c>
      <c r="E46" s="7">
        <v>21.445547103881836</v>
      </c>
      <c r="F46" s="7">
        <f>(E46-C46)-F42</f>
        <v>-1.0463625590006487</v>
      </c>
      <c r="G46" s="7">
        <f t="shared" si="0"/>
        <v>2.0653160336125875</v>
      </c>
      <c r="H46" s="7">
        <v>2.0653160336125875</v>
      </c>
    </row>
    <row r="47" spans="1:8" x14ac:dyDescent="0.2">
      <c r="A47" s="7" t="s">
        <v>20</v>
      </c>
      <c r="B47" s="8">
        <v>42905</v>
      </c>
      <c r="C47" s="7">
        <v>20.932024002075195</v>
      </c>
      <c r="D47" s="7" t="s">
        <v>2</v>
      </c>
      <c r="E47" s="7">
        <v>22.706735610961914</v>
      </c>
      <c r="F47" s="7">
        <f>(E47-C47)-F42</f>
        <v>-0.68463007609049242</v>
      </c>
      <c r="G47" s="7">
        <f t="shared" si="0"/>
        <v>1.607289800710435</v>
      </c>
      <c r="H47" s="7">
        <v>1.607289800710435</v>
      </c>
    </row>
    <row r="48" spans="1:8" x14ac:dyDescent="0.2">
      <c r="A48" s="7" t="s">
        <v>21</v>
      </c>
      <c r="B48" s="8">
        <v>42905</v>
      </c>
      <c r="C48" s="7">
        <v>20.575944900512695</v>
      </c>
      <c r="D48" s="7" t="s">
        <v>2</v>
      </c>
      <c r="E48" s="7">
        <v>22.615316390991211</v>
      </c>
      <c r="F48" s="7">
        <f>(E48-C48)-F42</f>
        <v>-0.41997019449869555</v>
      </c>
      <c r="G48" s="7">
        <f t="shared" si="0"/>
        <v>1.3378999140246035</v>
      </c>
      <c r="H48" s="7">
        <v>1.3378999140246035</v>
      </c>
    </row>
    <row r="49" spans="1:8" x14ac:dyDescent="0.2">
      <c r="A49" s="7" t="s">
        <v>22</v>
      </c>
      <c r="B49" s="8">
        <v>42905</v>
      </c>
      <c r="C49" s="7">
        <v>21.800008773803711</v>
      </c>
      <c r="D49" s="7" t="s">
        <v>2</v>
      </c>
      <c r="E49" s="7">
        <v>21.639749526977539</v>
      </c>
      <c r="F49" s="7">
        <f>(E49-C49)-F42</f>
        <v>-2.619600931803383</v>
      </c>
      <c r="G49" s="7">
        <f t="shared" si="0"/>
        <v>6.1458004817281866</v>
      </c>
      <c r="H49" s="7">
        <v>6.1458004817281866</v>
      </c>
    </row>
    <row r="50" spans="1:8" x14ac:dyDescent="0.2">
      <c r="A50" s="7" t="s">
        <v>23</v>
      </c>
      <c r="B50" s="8">
        <v>42905</v>
      </c>
      <c r="C50" s="7">
        <v>22.911615371704102</v>
      </c>
      <c r="D50" s="7" t="s">
        <v>2</v>
      </c>
      <c r="E50" s="7">
        <v>20.82603645324707</v>
      </c>
      <c r="F50" s="7">
        <f>(E50-C50)-F42</f>
        <v>-4.5449206034342424</v>
      </c>
      <c r="G50" s="7">
        <f t="shared" si="0"/>
        <v>23.343040823122557</v>
      </c>
      <c r="H50" s="7">
        <v>23.343040823122557</v>
      </c>
    </row>
    <row r="51" spans="1:8" x14ac:dyDescent="0.2">
      <c r="A51" s="7" t="s">
        <v>24</v>
      </c>
      <c r="B51" s="8">
        <v>42905</v>
      </c>
      <c r="C51" s="7">
        <v>20.946367263793945</v>
      </c>
      <c r="D51" s="7" t="s">
        <v>2</v>
      </c>
      <c r="E51" s="7">
        <v>22.212465286254883</v>
      </c>
      <c r="F51" s="7">
        <f>(E51-C51)-F42</f>
        <v>-1.1932436625162737</v>
      </c>
      <c r="G51" s="7">
        <f t="shared" si="0"/>
        <v>2.2866628418185413</v>
      </c>
      <c r="H51" s="7">
        <v>2.2866628418185413</v>
      </c>
    </row>
    <row r="52" spans="1:8" x14ac:dyDescent="0.2">
      <c r="A52" s="7" t="s">
        <v>25</v>
      </c>
      <c r="B52" s="8">
        <v>42905</v>
      </c>
      <c r="C52" s="7">
        <v>22.006624221801758</v>
      </c>
      <c r="D52" s="7" t="s">
        <v>2</v>
      </c>
      <c r="E52" s="7">
        <v>19.91737174987793</v>
      </c>
      <c r="F52" s="7">
        <f>(E52-C52)-F42</f>
        <v>-4.5485941569010393</v>
      </c>
      <c r="G52" s="7">
        <f t="shared" si="0"/>
        <v>23.402555255793033</v>
      </c>
      <c r="H52" s="7">
        <v>23.402555255793033</v>
      </c>
    </row>
    <row r="53" spans="1:8" x14ac:dyDescent="0.2">
      <c r="A53" s="7" t="s">
        <v>26</v>
      </c>
      <c r="B53" s="8">
        <v>42905</v>
      </c>
      <c r="C53" s="7">
        <v>22.390249252319336</v>
      </c>
      <c r="D53" s="7" t="s">
        <v>2</v>
      </c>
      <c r="E53" s="7">
        <v>21.091472625732422</v>
      </c>
      <c r="F53" s="7">
        <f>(E53-C53)-F42</f>
        <v>-3.7581183115641252</v>
      </c>
      <c r="G53" s="7">
        <f t="shared" si="0"/>
        <v>13.530266133505199</v>
      </c>
      <c r="H53" s="7">
        <v>13.530266133505199</v>
      </c>
    </row>
    <row r="54" spans="1:8" x14ac:dyDescent="0.2">
      <c r="A54" s="7" t="s">
        <v>27</v>
      </c>
      <c r="B54" s="8">
        <v>42905</v>
      </c>
      <c r="C54" s="7">
        <v>22.032567977905273</v>
      </c>
      <c r="D54" s="7" t="s">
        <v>2</v>
      </c>
      <c r="E54" s="7">
        <v>20.367195129394531</v>
      </c>
      <c r="F54" s="7">
        <f>(E54-C54)-F42</f>
        <v>-4.1247145334879534</v>
      </c>
      <c r="G54" s="7">
        <f t="shared" si="0"/>
        <v>17.444671598577322</v>
      </c>
      <c r="H54" s="7">
        <v>17.444671598577322</v>
      </c>
    </row>
    <row r="55" spans="1:8" x14ac:dyDescent="0.2">
      <c r="A55" s="5" t="s">
        <v>31</v>
      </c>
      <c r="B55" s="6">
        <v>42905</v>
      </c>
      <c r="C55" s="5" t="s">
        <v>32</v>
      </c>
      <c r="D55" s="5" t="s">
        <v>2</v>
      </c>
      <c r="E55" s="5" t="s">
        <v>32</v>
      </c>
      <c r="F55" s="5"/>
      <c r="G55" s="5"/>
      <c r="H55" s="5"/>
    </row>
    <row r="58" spans="1:8" x14ac:dyDescent="0.2">
      <c r="A58" s="9" t="s">
        <v>33</v>
      </c>
    </row>
    <row r="59" spans="1:8" x14ac:dyDescent="0.2">
      <c r="A59" s="1" t="s">
        <v>34</v>
      </c>
    </row>
  </sheetData>
  <mergeCells count="1">
    <mergeCell ref="A2:H2"/>
  </mergeCells>
  <pageMargins left="0.7" right="0.7" top="0.75" bottom="0.75" header="0.3" footer="0.3"/>
  <ignoredErrors>
    <ignoredError sqref="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6" sqref="B6"/>
    </sheetView>
  </sheetViews>
  <sheetFormatPr defaultColWidth="17" defaultRowHeight="15" x14ac:dyDescent="0.2"/>
  <cols>
    <col min="1" max="16384" width="17" style="15"/>
  </cols>
  <sheetData>
    <row r="1" spans="1:4" ht="53.1" customHeight="1" x14ac:dyDescent="0.2"/>
    <row r="2" spans="1:4" ht="68.099999999999994" customHeight="1" x14ac:dyDescent="0.25">
      <c r="B2"/>
      <c r="C2"/>
      <c r="D2"/>
    </row>
    <row r="3" spans="1:4" ht="15.75" x14ac:dyDescent="0.25">
      <c r="B3" t="s">
        <v>36</v>
      </c>
      <c r="C3"/>
      <c r="D3"/>
    </row>
    <row r="4" spans="1:4" ht="15.75" x14ac:dyDescent="0.25">
      <c r="B4" t="s">
        <v>1</v>
      </c>
      <c r="C4" t="s">
        <v>2</v>
      </c>
      <c r="D4"/>
    </row>
    <row r="5" spans="1:4" ht="15.75" x14ac:dyDescent="0.25">
      <c r="A5" s="15">
        <v>100</v>
      </c>
      <c r="B5">
        <v>0.49730588177704615</v>
      </c>
      <c r="C5">
        <v>1.4023320114998257</v>
      </c>
      <c r="D5"/>
    </row>
    <row r="6" spans="1:4" ht="15.75" x14ac:dyDescent="0.25">
      <c r="A6" s="15">
        <v>200</v>
      </c>
      <c r="B6">
        <v>12.092772635714756</v>
      </c>
      <c r="C6">
        <v>13.627874641818103</v>
      </c>
      <c r="D6"/>
    </row>
    <row r="9" spans="1:4" x14ac:dyDescent="0.2">
      <c r="B9" s="15" t="s">
        <v>38</v>
      </c>
    </row>
    <row r="10" spans="1:4" x14ac:dyDescent="0.2">
      <c r="B10" s="15" t="s">
        <v>1</v>
      </c>
      <c r="C10" s="15" t="s">
        <v>2</v>
      </c>
    </row>
    <row r="11" spans="1:4" x14ac:dyDescent="0.2">
      <c r="A11" s="15">
        <v>100</v>
      </c>
      <c r="B11" s="15">
        <v>1.4696777580622959</v>
      </c>
      <c r="C11" s="15">
        <v>1.9503393472853896</v>
      </c>
    </row>
    <row r="12" spans="1:4" x14ac:dyDescent="0.2">
      <c r="A12" s="15">
        <v>200</v>
      </c>
      <c r="B12" s="15">
        <v>9.0645134932909315</v>
      </c>
      <c r="C12" s="15">
        <v>8.4537351734906707</v>
      </c>
    </row>
    <row r="14" spans="1:4" x14ac:dyDescent="0.2">
      <c r="B14" s="15" t="s">
        <v>37</v>
      </c>
    </row>
    <row r="15" spans="1:4" x14ac:dyDescent="0.2">
      <c r="B15" s="15" t="s">
        <v>1</v>
      </c>
      <c r="C15" s="15" t="s">
        <v>2</v>
      </c>
    </row>
    <row r="16" spans="1:4" x14ac:dyDescent="0.2">
      <c r="A16" s="15">
        <v>100</v>
      </c>
      <c r="B16" s="15">
        <v>0.42861371858327979</v>
      </c>
      <c r="C16" s="15">
        <v>0.49375339837886045</v>
      </c>
    </row>
    <row r="17" spans="1:3" x14ac:dyDescent="0.2">
      <c r="A17" s="15">
        <v>200</v>
      </c>
      <c r="B17" s="15">
        <v>1.0644548777009601</v>
      </c>
      <c r="C17" s="15">
        <v>1.0279673616834017</v>
      </c>
    </row>
  </sheetData>
  <phoneticPr fontId="6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summarized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Modliszewski</dc:creator>
  <cp:lastModifiedBy>Copenhaver, Gregory Paul</cp:lastModifiedBy>
  <cp:lastPrinted>2017-08-16T17:16:50Z</cp:lastPrinted>
  <dcterms:created xsi:type="dcterms:W3CDTF">2017-08-14T19:53:26Z</dcterms:created>
  <dcterms:modified xsi:type="dcterms:W3CDTF">2018-04-23T20:06:25Z</dcterms:modified>
</cp:coreProperties>
</file>