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/Downloads/"/>
    </mc:Choice>
  </mc:AlternateContent>
  <xr:revisionPtr revIDLastSave="0" documentId="13_ncr:1_{96690DBC-C199-A743-AB7E-48B3044F86A6}" xr6:coauthVersionLast="45" xr6:coauthVersionMax="45" xr10:uidLastSave="{00000000-0000-0000-0000-000000000000}"/>
  <bookViews>
    <workbookView xWindow="0" yWindow="0" windowWidth="28800" windowHeight="18000" xr2:uid="{71F96919-BF9C-7548-A681-FEAAC4CDF268}"/>
  </bookViews>
  <sheets>
    <sheet name="Fig. 1 - Xho1 Insertion" sheetId="1" r:id="rId1"/>
    <sheet name="Fig 1 - dsDNA" sheetId="7" r:id="rId2"/>
    <sheet name="Fig. 2 - SSA Assays" sheetId="2" r:id="rId3"/>
    <sheet name="Fig. 3 - Mutagenesis" sheetId="3" r:id="rId4"/>
    <sheet name="Fig. 4 - 1kb Deletion Template" sheetId="6" r:id="rId5"/>
    <sheet name="Fig. 5 - Mismatch Template" sheetId="4" r:id="rId6"/>
    <sheet name="Fig. 6 - Retron Assays" sheetId="5" r:id="rId7"/>
    <sheet name="S3" sheetId="1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1" i="1" l="1"/>
  <c r="U190" i="1"/>
  <c r="U189" i="1"/>
  <c r="U185" i="1"/>
  <c r="U184" i="1"/>
  <c r="U183" i="1"/>
  <c r="F191" i="1"/>
  <c r="F190" i="1"/>
  <c r="F189" i="1"/>
  <c r="F185" i="1"/>
  <c r="F184" i="1"/>
  <c r="F183" i="1"/>
  <c r="W183" i="1" l="1"/>
  <c r="W184" i="1"/>
  <c r="W185" i="1"/>
  <c r="H183" i="1"/>
  <c r="H185" i="1"/>
  <c r="H184" i="1"/>
  <c r="Y183" i="1" l="1"/>
  <c r="Z183" i="1"/>
  <c r="AA183" i="1" s="1"/>
  <c r="J183" i="1"/>
  <c r="K183" i="1"/>
  <c r="L183" i="1" s="1"/>
  <c r="U179" i="1" l="1"/>
  <c r="U178" i="1"/>
  <c r="U177" i="1"/>
  <c r="U173" i="1"/>
  <c r="U172" i="1"/>
  <c r="U171" i="1"/>
  <c r="J39" i="1"/>
  <c r="W171" i="1" l="1"/>
  <c r="W172" i="1"/>
  <c r="W173" i="1"/>
  <c r="F23" i="15"/>
  <c r="F22" i="15"/>
  <c r="F45" i="15"/>
  <c r="F44" i="15"/>
  <c r="H22" i="15" s="1"/>
  <c r="F43" i="15"/>
  <c r="H21" i="15" s="1"/>
  <c r="F42" i="15"/>
  <c r="H20" i="15" s="1"/>
  <c r="F21" i="15"/>
  <c r="F20" i="15"/>
  <c r="F41" i="15"/>
  <c r="H19" i="15" s="1"/>
  <c r="F19" i="15"/>
  <c r="F40" i="15"/>
  <c r="H18" i="15" s="1"/>
  <c r="F18" i="15"/>
  <c r="H17" i="15"/>
  <c r="F39" i="15"/>
  <c r="F17" i="15"/>
  <c r="S33" i="15"/>
  <c r="S28" i="15"/>
  <c r="S27" i="15"/>
  <c r="S34" i="15"/>
  <c r="S32" i="15"/>
  <c r="S31" i="15"/>
  <c r="S30" i="15"/>
  <c r="S29" i="15"/>
  <c r="S26" i="15"/>
  <c r="Y171" i="1" l="1"/>
  <c r="Z171" i="1"/>
  <c r="AA171" i="1" s="1"/>
  <c r="H23" i="15"/>
  <c r="J5" i="15" s="1"/>
  <c r="V26" i="15"/>
  <c r="W26" i="15" s="1"/>
  <c r="U26" i="15"/>
  <c r="F38" i="15" l="1"/>
  <c r="H16" i="15" s="1"/>
  <c r="F37" i="15"/>
  <c r="F16" i="15"/>
  <c r="F15" i="15"/>
  <c r="F36" i="15"/>
  <c r="F14" i="15"/>
  <c r="F35" i="15"/>
  <c r="F34" i="15"/>
  <c r="F33" i="15"/>
  <c r="F32" i="15"/>
  <c r="F31" i="15"/>
  <c r="F30" i="15"/>
  <c r="F29" i="15"/>
  <c r="F28" i="15"/>
  <c r="F27" i="15"/>
  <c r="F13" i="15"/>
  <c r="F12" i="15"/>
  <c r="F11" i="15"/>
  <c r="F10" i="15"/>
  <c r="F9" i="15"/>
  <c r="F8" i="15"/>
  <c r="F7" i="15"/>
  <c r="F6" i="15"/>
  <c r="H6" i="15" s="1"/>
  <c r="F5" i="15"/>
  <c r="F94" i="4"/>
  <c r="F86" i="4"/>
  <c r="F93" i="4"/>
  <c r="F92" i="4"/>
  <c r="F91" i="4"/>
  <c r="F9" i="1"/>
  <c r="F10" i="1"/>
  <c r="F11" i="1"/>
  <c r="F21" i="1"/>
  <c r="F22" i="1"/>
  <c r="F23" i="1"/>
  <c r="U6" i="1"/>
  <c r="U18" i="1"/>
  <c r="U10" i="1"/>
  <c r="U22" i="1"/>
  <c r="U7" i="1"/>
  <c r="W7" i="1" s="1"/>
  <c r="U19" i="1"/>
  <c r="U8" i="1"/>
  <c r="W8" i="1"/>
  <c r="U9" i="1"/>
  <c r="U11" i="1"/>
  <c r="U20" i="1"/>
  <c r="U21" i="1"/>
  <c r="U23" i="1"/>
  <c r="F85" i="4"/>
  <c r="F84" i="4"/>
  <c r="F83" i="4"/>
  <c r="H10" i="15" l="1"/>
  <c r="H12" i="15"/>
  <c r="H8" i="15"/>
  <c r="H14" i="15"/>
  <c r="H15" i="15"/>
  <c r="H7" i="15"/>
  <c r="H9" i="15"/>
  <c r="H5" i="15"/>
  <c r="H11" i="15"/>
  <c r="H13" i="15"/>
  <c r="H86" i="4"/>
  <c r="W6" i="1"/>
  <c r="H85" i="4"/>
  <c r="H9" i="1"/>
  <c r="W11" i="1"/>
  <c r="W10" i="1"/>
  <c r="W9" i="1"/>
  <c r="H10" i="1"/>
  <c r="H11" i="1"/>
  <c r="H83" i="4"/>
  <c r="H84" i="4"/>
  <c r="F63" i="4"/>
  <c r="F64" i="4"/>
  <c r="F62" i="4"/>
  <c r="F57" i="4"/>
  <c r="F58" i="4"/>
  <c r="F56" i="4"/>
  <c r="F24" i="4"/>
  <c r="F25" i="4"/>
  <c r="F23" i="4"/>
  <c r="F18" i="4"/>
  <c r="F19" i="4"/>
  <c r="F17" i="4"/>
  <c r="F75" i="4"/>
  <c r="F76" i="4"/>
  <c r="F74" i="4"/>
  <c r="F69" i="4"/>
  <c r="F70" i="4"/>
  <c r="F68" i="4"/>
  <c r="S63" i="4"/>
  <c r="S64" i="4"/>
  <c r="S62" i="4"/>
  <c r="S57" i="4"/>
  <c r="S58" i="4"/>
  <c r="S56" i="4"/>
  <c r="S24" i="4"/>
  <c r="S25" i="4"/>
  <c r="S23" i="4"/>
  <c r="S18" i="4"/>
  <c r="S19" i="4"/>
  <c r="S17" i="4"/>
  <c r="F36" i="4"/>
  <c r="F37" i="4"/>
  <c r="F35" i="4"/>
  <c r="F30" i="4"/>
  <c r="F31" i="4"/>
  <c r="F29" i="4"/>
  <c r="K5" i="15" l="1"/>
  <c r="L5" i="15" s="1"/>
  <c r="K83" i="4"/>
  <c r="L83" i="4" s="1"/>
  <c r="J83" i="4"/>
  <c r="H30" i="4"/>
  <c r="H31" i="4"/>
  <c r="U17" i="4"/>
  <c r="U18" i="4"/>
  <c r="W17" i="4" s="1"/>
  <c r="H70" i="4"/>
  <c r="U58" i="4"/>
  <c r="U57" i="4"/>
  <c r="H69" i="4"/>
  <c r="U19" i="4"/>
  <c r="U56" i="4"/>
  <c r="X56" i="4" s="1"/>
  <c r="Y56" i="4" s="1"/>
  <c r="H68" i="4"/>
  <c r="H56" i="4"/>
  <c r="H58" i="4"/>
  <c r="H29" i="4"/>
  <c r="J29" i="4" s="1"/>
  <c r="H17" i="4"/>
  <c r="H57" i="4"/>
  <c r="H19" i="4"/>
  <c r="H18" i="4"/>
  <c r="S52" i="4"/>
  <c r="F52" i="4"/>
  <c r="S51" i="4"/>
  <c r="F51" i="4"/>
  <c r="S50" i="4"/>
  <c r="F50" i="4"/>
  <c r="S46" i="4"/>
  <c r="F46" i="4"/>
  <c r="S45" i="4"/>
  <c r="F45" i="4"/>
  <c r="S44" i="4"/>
  <c r="F44" i="4"/>
  <c r="S13" i="4"/>
  <c r="S12" i="4"/>
  <c r="S11" i="4"/>
  <c r="S7" i="4"/>
  <c r="S6" i="4"/>
  <c r="S5" i="4"/>
  <c r="F13" i="4"/>
  <c r="F12" i="4"/>
  <c r="F11" i="4"/>
  <c r="F7" i="4"/>
  <c r="F6" i="4"/>
  <c r="F5" i="4"/>
  <c r="F20" i="7"/>
  <c r="F19" i="7"/>
  <c r="F9" i="7"/>
  <c r="F8" i="7"/>
  <c r="F45" i="7"/>
  <c r="F34" i="7"/>
  <c r="F70" i="7"/>
  <c r="H59" i="7" s="1"/>
  <c r="F59" i="7"/>
  <c r="F21" i="7"/>
  <c r="F73" i="7"/>
  <c r="F72" i="7"/>
  <c r="F71" i="7"/>
  <c r="F69" i="7"/>
  <c r="F68" i="7"/>
  <c r="F67" i="7"/>
  <c r="F66" i="7"/>
  <c r="F65" i="7"/>
  <c r="F62" i="7"/>
  <c r="F61" i="7"/>
  <c r="F60" i="7"/>
  <c r="F58" i="7"/>
  <c r="F57" i="7"/>
  <c r="F56" i="7"/>
  <c r="F55" i="7"/>
  <c r="F54" i="7"/>
  <c r="F48" i="7"/>
  <c r="F47" i="7"/>
  <c r="F46" i="7"/>
  <c r="F44" i="7"/>
  <c r="F43" i="7"/>
  <c r="F42" i="7"/>
  <c r="F41" i="7"/>
  <c r="F40" i="7"/>
  <c r="F37" i="7"/>
  <c r="F36" i="7"/>
  <c r="F35" i="7"/>
  <c r="F33" i="7"/>
  <c r="F32" i="7"/>
  <c r="H32" i="7" s="1"/>
  <c r="F31" i="7"/>
  <c r="F30" i="7"/>
  <c r="F29" i="7"/>
  <c r="F23" i="7"/>
  <c r="F22" i="7"/>
  <c r="F18" i="7"/>
  <c r="F17" i="7"/>
  <c r="F16" i="7"/>
  <c r="F15" i="7"/>
  <c r="F12" i="7"/>
  <c r="F11" i="7"/>
  <c r="F10" i="7"/>
  <c r="F7" i="7"/>
  <c r="F6" i="7"/>
  <c r="F5" i="7"/>
  <c r="F4" i="7"/>
  <c r="K34" i="5"/>
  <c r="K35" i="5"/>
  <c r="K33" i="5"/>
  <c r="E35" i="5"/>
  <c r="E34" i="5"/>
  <c r="E33" i="5"/>
  <c r="K69" i="5"/>
  <c r="K70" i="5"/>
  <c r="K68" i="5"/>
  <c r="E70" i="5"/>
  <c r="E69" i="5"/>
  <c r="E68" i="5"/>
  <c r="K32" i="5"/>
  <c r="M32" i="5" s="1"/>
  <c r="K31" i="5"/>
  <c r="M31" i="5" s="1"/>
  <c r="K30" i="5"/>
  <c r="M30" i="5" s="1"/>
  <c r="M66" i="5"/>
  <c r="K66" i="5"/>
  <c r="K67" i="5"/>
  <c r="M67" i="5" s="1"/>
  <c r="K65" i="5"/>
  <c r="M65" i="5" s="1"/>
  <c r="E67" i="5"/>
  <c r="E66" i="5"/>
  <c r="E65" i="5"/>
  <c r="E32" i="5"/>
  <c r="E31" i="5"/>
  <c r="E30" i="5"/>
  <c r="K39" i="5"/>
  <c r="M39" i="5" s="1"/>
  <c r="K40" i="5"/>
  <c r="M40" i="5" s="1"/>
  <c r="K38" i="5"/>
  <c r="M38" i="5" s="1"/>
  <c r="Q38" i="5" s="1"/>
  <c r="R38" i="5" s="1"/>
  <c r="E39" i="5"/>
  <c r="E40" i="5"/>
  <c r="E38" i="5"/>
  <c r="K4" i="5"/>
  <c r="M4" i="5" s="1"/>
  <c r="K5" i="5"/>
  <c r="M5" i="5" s="1"/>
  <c r="K3" i="5"/>
  <c r="M3" i="5" s="1"/>
  <c r="Q3" i="5" s="1"/>
  <c r="R3" i="5" s="1"/>
  <c r="E4" i="5"/>
  <c r="E5" i="5"/>
  <c r="E3" i="5"/>
  <c r="K64" i="5"/>
  <c r="E64" i="5"/>
  <c r="K63" i="5"/>
  <c r="E63" i="5"/>
  <c r="K62" i="5"/>
  <c r="E62" i="5"/>
  <c r="K61" i="5"/>
  <c r="E61" i="5"/>
  <c r="K60" i="5"/>
  <c r="E60" i="5"/>
  <c r="K59" i="5"/>
  <c r="E59" i="5"/>
  <c r="K58" i="5"/>
  <c r="E58" i="5"/>
  <c r="K57" i="5"/>
  <c r="E57" i="5"/>
  <c r="M57" i="5" s="1"/>
  <c r="K56" i="5"/>
  <c r="E56" i="5"/>
  <c r="K55" i="5"/>
  <c r="E55" i="5"/>
  <c r="K54" i="5"/>
  <c r="E54" i="5"/>
  <c r="K53" i="5"/>
  <c r="E53" i="5"/>
  <c r="K52" i="5"/>
  <c r="E52" i="5"/>
  <c r="K51" i="5"/>
  <c r="E51" i="5"/>
  <c r="K50" i="5"/>
  <c r="E50" i="5"/>
  <c r="K49" i="5"/>
  <c r="E49" i="5"/>
  <c r="K48" i="5"/>
  <c r="E48" i="5"/>
  <c r="K47" i="5"/>
  <c r="E47" i="5"/>
  <c r="K46" i="5"/>
  <c r="E46" i="5"/>
  <c r="K45" i="5"/>
  <c r="E45" i="5"/>
  <c r="K44" i="5"/>
  <c r="E44" i="5"/>
  <c r="K43" i="5"/>
  <c r="E43" i="5"/>
  <c r="K42" i="5"/>
  <c r="E42" i="5"/>
  <c r="M42" i="5" s="1"/>
  <c r="K41" i="5"/>
  <c r="E41" i="5"/>
  <c r="K29" i="5"/>
  <c r="E29" i="5"/>
  <c r="K28" i="5"/>
  <c r="E28" i="5"/>
  <c r="K27" i="5"/>
  <c r="E27" i="5"/>
  <c r="K26" i="5"/>
  <c r="E26" i="5"/>
  <c r="K25" i="5"/>
  <c r="E25" i="5"/>
  <c r="K24" i="5"/>
  <c r="E24" i="5"/>
  <c r="K23" i="5"/>
  <c r="E23" i="5"/>
  <c r="K22" i="5"/>
  <c r="E22" i="5"/>
  <c r="K21" i="5"/>
  <c r="E21" i="5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S120" i="3"/>
  <c r="S119" i="3"/>
  <c r="S118" i="3"/>
  <c r="S115" i="3"/>
  <c r="U115" i="3" s="1"/>
  <c r="S114" i="3"/>
  <c r="S113" i="3"/>
  <c r="S108" i="3"/>
  <c r="S107" i="3"/>
  <c r="S106" i="3"/>
  <c r="S105" i="3"/>
  <c r="S104" i="3"/>
  <c r="S103" i="3"/>
  <c r="S102" i="3"/>
  <c r="S101" i="3"/>
  <c r="S100" i="3"/>
  <c r="S99" i="3"/>
  <c r="S96" i="3"/>
  <c r="S95" i="3"/>
  <c r="S94" i="3"/>
  <c r="S93" i="3"/>
  <c r="S92" i="3"/>
  <c r="S91" i="3"/>
  <c r="S90" i="3"/>
  <c r="S89" i="3"/>
  <c r="S88" i="3"/>
  <c r="S87" i="3"/>
  <c r="F120" i="3"/>
  <c r="F119" i="3"/>
  <c r="F118" i="3"/>
  <c r="F115" i="3"/>
  <c r="F114" i="3"/>
  <c r="F113" i="3"/>
  <c r="F108" i="3"/>
  <c r="F107" i="3"/>
  <c r="F106" i="3"/>
  <c r="F105" i="3"/>
  <c r="F104" i="3"/>
  <c r="F103" i="3"/>
  <c r="F102" i="3"/>
  <c r="F101" i="3"/>
  <c r="F100" i="3"/>
  <c r="F99" i="3"/>
  <c r="F96" i="3"/>
  <c r="F95" i="3"/>
  <c r="F94" i="3"/>
  <c r="F93" i="3"/>
  <c r="F92" i="3"/>
  <c r="F91" i="3"/>
  <c r="F90" i="3"/>
  <c r="F89" i="3"/>
  <c r="F88" i="3"/>
  <c r="F87" i="3"/>
  <c r="AF80" i="3"/>
  <c r="AF79" i="3"/>
  <c r="AF78" i="3"/>
  <c r="AF75" i="3"/>
  <c r="AF74" i="3"/>
  <c r="AF73" i="3"/>
  <c r="AF68" i="3"/>
  <c r="AF67" i="3"/>
  <c r="AF66" i="3"/>
  <c r="AF65" i="3"/>
  <c r="AF64" i="3"/>
  <c r="AF63" i="3"/>
  <c r="AF62" i="3"/>
  <c r="AF61" i="3"/>
  <c r="AF60" i="3"/>
  <c r="AF59" i="3"/>
  <c r="AF56" i="3"/>
  <c r="AF55" i="3"/>
  <c r="AF54" i="3"/>
  <c r="AF53" i="3"/>
  <c r="AF52" i="3"/>
  <c r="AF51" i="3"/>
  <c r="AF50" i="3"/>
  <c r="AF49" i="3"/>
  <c r="AF48" i="3"/>
  <c r="AF47" i="3"/>
  <c r="S80" i="3"/>
  <c r="S79" i="3"/>
  <c r="S78" i="3"/>
  <c r="S75" i="3"/>
  <c r="S74" i="3"/>
  <c r="S73" i="3"/>
  <c r="S68" i="3"/>
  <c r="S67" i="3"/>
  <c r="S66" i="3"/>
  <c r="S65" i="3"/>
  <c r="S64" i="3"/>
  <c r="S63" i="3"/>
  <c r="S62" i="3"/>
  <c r="S61" i="3"/>
  <c r="S60" i="3"/>
  <c r="S59" i="3"/>
  <c r="U47" i="3" s="1"/>
  <c r="S56" i="3"/>
  <c r="S55" i="3"/>
  <c r="S54" i="3"/>
  <c r="S53" i="3"/>
  <c r="S52" i="3"/>
  <c r="S51" i="3"/>
  <c r="S50" i="3"/>
  <c r="S49" i="3"/>
  <c r="S48" i="3"/>
  <c r="S47" i="3"/>
  <c r="F80" i="3"/>
  <c r="F79" i="3"/>
  <c r="F78" i="3"/>
  <c r="F75" i="3"/>
  <c r="F74" i="3"/>
  <c r="F73" i="3"/>
  <c r="F68" i="3"/>
  <c r="F67" i="3"/>
  <c r="F66" i="3"/>
  <c r="F65" i="3"/>
  <c r="F64" i="3"/>
  <c r="F63" i="3"/>
  <c r="F62" i="3"/>
  <c r="F61" i="3"/>
  <c r="F60" i="3"/>
  <c r="F59" i="3"/>
  <c r="F56" i="3"/>
  <c r="F55" i="3"/>
  <c r="F54" i="3"/>
  <c r="F53" i="3"/>
  <c r="F52" i="3"/>
  <c r="F51" i="3"/>
  <c r="F50" i="3"/>
  <c r="F49" i="3"/>
  <c r="F48" i="3"/>
  <c r="F47" i="3"/>
  <c r="AF39" i="3"/>
  <c r="AF38" i="3"/>
  <c r="AF37" i="3"/>
  <c r="AF34" i="3"/>
  <c r="AF33" i="3"/>
  <c r="AF32" i="3"/>
  <c r="AF27" i="3"/>
  <c r="AF26" i="3"/>
  <c r="AF25" i="3"/>
  <c r="AF24" i="3"/>
  <c r="AF23" i="3"/>
  <c r="AF22" i="3"/>
  <c r="AF21" i="3"/>
  <c r="AF20" i="3"/>
  <c r="AF19" i="3"/>
  <c r="AF18" i="3"/>
  <c r="AF15" i="3"/>
  <c r="AF14" i="3"/>
  <c r="AF13" i="3"/>
  <c r="AF12" i="3"/>
  <c r="AF11" i="3"/>
  <c r="AF10" i="3"/>
  <c r="AF9" i="3"/>
  <c r="AF8" i="3"/>
  <c r="AF7" i="3"/>
  <c r="AF6" i="3"/>
  <c r="S39" i="3"/>
  <c r="S38" i="3"/>
  <c r="S37" i="3"/>
  <c r="S34" i="3"/>
  <c r="S33" i="3"/>
  <c r="S32" i="3"/>
  <c r="S27" i="3"/>
  <c r="S26" i="3"/>
  <c r="S25" i="3"/>
  <c r="S24" i="3"/>
  <c r="S23" i="3"/>
  <c r="S22" i="3"/>
  <c r="S21" i="3"/>
  <c r="S20" i="3"/>
  <c r="S19" i="3"/>
  <c r="S18" i="3"/>
  <c r="S15" i="3"/>
  <c r="S14" i="3"/>
  <c r="S13" i="3"/>
  <c r="S12" i="3"/>
  <c r="S11" i="3"/>
  <c r="S10" i="3"/>
  <c r="S9" i="3"/>
  <c r="S8" i="3"/>
  <c r="S7" i="3"/>
  <c r="S6" i="3"/>
  <c r="F38" i="3"/>
  <c r="F39" i="3"/>
  <c r="F37" i="3"/>
  <c r="F33" i="3"/>
  <c r="F34" i="3"/>
  <c r="F32" i="3"/>
  <c r="H10" i="3"/>
  <c r="H13" i="3"/>
  <c r="F27" i="3"/>
  <c r="H15" i="3" s="1"/>
  <c r="F26" i="3"/>
  <c r="H14" i="3" s="1"/>
  <c r="F25" i="3"/>
  <c r="F24" i="3"/>
  <c r="H12" i="3" s="1"/>
  <c r="F23" i="3"/>
  <c r="H11" i="3" s="1"/>
  <c r="F22" i="3"/>
  <c r="F21" i="3"/>
  <c r="F20" i="3"/>
  <c r="H8" i="3" s="1"/>
  <c r="F19" i="3"/>
  <c r="H7" i="3" s="1"/>
  <c r="F18" i="3"/>
  <c r="H6" i="3" s="1"/>
  <c r="F7" i="3"/>
  <c r="F8" i="3"/>
  <c r="F9" i="3"/>
  <c r="H9" i="3" s="1"/>
  <c r="F10" i="3"/>
  <c r="F11" i="3"/>
  <c r="F12" i="3"/>
  <c r="F13" i="3"/>
  <c r="F14" i="3"/>
  <c r="F15" i="3"/>
  <c r="F6" i="3"/>
  <c r="X17" i="4" l="1"/>
  <c r="Y17" i="4" s="1"/>
  <c r="W56" i="4"/>
  <c r="K68" i="4"/>
  <c r="L68" i="4" s="1"/>
  <c r="U7" i="4"/>
  <c r="J17" i="4"/>
  <c r="K29" i="4"/>
  <c r="L29" i="4" s="1"/>
  <c r="K56" i="4"/>
  <c r="L56" i="4" s="1"/>
  <c r="J56" i="4"/>
  <c r="J68" i="4"/>
  <c r="J6" i="3"/>
  <c r="K6" i="3"/>
  <c r="L6" i="3" s="1"/>
  <c r="Q47" i="5"/>
  <c r="R47" i="5" s="1"/>
  <c r="P47" i="5"/>
  <c r="M8" i="5"/>
  <c r="M51" i="5"/>
  <c r="M68" i="5"/>
  <c r="M33" i="5"/>
  <c r="H74" i="3"/>
  <c r="AH49" i="3"/>
  <c r="H87" i="3"/>
  <c r="M70" i="5"/>
  <c r="M35" i="5"/>
  <c r="M69" i="5"/>
  <c r="M34" i="5"/>
  <c r="U46" i="4"/>
  <c r="U6" i="4"/>
  <c r="U56" i="3"/>
  <c r="K17" i="4"/>
  <c r="L17" i="4" s="1"/>
  <c r="H6" i="4"/>
  <c r="U45" i="4"/>
  <c r="U44" i="4"/>
  <c r="U5" i="4"/>
  <c r="H44" i="4"/>
  <c r="H45" i="4"/>
  <c r="H46" i="4"/>
  <c r="H7" i="4"/>
  <c r="H5" i="4"/>
  <c r="K5" i="4" s="1"/>
  <c r="L5" i="4" s="1"/>
  <c r="H33" i="7"/>
  <c r="L8" i="7" s="1"/>
  <c r="M8" i="7" s="1"/>
  <c r="H31" i="7"/>
  <c r="H30" i="7"/>
  <c r="H62" i="7"/>
  <c r="H9" i="7"/>
  <c r="H8" i="7"/>
  <c r="K8" i="7" s="1"/>
  <c r="H34" i="7"/>
  <c r="H6" i="7"/>
  <c r="H4" i="7"/>
  <c r="H29" i="7"/>
  <c r="H12" i="7"/>
  <c r="H37" i="7"/>
  <c r="H54" i="7"/>
  <c r="K4" i="7" s="1"/>
  <c r="H35" i="7"/>
  <c r="H36" i="7"/>
  <c r="H5" i="7"/>
  <c r="H7" i="7"/>
  <c r="H10" i="7"/>
  <c r="H11" i="7"/>
  <c r="H61" i="7"/>
  <c r="H58" i="7"/>
  <c r="H56" i="7"/>
  <c r="H60" i="7"/>
  <c r="H57" i="7"/>
  <c r="H55" i="7"/>
  <c r="Q12" i="5"/>
  <c r="R12" i="5" s="1"/>
  <c r="P12" i="5"/>
  <c r="P48" i="5"/>
  <c r="P38" i="5"/>
  <c r="P3" i="5"/>
  <c r="M43" i="5"/>
  <c r="M20" i="5"/>
  <c r="M63" i="5"/>
  <c r="M9" i="5"/>
  <c r="Q5" i="5" s="1"/>
  <c r="R5" i="5" s="1"/>
  <c r="M13" i="5"/>
  <c r="M21" i="5"/>
  <c r="M29" i="5"/>
  <c r="M48" i="5"/>
  <c r="M60" i="5"/>
  <c r="M64" i="5"/>
  <c r="M15" i="5"/>
  <c r="M23" i="5"/>
  <c r="M47" i="5"/>
  <c r="M17" i="5"/>
  <c r="M44" i="5"/>
  <c r="M19" i="5"/>
  <c r="M62" i="5"/>
  <c r="M6" i="5"/>
  <c r="M10" i="5"/>
  <c r="M14" i="5"/>
  <c r="M18" i="5"/>
  <c r="M22" i="5"/>
  <c r="M26" i="5"/>
  <c r="M41" i="5"/>
  <c r="M45" i="5"/>
  <c r="M61" i="5"/>
  <c r="M11" i="5"/>
  <c r="M46" i="5"/>
  <c r="M58" i="5"/>
  <c r="M27" i="5"/>
  <c r="M12" i="5"/>
  <c r="M24" i="5"/>
  <c r="M59" i="5"/>
  <c r="M28" i="5"/>
  <c r="M52" i="5"/>
  <c r="M49" i="5"/>
  <c r="M53" i="5"/>
  <c r="M7" i="5"/>
  <c r="M25" i="5"/>
  <c r="M50" i="5"/>
  <c r="Q42" i="5" s="1"/>
  <c r="R42" i="5" s="1"/>
  <c r="M54" i="5"/>
  <c r="M55" i="5"/>
  <c r="M16" i="5"/>
  <c r="M56" i="5"/>
  <c r="Q44" i="5" s="1"/>
  <c r="R44" i="5" s="1"/>
  <c r="U90" i="3"/>
  <c r="U92" i="3"/>
  <c r="U89" i="3"/>
  <c r="U114" i="3"/>
  <c r="U113" i="3"/>
  <c r="U91" i="3"/>
  <c r="U88" i="3"/>
  <c r="U96" i="3"/>
  <c r="U93" i="3"/>
  <c r="U94" i="3"/>
  <c r="U87" i="3"/>
  <c r="U95" i="3"/>
  <c r="X113" i="3"/>
  <c r="Y113" i="3" s="1"/>
  <c r="W113" i="3"/>
  <c r="H113" i="3"/>
  <c r="H114" i="3"/>
  <c r="J113" i="3" s="1"/>
  <c r="H95" i="3"/>
  <c r="H115" i="3"/>
  <c r="H90" i="3"/>
  <c r="H92" i="3"/>
  <c r="H88" i="3"/>
  <c r="H96" i="3"/>
  <c r="H89" i="3"/>
  <c r="H91" i="3"/>
  <c r="H93" i="3"/>
  <c r="H94" i="3"/>
  <c r="H56" i="3"/>
  <c r="H53" i="3"/>
  <c r="H50" i="3"/>
  <c r="H55" i="3"/>
  <c r="H51" i="3"/>
  <c r="H52" i="3"/>
  <c r="H54" i="3"/>
  <c r="U53" i="3"/>
  <c r="U52" i="3"/>
  <c r="U51" i="3"/>
  <c r="U50" i="3"/>
  <c r="U55" i="3"/>
  <c r="U54" i="3"/>
  <c r="AH47" i="3"/>
  <c r="AH56" i="3"/>
  <c r="AH53" i="3"/>
  <c r="AH52" i="3"/>
  <c r="AH50" i="3"/>
  <c r="AH55" i="3"/>
  <c r="AH54" i="3"/>
  <c r="AH51" i="3"/>
  <c r="AH12" i="3"/>
  <c r="AH15" i="3"/>
  <c r="AH11" i="3"/>
  <c r="AH10" i="3"/>
  <c r="AH9" i="3"/>
  <c r="AH14" i="3"/>
  <c r="AH13" i="3"/>
  <c r="U12" i="3"/>
  <c r="U11" i="3"/>
  <c r="U9" i="3"/>
  <c r="U14" i="3"/>
  <c r="AH75" i="3"/>
  <c r="AH74" i="3"/>
  <c r="AH73" i="3"/>
  <c r="AK73" i="3" s="1"/>
  <c r="AL73" i="3" s="1"/>
  <c r="U75" i="3"/>
  <c r="U74" i="3"/>
  <c r="U73" i="3"/>
  <c r="H75" i="3"/>
  <c r="H73" i="3"/>
  <c r="AH34" i="3"/>
  <c r="AH33" i="3"/>
  <c r="AH32" i="3"/>
  <c r="U34" i="3"/>
  <c r="U33" i="3"/>
  <c r="AH48" i="3"/>
  <c r="U49" i="3"/>
  <c r="U48" i="3"/>
  <c r="H49" i="3"/>
  <c r="H48" i="3"/>
  <c r="H47" i="3"/>
  <c r="AH8" i="3"/>
  <c r="AH7" i="3"/>
  <c r="U8" i="3"/>
  <c r="AH6" i="3"/>
  <c r="U6" i="3"/>
  <c r="U32" i="3"/>
  <c r="W32" i="3" s="1"/>
  <c r="U7" i="3"/>
  <c r="U15" i="3"/>
  <c r="U10" i="3"/>
  <c r="U13" i="3"/>
  <c r="X6" i="3" s="1"/>
  <c r="Y6" i="3" s="1"/>
  <c r="H34" i="3"/>
  <c r="H33" i="3"/>
  <c r="H32" i="3"/>
  <c r="Q45" i="5" l="1"/>
  <c r="R45" i="5" s="1"/>
  <c r="Q46" i="5"/>
  <c r="R46" i="5" s="1"/>
  <c r="J5" i="4"/>
  <c r="X5" i="4"/>
  <c r="Y5" i="4" s="1"/>
  <c r="W5" i="4"/>
  <c r="Q48" i="5"/>
  <c r="R48" i="5" s="1"/>
  <c r="Q13" i="5"/>
  <c r="R13" i="5" s="1"/>
  <c r="P13" i="5"/>
  <c r="AJ73" i="3"/>
  <c r="AK32" i="3"/>
  <c r="AL32" i="3" s="1"/>
  <c r="Q10" i="5"/>
  <c r="R10" i="5" s="1"/>
  <c r="Q39" i="5"/>
  <c r="R39" i="5" s="1"/>
  <c r="X44" i="4"/>
  <c r="Y44" i="4" s="1"/>
  <c r="W44" i="4"/>
  <c r="P6" i="5"/>
  <c r="Q6" i="5"/>
  <c r="R6" i="5" s="1"/>
  <c r="Q40" i="5"/>
  <c r="R40" i="5" s="1"/>
  <c r="K9" i="7"/>
  <c r="L9" i="7"/>
  <c r="Q4" i="5"/>
  <c r="R4" i="5" s="1"/>
  <c r="Q11" i="5"/>
  <c r="R11" i="5" s="1"/>
  <c r="Q9" i="5"/>
  <c r="R9" i="5" s="1"/>
  <c r="Q43" i="5"/>
  <c r="R43" i="5" s="1"/>
  <c r="Q8" i="5"/>
  <c r="R8" i="5" s="1"/>
  <c r="Q41" i="5"/>
  <c r="R41" i="5" s="1"/>
  <c r="J44" i="4"/>
  <c r="W73" i="3"/>
  <c r="K113" i="3"/>
  <c r="L113" i="3" s="1"/>
  <c r="Q7" i="5"/>
  <c r="R7" i="5" s="1"/>
  <c r="K44" i="4"/>
  <c r="L44" i="4" s="1"/>
  <c r="L10" i="7"/>
  <c r="M10" i="7" s="1"/>
  <c r="K10" i="7"/>
  <c r="K6" i="7"/>
  <c r="L11" i="7"/>
  <c r="M11" i="7" s="1"/>
  <c r="K11" i="7"/>
  <c r="K12" i="7"/>
  <c r="L12" i="7"/>
  <c r="M12" i="7" s="1"/>
  <c r="K5" i="7"/>
  <c r="L4" i="7"/>
  <c r="M4" i="7" s="1"/>
  <c r="L7" i="7"/>
  <c r="L5" i="7"/>
  <c r="M5" i="7" s="1"/>
  <c r="L6" i="7"/>
  <c r="M6" i="7" s="1"/>
  <c r="K7" i="7"/>
  <c r="P4" i="5"/>
  <c r="P10" i="5"/>
  <c r="P39" i="5"/>
  <c r="P7" i="5"/>
  <c r="P45" i="5"/>
  <c r="P42" i="5"/>
  <c r="P11" i="5"/>
  <c r="P8" i="5"/>
  <c r="P41" i="5"/>
  <c r="P46" i="5"/>
  <c r="P40" i="5"/>
  <c r="P9" i="5"/>
  <c r="P43" i="5"/>
  <c r="P44" i="5"/>
  <c r="P5" i="5"/>
  <c r="X87" i="3"/>
  <c r="Y87" i="3" s="1"/>
  <c r="W87" i="3"/>
  <c r="W118" i="3" s="1"/>
  <c r="K87" i="3"/>
  <c r="L87" i="3" s="1"/>
  <c r="J87" i="3"/>
  <c r="J118" i="3" s="1"/>
  <c r="K47" i="3"/>
  <c r="L47" i="3" s="1"/>
  <c r="J47" i="3"/>
  <c r="W47" i="3"/>
  <c r="X47" i="3"/>
  <c r="Y47" i="3" s="1"/>
  <c r="AK47" i="3"/>
  <c r="AL47" i="3" s="1"/>
  <c r="AJ47" i="3"/>
  <c r="AJ78" i="3" s="1"/>
  <c r="AJ6" i="3"/>
  <c r="X73" i="3"/>
  <c r="Y73" i="3" s="1"/>
  <c r="K73" i="3"/>
  <c r="L73" i="3" s="1"/>
  <c r="J73" i="3"/>
  <c r="AJ32" i="3"/>
  <c r="X32" i="3"/>
  <c r="Y32" i="3" s="1"/>
  <c r="AK6" i="3"/>
  <c r="AL6" i="3" s="1"/>
  <c r="W6" i="3"/>
  <c r="W37" i="3" s="1"/>
  <c r="K32" i="3"/>
  <c r="L32" i="3" s="1"/>
  <c r="J32" i="3"/>
  <c r="J37" i="3" s="1"/>
  <c r="M9" i="7" l="1"/>
  <c r="M7" i="7"/>
  <c r="W78" i="3"/>
  <c r="J78" i="3"/>
  <c r="AJ37" i="3"/>
  <c r="U141" i="6" l="1"/>
  <c r="F141" i="6"/>
  <c r="U140" i="6"/>
  <c r="F140" i="6"/>
  <c r="U139" i="6"/>
  <c r="F139" i="6"/>
  <c r="U135" i="6"/>
  <c r="F135" i="6"/>
  <c r="U134" i="6"/>
  <c r="F134" i="6"/>
  <c r="U133" i="6"/>
  <c r="F133" i="6"/>
  <c r="U129" i="6"/>
  <c r="F129" i="6"/>
  <c r="U128" i="6"/>
  <c r="F128" i="6"/>
  <c r="H122" i="6" s="1"/>
  <c r="U127" i="6"/>
  <c r="F127" i="6"/>
  <c r="U123" i="6"/>
  <c r="F123" i="6"/>
  <c r="U122" i="6"/>
  <c r="F122" i="6"/>
  <c r="U121" i="6"/>
  <c r="F121" i="6"/>
  <c r="U117" i="6"/>
  <c r="F117" i="6"/>
  <c r="U116" i="6"/>
  <c r="F116" i="6"/>
  <c r="U115" i="6"/>
  <c r="F115" i="6"/>
  <c r="U111" i="6"/>
  <c r="F111" i="6"/>
  <c r="U110" i="6"/>
  <c r="F110" i="6"/>
  <c r="U109" i="6"/>
  <c r="F109" i="6"/>
  <c r="F81" i="6"/>
  <c r="F80" i="6"/>
  <c r="F79" i="6"/>
  <c r="F75" i="6"/>
  <c r="F74" i="6"/>
  <c r="F73" i="6"/>
  <c r="T37" i="6"/>
  <c r="U3" i="6"/>
  <c r="U105" i="6"/>
  <c r="F105" i="6"/>
  <c r="U104" i="6"/>
  <c r="F104" i="6"/>
  <c r="U103" i="6"/>
  <c r="F103" i="6"/>
  <c r="U99" i="6"/>
  <c r="F99" i="6"/>
  <c r="U98" i="6"/>
  <c r="F98" i="6"/>
  <c r="U97" i="6"/>
  <c r="F97" i="6"/>
  <c r="U93" i="6"/>
  <c r="F93" i="6"/>
  <c r="U92" i="6"/>
  <c r="F92" i="6"/>
  <c r="U91" i="6"/>
  <c r="F91" i="6"/>
  <c r="U87" i="6"/>
  <c r="F87" i="6"/>
  <c r="U86" i="6"/>
  <c r="F86" i="6"/>
  <c r="U85" i="6"/>
  <c r="F85" i="6"/>
  <c r="U81" i="6"/>
  <c r="U80" i="6"/>
  <c r="U79" i="6"/>
  <c r="U75" i="6"/>
  <c r="U74" i="6"/>
  <c r="U73" i="6"/>
  <c r="U69" i="6"/>
  <c r="F69" i="6"/>
  <c r="U68" i="6"/>
  <c r="F68" i="6"/>
  <c r="U67" i="6"/>
  <c r="F67" i="6"/>
  <c r="U63" i="6"/>
  <c r="F63" i="6"/>
  <c r="U62" i="6"/>
  <c r="F62" i="6"/>
  <c r="U61" i="6"/>
  <c r="F61" i="6"/>
  <c r="U57" i="6"/>
  <c r="F57" i="6"/>
  <c r="U56" i="6"/>
  <c r="F56" i="6"/>
  <c r="U55" i="6"/>
  <c r="F55" i="6"/>
  <c r="U51" i="6"/>
  <c r="F51" i="6"/>
  <c r="U50" i="6"/>
  <c r="F50" i="6"/>
  <c r="U49" i="6"/>
  <c r="F49" i="6"/>
  <c r="U45" i="6"/>
  <c r="F45" i="6"/>
  <c r="U44" i="6"/>
  <c r="F44" i="6"/>
  <c r="U43" i="6"/>
  <c r="F43" i="6"/>
  <c r="U39" i="6"/>
  <c r="F39" i="6"/>
  <c r="U38" i="6"/>
  <c r="F38" i="6"/>
  <c r="U37" i="6"/>
  <c r="F37" i="6"/>
  <c r="U33" i="6"/>
  <c r="F33" i="6"/>
  <c r="U32" i="6"/>
  <c r="F32" i="6"/>
  <c r="U31" i="6"/>
  <c r="F31" i="6"/>
  <c r="U27" i="6"/>
  <c r="F27" i="6"/>
  <c r="U26" i="6"/>
  <c r="F26" i="6"/>
  <c r="U25" i="6"/>
  <c r="F25" i="6"/>
  <c r="U21" i="6"/>
  <c r="F21" i="6"/>
  <c r="U20" i="6"/>
  <c r="F20" i="6"/>
  <c r="U19" i="6"/>
  <c r="F19" i="6"/>
  <c r="U18" i="6"/>
  <c r="F18" i="6"/>
  <c r="U17" i="6"/>
  <c r="F17" i="6"/>
  <c r="U16" i="6"/>
  <c r="F16" i="6"/>
  <c r="U15" i="6"/>
  <c r="F15" i="6"/>
  <c r="U14" i="6"/>
  <c r="F14" i="6"/>
  <c r="U10" i="6"/>
  <c r="F10" i="6"/>
  <c r="U9" i="6"/>
  <c r="F9" i="6"/>
  <c r="U8" i="6"/>
  <c r="F8" i="6"/>
  <c r="U7" i="6"/>
  <c r="F7" i="6"/>
  <c r="U6" i="6"/>
  <c r="F6" i="6"/>
  <c r="U5" i="6"/>
  <c r="F5" i="6"/>
  <c r="U4" i="6"/>
  <c r="F4" i="6"/>
  <c r="F3" i="6"/>
  <c r="F179" i="1"/>
  <c r="F178" i="1"/>
  <c r="F177" i="1"/>
  <c r="F173" i="1"/>
  <c r="F172" i="1"/>
  <c r="F171" i="1"/>
  <c r="U167" i="1"/>
  <c r="U166" i="1"/>
  <c r="U165" i="1"/>
  <c r="U161" i="1"/>
  <c r="U160" i="1"/>
  <c r="U159" i="1"/>
  <c r="F167" i="1"/>
  <c r="F166" i="1"/>
  <c r="F165" i="1"/>
  <c r="F161" i="1"/>
  <c r="F160" i="1"/>
  <c r="F159" i="1"/>
  <c r="W5" i="6" l="1"/>
  <c r="W85" i="6"/>
  <c r="H111" i="6"/>
  <c r="J109" i="6" s="1"/>
  <c r="H135" i="6"/>
  <c r="H123" i="6"/>
  <c r="H110" i="6"/>
  <c r="W4" i="6"/>
  <c r="H134" i="6"/>
  <c r="W134" i="6"/>
  <c r="H109" i="6"/>
  <c r="H133" i="6"/>
  <c r="W133" i="6"/>
  <c r="W135" i="6"/>
  <c r="H121" i="6"/>
  <c r="W122" i="6"/>
  <c r="W123" i="6"/>
  <c r="W121" i="6"/>
  <c r="W109" i="6"/>
  <c r="W111" i="6"/>
  <c r="W110" i="6"/>
  <c r="W98" i="6"/>
  <c r="W74" i="6"/>
  <c r="W97" i="6"/>
  <c r="W73" i="6"/>
  <c r="H75" i="6"/>
  <c r="H86" i="6"/>
  <c r="H99" i="6"/>
  <c r="H98" i="6"/>
  <c r="H3" i="6"/>
  <c r="H97" i="6"/>
  <c r="H73" i="6"/>
  <c r="K73" i="6" s="1"/>
  <c r="H74" i="6"/>
  <c r="H4" i="6"/>
  <c r="W51" i="6"/>
  <c r="Y49" i="6" s="1"/>
  <c r="W75" i="6"/>
  <c r="W63" i="6"/>
  <c r="W38" i="6"/>
  <c r="W50" i="6"/>
  <c r="W62" i="6"/>
  <c r="W61" i="6"/>
  <c r="W49" i="6"/>
  <c r="W37" i="6"/>
  <c r="Z37" i="6" s="1"/>
  <c r="H39" i="6"/>
  <c r="H38" i="6"/>
  <c r="W10" i="6"/>
  <c r="W9" i="6"/>
  <c r="W8" i="6"/>
  <c r="W7" i="6"/>
  <c r="W6" i="6"/>
  <c r="W3" i="6"/>
  <c r="W27" i="6"/>
  <c r="W26" i="6"/>
  <c r="W25" i="6"/>
  <c r="H10" i="6"/>
  <c r="H9" i="6"/>
  <c r="H8" i="6"/>
  <c r="H7" i="6"/>
  <c r="H6" i="6"/>
  <c r="H5" i="6"/>
  <c r="W39" i="6"/>
  <c r="W86" i="6"/>
  <c r="W87" i="6"/>
  <c r="W99" i="6"/>
  <c r="H87" i="6"/>
  <c r="H85" i="6"/>
  <c r="H61" i="6"/>
  <c r="H62" i="6"/>
  <c r="H63" i="6"/>
  <c r="H51" i="6"/>
  <c r="H49" i="6"/>
  <c r="H50" i="6"/>
  <c r="H37" i="6"/>
  <c r="H26" i="6"/>
  <c r="H25" i="6"/>
  <c r="H27" i="6"/>
  <c r="W159" i="1"/>
  <c r="W160" i="1"/>
  <c r="W161" i="1"/>
  <c r="H159" i="1"/>
  <c r="H161" i="1"/>
  <c r="H160" i="1"/>
  <c r="H171" i="1"/>
  <c r="H172" i="1"/>
  <c r="H173" i="1"/>
  <c r="Z159" i="1" l="1"/>
  <c r="AA159" i="1" s="1"/>
  <c r="K97" i="6"/>
  <c r="Z25" i="6"/>
  <c r="AA25" i="6" s="1"/>
  <c r="K121" i="6"/>
  <c r="L121" i="6" s="1"/>
  <c r="J61" i="6"/>
  <c r="Z109" i="6"/>
  <c r="AA109" i="6" s="1"/>
  <c r="K109" i="6"/>
  <c r="L109" i="6" s="1"/>
  <c r="Z49" i="6"/>
  <c r="AA49" i="6" s="1"/>
  <c r="K159" i="1"/>
  <c r="L159" i="1" s="1"/>
  <c r="Y159" i="1"/>
  <c r="K171" i="1"/>
  <c r="L171" i="1" s="1"/>
  <c r="J159" i="1"/>
  <c r="J133" i="6"/>
  <c r="K133" i="6"/>
  <c r="L133" i="6" s="1"/>
  <c r="Z97" i="6"/>
  <c r="AA97" i="6" s="1"/>
  <c r="Y121" i="6"/>
  <c r="Y109" i="6"/>
  <c r="Z133" i="6"/>
  <c r="AA133" i="6" s="1"/>
  <c r="Y133" i="6"/>
  <c r="Z121" i="6"/>
  <c r="AA121" i="6" s="1"/>
  <c r="J121" i="6"/>
  <c r="Z73" i="6"/>
  <c r="AA73" i="6" s="1"/>
  <c r="Y85" i="6"/>
  <c r="Y97" i="6"/>
  <c r="Z85" i="6"/>
  <c r="AA85" i="6" s="1"/>
  <c r="Y73" i="6"/>
  <c r="L97" i="6"/>
  <c r="J97" i="6"/>
  <c r="J85" i="6"/>
  <c r="J3" i="6"/>
  <c r="Z61" i="6"/>
  <c r="AA61" i="6" s="1"/>
  <c r="L73" i="6"/>
  <c r="Y25" i="6"/>
  <c r="AA37" i="6"/>
  <c r="K85" i="6"/>
  <c r="L85" i="6" s="1"/>
  <c r="J73" i="6"/>
  <c r="K3" i="6"/>
  <c r="L3" i="6" s="1"/>
  <c r="Z3" i="6"/>
  <c r="AA3" i="6" s="1"/>
  <c r="Y3" i="6"/>
  <c r="K25" i="6"/>
  <c r="L25" i="6" s="1"/>
  <c r="Y37" i="6"/>
  <c r="Y61" i="6"/>
  <c r="J37" i="6"/>
  <c r="K37" i="6"/>
  <c r="L37" i="6" s="1"/>
  <c r="K61" i="6"/>
  <c r="L61" i="6" s="1"/>
  <c r="K49" i="6"/>
  <c r="L49" i="6" s="1"/>
  <c r="J49" i="6"/>
  <c r="J25" i="6"/>
  <c r="J171" i="1"/>
  <c r="U155" i="1" l="1"/>
  <c r="U154" i="1"/>
  <c r="U153" i="1"/>
  <c r="U149" i="1"/>
  <c r="U148" i="1"/>
  <c r="U147" i="1"/>
  <c r="F155" i="1"/>
  <c r="F154" i="1"/>
  <c r="F153" i="1"/>
  <c r="F149" i="1"/>
  <c r="F148" i="1"/>
  <c r="F147" i="1"/>
  <c r="U143" i="1"/>
  <c r="F143" i="1"/>
  <c r="U142" i="1"/>
  <c r="F142" i="1"/>
  <c r="U141" i="1"/>
  <c r="F141" i="1"/>
  <c r="U137" i="1"/>
  <c r="F137" i="1"/>
  <c r="U136" i="1"/>
  <c r="F136" i="1"/>
  <c r="U135" i="1"/>
  <c r="F135" i="1"/>
  <c r="U131" i="1"/>
  <c r="F131" i="1"/>
  <c r="U130" i="1"/>
  <c r="F130" i="1"/>
  <c r="U129" i="1"/>
  <c r="F129" i="1"/>
  <c r="U125" i="1"/>
  <c r="F125" i="1"/>
  <c r="U124" i="1"/>
  <c r="F124" i="1"/>
  <c r="U123" i="1"/>
  <c r="F123" i="1"/>
  <c r="U119" i="1"/>
  <c r="F119" i="1"/>
  <c r="U118" i="1"/>
  <c r="F118" i="1"/>
  <c r="U117" i="1"/>
  <c r="F117" i="1"/>
  <c r="U113" i="1"/>
  <c r="F113" i="1"/>
  <c r="U112" i="1"/>
  <c r="F112" i="1"/>
  <c r="U111" i="1"/>
  <c r="F111" i="1"/>
  <c r="U107" i="1"/>
  <c r="F107" i="1"/>
  <c r="U106" i="1"/>
  <c r="F106" i="1"/>
  <c r="U105" i="1"/>
  <c r="F105" i="1"/>
  <c r="U101" i="1"/>
  <c r="F101" i="1"/>
  <c r="U100" i="1"/>
  <c r="F100" i="1"/>
  <c r="U99" i="1"/>
  <c r="F99" i="1"/>
  <c r="E95" i="1"/>
  <c r="U95" i="1"/>
  <c r="F95" i="1"/>
  <c r="U94" i="1"/>
  <c r="F94" i="1"/>
  <c r="U93" i="1"/>
  <c r="F93" i="1"/>
  <c r="U89" i="1"/>
  <c r="F89" i="1"/>
  <c r="U88" i="1"/>
  <c r="F88" i="1"/>
  <c r="U87" i="1"/>
  <c r="F87" i="1"/>
  <c r="U83" i="1"/>
  <c r="F83" i="1"/>
  <c r="U82" i="1"/>
  <c r="F82" i="1"/>
  <c r="U81" i="1"/>
  <c r="F81" i="1"/>
  <c r="U77" i="1"/>
  <c r="F77" i="1"/>
  <c r="U76" i="1"/>
  <c r="F76" i="1"/>
  <c r="U75" i="1"/>
  <c r="F75" i="1"/>
  <c r="F51" i="1"/>
  <c r="U71" i="1"/>
  <c r="F71" i="1"/>
  <c r="U70" i="1"/>
  <c r="F70" i="1"/>
  <c r="U69" i="1"/>
  <c r="F69" i="1"/>
  <c r="U65" i="1"/>
  <c r="F65" i="1"/>
  <c r="U64" i="1"/>
  <c r="F64" i="1"/>
  <c r="U63" i="1"/>
  <c r="F63" i="1"/>
  <c r="U59" i="1"/>
  <c r="F59" i="1"/>
  <c r="U58" i="1"/>
  <c r="F58" i="1"/>
  <c r="U57" i="1"/>
  <c r="F57" i="1"/>
  <c r="U53" i="1"/>
  <c r="F53" i="1"/>
  <c r="U52" i="1"/>
  <c r="F52" i="1"/>
  <c r="U51" i="1"/>
  <c r="U47" i="1"/>
  <c r="U46" i="1"/>
  <c r="U45" i="1"/>
  <c r="U41" i="1"/>
  <c r="U40" i="1"/>
  <c r="U39" i="1"/>
  <c r="F47" i="1"/>
  <c r="F46" i="1"/>
  <c r="F45" i="1"/>
  <c r="F41" i="1"/>
  <c r="F40" i="1"/>
  <c r="F39" i="1"/>
  <c r="U35" i="1"/>
  <c r="U34" i="1"/>
  <c r="U33" i="1"/>
  <c r="U29" i="1"/>
  <c r="U28" i="1"/>
  <c r="U27" i="1"/>
  <c r="F35" i="1"/>
  <c r="F34" i="1"/>
  <c r="F33" i="1"/>
  <c r="F29" i="1"/>
  <c r="F28" i="1"/>
  <c r="F27" i="1"/>
  <c r="W137" i="1" l="1"/>
  <c r="H149" i="1"/>
  <c r="W147" i="1"/>
  <c r="W53" i="1"/>
  <c r="W124" i="1"/>
  <c r="H148" i="1"/>
  <c r="W136" i="1"/>
  <c r="H137" i="1"/>
  <c r="H136" i="1"/>
  <c r="W148" i="1"/>
  <c r="W149" i="1"/>
  <c r="H147" i="1"/>
  <c r="W135" i="1"/>
  <c r="H125" i="1"/>
  <c r="H135" i="1"/>
  <c r="H124" i="1"/>
  <c r="H123" i="1"/>
  <c r="W125" i="1"/>
  <c r="W123" i="1"/>
  <c r="W99" i="1"/>
  <c r="W111" i="1"/>
  <c r="W112" i="1"/>
  <c r="W113" i="1"/>
  <c r="W100" i="1"/>
  <c r="W101" i="1"/>
  <c r="H112" i="1"/>
  <c r="H113" i="1"/>
  <c r="H111" i="1"/>
  <c r="H101" i="1"/>
  <c r="H100" i="1"/>
  <c r="H99" i="1"/>
  <c r="W88" i="1"/>
  <c r="W75" i="1"/>
  <c r="H87" i="1"/>
  <c r="H89" i="1"/>
  <c r="W87" i="1"/>
  <c r="W89" i="1"/>
  <c r="W76" i="1"/>
  <c r="W77" i="1"/>
  <c r="H88" i="1"/>
  <c r="H76" i="1"/>
  <c r="H77" i="1"/>
  <c r="H75" i="1"/>
  <c r="H64" i="1"/>
  <c r="W52" i="1"/>
  <c r="W51" i="1"/>
  <c r="H63" i="1"/>
  <c r="W63" i="1"/>
  <c r="W64" i="1"/>
  <c r="W65" i="1"/>
  <c r="H65" i="1"/>
  <c r="H52" i="1"/>
  <c r="H53" i="1"/>
  <c r="H51" i="1"/>
  <c r="J51" i="1" s="1"/>
  <c r="W29" i="1"/>
  <c r="W27" i="1"/>
  <c r="H41" i="1"/>
  <c r="H40" i="1"/>
  <c r="H39" i="1"/>
  <c r="H28" i="1"/>
  <c r="H29" i="1"/>
  <c r="H27" i="1"/>
  <c r="W39" i="1"/>
  <c r="W40" i="1"/>
  <c r="W41" i="1"/>
  <c r="W28" i="1"/>
  <c r="Y39" i="1" l="1"/>
  <c r="Y147" i="1"/>
  <c r="Z87" i="1"/>
  <c r="AA87" i="1" s="1"/>
  <c r="Z51" i="1"/>
  <c r="AA51" i="1" s="1"/>
  <c r="Y135" i="1"/>
  <c r="Y27" i="1"/>
  <c r="K111" i="1"/>
  <c r="L111" i="1" s="1"/>
  <c r="Y123" i="1"/>
  <c r="Z75" i="1"/>
  <c r="AA75" i="1" s="1"/>
  <c r="Y75" i="1"/>
  <c r="Y63" i="1"/>
  <c r="Z63" i="1"/>
  <c r="AA63" i="1" s="1"/>
  <c r="J99" i="1"/>
  <c r="Z99" i="1"/>
  <c r="AA99" i="1" s="1"/>
  <c r="Z27" i="1"/>
  <c r="AA27" i="1" s="1"/>
  <c r="K63" i="1"/>
  <c r="L63" i="1" s="1"/>
  <c r="J63" i="1"/>
  <c r="K27" i="1"/>
  <c r="L27" i="1" s="1"/>
  <c r="J27" i="1"/>
  <c r="K99" i="1"/>
  <c r="L99" i="1" s="1"/>
  <c r="Y51" i="1"/>
  <c r="J135" i="1"/>
  <c r="K135" i="1"/>
  <c r="L135" i="1" s="1"/>
  <c r="J75" i="1"/>
  <c r="Z135" i="1"/>
  <c r="AA135" i="1" s="1"/>
  <c r="J87" i="1"/>
  <c r="K147" i="1"/>
  <c r="L147" i="1" s="1"/>
  <c r="J147" i="1"/>
  <c r="J123" i="1"/>
  <c r="Z111" i="1"/>
  <c r="AA111" i="1" s="1"/>
  <c r="Y111" i="1"/>
  <c r="Z147" i="1"/>
  <c r="AA147" i="1" s="1"/>
  <c r="K123" i="1"/>
  <c r="L123" i="1" s="1"/>
  <c r="Z123" i="1"/>
  <c r="AA123" i="1" s="1"/>
  <c r="K87" i="1"/>
  <c r="L87" i="1" s="1"/>
  <c r="Y99" i="1"/>
  <c r="J111" i="1"/>
  <c r="Y87" i="1"/>
  <c r="K75" i="1"/>
  <c r="L75" i="1" s="1"/>
  <c r="K39" i="1"/>
  <c r="L39" i="1" s="1"/>
  <c r="K51" i="1"/>
  <c r="L51" i="1" s="1"/>
  <c r="Z39" i="1"/>
  <c r="AA39" i="1" s="1"/>
  <c r="U17" i="1" l="1"/>
  <c r="U16" i="1"/>
  <c r="U15" i="1"/>
  <c r="U5" i="1"/>
  <c r="U4" i="1"/>
  <c r="U3" i="1"/>
  <c r="F16" i="1"/>
  <c r="F17" i="1"/>
  <c r="F18" i="1"/>
  <c r="F19" i="1"/>
  <c r="F20" i="1"/>
  <c r="F15" i="1"/>
  <c r="F4" i="1"/>
  <c r="F5" i="1"/>
  <c r="F6" i="1"/>
  <c r="F7" i="1"/>
  <c r="F8" i="1"/>
  <c r="F3" i="1"/>
  <c r="H3" i="1" l="1"/>
  <c r="H8" i="1"/>
  <c r="H6" i="1"/>
  <c r="H7" i="1"/>
  <c r="H5" i="1"/>
  <c r="H4" i="1"/>
  <c r="W5" i="1"/>
  <c r="W4" i="1"/>
  <c r="W3" i="1"/>
  <c r="K3" i="1" l="1"/>
  <c r="L3" i="1" s="1"/>
  <c r="Z3" i="1"/>
  <c r="AA3" i="1" s="1"/>
  <c r="Y3" i="1"/>
  <c r="J3" i="1"/>
</calcChain>
</file>

<file path=xl/sharedStrings.xml><?xml version="1.0" encoding="utf-8"?>
<sst xmlns="http://schemas.openxmlformats.org/spreadsheetml/2006/main" count="1764" uniqueCount="154">
  <si>
    <t>WT</t>
  </si>
  <si>
    <t>Test #</t>
  </si>
  <si>
    <t>Plate 1</t>
  </si>
  <si>
    <t>Plate 2</t>
  </si>
  <si>
    <t>Plate 3</t>
  </si>
  <si>
    <t>Average</t>
  </si>
  <si>
    <t xml:space="preserve">Average Viability </t>
  </si>
  <si>
    <t xml:space="preserve">Std. Dev. </t>
  </si>
  <si>
    <t>Std. Error</t>
  </si>
  <si>
    <t>WT _YEPD</t>
  </si>
  <si>
    <t>WT _GAL</t>
  </si>
  <si>
    <t>Viability</t>
  </si>
  <si>
    <t>Rad51_YEPD</t>
  </si>
  <si>
    <t>Rad51 _GAL</t>
  </si>
  <si>
    <t>rad51</t>
  </si>
  <si>
    <t>rad52</t>
  </si>
  <si>
    <t>rad50</t>
  </si>
  <si>
    <t>rad55</t>
  </si>
  <si>
    <t>rad59</t>
  </si>
  <si>
    <t>rdh54</t>
  </si>
  <si>
    <t>srs2</t>
  </si>
  <si>
    <t>fun30</t>
  </si>
  <si>
    <t>Rad50 _YEPD</t>
  </si>
  <si>
    <t>Mre11 _YEPD</t>
  </si>
  <si>
    <t>Rad54 _YEPD</t>
  </si>
  <si>
    <t>Rad52 _YEPD</t>
  </si>
  <si>
    <t>Rad52 _GAL</t>
  </si>
  <si>
    <t>Rad50 _GAL</t>
  </si>
  <si>
    <t>Mre11 _GAL</t>
  </si>
  <si>
    <t>Rad54 _GAL</t>
  </si>
  <si>
    <t>Rad55 _YEPD</t>
  </si>
  <si>
    <t>Rad55 _GAL</t>
  </si>
  <si>
    <t>Rad59 _YEPD</t>
  </si>
  <si>
    <t>Rad59 _GAL</t>
  </si>
  <si>
    <t>Sae2 _YEPD</t>
  </si>
  <si>
    <t>Sae2 _GAL</t>
  </si>
  <si>
    <t>Rdh54_YEPD</t>
  </si>
  <si>
    <t>Rdh54 _GAL</t>
  </si>
  <si>
    <t>Ku70 _YEPD</t>
  </si>
  <si>
    <t>Ku70 _GAL</t>
  </si>
  <si>
    <t>Mph1 _YEPD</t>
  </si>
  <si>
    <t>Mph1 _GAL</t>
  </si>
  <si>
    <t>Srs2 _YEPD</t>
  </si>
  <si>
    <t>Srs2 _GAL</t>
  </si>
  <si>
    <t>Sgs1_YEPD</t>
  </si>
  <si>
    <t>Sgs1 _GAL</t>
  </si>
  <si>
    <t>Exo1 _YEPD</t>
  </si>
  <si>
    <t>Exo1 _GAL</t>
  </si>
  <si>
    <t>Rad1 _YEPD</t>
  </si>
  <si>
    <t>Rad1 _GAL</t>
  </si>
  <si>
    <t>Fun30 _YEPD</t>
  </si>
  <si>
    <t>Fun30 _GAL</t>
  </si>
  <si>
    <t>Rad52-R70A_YEPD</t>
  </si>
  <si>
    <t>Rad52-R70A _GAL</t>
  </si>
  <si>
    <t>Rad51_Rad59 _YEPD</t>
  </si>
  <si>
    <t>Rad51_Rdh54 _YEPD</t>
  </si>
  <si>
    <t>Rad51_Srs2 _YEPD</t>
  </si>
  <si>
    <t>Rdh54_Srs2_YEPD</t>
  </si>
  <si>
    <t>Rad51_Rad59_ _GAL</t>
  </si>
  <si>
    <t>Rad51_Rdh54 _GAL</t>
  </si>
  <si>
    <t>Rad51_Srs2 _GAL</t>
  </si>
  <si>
    <t>Rdh54_Srs2 _GAL</t>
  </si>
  <si>
    <t>Sgs1_Exo1_YEPD</t>
  </si>
  <si>
    <t>Sgs1_Exo1_GAL</t>
  </si>
  <si>
    <t>Rdh54_Rad59_YEPD</t>
  </si>
  <si>
    <t>Rd54_Rad59_GAL</t>
  </si>
  <si>
    <t>Rad51_Rad52-R70A _YEPD</t>
  </si>
  <si>
    <t>Rad51_Rad52-R70A_GAL</t>
  </si>
  <si>
    <t>Rad59_Rad52-R70A _YEPD</t>
  </si>
  <si>
    <t>Rad59_Rad52-R70A _GAL</t>
  </si>
  <si>
    <t>Mre11_Ku70_YEPD</t>
  </si>
  <si>
    <t>Mre11_Ku70_GAL</t>
  </si>
  <si>
    <t>Rad51_GAL</t>
  </si>
  <si>
    <t>rad51 rad59</t>
  </si>
  <si>
    <t>rad52R70A</t>
  </si>
  <si>
    <t>rad51 rad52 R70A</t>
  </si>
  <si>
    <t>rad59 rad52R70A</t>
  </si>
  <si>
    <t>rad51 rad59 rad52R70A</t>
  </si>
  <si>
    <t>Repair Efficiency Compared to WT</t>
  </si>
  <si>
    <t>Rad51</t>
  </si>
  <si>
    <t>Rad50</t>
  </si>
  <si>
    <t>Rad52</t>
  </si>
  <si>
    <t>Rad54</t>
  </si>
  <si>
    <t>Rad55</t>
  </si>
  <si>
    <t>Rad59</t>
  </si>
  <si>
    <t>Rdh54</t>
  </si>
  <si>
    <t>URA 200 bp upstream</t>
  </si>
  <si>
    <t>Spontaneous Rate</t>
  </si>
  <si>
    <t>YEPD</t>
  </si>
  <si>
    <t>FOA</t>
  </si>
  <si>
    <t>Culture 1</t>
  </si>
  <si>
    <t>Culture 2</t>
  </si>
  <si>
    <t>Culture 3</t>
  </si>
  <si>
    <t>Culture 4</t>
  </si>
  <si>
    <t>Culture 5</t>
  </si>
  <si>
    <t>Culture 6</t>
  </si>
  <si>
    <t>Culture 7</t>
  </si>
  <si>
    <t>Culture 8</t>
  </si>
  <si>
    <t>Culture 9</t>
  </si>
  <si>
    <t>Culture 10</t>
  </si>
  <si>
    <t>Mutation Rate</t>
  </si>
  <si>
    <t>Average Mutation Rate</t>
  </si>
  <si>
    <t>Std. Dev.</t>
  </si>
  <si>
    <t>Std. Error.</t>
  </si>
  <si>
    <t>SSTR</t>
  </si>
  <si>
    <t>Trial 1</t>
  </si>
  <si>
    <t>Trial 2</t>
  </si>
  <si>
    <t>Trial 3</t>
  </si>
  <si>
    <t>Fold Increase</t>
  </si>
  <si>
    <t>GAL</t>
  </si>
  <si>
    <t>URA 200 bp downstream</t>
  </si>
  <si>
    <t>URA 500 bp upstream</t>
  </si>
  <si>
    <t>URA 2000 bp upstream</t>
  </si>
  <si>
    <t>URA 1500 bp upstream</t>
  </si>
  <si>
    <t>URA 1000 bp upstream</t>
  </si>
  <si>
    <t>URA 200 bp upstream Rev1</t>
  </si>
  <si>
    <t>URA 200 bp upstream Rev3</t>
  </si>
  <si>
    <t>URA+ Counts</t>
  </si>
  <si>
    <t>LYS+ Counts</t>
  </si>
  <si>
    <t>Plasmid 396</t>
  </si>
  <si>
    <t xml:space="preserve">Plate 2 </t>
  </si>
  <si>
    <t>%SSTR</t>
  </si>
  <si>
    <t>Average SSTR</t>
  </si>
  <si>
    <t>Srs2</t>
  </si>
  <si>
    <t>Fun30</t>
  </si>
  <si>
    <t>Plasmid 397</t>
  </si>
  <si>
    <t>% SSTR</t>
  </si>
  <si>
    <t>rad51/rad59</t>
  </si>
  <si>
    <t>rad51/rdh54</t>
  </si>
  <si>
    <t>Rad51 Rad59</t>
  </si>
  <si>
    <t>Rad51 Rdh54</t>
  </si>
  <si>
    <t xml:space="preserve">Viability </t>
  </si>
  <si>
    <t xml:space="preserve">Rad50 </t>
  </si>
  <si>
    <t>Gal</t>
  </si>
  <si>
    <t>Average Viability</t>
  </si>
  <si>
    <t>DG_373</t>
  </si>
  <si>
    <t>Sgs1 _YEPD</t>
  </si>
  <si>
    <t>Msh2 _YEPD</t>
  </si>
  <si>
    <t>Msh2 _GAL</t>
  </si>
  <si>
    <t>Pol3-01_YEPD</t>
  </si>
  <si>
    <t>Pol2-4_GAL</t>
  </si>
  <si>
    <t>Pol2-4_YEPD</t>
  </si>
  <si>
    <t>Pol3-01_GAL</t>
  </si>
  <si>
    <t>DG_374</t>
  </si>
  <si>
    <t>CONTROL - DG_287</t>
  </si>
  <si>
    <t>All DG_287 Trials</t>
  </si>
  <si>
    <t>WT - YEPD</t>
  </si>
  <si>
    <t>WT_GAL</t>
  </si>
  <si>
    <t>Psy3_YEPD</t>
  </si>
  <si>
    <t>Psy3_GAL</t>
  </si>
  <si>
    <t>Csm2_YEPD</t>
  </si>
  <si>
    <t>Csm2_GAL</t>
  </si>
  <si>
    <t>Shu1_YEPD</t>
  </si>
  <si>
    <t>Shu1_GAL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</si>
</sst>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i/>
      <u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8"/>
      <name val="Arial"/>
      <family val="2"/>
    </font>
    <font>
      <i/>
      <u/>
      <sz val="8"/>
      <name val="Arial"/>
      <family val="2"/>
    </font>
    <font>
      <b/>
      <u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0" fontId="0" fillId="0" borderId="0" xfId="0" applyNumberFormat="1"/>
    <xf numFmtId="2" fontId="0" fillId="0" borderId="0" xfId="0" applyNumberFormat="1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0" fontId="0" fillId="2" borderId="0" xfId="0" applyNumberFormat="1" applyFill="1"/>
    <xf numFmtId="2" fontId="0" fillId="2" borderId="0" xfId="0" applyNumberFormat="1" applyFill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0" fontId="7" fillId="0" borderId="0" xfId="0" applyNumberFormat="1" applyFont="1"/>
    <xf numFmtId="0" fontId="0" fillId="0" borderId="0" xfId="0" applyNumberFormat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0" fontId="0" fillId="0" borderId="0" xfId="0" applyNumberFormat="1" applyFill="1"/>
    <xf numFmtId="2" fontId="0" fillId="0" borderId="0" xfId="0" applyNumberFormat="1" applyFill="1"/>
    <xf numFmtId="0" fontId="7" fillId="0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0" xfId="0" applyFont="1"/>
    <xf numFmtId="11" fontId="0" fillId="0" borderId="0" xfId="0" applyNumberFormat="1"/>
    <xf numFmtId="0" fontId="14" fillId="0" borderId="0" xfId="0" applyFont="1"/>
    <xf numFmtId="0" fontId="15" fillId="0" borderId="0" xfId="0" applyFont="1"/>
    <xf numFmtId="0" fontId="3" fillId="3" borderId="0" xfId="0" applyFont="1" applyFill="1"/>
    <xf numFmtId="0" fontId="0" fillId="3" borderId="0" xfId="0" applyFill="1"/>
    <xf numFmtId="10" fontId="0" fillId="3" borderId="0" xfId="0" applyNumberFormat="1" applyFill="1"/>
    <xf numFmtId="10" fontId="0" fillId="0" borderId="0" xfId="0" applyNumberFormat="1" applyFont="1"/>
    <xf numFmtId="0" fontId="16" fillId="0" borderId="0" xfId="0" applyFont="1"/>
    <xf numFmtId="0" fontId="3" fillId="4" borderId="0" xfId="0" applyFont="1" applyFill="1"/>
    <xf numFmtId="0" fontId="0" fillId="4" borderId="0" xfId="0" applyFill="1"/>
    <xf numFmtId="10" fontId="0" fillId="4" borderId="0" xfId="0" applyNumberFormat="1" applyFill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E321-57F6-C745-9A08-19B6CA36390D}">
  <dimension ref="A1:AA191"/>
  <sheetViews>
    <sheetView tabSelected="1" topLeftCell="A69" zoomScale="61" zoomScaleNormal="75" workbookViewId="0">
      <selection activeCell="V191" sqref="V191"/>
    </sheetView>
  </sheetViews>
  <sheetFormatPr baseColWidth="10" defaultRowHeight="16" x14ac:dyDescent="0.2"/>
  <cols>
    <col min="10" max="10" width="15.5" bestFit="1" customWidth="1"/>
  </cols>
  <sheetData>
    <row r="1" spans="1:27" x14ac:dyDescent="0.2">
      <c r="A1" s="2" t="s">
        <v>9</v>
      </c>
      <c r="P1" s="2" t="s">
        <v>12</v>
      </c>
    </row>
    <row r="2" spans="1:27" x14ac:dyDescent="0.2">
      <c r="A2" s="4" t="s">
        <v>1</v>
      </c>
      <c r="B2" s="4" t="s">
        <v>2</v>
      </c>
      <c r="C2" s="4" t="s">
        <v>3</v>
      </c>
      <c r="D2" s="4" t="s">
        <v>4</v>
      </c>
      <c r="E2" s="5"/>
      <c r="F2" s="5" t="s">
        <v>5</v>
      </c>
      <c r="G2" s="5"/>
      <c r="H2" s="5" t="s">
        <v>11</v>
      </c>
      <c r="I2" s="5"/>
      <c r="J2" s="5" t="s">
        <v>6</v>
      </c>
      <c r="K2" s="5" t="s">
        <v>7</v>
      </c>
      <c r="L2" s="5" t="s">
        <v>8</v>
      </c>
      <c r="P2" s="4" t="s">
        <v>1</v>
      </c>
      <c r="Q2" s="4" t="s">
        <v>2</v>
      </c>
      <c r="R2" s="4" t="s">
        <v>3</v>
      </c>
      <c r="S2" s="4" t="s">
        <v>4</v>
      </c>
      <c r="T2" s="5"/>
      <c r="U2" s="5" t="s">
        <v>5</v>
      </c>
      <c r="V2" s="5"/>
      <c r="W2" s="5" t="s">
        <v>11</v>
      </c>
      <c r="X2" s="5"/>
      <c r="Y2" s="5" t="s">
        <v>6</v>
      </c>
      <c r="Z2" s="5" t="s">
        <v>7</v>
      </c>
      <c r="AA2" s="5" t="s">
        <v>8</v>
      </c>
    </row>
    <row r="3" spans="1:27" x14ac:dyDescent="0.2">
      <c r="A3" s="6">
        <v>1</v>
      </c>
      <c r="B3">
        <v>9920</v>
      </c>
      <c r="C3">
        <v>9860</v>
      </c>
      <c r="D3">
        <v>1130</v>
      </c>
      <c r="F3">
        <f>AVERAGE(B3:D3)</f>
        <v>6970</v>
      </c>
      <c r="H3" s="7">
        <f t="shared" ref="H3:H8" si="0">F15/F3</f>
        <v>1.2290769966523195E-2</v>
      </c>
      <c r="J3" s="7">
        <f>AVERAGE(H3:H12)</f>
        <v>1.6615292056233574E-2</v>
      </c>
      <c r="K3" s="7">
        <f>STDEV(H3:H11)</f>
        <v>5.5318151881247326E-3</v>
      </c>
      <c r="L3" s="7">
        <f>K3/SQRT(19)</f>
        <v>1.269085441019955E-3</v>
      </c>
      <c r="P3" s="6">
        <v>1</v>
      </c>
      <c r="Q3">
        <v>1590</v>
      </c>
      <c r="R3">
        <v>1940</v>
      </c>
      <c r="S3">
        <v>2250</v>
      </c>
      <c r="U3">
        <f>AVERAGE(Q3:S3)</f>
        <v>1926.6666666666667</v>
      </c>
      <c r="W3" s="7">
        <f>U15/U3</f>
        <v>1.8512110726643598E-2</v>
      </c>
      <c r="Y3" s="7">
        <f>AVERAGE(W3:W12)</f>
        <v>1.7036371912356425E-2</v>
      </c>
      <c r="Z3" s="7">
        <f>STDEV(W3:W11)</f>
        <v>8.3618613860954732E-3</v>
      </c>
      <c r="AA3" s="7">
        <f>Z3/SQRT(19)</f>
        <v>1.9183425664150056E-3</v>
      </c>
    </row>
    <row r="4" spans="1:27" x14ac:dyDescent="0.2">
      <c r="A4" s="6">
        <v>2</v>
      </c>
      <c r="B4">
        <v>4610</v>
      </c>
      <c r="C4">
        <v>4620</v>
      </c>
      <c r="D4">
        <v>5080</v>
      </c>
      <c r="F4">
        <f t="shared" ref="F4:F11" si="1">AVERAGE(B4:D4)</f>
        <v>4770</v>
      </c>
      <c r="H4" s="7">
        <f t="shared" si="0"/>
        <v>2.4947589098532494E-2</v>
      </c>
      <c r="P4" s="6">
        <v>2</v>
      </c>
      <c r="Q4">
        <v>5850</v>
      </c>
      <c r="R4">
        <v>6540</v>
      </c>
      <c r="S4">
        <v>6440</v>
      </c>
      <c r="U4">
        <f t="shared" ref="U4:U11" si="2">AVERAGE(Q4:S4)</f>
        <v>6276.666666666667</v>
      </c>
      <c r="W4" s="7">
        <f>U16/U4</f>
        <v>2.0499203398831649E-2</v>
      </c>
    </row>
    <row r="5" spans="1:27" x14ac:dyDescent="0.2">
      <c r="A5" s="6">
        <v>3</v>
      </c>
      <c r="B5">
        <v>2190</v>
      </c>
      <c r="C5">
        <v>2620</v>
      </c>
      <c r="D5">
        <v>2900</v>
      </c>
      <c r="F5">
        <f t="shared" si="1"/>
        <v>2570</v>
      </c>
      <c r="H5" s="7">
        <f t="shared" si="0"/>
        <v>2.2957198443579768E-2</v>
      </c>
      <c r="P5" s="6">
        <v>3</v>
      </c>
      <c r="Q5">
        <v>3410</v>
      </c>
      <c r="R5">
        <v>3390</v>
      </c>
      <c r="S5">
        <v>3490</v>
      </c>
      <c r="U5">
        <f t="shared" si="2"/>
        <v>3430</v>
      </c>
      <c r="W5" s="7">
        <f>U17/U5</f>
        <v>3.3527696793002916E-2</v>
      </c>
    </row>
    <row r="6" spans="1:27" x14ac:dyDescent="0.2">
      <c r="A6" s="6">
        <v>4</v>
      </c>
      <c r="B6">
        <v>2740</v>
      </c>
      <c r="C6">
        <v>3330</v>
      </c>
      <c r="D6">
        <v>3930</v>
      </c>
      <c r="F6">
        <f t="shared" si="1"/>
        <v>3333.3333333333335</v>
      </c>
      <c r="H6" s="7">
        <f t="shared" si="0"/>
        <v>1.9099999999999999E-2</v>
      </c>
      <c r="J6" s="7"/>
      <c r="P6" s="6">
        <v>4</v>
      </c>
      <c r="Q6">
        <v>8760</v>
      </c>
      <c r="R6">
        <v>8490</v>
      </c>
      <c r="S6">
        <v>8580</v>
      </c>
      <c r="U6">
        <f t="shared" si="2"/>
        <v>8610</v>
      </c>
      <c r="W6" s="7">
        <f t="shared" ref="W6:W11" si="3">U18/U6</f>
        <v>1.1111111111111112E-2</v>
      </c>
    </row>
    <row r="7" spans="1:27" x14ac:dyDescent="0.2">
      <c r="A7" s="6">
        <v>5</v>
      </c>
      <c r="B7">
        <v>3420</v>
      </c>
      <c r="C7">
        <v>3380</v>
      </c>
      <c r="D7">
        <v>3650</v>
      </c>
      <c r="F7">
        <f t="shared" si="1"/>
        <v>3483.3333333333335</v>
      </c>
      <c r="H7" s="7">
        <f t="shared" si="0"/>
        <v>1.7607655502392343E-2</v>
      </c>
      <c r="P7" s="6">
        <v>5</v>
      </c>
      <c r="Q7">
        <v>3400</v>
      </c>
      <c r="R7">
        <v>3260</v>
      </c>
      <c r="S7">
        <v>3720</v>
      </c>
      <c r="U7">
        <f t="shared" si="2"/>
        <v>3460</v>
      </c>
      <c r="W7" s="7">
        <f t="shared" si="3"/>
        <v>1.0308285163776493E-2</v>
      </c>
    </row>
    <row r="8" spans="1:27" x14ac:dyDescent="0.2">
      <c r="A8" s="6">
        <v>6</v>
      </c>
      <c r="B8">
        <v>3950</v>
      </c>
      <c r="C8">
        <v>3860</v>
      </c>
      <c r="D8">
        <v>4070</v>
      </c>
      <c r="F8">
        <f t="shared" si="1"/>
        <v>3960</v>
      </c>
      <c r="H8" s="7">
        <f t="shared" si="0"/>
        <v>1.994949494949495E-2</v>
      </c>
      <c r="P8" s="6">
        <v>6</v>
      </c>
      <c r="Q8">
        <v>1680</v>
      </c>
      <c r="R8">
        <v>2060</v>
      </c>
      <c r="S8">
        <v>1940</v>
      </c>
      <c r="U8">
        <f t="shared" si="2"/>
        <v>1893.3333333333333</v>
      </c>
      <c r="W8" s="7">
        <f t="shared" si="3"/>
        <v>2.6232394366197183E-2</v>
      </c>
    </row>
    <row r="9" spans="1:27" x14ac:dyDescent="0.2">
      <c r="A9" s="6">
        <v>7</v>
      </c>
      <c r="B9">
        <v>2460</v>
      </c>
      <c r="C9">
        <v>3850</v>
      </c>
      <c r="D9">
        <v>3420</v>
      </c>
      <c r="F9">
        <f t="shared" si="1"/>
        <v>3243.3333333333335</v>
      </c>
      <c r="H9" s="7">
        <f t="shared" ref="H9:H11" si="4">F21/F9</f>
        <v>1.0996916752312435E-2</v>
      </c>
      <c r="J9" s="7"/>
      <c r="P9" s="6">
        <v>7</v>
      </c>
      <c r="Q9">
        <v>2540</v>
      </c>
      <c r="R9">
        <v>2670</v>
      </c>
      <c r="S9">
        <v>2720</v>
      </c>
      <c r="U9">
        <f t="shared" si="2"/>
        <v>2643.3333333333335</v>
      </c>
      <c r="W9" s="7">
        <f t="shared" si="3"/>
        <v>1.0592686002522068E-2</v>
      </c>
    </row>
    <row r="10" spans="1:27" x14ac:dyDescent="0.2">
      <c r="A10" s="6">
        <v>8</v>
      </c>
      <c r="B10">
        <v>1390</v>
      </c>
      <c r="C10">
        <v>1280</v>
      </c>
      <c r="D10">
        <v>1030</v>
      </c>
      <c r="F10">
        <f t="shared" si="1"/>
        <v>1233.3333333333333</v>
      </c>
      <c r="H10" s="7">
        <f t="shared" si="4"/>
        <v>1.0810810810810811E-2</v>
      </c>
      <c r="P10" s="6">
        <v>8</v>
      </c>
      <c r="Q10">
        <v>1890</v>
      </c>
      <c r="R10">
        <v>1870</v>
      </c>
      <c r="S10">
        <v>1640</v>
      </c>
      <c r="U10">
        <f t="shared" si="2"/>
        <v>1800</v>
      </c>
      <c r="W10" s="7">
        <f t="shared" si="3"/>
        <v>1.1666666666666667E-2</v>
      </c>
    </row>
    <row r="11" spans="1:27" x14ac:dyDescent="0.2">
      <c r="A11" s="6">
        <v>9</v>
      </c>
      <c r="B11">
        <v>1870</v>
      </c>
      <c r="C11">
        <v>1910</v>
      </c>
      <c r="D11">
        <v>1920</v>
      </c>
      <c r="F11">
        <f t="shared" si="1"/>
        <v>1900</v>
      </c>
      <c r="H11" s="7">
        <f t="shared" si="4"/>
        <v>1.0877192982456142E-2</v>
      </c>
      <c r="P11" s="6">
        <v>9</v>
      </c>
      <c r="Q11">
        <v>860</v>
      </c>
      <c r="R11">
        <v>1020</v>
      </c>
      <c r="S11">
        <v>970</v>
      </c>
      <c r="U11">
        <f t="shared" si="2"/>
        <v>950</v>
      </c>
      <c r="W11" s="7">
        <f t="shared" si="3"/>
        <v>1.0877192982456142E-2</v>
      </c>
    </row>
    <row r="12" spans="1:27" x14ac:dyDescent="0.2">
      <c r="H12" s="7"/>
      <c r="W12" s="7"/>
    </row>
    <row r="13" spans="1:27" x14ac:dyDescent="0.2">
      <c r="A13" s="2" t="s">
        <v>10</v>
      </c>
      <c r="I13" s="2"/>
      <c r="K13" s="2"/>
      <c r="P13" s="2" t="s">
        <v>13</v>
      </c>
    </row>
    <row r="14" spans="1:27" x14ac:dyDescent="0.2">
      <c r="A14" s="4" t="s">
        <v>1</v>
      </c>
      <c r="B14" s="4" t="s">
        <v>2</v>
      </c>
      <c r="C14" s="4" t="s">
        <v>3</v>
      </c>
      <c r="D14" s="4" t="s">
        <v>4</v>
      </c>
      <c r="E14" s="5"/>
      <c r="F14" s="5" t="s">
        <v>5</v>
      </c>
      <c r="G14" s="5"/>
      <c r="H14" s="5"/>
      <c r="I14" s="3"/>
      <c r="J14" s="6"/>
      <c r="K14" s="6"/>
      <c r="M14" s="6"/>
      <c r="P14" s="4" t="s">
        <v>1</v>
      </c>
      <c r="Q14" s="4" t="s">
        <v>2</v>
      </c>
      <c r="R14" s="4" t="s">
        <v>3</v>
      </c>
      <c r="S14" s="4" t="s">
        <v>4</v>
      </c>
      <c r="T14" s="5"/>
      <c r="U14" s="5" t="s">
        <v>5</v>
      </c>
      <c r="V14" s="5"/>
      <c r="W14" s="5"/>
    </row>
    <row r="15" spans="1:27" x14ac:dyDescent="0.2">
      <c r="A15" s="6">
        <v>1</v>
      </c>
      <c r="B15">
        <v>84</v>
      </c>
      <c r="C15">
        <v>92</v>
      </c>
      <c r="D15">
        <v>81</v>
      </c>
      <c r="F15">
        <f>AVERAGE(B15:D15)</f>
        <v>85.666666666666671</v>
      </c>
      <c r="I15" s="3"/>
      <c r="K15" s="6"/>
      <c r="L15" s="3"/>
      <c r="P15" s="6">
        <v>1</v>
      </c>
      <c r="Q15">
        <v>41</v>
      </c>
      <c r="R15">
        <v>31</v>
      </c>
      <c r="S15">
        <v>35</v>
      </c>
      <c r="U15">
        <f>AVERAGE(Q15:S15)</f>
        <v>35.666666666666664</v>
      </c>
    </row>
    <row r="16" spans="1:27" x14ac:dyDescent="0.2">
      <c r="A16" s="6">
        <v>2</v>
      </c>
      <c r="B16">
        <v>133</v>
      </c>
      <c r="C16">
        <v>118</v>
      </c>
      <c r="D16">
        <v>106</v>
      </c>
      <c r="F16">
        <f t="shared" ref="F16:F23" si="5">AVERAGE(B16:D16)</f>
        <v>119</v>
      </c>
      <c r="I16" s="3"/>
      <c r="K16" s="6"/>
      <c r="L16" s="3"/>
      <c r="P16" s="6">
        <v>2</v>
      </c>
      <c r="Q16">
        <v>143</v>
      </c>
      <c r="R16">
        <v>125</v>
      </c>
      <c r="S16">
        <v>118</v>
      </c>
      <c r="U16">
        <f t="shared" ref="U16:U23" si="6">AVERAGE(Q16:S16)</f>
        <v>128.66666666666666</v>
      </c>
    </row>
    <row r="17" spans="1:27" x14ac:dyDescent="0.2">
      <c r="A17" s="6">
        <v>3</v>
      </c>
      <c r="B17">
        <v>56</v>
      </c>
      <c r="C17">
        <v>58</v>
      </c>
      <c r="D17">
        <v>63</v>
      </c>
      <c r="F17">
        <f t="shared" si="5"/>
        <v>59</v>
      </c>
      <c r="I17" s="3"/>
      <c r="K17" s="6"/>
      <c r="L17" s="3"/>
      <c r="P17" s="6">
        <v>3</v>
      </c>
      <c r="Q17">
        <v>130</v>
      </c>
      <c r="R17">
        <v>134</v>
      </c>
      <c r="S17">
        <v>81</v>
      </c>
      <c r="U17">
        <f t="shared" si="6"/>
        <v>115</v>
      </c>
    </row>
    <row r="18" spans="1:27" x14ac:dyDescent="0.2">
      <c r="A18" s="6">
        <v>4</v>
      </c>
      <c r="B18">
        <v>54</v>
      </c>
      <c r="C18">
        <v>69</v>
      </c>
      <c r="D18">
        <v>68</v>
      </c>
      <c r="F18">
        <f t="shared" si="5"/>
        <v>63.666666666666664</v>
      </c>
      <c r="I18" s="3"/>
      <c r="K18" s="6"/>
      <c r="L18" s="3"/>
      <c r="P18" s="6">
        <v>4</v>
      </c>
      <c r="Q18">
        <v>102</v>
      </c>
      <c r="R18">
        <v>88</v>
      </c>
      <c r="S18">
        <v>97</v>
      </c>
      <c r="U18">
        <f t="shared" si="6"/>
        <v>95.666666666666671</v>
      </c>
    </row>
    <row r="19" spans="1:27" x14ac:dyDescent="0.2">
      <c r="A19" s="6">
        <v>5</v>
      </c>
      <c r="B19">
        <v>56</v>
      </c>
      <c r="C19">
        <v>68</v>
      </c>
      <c r="D19">
        <v>60</v>
      </c>
      <c r="F19">
        <f t="shared" si="5"/>
        <v>61.333333333333336</v>
      </c>
      <c r="I19" s="3"/>
      <c r="K19" s="6"/>
      <c r="L19" s="3"/>
      <c r="P19" s="6">
        <v>5</v>
      </c>
      <c r="Q19">
        <v>28</v>
      </c>
      <c r="R19">
        <v>40</v>
      </c>
      <c r="S19">
        <v>39</v>
      </c>
      <c r="U19">
        <f t="shared" si="6"/>
        <v>35.666666666666664</v>
      </c>
    </row>
    <row r="20" spans="1:27" x14ac:dyDescent="0.2">
      <c r="A20" s="6">
        <v>6</v>
      </c>
      <c r="B20">
        <v>72</v>
      </c>
      <c r="C20">
        <v>91</v>
      </c>
      <c r="D20">
        <v>74</v>
      </c>
      <c r="F20">
        <f t="shared" si="5"/>
        <v>79</v>
      </c>
      <c r="I20" s="3"/>
      <c r="K20" s="6"/>
      <c r="L20" s="3"/>
      <c r="P20" s="6">
        <v>6</v>
      </c>
      <c r="Q20">
        <v>49</v>
      </c>
      <c r="R20">
        <v>62</v>
      </c>
      <c r="S20">
        <v>38</v>
      </c>
      <c r="U20">
        <f t="shared" si="6"/>
        <v>49.666666666666664</v>
      </c>
    </row>
    <row r="21" spans="1:27" x14ac:dyDescent="0.2">
      <c r="A21" s="6">
        <v>7</v>
      </c>
      <c r="B21">
        <v>34</v>
      </c>
      <c r="C21">
        <v>36</v>
      </c>
      <c r="D21">
        <v>37</v>
      </c>
      <c r="F21">
        <f t="shared" si="5"/>
        <v>35.666666666666664</v>
      </c>
      <c r="I21" s="3"/>
      <c r="K21" s="6"/>
      <c r="L21" s="3"/>
      <c r="P21" s="6">
        <v>7</v>
      </c>
      <c r="Q21">
        <v>33</v>
      </c>
      <c r="R21">
        <v>27</v>
      </c>
      <c r="S21">
        <v>24</v>
      </c>
      <c r="U21">
        <f t="shared" si="6"/>
        <v>28</v>
      </c>
    </row>
    <row r="22" spans="1:27" x14ac:dyDescent="0.2">
      <c r="A22" s="6">
        <v>8</v>
      </c>
      <c r="B22">
        <v>12</v>
      </c>
      <c r="C22">
        <v>11</v>
      </c>
      <c r="D22">
        <v>17</v>
      </c>
      <c r="F22">
        <f t="shared" si="5"/>
        <v>13.333333333333334</v>
      </c>
      <c r="I22" s="3"/>
      <c r="K22" s="6"/>
      <c r="L22" s="3"/>
      <c r="P22" s="6">
        <v>8</v>
      </c>
      <c r="Q22">
        <v>17</v>
      </c>
      <c r="R22">
        <v>25</v>
      </c>
      <c r="S22">
        <v>21</v>
      </c>
      <c r="U22">
        <f t="shared" si="6"/>
        <v>21</v>
      </c>
    </row>
    <row r="23" spans="1:27" x14ac:dyDescent="0.2">
      <c r="A23" s="6">
        <v>9</v>
      </c>
      <c r="B23">
        <v>26</v>
      </c>
      <c r="C23">
        <v>19</v>
      </c>
      <c r="D23">
        <v>17</v>
      </c>
      <c r="F23">
        <f t="shared" si="5"/>
        <v>20.666666666666668</v>
      </c>
      <c r="I23" s="3"/>
      <c r="K23" s="6"/>
      <c r="P23" s="6">
        <v>9</v>
      </c>
      <c r="Q23">
        <v>9</v>
      </c>
      <c r="R23">
        <v>11</v>
      </c>
      <c r="S23">
        <v>11</v>
      </c>
      <c r="U23">
        <f t="shared" si="6"/>
        <v>10.333333333333334</v>
      </c>
    </row>
    <row r="25" spans="1:27" x14ac:dyDescent="0.2">
      <c r="A25" s="9" t="s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P25" s="9" t="s">
        <v>23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">
      <c r="A26" s="11" t="s">
        <v>1</v>
      </c>
      <c r="B26" s="11" t="s">
        <v>2</v>
      </c>
      <c r="C26" s="11" t="s">
        <v>3</v>
      </c>
      <c r="D26" s="11" t="s">
        <v>4</v>
      </c>
      <c r="E26" s="12"/>
      <c r="F26" s="12" t="s">
        <v>5</v>
      </c>
      <c r="G26" s="12"/>
      <c r="H26" s="12" t="s">
        <v>11</v>
      </c>
      <c r="I26" s="12"/>
      <c r="J26" s="12" t="s">
        <v>6</v>
      </c>
      <c r="K26" s="12" t="s">
        <v>7</v>
      </c>
      <c r="L26" s="12" t="s">
        <v>8</v>
      </c>
      <c r="P26" s="11" t="s">
        <v>1</v>
      </c>
      <c r="Q26" s="11" t="s">
        <v>2</v>
      </c>
      <c r="R26" s="11" t="s">
        <v>3</v>
      </c>
      <c r="S26" s="11" t="s">
        <v>4</v>
      </c>
      <c r="T26" s="12"/>
      <c r="U26" s="12" t="s">
        <v>5</v>
      </c>
      <c r="V26" s="12"/>
      <c r="W26" s="12" t="s">
        <v>11</v>
      </c>
      <c r="X26" s="12"/>
      <c r="Y26" s="12" t="s">
        <v>6</v>
      </c>
      <c r="Z26" s="12" t="s">
        <v>7</v>
      </c>
      <c r="AA26" s="12" t="s">
        <v>8</v>
      </c>
    </row>
    <row r="27" spans="1:27" x14ac:dyDescent="0.2">
      <c r="A27" s="13">
        <v>1</v>
      </c>
      <c r="B27" s="10">
        <v>920</v>
      </c>
      <c r="C27" s="10">
        <v>1230</v>
      </c>
      <c r="D27" s="10">
        <v>1110</v>
      </c>
      <c r="E27" s="10"/>
      <c r="F27" s="10">
        <f>AVERAGE(B27:D27)</f>
        <v>1086.6666666666667</v>
      </c>
      <c r="G27" s="10"/>
      <c r="H27" s="14">
        <f>F33/F27</f>
        <v>9.2024539877300603E-4</v>
      </c>
      <c r="I27" s="10"/>
      <c r="J27" s="14">
        <f>AVERAGE(H27:H29)</f>
        <v>1.4531329459754815E-3</v>
      </c>
      <c r="K27" s="14">
        <f>STDEV(H27:H45)</f>
        <v>7.6860500635042833E-4</v>
      </c>
      <c r="L27" s="14">
        <f>K27/SQRT(3)</f>
        <v>4.4375430731691381E-4</v>
      </c>
      <c r="P27" s="13">
        <v>1</v>
      </c>
      <c r="Q27" s="10">
        <v>2930</v>
      </c>
      <c r="R27" s="10">
        <v>2920</v>
      </c>
      <c r="S27" s="10">
        <v>2850</v>
      </c>
      <c r="T27" s="15"/>
      <c r="U27" s="10">
        <f>AVERAGE(Q27:S27)</f>
        <v>2900</v>
      </c>
      <c r="V27" s="10"/>
      <c r="W27" s="14">
        <f>U33/U27</f>
        <v>1.264367816091954E-3</v>
      </c>
      <c r="X27" s="10"/>
      <c r="Y27" s="14">
        <f>AVERAGE(W27:W29)</f>
        <v>3.2085488666353163E-3</v>
      </c>
      <c r="Z27" s="14">
        <f>STDEV(W27:W45)</f>
        <v>6.8291024593262525E-3</v>
      </c>
      <c r="AA27" s="14">
        <f>Z27/SQRT(3)</f>
        <v>3.9427841432155475E-3</v>
      </c>
    </row>
    <row r="28" spans="1:27" x14ac:dyDescent="0.2">
      <c r="A28" s="13">
        <v>2</v>
      </c>
      <c r="B28" s="10">
        <v>6230</v>
      </c>
      <c r="C28" s="10">
        <v>6070</v>
      </c>
      <c r="D28" s="10">
        <v>6060</v>
      </c>
      <c r="E28" s="10"/>
      <c r="F28" s="10">
        <f t="shared" ref="F28:F29" si="7">AVERAGE(B28:D28)</f>
        <v>6120</v>
      </c>
      <c r="G28" s="10"/>
      <c r="H28" s="14">
        <f t="shared" ref="H28:H29" si="8">F34/F28</f>
        <v>7.0806100217864914E-4</v>
      </c>
      <c r="I28" s="10"/>
      <c r="J28" s="10"/>
      <c r="K28" s="10"/>
      <c r="L28" s="10"/>
      <c r="P28" s="13">
        <v>2</v>
      </c>
      <c r="Q28" s="10">
        <v>970</v>
      </c>
      <c r="R28" s="10">
        <v>1100</v>
      </c>
      <c r="S28" s="10">
        <v>1080</v>
      </c>
      <c r="T28" s="10"/>
      <c r="U28" s="10">
        <f t="shared" ref="U28:U29" si="9">AVERAGE(Q28:S28)</f>
        <v>1050</v>
      </c>
      <c r="V28" s="10"/>
      <c r="W28" s="14">
        <f t="shared" ref="W28:W29" si="10">U34/U28</f>
        <v>6.3492063492063492E-3</v>
      </c>
      <c r="X28" s="10"/>
      <c r="Y28" s="10"/>
      <c r="Z28" s="10"/>
      <c r="AA28" s="10"/>
    </row>
    <row r="29" spans="1:27" x14ac:dyDescent="0.2">
      <c r="A29" s="13">
        <v>3</v>
      </c>
      <c r="B29" s="10">
        <v>1300</v>
      </c>
      <c r="C29" s="10">
        <v>1630</v>
      </c>
      <c r="D29" s="10">
        <v>1830</v>
      </c>
      <c r="E29" s="10"/>
      <c r="F29" s="10">
        <f t="shared" si="7"/>
        <v>1586.6666666666667</v>
      </c>
      <c r="G29" s="10"/>
      <c r="H29" s="14">
        <f t="shared" si="8"/>
        <v>2.7310924369747898E-3</v>
      </c>
      <c r="I29" s="10"/>
      <c r="J29" s="10"/>
      <c r="K29" s="10"/>
      <c r="L29" s="10"/>
      <c r="P29" s="13">
        <v>3</v>
      </c>
      <c r="Q29" s="10">
        <v>1550</v>
      </c>
      <c r="R29" s="10">
        <v>1610</v>
      </c>
      <c r="S29" s="10">
        <v>1810</v>
      </c>
      <c r="T29" s="10"/>
      <c r="U29" s="10">
        <f t="shared" si="9"/>
        <v>1656.6666666666667</v>
      </c>
      <c r="V29" s="10"/>
      <c r="W29" s="14">
        <f t="shared" si="10"/>
        <v>2.012072434607646E-3</v>
      </c>
      <c r="X29" s="10"/>
      <c r="Y29" s="10"/>
      <c r="Z29" s="10"/>
      <c r="AA29" s="10"/>
    </row>
    <row r="30" spans="1:27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x14ac:dyDescent="0.2">
      <c r="A31" s="9" t="s">
        <v>27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P31" s="9" t="s">
        <v>28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x14ac:dyDescent="0.2">
      <c r="A32" s="11" t="s">
        <v>1</v>
      </c>
      <c r="B32" s="11" t="s">
        <v>2</v>
      </c>
      <c r="C32" s="11" t="s">
        <v>3</v>
      </c>
      <c r="D32" s="11" t="s">
        <v>4</v>
      </c>
      <c r="E32" s="12"/>
      <c r="F32" s="12" t="s">
        <v>5</v>
      </c>
      <c r="G32" s="12"/>
      <c r="H32" s="12"/>
      <c r="I32" s="12"/>
      <c r="J32" s="12"/>
      <c r="K32" s="12"/>
      <c r="L32" s="12"/>
      <c r="P32" s="11" t="s">
        <v>1</v>
      </c>
      <c r="Q32" s="11" t="s">
        <v>2</v>
      </c>
      <c r="R32" s="11" t="s">
        <v>3</v>
      </c>
      <c r="S32" s="11" t="s">
        <v>4</v>
      </c>
      <c r="T32" s="12"/>
      <c r="U32" s="12" t="s">
        <v>5</v>
      </c>
      <c r="V32" s="12"/>
      <c r="W32" s="12"/>
      <c r="X32" s="12"/>
      <c r="Y32" s="12"/>
      <c r="Z32" s="12"/>
      <c r="AA32" s="12"/>
    </row>
    <row r="33" spans="1:27" x14ac:dyDescent="0.2">
      <c r="A33" s="13">
        <v>1</v>
      </c>
      <c r="B33" s="10">
        <v>0</v>
      </c>
      <c r="C33" s="10">
        <v>1</v>
      </c>
      <c r="D33" s="10">
        <v>2</v>
      </c>
      <c r="E33" s="10"/>
      <c r="F33" s="10">
        <f>AVERAGE(B33:D33)</f>
        <v>1</v>
      </c>
      <c r="G33" s="10"/>
      <c r="H33" s="14"/>
      <c r="I33" s="10"/>
      <c r="J33" s="14"/>
      <c r="K33" s="14"/>
      <c r="L33" s="14"/>
      <c r="P33" s="13">
        <v>1</v>
      </c>
      <c r="Q33" s="10">
        <v>4</v>
      </c>
      <c r="R33" s="10">
        <v>5</v>
      </c>
      <c r="S33" s="10">
        <v>2</v>
      </c>
      <c r="T33" s="10"/>
      <c r="U33" s="10">
        <f>AVERAGE(Q33:S33)</f>
        <v>3.6666666666666665</v>
      </c>
      <c r="V33" s="10"/>
      <c r="W33" s="14"/>
      <c r="X33" s="10"/>
      <c r="Y33" s="14"/>
      <c r="Z33" s="14"/>
      <c r="AA33" s="14"/>
    </row>
    <row r="34" spans="1:27" x14ac:dyDescent="0.2">
      <c r="A34" s="13">
        <v>2</v>
      </c>
      <c r="B34" s="10">
        <v>4</v>
      </c>
      <c r="C34" s="10">
        <v>4</v>
      </c>
      <c r="D34" s="10">
        <v>5</v>
      </c>
      <c r="E34" s="10"/>
      <c r="F34" s="10">
        <f t="shared" ref="F34:F35" si="11">AVERAGE(B34:D34)</f>
        <v>4.333333333333333</v>
      </c>
      <c r="G34" s="10"/>
      <c r="H34" s="14"/>
      <c r="I34" s="10"/>
      <c r="J34" s="10"/>
      <c r="K34" s="10"/>
      <c r="L34" s="10"/>
      <c r="P34" s="13">
        <v>2</v>
      </c>
      <c r="Q34" s="10">
        <v>6</v>
      </c>
      <c r="R34" s="10">
        <v>9</v>
      </c>
      <c r="S34" s="10">
        <v>5</v>
      </c>
      <c r="T34" s="10"/>
      <c r="U34" s="10">
        <f t="shared" ref="U34:U35" si="12">AVERAGE(Q34:S34)</f>
        <v>6.666666666666667</v>
      </c>
      <c r="V34" s="10"/>
      <c r="W34" s="14"/>
      <c r="X34" s="10"/>
      <c r="Y34" s="10"/>
      <c r="Z34" s="10"/>
      <c r="AA34" s="10"/>
    </row>
    <row r="35" spans="1:27" x14ac:dyDescent="0.2">
      <c r="A35" s="13">
        <v>3</v>
      </c>
      <c r="B35" s="10">
        <v>5</v>
      </c>
      <c r="C35" s="10">
        <v>2</v>
      </c>
      <c r="D35" s="10">
        <v>6</v>
      </c>
      <c r="E35" s="10"/>
      <c r="F35" s="10">
        <f t="shared" si="11"/>
        <v>4.333333333333333</v>
      </c>
      <c r="G35" s="10"/>
      <c r="H35" s="14"/>
      <c r="I35" s="10"/>
      <c r="J35" s="10"/>
      <c r="K35" s="10"/>
      <c r="L35" s="10"/>
      <c r="P35" s="13">
        <v>3</v>
      </c>
      <c r="Q35" s="10">
        <v>3</v>
      </c>
      <c r="R35" s="10">
        <v>5</v>
      </c>
      <c r="S35" s="10">
        <v>2</v>
      </c>
      <c r="T35" s="10"/>
      <c r="U35" s="10">
        <f t="shared" si="12"/>
        <v>3.3333333333333335</v>
      </c>
      <c r="V35" s="10"/>
      <c r="W35" s="14"/>
      <c r="X35" s="10"/>
      <c r="Y35" s="10"/>
      <c r="Z35" s="10"/>
      <c r="AA35" s="10"/>
    </row>
    <row r="37" spans="1:27" x14ac:dyDescent="0.2">
      <c r="A37" s="2" t="s">
        <v>25</v>
      </c>
      <c r="P37" s="2" t="s">
        <v>24</v>
      </c>
    </row>
    <row r="38" spans="1:27" x14ac:dyDescent="0.2">
      <c r="A38" s="4" t="s">
        <v>1</v>
      </c>
      <c r="B38" s="4" t="s">
        <v>2</v>
      </c>
      <c r="C38" s="4" t="s">
        <v>3</v>
      </c>
      <c r="D38" s="4" t="s">
        <v>4</v>
      </c>
      <c r="E38" s="5"/>
      <c r="F38" s="5" t="s">
        <v>5</v>
      </c>
      <c r="G38" s="5"/>
      <c r="H38" s="5" t="s">
        <v>11</v>
      </c>
      <c r="I38" s="5"/>
      <c r="J38" s="5" t="s">
        <v>6</v>
      </c>
      <c r="K38" s="5" t="s">
        <v>7</v>
      </c>
      <c r="L38" s="5" t="s">
        <v>8</v>
      </c>
      <c r="P38" s="4" t="s">
        <v>1</v>
      </c>
      <c r="Q38" s="4" t="s">
        <v>2</v>
      </c>
      <c r="R38" s="4" t="s">
        <v>3</v>
      </c>
      <c r="S38" s="4" t="s">
        <v>4</v>
      </c>
      <c r="T38" s="5"/>
      <c r="U38" s="5" t="s">
        <v>5</v>
      </c>
      <c r="V38" s="5"/>
      <c r="W38" s="5" t="s">
        <v>11</v>
      </c>
      <c r="X38" s="5"/>
      <c r="Y38" s="5" t="s">
        <v>6</v>
      </c>
      <c r="Z38" s="5" t="s">
        <v>7</v>
      </c>
      <c r="AA38" s="5" t="s">
        <v>8</v>
      </c>
    </row>
    <row r="39" spans="1:27" x14ac:dyDescent="0.2">
      <c r="A39" s="6">
        <v>1</v>
      </c>
      <c r="B39">
        <v>2130</v>
      </c>
      <c r="C39">
        <v>1890</v>
      </c>
      <c r="D39">
        <v>2060</v>
      </c>
      <c r="F39">
        <f>AVERAGE(B39:D39)</f>
        <v>2026.6666666666667</v>
      </c>
      <c r="H39" s="7">
        <f>F45/F39</f>
        <v>1.3157894736842105E-3</v>
      </c>
      <c r="J39" s="7">
        <f>AVERAGE(H39:H41)</f>
        <v>1.7543036609184463E-3</v>
      </c>
      <c r="K39" s="7">
        <f>STDEV(H39:H57)</f>
        <v>1.0531500451975999E-2</v>
      </c>
      <c r="L39" s="7">
        <f>K39/SQRT(3)</f>
        <v>6.0803646209190085E-3</v>
      </c>
      <c r="P39" s="6">
        <v>1</v>
      </c>
      <c r="Q39">
        <v>5790</v>
      </c>
      <c r="R39">
        <v>5730</v>
      </c>
      <c r="S39">
        <v>5410</v>
      </c>
      <c r="U39">
        <f>AVERAGE(Q39:S39)</f>
        <v>5643.333333333333</v>
      </c>
      <c r="W39" s="7">
        <f>U45/U39</f>
        <v>1.0277613703484938E-2</v>
      </c>
      <c r="Y39" s="7">
        <f>AVERAGE(W39:W41)</f>
        <v>1.2833098193488076E-2</v>
      </c>
      <c r="Z39" s="7">
        <f>STDEV(W39:W57)</f>
        <v>6.1011324452823383E-3</v>
      </c>
      <c r="AA39" s="7">
        <f>Z39/SQRT(3)</f>
        <v>3.522490459645318E-3</v>
      </c>
    </row>
    <row r="40" spans="1:27" x14ac:dyDescent="0.2">
      <c r="A40" s="6">
        <v>2</v>
      </c>
      <c r="B40">
        <v>5020</v>
      </c>
      <c r="C40">
        <v>4680</v>
      </c>
      <c r="D40">
        <v>4770</v>
      </c>
      <c r="F40">
        <f t="shared" ref="F40:F41" si="13">AVERAGE(B40:D40)</f>
        <v>4823.333333333333</v>
      </c>
      <c r="H40" s="7">
        <f t="shared" ref="H40:H41" si="14">F46/F40</f>
        <v>2.1423635107118179E-3</v>
      </c>
      <c r="P40" s="6">
        <v>2</v>
      </c>
      <c r="Q40">
        <v>5460</v>
      </c>
      <c r="R40">
        <v>5470</v>
      </c>
      <c r="S40">
        <v>5490</v>
      </c>
      <c r="U40">
        <f t="shared" ref="U40:U41" si="15">AVERAGE(Q40:S40)</f>
        <v>5473.333333333333</v>
      </c>
      <c r="W40" s="7">
        <f t="shared" ref="W40:W41" si="16">U46/U40</f>
        <v>8.2216808769792933E-3</v>
      </c>
    </row>
    <row r="41" spans="1:27" x14ac:dyDescent="0.2">
      <c r="A41" s="6">
        <v>3</v>
      </c>
      <c r="B41">
        <v>4110</v>
      </c>
      <c r="C41">
        <v>4060</v>
      </c>
      <c r="D41">
        <v>4020</v>
      </c>
      <c r="F41">
        <f t="shared" si="13"/>
        <v>4063.3333333333335</v>
      </c>
      <c r="H41" s="7">
        <f t="shared" si="14"/>
        <v>1.8047579983593107E-3</v>
      </c>
      <c r="P41" s="6">
        <v>3</v>
      </c>
      <c r="Q41">
        <v>1490</v>
      </c>
      <c r="R41">
        <v>1510</v>
      </c>
      <c r="S41">
        <v>1400</v>
      </c>
      <c r="U41">
        <f t="shared" si="15"/>
        <v>1466.6666666666667</v>
      </c>
      <c r="W41" s="7">
        <f t="shared" si="16"/>
        <v>1.9999999999999997E-2</v>
      </c>
    </row>
    <row r="43" spans="1:27" x14ac:dyDescent="0.2">
      <c r="A43" s="2" t="s">
        <v>26</v>
      </c>
      <c r="P43" s="2" t="s">
        <v>29</v>
      </c>
    </row>
    <row r="44" spans="1:27" x14ac:dyDescent="0.2">
      <c r="A44" s="4" t="s">
        <v>1</v>
      </c>
      <c r="B44" s="4" t="s">
        <v>2</v>
      </c>
      <c r="C44" s="4" t="s">
        <v>3</v>
      </c>
      <c r="D44" s="4" t="s">
        <v>4</v>
      </c>
      <c r="E44" s="5"/>
      <c r="F44" s="5" t="s">
        <v>5</v>
      </c>
      <c r="G44" s="5"/>
      <c r="H44" s="5"/>
      <c r="I44" s="5"/>
      <c r="J44" s="5"/>
      <c r="K44" s="5"/>
      <c r="L44" s="5"/>
      <c r="P44" s="4" t="s">
        <v>1</v>
      </c>
      <c r="Q44" s="4" t="s">
        <v>2</v>
      </c>
      <c r="R44" s="4" t="s">
        <v>3</v>
      </c>
      <c r="S44" s="4" t="s">
        <v>4</v>
      </c>
      <c r="T44" s="5"/>
      <c r="U44" s="5" t="s">
        <v>5</v>
      </c>
      <c r="V44" s="5"/>
      <c r="W44" s="5"/>
      <c r="X44" s="5"/>
      <c r="Y44" s="5"/>
      <c r="Z44" s="5"/>
      <c r="AA44" s="5"/>
    </row>
    <row r="45" spans="1:27" x14ac:dyDescent="0.2">
      <c r="A45" s="6">
        <v>1</v>
      </c>
      <c r="B45">
        <v>3</v>
      </c>
      <c r="C45">
        <v>3</v>
      </c>
      <c r="D45">
        <v>2</v>
      </c>
      <c r="F45">
        <f>AVERAGE(B45:D45)</f>
        <v>2.6666666666666665</v>
      </c>
      <c r="H45" s="7"/>
      <c r="J45" s="7"/>
      <c r="K45" s="7"/>
      <c r="L45" s="7"/>
      <c r="P45" s="6">
        <v>1</v>
      </c>
      <c r="Q45">
        <v>63</v>
      </c>
      <c r="R45">
        <v>55</v>
      </c>
      <c r="S45">
        <v>56</v>
      </c>
      <c r="U45">
        <f>AVERAGE(Q45:S45)</f>
        <v>58</v>
      </c>
      <c r="W45" s="7"/>
      <c r="Y45" s="7"/>
      <c r="Z45" s="7"/>
      <c r="AA45" s="7"/>
    </row>
    <row r="46" spans="1:27" x14ac:dyDescent="0.2">
      <c r="A46" s="6">
        <v>2</v>
      </c>
      <c r="B46">
        <v>6</v>
      </c>
      <c r="C46">
        <v>13</v>
      </c>
      <c r="D46">
        <v>12</v>
      </c>
      <c r="F46">
        <f t="shared" ref="F46:F47" si="17">AVERAGE(B46:D46)</f>
        <v>10.333333333333334</v>
      </c>
      <c r="H46" s="7"/>
      <c r="P46" s="6">
        <v>2</v>
      </c>
      <c r="Q46">
        <v>49</v>
      </c>
      <c r="R46">
        <v>46</v>
      </c>
      <c r="S46">
        <v>40</v>
      </c>
      <c r="U46">
        <f t="shared" ref="U46:U47" si="18">AVERAGE(Q46:S46)</f>
        <v>45</v>
      </c>
      <c r="W46" s="7"/>
    </row>
    <row r="47" spans="1:27" x14ac:dyDescent="0.2">
      <c r="A47" s="6">
        <v>3</v>
      </c>
      <c r="B47">
        <v>9</v>
      </c>
      <c r="C47">
        <v>8</v>
      </c>
      <c r="D47">
        <v>5</v>
      </c>
      <c r="F47">
        <f t="shared" si="17"/>
        <v>7.333333333333333</v>
      </c>
      <c r="H47" s="7"/>
      <c r="P47" s="6">
        <v>3</v>
      </c>
      <c r="Q47">
        <v>32</v>
      </c>
      <c r="R47">
        <v>23</v>
      </c>
      <c r="S47">
        <v>33</v>
      </c>
      <c r="U47">
        <f t="shared" si="18"/>
        <v>29.333333333333332</v>
      </c>
      <c r="W47" s="7"/>
    </row>
    <row r="49" spans="1:27" x14ac:dyDescent="0.2">
      <c r="A49" s="9" t="s">
        <v>30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P49" s="9" t="s">
        <v>32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">
      <c r="A50" s="11" t="s">
        <v>1</v>
      </c>
      <c r="B50" s="11" t="s">
        <v>2</v>
      </c>
      <c r="C50" s="11" t="s">
        <v>3</v>
      </c>
      <c r="D50" s="11" t="s">
        <v>4</v>
      </c>
      <c r="E50" s="12"/>
      <c r="F50" s="12" t="s">
        <v>5</v>
      </c>
      <c r="G50" s="12"/>
      <c r="H50" s="12" t="s">
        <v>11</v>
      </c>
      <c r="I50" s="12"/>
      <c r="J50" s="12" t="s">
        <v>6</v>
      </c>
      <c r="K50" s="12" t="s">
        <v>7</v>
      </c>
      <c r="L50" s="12" t="s">
        <v>8</v>
      </c>
      <c r="P50" s="11" t="s">
        <v>1</v>
      </c>
      <c r="Q50" s="11" t="s">
        <v>2</v>
      </c>
      <c r="R50" s="11" t="s">
        <v>3</v>
      </c>
      <c r="S50" s="11" t="s">
        <v>4</v>
      </c>
      <c r="T50" s="12"/>
      <c r="U50" s="12" t="s">
        <v>5</v>
      </c>
      <c r="V50" s="12"/>
      <c r="W50" s="12" t="s">
        <v>11</v>
      </c>
      <c r="X50" s="12"/>
      <c r="Y50" s="12" t="s">
        <v>6</v>
      </c>
      <c r="Z50" s="12" t="s">
        <v>7</v>
      </c>
      <c r="AA50" s="12" t="s">
        <v>8</v>
      </c>
    </row>
    <row r="51" spans="1:27" x14ac:dyDescent="0.2">
      <c r="A51" s="13">
        <v>1</v>
      </c>
      <c r="B51" s="10">
        <v>1870</v>
      </c>
      <c r="C51" s="10">
        <v>1740</v>
      </c>
      <c r="D51" s="10">
        <v>1720</v>
      </c>
      <c r="E51" s="10"/>
      <c r="F51" s="10">
        <f>AVERAGE(B51:D51)</f>
        <v>1776.6666666666667</v>
      </c>
      <c r="G51" s="10"/>
      <c r="H51" s="14">
        <f>F57/F51</f>
        <v>9.756097560975608E-3</v>
      </c>
      <c r="I51" s="10"/>
      <c r="J51" s="14">
        <f>AVERAGE(H51:H53)</f>
        <v>1.6199784787631764E-2</v>
      </c>
      <c r="K51" s="14">
        <f>STDEV(H51:H69)</f>
        <v>7.5395417543479273E-3</v>
      </c>
      <c r="L51" s="14">
        <f>K51/SQRT(3)</f>
        <v>4.3529564614391992E-3</v>
      </c>
      <c r="P51" s="13">
        <v>1</v>
      </c>
      <c r="Q51" s="10">
        <v>2420</v>
      </c>
      <c r="R51" s="10">
        <v>2670</v>
      </c>
      <c r="S51" s="10">
        <v>2550</v>
      </c>
      <c r="T51" s="15"/>
      <c r="U51" s="10">
        <f>AVERAGE(Q51:S51)</f>
        <v>2546.6666666666665</v>
      </c>
      <c r="V51" s="10"/>
      <c r="W51" s="14">
        <f>U57/U51</f>
        <v>5.235602094240838E-3</v>
      </c>
      <c r="X51" s="10"/>
      <c r="Y51" s="14">
        <f>AVERAGE(W51:W53)</f>
        <v>4.4744599330194673E-3</v>
      </c>
      <c r="Z51" s="14">
        <f>STDEV(W51:W53)</f>
        <v>1.0389136322385092E-3</v>
      </c>
      <c r="AA51" s="14">
        <f>Z51/SQRT(3)</f>
        <v>5.9981706523767517E-4</v>
      </c>
    </row>
    <row r="52" spans="1:27" x14ac:dyDescent="0.2">
      <c r="A52" s="13">
        <v>2</v>
      </c>
      <c r="B52" s="10">
        <v>1700</v>
      </c>
      <c r="C52" s="10">
        <v>1820</v>
      </c>
      <c r="D52" s="10">
        <v>1570</v>
      </c>
      <c r="E52" s="10"/>
      <c r="F52" s="10">
        <f t="shared" ref="F52:F53" si="19">AVERAGE(B52:D52)</f>
        <v>1696.6666666666667</v>
      </c>
      <c r="G52" s="10"/>
      <c r="H52" s="14">
        <f t="shared" ref="H52:H53" si="20">F58/F52</f>
        <v>2.8880157170923376E-2</v>
      </c>
      <c r="I52" s="10"/>
      <c r="J52" s="10"/>
      <c r="K52" s="10"/>
      <c r="L52" s="10"/>
      <c r="P52" s="13">
        <v>2</v>
      </c>
      <c r="Q52" s="10">
        <v>6260</v>
      </c>
      <c r="R52" s="10">
        <v>6650</v>
      </c>
      <c r="S52" s="10">
        <v>5930</v>
      </c>
      <c r="T52" s="10"/>
      <c r="U52" s="10">
        <f t="shared" ref="U52:U53" si="21">AVERAGE(Q52:S52)</f>
        <v>6280</v>
      </c>
      <c r="V52" s="10"/>
      <c r="W52" s="14">
        <f t="shared" ref="W52:W53" si="22">U58/U52</f>
        <v>3.2908704883227178E-3</v>
      </c>
      <c r="X52" s="10"/>
      <c r="Y52" s="10"/>
      <c r="Z52" s="10"/>
      <c r="AA52" s="10"/>
    </row>
    <row r="53" spans="1:27" x14ac:dyDescent="0.2">
      <c r="A53" s="13">
        <v>3</v>
      </c>
      <c r="B53" s="10">
        <v>2540</v>
      </c>
      <c r="C53" s="10">
        <v>2680</v>
      </c>
      <c r="D53" s="10">
        <v>2910</v>
      </c>
      <c r="E53" s="10"/>
      <c r="F53" s="10">
        <f t="shared" si="19"/>
        <v>2710</v>
      </c>
      <c r="G53" s="10"/>
      <c r="H53" s="14">
        <f t="shared" si="20"/>
        <v>9.9630996309963103E-3</v>
      </c>
      <c r="I53" s="10"/>
      <c r="J53" s="10"/>
      <c r="K53" s="10"/>
      <c r="L53" s="10"/>
      <c r="P53" s="13">
        <v>3</v>
      </c>
      <c r="Q53" s="10">
        <v>4110</v>
      </c>
      <c r="R53" s="10">
        <v>3660</v>
      </c>
      <c r="S53" s="10">
        <v>3870</v>
      </c>
      <c r="T53" s="10"/>
      <c r="U53" s="10">
        <f t="shared" si="21"/>
        <v>3880</v>
      </c>
      <c r="V53" s="10"/>
      <c r="W53" s="14">
        <f t="shared" si="22"/>
        <v>4.8969072164948453E-3</v>
      </c>
      <c r="X53" s="10"/>
      <c r="Y53" s="10"/>
      <c r="Z53" s="10"/>
      <c r="AA53" s="10"/>
    </row>
    <row r="54" spans="1:27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x14ac:dyDescent="0.2">
      <c r="A55" s="9" t="s">
        <v>31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P55" s="9" t="s">
        <v>33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x14ac:dyDescent="0.2">
      <c r="A56" s="11" t="s">
        <v>1</v>
      </c>
      <c r="B56" s="11" t="s">
        <v>2</v>
      </c>
      <c r="C56" s="11" t="s">
        <v>3</v>
      </c>
      <c r="D56" s="11" t="s">
        <v>4</v>
      </c>
      <c r="E56" s="12"/>
      <c r="F56" s="12" t="s">
        <v>5</v>
      </c>
      <c r="G56" s="12"/>
      <c r="H56" s="12"/>
      <c r="I56" s="12"/>
      <c r="J56" s="12"/>
      <c r="K56" s="12"/>
      <c r="L56" s="12"/>
      <c r="P56" s="11" t="s">
        <v>1</v>
      </c>
      <c r="Q56" s="11"/>
      <c r="R56" s="11"/>
      <c r="S56" s="11"/>
      <c r="T56" s="12"/>
      <c r="U56" s="12" t="s">
        <v>5</v>
      </c>
      <c r="V56" s="12"/>
      <c r="W56" s="12"/>
      <c r="X56" s="12"/>
      <c r="Y56" s="12"/>
      <c r="Z56" s="12"/>
      <c r="AA56" s="12"/>
    </row>
    <row r="57" spans="1:27" x14ac:dyDescent="0.2">
      <c r="A57" s="13">
        <v>1</v>
      </c>
      <c r="B57" s="10">
        <v>18</v>
      </c>
      <c r="C57" s="10">
        <v>17</v>
      </c>
      <c r="D57" s="10">
        <v>17</v>
      </c>
      <c r="E57" s="10"/>
      <c r="F57" s="10">
        <f>AVERAGE(B57:D57)</f>
        <v>17.333333333333332</v>
      </c>
      <c r="G57" s="10"/>
      <c r="H57" s="14"/>
      <c r="I57" s="10"/>
      <c r="J57" s="14"/>
      <c r="K57" s="14"/>
      <c r="L57" s="14"/>
      <c r="P57" s="13">
        <v>1</v>
      </c>
      <c r="Q57" s="10">
        <v>17</v>
      </c>
      <c r="R57" s="10">
        <v>15</v>
      </c>
      <c r="S57" s="10">
        <v>8</v>
      </c>
      <c r="T57" s="10"/>
      <c r="U57" s="10">
        <f>AVERAGE(Q57:S57)</f>
        <v>13.333333333333334</v>
      </c>
      <c r="V57" s="10"/>
      <c r="W57" s="14"/>
      <c r="X57" s="10"/>
      <c r="Y57" s="14"/>
      <c r="Z57" s="14"/>
      <c r="AA57" s="14"/>
    </row>
    <row r="58" spans="1:27" x14ac:dyDescent="0.2">
      <c r="A58" s="13">
        <v>2</v>
      </c>
      <c r="B58" s="10">
        <v>56</v>
      </c>
      <c r="C58" s="10">
        <v>45</v>
      </c>
      <c r="D58" s="10">
        <v>46</v>
      </c>
      <c r="E58" s="10"/>
      <c r="F58" s="10">
        <f t="shared" ref="F58:F59" si="23">AVERAGE(B58:D58)</f>
        <v>49</v>
      </c>
      <c r="G58" s="10"/>
      <c r="H58" s="14"/>
      <c r="I58" s="10"/>
      <c r="J58" s="10"/>
      <c r="K58" s="10"/>
      <c r="L58" s="10"/>
      <c r="P58" s="13">
        <v>2</v>
      </c>
      <c r="Q58" s="10">
        <v>23</v>
      </c>
      <c r="R58" s="10">
        <v>20</v>
      </c>
      <c r="S58" s="10">
        <v>19</v>
      </c>
      <c r="T58" s="10"/>
      <c r="U58" s="10">
        <f t="shared" ref="U58:U59" si="24">AVERAGE(Q58:S58)</f>
        <v>20.666666666666668</v>
      </c>
      <c r="V58" s="10"/>
      <c r="W58" s="14"/>
      <c r="X58" s="10"/>
      <c r="Y58" s="10"/>
      <c r="Z58" s="10"/>
      <c r="AA58" s="10"/>
    </row>
    <row r="59" spans="1:27" x14ac:dyDescent="0.2">
      <c r="A59" s="13">
        <v>3</v>
      </c>
      <c r="B59" s="10">
        <v>26</v>
      </c>
      <c r="C59" s="10">
        <v>25</v>
      </c>
      <c r="D59" s="10">
        <v>30</v>
      </c>
      <c r="E59" s="10"/>
      <c r="F59" s="10">
        <f t="shared" si="23"/>
        <v>27</v>
      </c>
      <c r="G59" s="10"/>
      <c r="H59" s="14"/>
      <c r="I59" s="10"/>
      <c r="J59" s="10"/>
      <c r="K59" s="10"/>
      <c r="L59" s="10"/>
      <c r="P59" s="13">
        <v>3</v>
      </c>
      <c r="Q59" s="10">
        <v>21</v>
      </c>
      <c r="R59" s="10">
        <v>17</v>
      </c>
      <c r="S59" s="10">
        <v>19</v>
      </c>
      <c r="T59" s="10"/>
      <c r="U59" s="10">
        <f t="shared" si="24"/>
        <v>19</v>
      </c>
      <c r="V59" s="10"/>
      <c r="W59" s="14"/>
      <c r="X59" s="10"/>
      <c r="Y59" s="10"/>
      <c r="Z59" s="10"/>
      <c r="AA59" s="10"/>
    </row>
    <row r="61" spans="1:27" x14ac:dyDescent="0.2">
      <c r="A61" s="2" t="s">
        <v>34</v>
      </c>
      <c r="P61" s="2" t="s">
        <v>36</v>
      </c>
    </row>
    <row r="62" spans="1:27" x14ac:dyDescent="0.2">
      <c r="A62" s="4" t="s">
        <v>1</v>
      </c>
      <c r="B62" s="4" t="s">
        <v>2</v>
      </c>
      <c r="C62" s="4" t="s">
        <v>3</v>
      </c>
      <c r="D62" s="4" t="s">
        <v>4</v>
      </c>
      <c r="E62" s="5"/>
      <c r="F62" s="5" t="s">
        <v>5</v>
      </c>
      <c r="G62" s="5"/>
      <c r="H62" s="5" t="s">
        <v>11</v>
      </c>
      <c r="I62" s="5"/>
      <c r="J62" s="5" t="s">
        <v>6</v>
      </c>
      <c r="K62" s="5" t="s">
        <v>7</v>
      </c>
      <c r="L62" s="5" t="s">
        <v>8</v>
      </c>
      <c r="P62" s="4" t="s">
        <v>1</v>
      </c>
      <c r="Q62" s="4" t="s">
        <v>2</v>
      </c>
      <c r="R62" s="4" t="s">
        <v>3</v>
      </c>
      <c r="S62" s="4" t="s">
        <v>4</v>
      </c>
      <c r="T62" s="5"/>
      <c r="U62" s="5" t="s">
        <v>5</v>
      </c>
      <c r="V62" s="5"/>
      <c r="W62" s="5" t="s">
        <v>11</v>
      </c>
      <c r="X62" s="5"/>
      <c r="Y62" s="5" t="s">
        <v>6</v>
      </c>
      <c r="Z62" s="5" t="s">
        <v>7</v>
      </c>
      <c r="AA62" s="5" t="s">
        <v>8</v>
      </c>
    </row>
    <row r="63" spans="1:27" x14ac:dyDescent="0.2">
      <c r="A63" s="6">
        <v>1</v>
      </c>
      <c r="B63">
        <v>2370</v>
      </c>
      <c r="C63">
        <v>2560</v>
      </c>
      <c r="D63">
        <v>2200</v>
      </c>
      <c r="F63">
        <f>AVERAGE(B63:D63)</f>
        <v>2376.6666666666665</v>
      </c>
      <c r="H63" s="7">
        <f>F69/F63</f>
        <v>9.9579242636746151E-3</v>
      </c>
      <c r="J63" s="7">
        <f>AVERAGE(H63:H65)</f>
        <v>1.1258839746531434E-2</v>
      </c>
      <c r="K63" s="7">
        <f>STDEV(H63:H65)</f>
        <v>1.7881347659090337E-3</v>
      </c>
      <c r="L63" s="7">
        <f>K63/SQRT(3)</f>
        <v>1.0323800884449092E-3</v>
      </c>
      <c r="P63" s="6">
        <v>1</v>
      </c>
      <c r="Q63">
        <v>2730</v>
      </c>
      <c r="R63">
        <v>2980</v>
      </c>
      <c r="S63">
        <v>2920</v>
      </c>
      <c r="U63">
        <f>AVERAGE(Q63:S63)</f>
        <v>2876.6666666666665</v>
      </c>
      <c r="W63" s="7">
        <f>U69/U63</f>
        <v>9.7334878331402086E-3</v>
      </c>
      <c r="Y63" s="7">
        <f>AVERAGE(W63:W65)</f>
        <v>1.2353029967603421E-2</v>
      </c>
      <c r="Z63" s="7">
        <f>STDEV(W63:W65)</f>
        <v>5.6653083402418702E-3</v>
      </c>
      <c r="AA63" s="7">
        <f>Z63/SQRT(3)</f>
        <v>3.2708672952808759E-3</v>
      </c>
    </row>
    <row r="64" spans="1:27" x14ac:dyDescent="0.2">
      <c r="A64" s="6">
        <v>2</v>
      </c>
      <c r="B64">
        <v>2570</v>
      </c>
      <c r="C64">
        <v>2380</v>
      </c>
      <c r="D64">
        <v>2570</v>
      </c>
      <c r="F64">
        <f t="shared" ref="F64:F65" si="25">AVERAGE(B64:D64)</f>
        <v>2506.6666666666665</v>
      </c>
      <c r="H64" s="7">
        <f t="shared" ref="H64:H65" si="26">F70/F64</f>
        <v>1.3297872340425534E-2</v>
      </c>
      <c r="P64" s="6">
        <v>2</v>
      </c>
      <c r="Q64">
        <v>6640</v>
      </c>
      <c r="R64">
        <v>6740</v>
      </c>
      <c r="S64">
        <v>7040</v>
      </c>
      <c r="U64">
        <f t="shared" ref="U64:U65" si="27">AVERAGE(Q64:S64)</f>
        <v>6806.666666666667</v>
      </c>
      <c r="W64" s="7">
        <f t="shared" ref="W64:W65" si="28">U70/U64</f>
        <v>1.8854064642507346E-2</v>
      </c>
    </row>
    <row r="65" spans="1:27" x14ac:dyDescent="0.2">
      <c r="A65" s="6">
        <v>3</v>
      </c>
      <c r="B65">
        <v>2820</v>
      </c>
      <c r="C65">
        <v>3450</v>
      </c>
      <c r="D65">
        <v>3140</v>
      </c>
      <c r="F65">
        <f t="shared" si="25"/>
        <v>3136.6666666666665</v>
      </c>
      <c r="H65" s="7">
        <f t="shared" si="26"/>
        <v>1.0520722635494155E-2</v>
      </c>
      <c r="P65" s="6">
        <v>3</v>
      </c>
      <c r="Q65">
        <v>7290</v>
      </c>
      <c r="R65">
        <v>7640</v>
      </c>
      <c r="S65">
        <v>7380</v>
      </c>
      <c r="U65">
        <f t="shared" si="27"/>
        <v>7436.666666666667</v>
      </c>
      <c r="W65" s="7">
        <f t="shared" si="28"/>
        <v>8.4715374271627075E-3</v>
      </c>
    </row>
    <row r="67" spans="1:27" x14ac:dyDescent="0.2">
      <c r="A67" s="2" t="s">
        <v>35</v>
      </c>
      <c r="P67" s="2" t="s">
        <v>37</v>
      </c>
    </row>
    <row r="68" spans="1:27" x14ac:dyDescent="0.2">
      <c r="A68" s="4" t="s">
        <v>1</v>
      </c>
      <c r="B68" s="4" t="s">
        <v>2</v>
      </c>
      <c r="C68" s="4" t="s">
        <v>3</v>
      </c>
      <c r="D68" s="4" t="s">
        <v>4</v>
      </c>
      <c r="E68" s="5"/>
      <c r="F68" s="5" t="s">
        <v>5</v>
      </c>
      <c r="G68" s="5"/>
      <c r="H68" s="5"/>
      <c r="I68" s="5"/>
      <c r="J68" s="5"/>
      <c r="K68" s="5"/>
      <c r="L68" s="5"/>
      <c r="P68" s="4" t="s">
        <v>1</v>
      </c>
      <c r="Q68" s="4" t="s">
        <v>2</v>
      </c>
      <c r="R68" s="4" t="s">
        <v>3</v>
      </c>
      <c r="S68" s="4" t="s">
        <v>4</v>
      </c>
      <c r="T68" s="5"/>
      <c r="U68" s="5" t="s">
        <v>5</v>
      </c>
      <c r="V68" s="5"/>
      <c r="W68" s="5"/>
      <c r="X68" s="5"/>
      <c r="Y68" s="5"/>
      <c r="Z68" s="5"/>
      <c r="AA68" s="5"/>
    </row>
    <row r="69" spans="1:27" x14ac:dyDescent="0.2">
      <c r="A69" s="6">
        <v>1</v>
      </c>
      <c r="B69">
        <v>23</v>
      </c>
      <c r="C69">
        <v>21</v>
      </c>
      <c r="D69">
        <v>27</v>
      </c>
      <c r="F69">
        <f>AVERAGE(B69:D69)</f>
        <v>23.666666666666668</v>
      </c>
      <c r="H69" s="7"/>
      <c r="J69" s="7"/>
      <c r="K69" s="7"/>
      <c r="L69" s="7"/>
      <c r="P69" s="6">
        <v>1</v>
      </c>
      <c r="Q69">
        <v>26</v>
      </c>
      <c r="R69">
        <v>30</v>
      </c>
      <c r="S69">
        <v>28</v>
      </c>
      <c r="U69">
        <f>AVERAGE(Q69:S69)</f>
        <v>28</v>
      </c>
      <c r="W69" s="7"/>
      <c r="Y69" s="7"/>
      <c r="Z69" s="7"/>
      <c r="AA69" s="7"/>
    </row>
    <row r="70" spans="1:27" x14ac:dyDescent="0.2">
      <c r="A70" s="6">
        <v>2</v>
      </c>
      <c r="B70">
        <v>29</v>
      </c>
      <c r="C70">
        <v>40</v>
      </c>
      <c r="D70">
        <v>31</v>
      </c>
      <c r="F70">
        <f t="shared" ref="F70:F71" si="29">AVERAGE(B70:D70)</f>
        <v>33.333333333333336</v>
      </c>
      <c r="H70" s="7"/>
      <c r="P70" s="6">
        <v>2</v>
      </c>
      <c r="Q70">
        <v>124</v>
      </c>
      <c r="R70">
        <v>141</v>
      </c>
      <c r="S70">
        <v>120</v>
      </c>
      <c r="U70">
        <f t="shared" ref="U70:U71" si="30">AVERAGE(Q70:S70)</f>
        <v>128.33333333333334</v>
      </c>
      <c r="W70" s="7"/>
    </row>
    <row r="71" spans="1:27" x14ac:dyDescent="0.2">
      <c r="A71" s="6">
        <v>3</v>
      </c>
      <c r="B71" s="16">
        <v>34</v>
      </c>
      <c r="C71" s="16">
        <v>29</v>
      </c>
      <c r="D71" s="16">
        <v>36</v>
      </c>
      <c r="F71">
        <f t="shared" si="29"/>
        <v>33</v>
      </c>
      <c r="H71" s="7"/>
      <c r="P71" s="6">
        <v>3</v>
      </c>
      <c r="Q71">
        <v>50</v>
      </c>
      <c r="R71">
        <v>62</v>
      </c>
      <c r="S71">
        <v>77</v>
      </c>
      <c r="U71">
        <f t="shared" si="30"/>
        <v>63</v>
      </c>
      <c r="W71" s="7"/>
    </row>
    <row r="73" spans="1:27" x14ac:dyDescent="0.2">
      <c r="A73" s="9" t="s">
        <v>38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P73" s="9" t="s">
        <v>42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x14ac:dyDescent="0.2">
      <c r="A74" s="11" t="s">
        <v>1</v>
      </c>
      <c r="B74" s="11" t="s">
        <v>2</v>
      </c>
      <c r="C74" s="11" t="s">
        <v>3</v>
      </c>
      <c r="D74" s="11" t="s">
        <v>4</v>
      </c>
      <c r="E74" s="12"/>
      <c r="F74" s="12" t="s">
        <v>5</v>
      </c>
      <c r="G74" s="12"/>
      <c r="H74" s="12" t="s">
        <v>11</v>
      </c>
      <c r="I74" s="12"/>
      <c r="J74" s="12" t="s">
        <v>6</v>
      </c>
      <c r="K74" s="12" t="s">
        <v>7</v>
      </c>
      <c r="L74" s="12" t="s">
        <v>8</v>
      </c>
      <c r="P74" s="11" t="s">
        <v>1</v>
      </c>
      <c r="Q74" s="11" t="s">
        <v>2</v>
      </c>
      <c r="R74" s="11" t="s">
        <v>3</v>
      </c>
      <c r="S74" s="11" t="s">
        <v>4</v>
      </c>
      <c r="T74" s="12"/>
      <c r="U74" s="12" t="s">
        <v>5</v>
      </c>
      <c r="V74" s="12"/>
      <c r="W74" s="12" t="s">
        <v>11</v>
      </c>
      <c r="X74" s="12"/>
      <c r="Y74" s="12" t="s">
        <v>6</v>
      </c>
      <c r="Z74" s="12" t="s">
        <v>7</v>
      </c>
      <c r="AA74" s="12" t="s">
        <v>8</v>
      </c>
    </row>
    <row r="75" spans="1:27" x14ac:dyDescent="0.2">
      <c r="A75" s="13">
        <v>1</v>
      </c>
      <c r="B75" s="10">
        <v>5540</v>
      </c>
      <c r="C75" s="10">
        <v>5480</v>
      </c>
      <c r="D75" s="10">
        <v>5810</v>
      </c>
      <c r="E75" s="10"/>
      <c r="F75" s="10">
        <f>AVERAGE(B75:D75)</f>
        <v>5610</v>
      </c>
      <c r="G75" s="10"/>
      <c r="H75" s="14">
        <f>F81/F75</f>
        <v>1.1527035056446823E-2</v>
      </c>
      <c r="I75" s="10"/>
      <c r="J75" s="14">
        <f>AVERAGE(H75:H77)</f>
        <v>1.2389602056050303E-2</v>
      </c>
      <c r="K75" s="14">
        <f>STDEV(H75:H93)</f>
        <v>4.950572243969764E-3</v>
      </c>
      <c r="L75" s="14">
        <f>K75/SQRT(3)</f>
        <v>2.858214217698633E-3</v>
      </c>
      <c r="P75" s="13">
        <v>1</v>
      </c>
      <c r="Q75" s="17">
        <v>2490</v>
      </c>
      <c r="R75" s="17">
        <v>2770</v>
      </c>
      <c r="S75" s="17">
        <v>3140</v>
      </c>
      <c r="T75" s="15"/>
      <c r="U75" s="10">
        <f>AVERAGE(Q75:S75)</f>
        <v>2800</v>
      </c>
      <c r="V75" s="10"/>
      <c r="W75" s="14">
        <f>U81/U75</f>
        <v>1.3095238095238095E-3</v>
      </c>
      <c r="X75" s="10"/>
      <c r="Y75" s="14">
        <f>AVERAGE(W75:W77)</f>
        <v>1.6833182140984961E-3</v>
      </c>
      <c r="Z75" s="14">
        <f>STDEV(W75:W77)</f>
        <v>6.3159585580387523E-4</v>
      </c>
      <c r="AA75" s="14">
        <f>Z75/SQRT(3)</f>
        <v>3.6465203736741947E-4</v>
      </c>
    </row>
    <row r="76" spans="1:27" x14ac:dyDescent="0.2">
      <c r="A76" s="13">
        <v>2</v>
      </c>
      <c r="B76" s="10">
        <v>3260</v>
      </c>
      <c r="C76" s="10">
        <v>3230</v>
      </c>
      <c r="D76" s="10">
        <v>3280</v>
      </c>
      <c r="E76" s="10"/>
      <c r="F76" s="10">
        <f t="shared" ref="F76:F77" si="31">AVERAGE(B76:D76)</f>
        <v>3256.6666666666665</v>
      </c>
      <c r="G76" s="10"/>
      <c r="H76" s="14">
        <f t="shared" ref="H76:H77" si="32">F82/F76</f>
        <v>1.2282497441146368E-2</v>
      </c>
      <c r="I76" s="10"/>
      <c r="J76" s="10"/>
      <c r="K76" s="10"/>
      <c r="L76" s="10"/>
      <c r="P76" s="13">
        <v>2</v>
      </c>
      <c r="Q76" s="10">
        <v>2760</v>
      </c>
      <c r="R76" s="10">
        <v>2950</v>
      </c>
      <c r="S76" s="10">
        <v>2580</v>
      </c>
      <c r="T76" s="10"/>
      <c r="U76" s="10">
        <f t="shared" ref="U76:U77" si="33">AVERAGE(Q76:S76)</f>
        <v>2763.3333333333335</v>
      </c>
      <c r="V76" s="10"/>
      <c r="W76" s="14">
        <f t="shared" ref="W76:W77" si="34">U82/U76</f>
        <v>2.4125452352231603E-3</v>
      </c>
      <c r="X76" s="10"/>
      <c r="Y76" s="10"/>
      <c r="Z76" s="10"/>
      <c r="AA76" s="10"/>
    </row>
    <row r="77" spans="1:27" x14ac:dyDescent="0.2">
      <c r="A77" s="13">
        <v>3</v>
      </c>
      <c r="B77" s="10">
        <v>4870</v>
      </c>
      <c r="C77" s="10">
        <v>5360</v>
      </c>
      <c r="D77" s="10">
        <v>5190</v>
      </c>
      <c r="E77" s="10"/>
      <c r="F77" s="10">
        <f t="shared" si="31"/>
        <v>5140</v>
      </c>
      <c r="G77" s="10"/>
      <c r="H77" s="14">
        <f t="shared" si="32"/>
        <v>1.3359273670557718E-2</v>
      </c>
      <c r="I77" s="10"/>
      <c r="J77" s="10"/>
      <c r="K77" s="10"/>
      <c r="L77" s="10"/>
      <c r="P77" s="13">
        <v>3</v>
      </c>
      <c r="Q77" s="10">
        <v>3000</v>
      </c>
      <c r="R77" s="10">
        <v>3630</v>
      </c>
      <c r="S77" s="10">
        <v>3160</v>
      </c>
      <c r="T77" s="10"/>
      <c r="U77" s="10">
        <f t="shared" si="33"/>
        <v>3263.3333333333335</v>
      </c>
      <c r="V77" s="10"/>
      <c r="W77" s="14">
        <f t="shared" si="34"/>
        <v>1.3278855975485187E-3</v>
      </c>
      <c r="X77" s="10"/>
      <c r="Y77" s="10"/>
      <c r="Z77" s="10"/>
      <c r="AA77" s="10"/>
    </row>
    <row r="78" spans="1:27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x14ac:dyDescent="0.2">
      <c r="A79" s="9" t="s">
        <v>39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P79" s="9" t="s">
        <v>43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x14ac:dyDescent="0.2">
      <c r="A80" s="11" t="s">
        <v>1</v>
      </c>
      <c r="B80" s="11" t="s">
        <v>2</v>
      </c>
      <c r="C80" s="11" t="s">
        <v>3</v>
      </c>
      <c r="D80" s="11" t="s">
        <v>4</v>
      </c>
      <c r="E80" s="12"/>
      <c r="F80" s="12" t="s">
        <v>5</v>
      </c>
      <c r="G80" s="12"/>
      <c r="H80" s="12"/>
      <c r="I80" s="12"/>
      <c r="J80" s="12"/>
      <c r="K80" s="12"/>
      <c r="L80" s="12"/>
      <c r="P80" s="11" t="s">
        <v>1</v>
      </c>
      <c r="Q80" s="11"/>
      <c r="R80" s="11"/>
      <c r="S80" s="11"/>
      <c r="T80" s="12"/>
      <c r="U80" s="12" t="s">
        <v>5</v>
      </c>
      <c r="V80" s="12"/>
      <c r="W80" s="12"/>
      <c r="X80" s="12"/>
      <c r="Y80" s="12"/>
      <c r="Z80" s="12"/>
      <c r="AA80" s="12"/>
    </row>
    <row r="81" spans="1:27" x14ac:dyDescent="0.2">
      <c r="A81" s="13">
        <v>1</v>
      </c>
      <c r="B81" s="10">
        <v>45</v>
      </c>
      <c r="C81" s="10">
        <v>70</v>
      </c>
      <c r="D81" s="10">
        <v>79</v>
      </c>
      <c r="E81" s="10"/>
      <c r="F81" s="10">
        <f>AVERAGE(B81:D81)</f>
        <v>64.666666666666671</v>
      </c>
      <c r="G81" s="10"/>
      <c r="H81" s="14"/>
      <c r="I81" s="10"/>
      <c r="J81" s="14"/>
      <c r="K81" s="14"/>
      <c r="L81" s="14"/>
      <c r="P81" s="13">
        <v>1</v>
      </c>
      <c r="Q81" s="10">
        <v>4</v>
      </c>
      <c r="R81" s="10">
        <v>4</v>
      </c>
      <c r="S81" s="10">
        <v>3</v>
      </c>
      <c r="T81" s="10"/>
      <c r="U81" s="10">
        <f>AVERAGE(Q81:S81)</f>
        <v>3.6666666666666665</v>
      </c>
      <c r="V81" s="10"/>
      <c r="W81" s="14"/>
      <c r="X81" s="10"/>
      <c r="Y81" s="14"/>
      <c r="Z81" s="14"/>
      <c r="AA81" s="14"/>
    </row>
    <row r="82" spans="1:27" x14ac:dyDescent="0.2">
      <c r="A82" s="13">
        <v>2</v>
      </c>
      <c r="B82" s="10">
        <v>31</v>
      </c>
      <c r="C82" s="10">
        <v>42</v>
      </c>
      <c r="D82" s="10">
        <v>47</v>
      </c>
      <c r="E82" s="10"/>
      <c r="F82" s="10">
        <f t="shared" ref="F82:F83" si="35">AVERAGE(B82:D82)</f>
        <v>40</v>
      </c>
      <c r="G82" s="10"/>
      <c r="H82" s="14"/>
      <c r="I82" s="10"/>
      <c r="J82" s="10"/>
      <c r="K82" s="10"/>
      <c r="L82" s="10"/>
      <c r="P82" s="13">
        <v>2</v>
      </c>
      <c r="Q82" s="10">
        <v>6</v>
      </c>
      <c r="R82" s="10">
        <v>8</v>
      </c>
      <c r="S82" s="10">
        <v>6</v>
      </c>
      <c r="T82" s="10"/>
      <c r="U82" s="10">
        <f t="shared" ref="U82:U83" si="36">AVERAGE(Q82:S82)</f>
        <v>6.666666666666667</v>
      </c>
      <c r="V82" s="10"/>
      <c r="W82" s="14"/>
      <c r="X82" s="10"/>
      <c r="Y82" s="10"/>
      <c r="Z82" s="10"/>
      <c r="AA82" s="10"/>
    </row>
    <row r="83" spans="1:27" x14ac:dyDescent="0.2">
      <c r="A83" s="13">
        <v>3</v>
      </c>
      <c r="B83" s="10">
        <v>63</v>
      </c>
      <c r="C83" s="10">
        <v>69</v>
      </c>
      <c r="D83" s="10">
        <v>74</v>
      </c>
      <c r="E83" s="10"/>
      <c r="F83" s="10">
        <f t="shared" si="35"/>
        <v>68.666666666666671</v>
      </c>
      <c r="G83" s="10"/>
      <c r="H83" s="14"/>
      <c r="I83" s="10"/>
      <c r="J83" s="10"/>
      <c r="K83" s="10"/>
      <c r="L83" s="10"/>
      <c r="P83" s="13">
        <v>3</v>
      </c>
      <c r="Q83" s="10">
        <v>4</v>
      </c>
      <c r="R83" s="10">
        <v>4</v>
      </c>
      <c r="S83" s="10">
        <v>5</v>
      </c>
      <c r="T83" s="10"/>
      <c r="U83" s="10">
        <f t="shared" si="36"/>
        <v>4.333333333333333</v>
      </c>
      <c r="V83" s="10"/>
      <c r="W83" s="14"/>
      <c r="X83" s="10"/>
      <c r="Y83" s="10"/>
      <c r="Z83" s="10"/>
      <c r="AA83" s="10"/>
    </row>
    <row r="85" spans="1:27" x14ac:dyDescent="0.2">
      <c r="A85" s="2" t="s">
        <v>40</v>
      </c>
      <c r="P85" s="2" t="s">
        <v>44</v>
      </c>
    </row>
    <row r="86" spans="1:27" x14ac:dyDescent="0.2">
      <c r="A86" s="4" t="s">
        <v>1</v>
      </c>
      <c r="B86" s="4" t="s">
        <v>2</v>
      </c>
      <c r="C86" s="4" t="s">
        <v>3</v>
      </c>
      <c r="D86" s="4" t="s">
        <v>4</v>
      </c>
      <c r="E86" s="5"/>
      <c r="F86" s="5" t="s">
        <v>5</v>
      </c>
      <c r="G86" s="5"/>
      <c r="H86" s="5" t="s">
        <v>11</v>
      </c>
      <c r="I86" s="5"/>
      <c r="J86" s="5" t="s">
        <v>6</v>
      </c>
      <c r="K86" s="5" t="s">
        <v>7</v>
      </c>
      <c r="L86" s="5" t="s">
        <v>8</v>
      </c>
      <c r="P86" s="4" t="s">
        <v>1</v>
      </c>
      <c r="Q86" s="4" t="s">
        <v>2</v>
      </c>
      <c r="R86" s="4" t="s">
        <v>3</v>
      </c>
      <c r="S86" s="4" t="s">
        <v>4</v>
      </c>
      <c r="T86" s="5"/>
      <c r="U86" s="5" t="s">
        <v>5</v>
      </c>
      <c r="V86" s="5"/>
      <c r="W86" s="5" t="s">
        <v>11</v>
      </c>
      <c r="X86" s="5"/>
      <c r="Y86" s="5" t="s">
        <v>6</v>
      </c>
      <c r="Z86" s="5" t="s">
        <v>7</v>
      </c>
      <c r="AA86" s="5" t="s">
        <v>8</v>
      </c>
    </row>
    <row r="87" spans="1:27" x14ac:dyDescent="0.2">
      <c r="A87" s="6">
        <v>1</v>
      </c>
      <c r="B87">
        <v>2390</v>
      </c>
      <c r="C87">
        <v>2290</v>
      </c>
      <c r="D87">
        <v>2430</v>
      </c>
      <c r="F87">
        <f>AVERAGE(B87:D87)</f>
        <v>2370</v>
      </c>
      <c r="H87" s="7">
        <f>F93/F87</f>
        <v>1.4627285513361461E-2</v>
      </c>
      <c r="J87" s="7">
        <f>AVERAGE(H87:H89)</f>
        <v>1.6769322117858129E-2</v>
      </c>
      <c r="K87" s="7">
        <f>STDEV(H87:H105)</f>
        <v>7.8913334471738539E-3</v>
      </c>
      <c r="L87" s="7">
        <f>K87/SQRT(3)</f>
        <v>4.5560634899909219E-3</v>
      </c>
      <c r="P87" s="6">
        <v>1</v>
      </c>
      <c r="Q87">
        <v>1050</v>
      </c>
      <c r="R87">
        <v>900</v>
      </c>
      <c r="S87">
        <v>920</v>
      </c>
      <c r="U87">
        <f>AVERAGE(Q87:S87)</f>
        <v>956.66666666666663</v>
      </c>
      <c r="W87" s="7">
        <f>U93/U87</f>
        <v>6.2717770034843206E-3</v>
      </c>
      <c r="Y87" s="7">
        <f>AVERAGE(W87:W89)</f>
        <v>7.1609060224027167E-3</v>
      </c>
      <c r="Z87" s="7">
        <f>STDEV(W87:W89)</f>
        <v>3.2108372394118031E-3</v>
      </c>
      <c r="AA87" s="7">
        <f>Z87/SQRT(3)</f>
        <v>1.8537777444984796E-3</v>
      </c>
    </row>
    <row r="88" spans="1:27" x14ac:dyDescent="0.2">
      <c r="A88" s="6">
        <v>2</v>
      </c>
      <c r="B88">
        <v>3710</v>
      </c>
      <c r="C88">
        <v>3780</v>
      </c>
      <c r="D88">
        <v>3960</v>
      </c>
      <c r="F88">
        <f t="shared" ref="F88:F89" si="37">AVERAGE(B88:D88)</f>
        <v>3816.6666666666665</v>
      </c>
      <c r="H88" s="7">
        <f t="shared" ref="H88:H89" si="38">F94/F88</f>
        <v>2.4366812227074236E-2</v>
      </c>
      <c r="P88" s="6">
        <v>2</v>
      </c>
      <c r="Q88">
        <v>1840</v>
      </c>
      <c r="R88">
        <v>1920</v>
      </c>
      <c r="S88">
        <v>1810</v>
      </c>
      <c r="U88">
        <f t="shared" ref="U88:U89" si="39">AVERAGE(Q88:S88)</f>
        <v>1856.6666666666667</v>
      </c>
      <c r="W88" s="7">
        <f t="shared" ref="W88:W89" si="40">U94/U88</f>
        <v>4.4883303411131061E-3</v>
      </c>
    </row>
    <row r="89" spans="1:27" x14ac:dyDescent="0.2">
      <c r="A89" s="6">
        <v>3</v>
      </c>
      <c r="B89">
        <v>1980</v>
      </c>
      <c r="C89">
        <v>1710</v>
      </c>
      <c r="D89">
        <v>1790</v>
      </c>
      <c r="F89">
        <f t="shared" si="37"/>
        <v>1826.6666666666667</v>
      </c>
      <c r="H89" s="7">
        <f t="shared" si="38"/>
        <v>1.1313868613138687E-2</v>
      </c>
      <c r="P89" s="6">
        <v>3</v>
      </c>
      <c r="Q89">
        <v>1320</v>
      </c>
      <c r="R89">
        <v>1510</v>
      </c>
      <c r="S89">
        <v>1460</v>
      </c>
      <c r="U89">
        <f t="shared" si="39"/>
        <v>1430</v>
      </c>
      <c r="W89" s="7">
        <f t="shared" si="40"/>
        <v>1.0722610722610723E-2</v>
      </c>
    </row>
    <row r="91" spans="1:27" x14ac:dyDescent="0.2">
      <c r="A91" s="2" t="s">
        <v>41</v>
      </c>
      <c r="P91" s="2" t="s">
        <v>45</v>
      </c>
    </row>
    <row r="92" spans="1:27" x14ac:dyDescent="0.2">
      <c r="A92" s="4" t="s">
        <v>1</v>
      </c>
      <c r="B92" s="4" t="s">
        <v>2</v>
      </c>
      <c r="C92" s="4" t="s">
        <v>3</v>
      </c>
      <c r="D92" s="4" t="s">
        <v>4</v>
      </c>
      <c r="E92" s="5"/>
      <c r="F92" s="5" t="s">
        <v>5</v>
      </c>
      <c r="G92" s="5"/>
      <c r="H92" s="5"/>
      <c r="I92" s="5"/>
      <c r="J92" s="5"/>
      <c r="K92" s="5"/>
      <c r="L92" s="5"/>
      <c r="P92" s="4" t="s">
        <v>1</v>
      </c>
      <c r="Q92" s="4" t="s">
        <v>2</v>
      </c>
      <c r="R92" s="4" t="s">
        <v>3</v>
      </c>
      <c r="S92" s="4" t="s">
        <v>4</v>
      </c>
      <c r="T92" s="5"/>
      <c r="U92" s="5" t="s">
        <v>5</v>
      </c>
      <c r="V92" s="5"/>
      <c r="W92" s="5"/>
      <c r="X92" s="5"/>
      <c r="Y92" s="5"/>
      <c r="Z92" s="5"/>
      <c r="AA92" s="5"/>
    </row>
    <row r="93" spans="1:27" x14ac:dyDescent="0.2">
      <c r="A93" s="6">
        <v>1</v>
      </c>
      <c r="B93" s="16">
        <v>40</v>
      </c>
      <c r="C93" s="16">
        <v>36</v>
      </c>
      <c r="D93" s="16">
        <v>28</v>
      </c>
      <c r="F93">
        <f>AVERAGE(B93:D93)</f>
        <v>34.666666666666664</v>
      </c>
      <c r="H93" s="7"/>
      <c r="J93" s="7"/>
      <c r="K93" s="7"/>
      <c r="L93" s="7"/>
      <c r="P93" s="6">
        <v>1</v>
      </c>
      <c r="Q93">
        <v>6</v>
      </c>
      <c r="R93">
        <v>4</v>
      </c>
      <c r="S93">
        <v>8</v>
      </c>
      <c r="U93">
        <f>AVERAGE(Q93:S93)</f>
        <v>6</v>
      </c>
      <c r="W93" s="7"/>
      <c r="Y93" s="7"/>
      <c r="Z93" s="7"/>
      <c r="AA93" s="7"/>
    </row>
    <row r="94" spans="1:27" x14ac:dyDescent="0.2">
      <c r="A94" s="6">
        <v>2</v>
      </c>
      <c r="B94">
        <v>86</v>
      </c>
      <c r="C94">
        <v>92</v>
      </c>
      <c r="D94">
        <v>101</v>
      </c>
      <c r="F94">
        <f t="shared" ref="F94:F95" si="41">AVERAGE(B94:D94)</f>
        <v>93</v>
      </c>
      <c r="H94" s="7"/>
      <c r="P94" s="6">
        <v>2</v>
      </c>
      <c r="Q94">
        <v>9</v>
      </c>
      <c r="R94">
        <v>7</v>
      </c>
      <c r="S94">
        <v>9</v>
      </c>
      <c r="U94">
        <f t="shared" ref="U94:U95" si="42">AVERAGE(Q94:S94)</f>
        <v>8.3333333333333339</v>
      </c>
      <c r="W94" s="7"/>
    </row>
    <row r="95" spans="1:27" x14ac:dyDescent="0.2">
      <c r="A95" s="6">
        <v>3</v>
      </c>
      <c r="B95">
        <v>28</v>
      </c>
      <c r="C95">
        <v>18</v>
      </c>
      <c r="D95">
        <v>16</v>
      </c>
      <c r="E95" s="8">
        <f t="shared" ref="E95" si="43">AVERAGE(B95:D95)</f>
        <v>20.666666666666668</v>
      </c>
      <c r="F95">
        <f t="shared" si="41"/>
        <v>20.666666666666668</v>
      </c>
      <c r="H95" s="7"/>
      <c r="P95" s="6">
        <v>3</v>
      </c>
      <c r="Q95">
        <v>14</v>
      </c>
      <c r="R95">
        <v>13</v>
      </c>
      <c r="S95">
        <v>19</v>
      </c>
      <c r="U95">
        <f t="shared" si="42"/>
        <v>15.333333333333334</v>
      </c>
      <c r="W95" s="7"/>
    </row>
    <row r="97" spans="1:27" x14ac:dyDescent="0.2">
      <c r="A97" s="9" t="s">
        <v>46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P97" s="9" t="s">
        <v>48</v>
      </c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x14ac:dyDescent="0.2">
      <c r="A98" s="11" t="s">
        <v>1</v>
      </c>
      <c r="B98" s="11" t="s">
        <v>2</v>
      </c>
      <c r="C98" s="11" t="s">
        <v>3</v>
      </c>
      <c r="D98" s="11" t="s">
        <v>4</v>
      </c>
      <c r="E98" s="12"/>
      <c r="F98" s="12" t="s">
        <v>5</v>
      </c>
      <c r="G98" s="12"/>
      <c r="H98" s="12" t="s">
        <v>11</v>
      </c>
      <c r="I98" s="12"/>
      <c r="J98" s="12" t="s">
        <v>6</v>
      </c>
      <c r="K98" s="12" t="s">
        <v>7</v>
      </c>
      <c r="L98" s="12" t="s">
        <v>8</v>
      </c>
      <c r="P98" s="11" t="s">
        <v>1</v>
      </c>
      <c r="Q98" s="11" t="s">
        <v>2</v>
      </c>
      <c r="R98" s="11" t="s">
        <v>3</v>
      </c>
      <c r="S98" s="11" t="s">
        <v>4</v>
      </c>
      <c r="T98" s="12"/>
      <c r="U98" s="12" t="s">
        <v>5</v>
      </c>
      <c r="V98" s="12"/>
      <c r="W98" s="12" t="s">
        <v>11</v>
      </c>
      <c r="X98" s="12"/>
      <c r="Y98" s="12" t="s">
        <v>6</v>
      </c>
      <c r="Z98" s="12" t="s">
        <v>7</v>
      </c>
      <c r="AA98" s="12" t="s">
        <v>8</v>
      </c>
    </row>
    <row r="99" spans="1:27" x14ac:dyDescent="0.2">
      <c r="A99" s="13">
        <v>1</v>
      </c>
      <c r="B99" s="10">
        <v>2830</v>
      </c>
      <c r="C99" s="10">
        <v>2850</v>
      </c>
      <c r="D99" s="10">
        <v>2610</v>
      </c>
      <c r="E99" s="10"/>
      <c r="F99" s="10">
        <f>AVERAGE(B99:D99)</f>
        <v>2763.3333333333335</v>
      </c>
      <c r="G99" s="10"/>
      <c r="H99" s="14">
        <f>F105/F99</f>
        <v>5.7901085645355845E-3</v>
      </c>
      <c r="I99" s="10"/>
      <c r="J99" s="14">
        <f>AVERAGE(H99:H101)</f>
        <v>1.300058156663351E-2</v>
      </c>
      <c r="K99" s="14">
        <f>STDEV(H99:H117)</f>
        <v>1.032524766626718E-2</v>
      </c>
      <c r="L99" s="14">
        <f>K99/SQRT(3)</f>
        <v>5.9612845195689121E-3</v>
      </c>
      <c r="P99" s="13">
        <v>1</v>
      </c>
      <c r="Q99" s="10">
        <v>3200</v>
      </c>
      <c r="R99" s="10">
        <v>3260</v>
      </c>
      <c r="S99" s="10">
        <v>3680</v>
      </c>
      <c r="T99" s="15"/>
      <c r="U99" s="10">
        <f>AVERAGE(Q99:S99)</f>
        <v>3380</v>
      </c>
      <c r="V99" s="10"/>
      <c r="W99" s="14">
        <f>U105/U99</f>
        <v>4.7337278106508876E-3</v>
      </c>
      <c r="X99" s="10"/>
      <c r="Y99" s="14">
        <f>AVERAGE(W99:W101)</f>
        <v>1.7115402548319458E-2</v>
      </c>
      <c r="Z99" s="14">
        <f>STDEV(W99:W101)</f>
        <v>1.3089613897406118E-2</v>
      </c>
      <c r="AA99" s="14">
        <f>Z99/SQRT(3)</f>
        <v>7.5572921072556889E-3</v>
      </c>
    </row>
    <row r="100" spans="1:27" x14ac:dyDescent="0.2">
      <c r="A100" s="13">
        <v>2</v>
      </c>
      <c r="B100" s="10">
        <v>3890</v>
      </c>
      <c r="C100" s="10">
        <v>4460</v>
      </c>
      <c r="D100" s="10">
        <v>4630</v>
      </c>
      <c r="E100" s="10"/>
      <c r="F100" s="10">
        <f t="shared" ref="F100:F101" si="44">AVERAGE(B100:D100)</f>
        <v>4326.666666666667</v>
      </c>
      <c r="G100" s="10"/>
      <c r="H100" s="14">
        <f t="shared" ref="H100:H101" si="45">F106/F100</f>
        <v>8.8597842835130974E-3</v>
      </c>
      <c r="I100" s="10"/>
      <c r="J100" s="10"/>
      <c r="K100" s="10"/>
      <c r="L100" s="10"/>
      <c r="P100" s="13">
        <v>2</v>
      </c>
      <c r="Q100" s="10">
        <v>3410</v>
      </c>
      <c r="R100" s="10">
        <v>4520</v>
      </c>
      <c r="S100" s="10">
        <v>4240</v>
      </c>
      <c r="T100" s="10"/>
      <c r="U100" s="10">
        <f t="shared" ref="U100:U101" si="46">AVERAGE(Q100:S100)</f>
        <v>4056.6666666666665</v>
      </c>
      <c r="V100" s="10"/>
      <c r="W100" s="14">
        <f t="shared" ref="W100:W101" si="47">U106/U100</f>
        <v>3.0813475760065736E-2</v>
      </c>
      <c r="X100" s="10"/>
      <c r="Y100" s="10"/>
      <c r="Z100" s="10"/>
      <c r="AA100" s="10"/>
    </row>
    <row r="101" spans="1:27" x14ac:dyDescent="0.2">
      <c r="A101" s="13">
        <v>3</v>
      </c>
      <c r="B101" s="10">
        <v>3680</v>
      </c>
      <c r="C101" s="10">
        <v>3660</v>
      </c>
      <c r="D101" s="10">
        <v>3460</v>
      </c>
      <c r="E101" s="10"/>
      <c r="F101" s="10">
        <f t="shared" si="44"/>
        <v>3600</v>
      </c>
      <c r="G101" s="10"/>
      <c r="H101" s="14">
        <f t="shared" si="45"/>
        <v>2.4351851851851854E-2</v>
      </c>
      <c r="I101" s="10"/>
      <c r="J101" s="10"/>
      <c r="K101" s="10"/>
      <c r="L101" s="10"/>
      <c r="P101" s="13">
        <v>3</v>
      </c>
      <c r="Q101" s="10">
        <v>7110</v>
      </c>
      <c r="R101" s="10">
        <v>7600</v>
      </c>
      <c r="S101" s="10">
        <v>7380</v>
      </c>
      <c r="T101" s="10"/>
      <c r="U101" s="10">
        <f t="shared" si="46"/>
        <v>7363.333333333333</v>
      </c>
      <c r="V101" s="10"/>
      <c r="W101" s="14">
        <f t="shared" si="47"/>
        <v>1.579900407424174E-2</v>
      </c>
      <c r="X101" s="10"/>
      <c r="Y101" s="10"/>
      <c r="Z101" s="10"/>
      <c r="AA101" s="10"/>
    </row>
    <row r="102" spans="1:27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x14ac:dyDescent="0.2">
      <c r="A103" s="9" t="s">
        <v>47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P103" s="9" t="s">
        <v>49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2">
      <c r="A104" s="11" t="s">
        <v>1</v>
      </c>
      <c r="B104" s="11" t="s">
        <v>2</v>
      </c>
      <c r="C104" s="11" t="s">
        <v>3</v>
      </c>
      <c r="D104" s="11" t="s">
        <v>4</v>
      </c>
      <c r="E104" s="12"/>
      <c r="F104" s="12" t="s">
        <v>5</v>
      </c>
      <c r="G104" s="12"/>
      <c r="H104" s="12"/>
      <c r="I104" s="12"/>
      <c r="J104" s="12"/>
      <c r="K104" s="12"/>
      <c r="L104" s="12"/>
      <c r="P104" s="11" t="s">
        <v>1</v>
      </c>
      <c r="Q104" s="11"/>
      <c r="R104" s="11"/>
      <c r="S104" s="11"/>
      <c r="T104" s="12"/>
      <c r="U104" s="12" t="s">
        <v>5</v>
      </c>
      <c r="V104" s="12"/>
      <c r="W104" s="12"/>
      <c r="X104" s="12"/>
      <c r="Y104" s="12"/>
      <c r="Z104" s="12"/>
      <c r="AA104" s="12"/>
    </row>
    <row r="105" spans="1:27" x14ac:dyDescent="0.2">
      <c r="A105" s="13">
        <v>1</v>
      </c>
      <c r="B105" s="10">
        <v>20</v>
      </c>
      <c r="C105" s="10">
        <v>15</v>
      </c>
      <c r="D105" s="10">
        <v>13</v>
      </c>
      <c r="E105" s="10"/>
      <c r="F105" s="10">
        <f>AVERAGE(B105:D105)</f>
        <v>16</v>
      </c>
      <c r="G105" s="10"/>
      <c r="H105" s="14"/>
      <c r="I105" s="10"/>
      <c r="J105" s="14"/>
      <c r="K105" s="14"/>
      <c r="L105" s="14"/>
      <c r="P105" s="13">
        <v>1</v>
      </c>
      <c r="Q105" s="10">
        <v>13</v>
      </c>
      <c r="R105" s="10">
        <v>14</v>
      </c>
      <c r="S105" s="10">
        <v>21</v>
      </c>
      <c r="T105" s="10"/>
      <c r="U105" s="10">
        <f>AVERAGE(Q105:S105)</f>
        <v>16</v>
      </c>
      <c r="V105" s="10"/>
      <c r="W105" s="14"/>
      <c r="X105" s="10"/>
      <c r="Y105" s="14"/>
      <c r="Z105" s="14"/>
      <c r="AA105" s="14"/>
    </row>
    <row r="106" spans="1:27" x14ac:dyDescent="0.2">
      <c r="A106" s="13">
        <v>2</v>
      </c>
      <c r="B106" s="10">
        <v>45</v>
      </c>
      <c r="C106" s="10">
        <v>30</v>
      </c>
      <c r="D106" s="10">
        <v>40</v>
      </c>
      <c r="E106" s="10"/>
      <c r="F106" s="10">
        <f t="shared" ref="F106:F107" si="48">AVERAGE(B106:D106)</f>
        <v>38.333333333333336</v>
      </c>
      <c r="G106" s="10"/>
      <c r="H106" s="14"/>
      <c r="I106" s="10"/>
      <c r="J106" s="10"/>
      <c r="K106" s="10"/>
      <c r="L106" s="10"/>
      <c r="P106" s="13">
        <v>2</v>
      </c>
      <c r="Q106" s="10">
        <v>123</v>
      </c>
      <c r="R106" s="10">
        <v>126</v>
      </c>
      <c r="S106" s="10">
        <v>126</v>
      </c>
      <c r="T106" s="10"/>
      <c r="U106" s="10">
        <f t="shared" ref="U106:U107" si="49">AVERAGE(Q106:S106)</f>
        <v>125</v>
      </c>
      <c r="V106" s="10"/>
      <c r="W106" s="14"/>
      <c r="X106" s="10"/>
      <c r="Y106" s="10"/>
      <c r="Z106" s="10"/>
      <c r="AA106" s="10"/>
    </row>
    <row r="107" spans="1:27" x14ac:dyDescent="0.2">
      <c r="A107" s="13">
        <v>3</v>
      </c>
      <c r="B107" s="17">
        <v>66</v>
      </c>
      <c r="C107" s="17">
        <v>112</v>
      </c>
      <c r="D107" s="17">
        <v>85</v>
      </c>
      <c r="E107" s="10"/>
      <c r="F107" s="10">
        <f t="shared" si="48"/>
        <v>87.666666666666671</v>
      </c>
      <c r="G107" s="10"/>
      <c r="H107" s="14"/>
      <c r="I107" s="10"/>
      <c r="J107" s="10"/>
      <c r="K107" s="10"/>
      <c r="L107" s="10"/>
      <c r="P107" s="13">
        <v>3</v>
      </c>
      <c r="Q107" s="10">
        <v>110</v>
      </c>
      <c r="R107" s="10">
        <v>113</v>
      </c>
      <c r="S107" s="10">
        <v>126</v>
      </c>
      <c r="T107" s="10"/>
      <c r="U107" s="10">
        <f t="shared" si="49"/>
        <v>116.33333333333333</v>
      </c>
      <c r="V107" s="10"/>
      <c r="W107" s="14"/>
      <c r="X107" s="10"/>
      <c r="Y107" s="10"/>
      <c r="Z107" s="10"/>
      <c r="AA107" s="10"/>
    </row>
    <row r="109" spans="1:27" x14ac:dyDescent="0.2">
      <c r="A109" s="2" t="s">
        <v>50</v>
      </c>
      <c r="P109" s="2" t="s">
        <v>52</v>
      </c>
    </row>
    <row r="110" spans="1:27" x14ac:dyDescent="0.2">
      <c r="A110" s="4" t="s">
        <v>1</v>
      </c>
      <c r="B110" s="4" t="s">
        <v>2</v>
      </c>
      <c r="C110" s="4" t="s">
        <v>3</v>
      </c>
      <c r="D110" s="4" t="s">
        <v>4</v>
      </c>
      <c r="E110" s="5"/>
      <c r="F110" s="5" t="s">
        <v>5</v>
      </c>
      <c r="G110" s="5"/>
      <c r="H110" s="5" t="s">
        <v>11</v>
      </c>
      <c r="I110" s="5"/>
      <c r="J110" s="5" t="s">
        <v>6</v>
      </c>
      <c r="K110" s="5" t="s">
        <v>7</v>
      </c>
      <c r="L110" s="5" t="s">
        <v>8</v>
      </c>
      <c r="P110" s="4" t="s">
        <v>1</v>
      </c>
      <c r="Q110" s="4" t="s">
        <v>2</v>
      </c>
      <c r="R110" s="4" t="s">
        <v>3</v>
      </c>
      <c r="S110" s="4" t="s">
        <v>4</v>
      </c>
      <c r="T110" s="5"/>
      <c r="U110" s="5" t="s">
        <v>5</v>
      </c>
      <c r="V110" s="5"/>
      <c r="W110" s="5" t="s">
        <v>11</v>
      </c>
      <c r="X110" s="5"/>
      <c r="Y110" s="5" t="s">
        <v>6</v>
      </c>
      <c r="Z110" s="5" t="s">
        <v>7</v>
      </c>
      <c r="AA110" s="5" t="s">
        <v>8</v>
      </c>
    </row>
    <row r="111" spans="1:27" x14ac:dyDescent="0.2">
      <c r="A111" s="6">
        <v>1</v>
      </c>
      <c r="B111">
        <v>3420</v>
      </c>
      <c r="C111">
        <v>3760</v>
      </c>
      <c r="D111">
        <v>3540</v>
      </c>
      <c r="F111">
        <f>AVERAGE(B111:D111)</f>
        <v>3573.3333333333335</v>
      </c>
      <c r="H111" s="7">
        <f>F117/F111</f>
        <v>2.723880597014925E-2</v>
      </c>
      <c r="J111" s="7">
        <f>AVERAGE(H111:H113)</f>
        <v>2.7912680579225899E-2</v>
      </c>
      <c r="K111" s="7">
        <f>STDEV(H111:H113)</f>
        <v>8.6867464127220997E-4</v>
      </c>
      <c r="L111" s="7">
        <f>K111/SQRT(3)</f>
        <v>5.0152953797671202E-4</v>
      </c>
      <c r="P111" s="6">
        <v>1</v>
      </c>
      <c r="Q111">
        <v>720</v>
      </c>
      <c r="R111">
        <v>590</v>
      </c>
      <c r="S111">
        <v>670</v>
      </c>
      <c r="U111">
        <f>AVERAGE(Q111:S111)</f>
        <v>660</v>
      </c>
      <c r="W111" s="7">
        <f>U117/U111</f>
        <v>2.5252525252525255E-3</v>
      </c>
      <c r="Y111" s="7">
        <f>AVERAGE(W111:W113)</f>
        <v>3.1433381433381437E-3</v>
      </c>
      <c r="Z111" s="7">
        <f>STDEV(W111:W129)</f>
        <v>2.8757054883208052E-2</v>
      </c>
      <c r="AA111" s="7">
        <f>Z111/SQRT(3)</f>
        <v>1.6602893377921011E-2</v>
      </c>
    </row>
    <row r="112" spans="1:27" x14ac:dyDescent="0.2">
      <c r="A112" s="6">
        <v>2</v>
      </c>
      <c r="B112">
        <v>1650</v>
      </c>
      <c r="C112">
        <v>1720</v>
      </c>
      <c r="D112">
        <v>1810</v>
      </c>
      <c r="F112">
        <f t="shared" ref="F112:F113" si="50">AVERAGE(B112:D112)</f>
        <v>1726.6666666666667</v>
      </c>
      <c r="H112" s="7">
        <f t="shared" ref="H112:H113" si="51">F118/F112</f>
        <v>2.7606177606177604E-2</v>
      </c>
      <c r="P112" s="6">
        <v>2</v>
      </c>
      <c r="Q112">
        <v>1200</v>
      </c>
      <c r="R112">
        <v>870</v>
      </c>
      <c r="S112">
        <v>1080</v>
      </c>
      <c r="U112">
        <f t="shared" ref="U112:U113" si="52">AVERAGE(Q112:S112)</f>
        <v>1050</v>
      </c>
      <c r="W112" s="7">
        <f t="shared" ref="W112:W113" si="53">U118/U112</f>
        <v>1.9047619047619048E-3</v>
      </c>
    </row>
    <row r="113" spans="1:27" x14ac:dyDescent="0.2">
      <c r="A113" s="6">
        <v>3</v>
      </c>
      <c r="B113">
        <v>2030</v>
      </c>
      <c r="C113">
        <v>2090</v>
      </c>
      <c r="D113">
        <v>1210</v>
      </c>
      <c r="F113">
        <f t="shared" si="50"/>
        <v>1776.6666666666667</v>
      </c>
      <c r="H113" s="7">
        <f t="shared" si="51"/>
        <v>2.8893058161350845E-2</v>
      </c>
      <c r="P113" s="6">
        <v>3</v>
      </c>
      <c r="Q113">
        <v>1440</v>
      </c>
      <c r="R113">
        <v>1630</v>
      </c>
      <c r="S113">
        <v>1730</v>
      </c>
      <c r="U113">
        <f t="shared" si="52"/>
        <v>1600</v>
      </c>
      <c r="W113" s="7">
        <f t="shared" si="53"/>
        <v>5.0000000000000001E-3</v>
      </c>
    </row>
    <row r="115" spans="1:27" x14ac:dyDescent="0.2">
      <c r="A115" s="2" t="s">
        <v>51</v>
      </c>
      <c r="P115" s="2" t="s">
        <v>53</v>
      </c>
    </row>
    <row r="116" spans="1:27" x14ac:dyDescent="0.2">
      <c r="A116" s="4" t="s">
        <v>1</v>
      </c>
      <c r="B116" s="4" t="s">
        <v>2</v>
      </c>
      <c r="C116" s="4" t="s">
        <v>3</v>
      </c>
      <c r="D116" s="4" t="s">
        <v>4</v>
      </c>
      <c r="E116" s="5"/>
      <c r="F116" s="5" t="s">
        <v>5</v>
      </c>
      <c r="G116" s="5"/>
      <c r="H116" s="5"/>
      <c r="I116" s="5"/>
      <c r="J116" s="5"/>
      <c r="K116" s="5"/>
      <c r="L116" s="5"/>
      <c r="P116" s="4" t="s">
        <v>1</v>
      </c>
      <c r="Q116" s="4" t="s">
        <v>2</v>
      </c>
      <c r="R116" s="4" t="s">
        <v>3</v>
      </c>
      <c r="S116" s="4" t="s">
        <v>4</v>
      </c>
      <c r="T116" s="5"/>
      <c r="U116" s="5" t="s">
        <v>5</v>
      </c>
      <c r="V116" s="5"/>
      <c r="W116" s="5"/>
      <c r="X116" s="5"/>
      <c r="Y116" s="5"/>
      <c r="Z116" s="5"/>
      <c r="AA116" s="5"/>
    </row>
    <row r="117" spans="1:27" x14ac:dyDescent="0.2">
      <c r="A117" s="6">
        <v>1</v>
      </c>
      <c r="B117">
        <v>92</v>
      </c>
      <c r="C117">
        <v>96</v>
      </c>
      <c r="D117">
        <v>104</v>
      </c>
      <c r="F117">
        <f>AVERAGE(B117:D117)</f>
        <v>97.333333333333329</v>
      </c>
      <c r="H117" s="7"/>
      <c r="L117" s="7"/>
      <c r="P117" s="6">
        <v>1</v>
      </c>
      <c r="Q117">
        <v>2</v>
      </c>
      <c r="R117">
        <v>0</v>
      </c>
      <c r="S117">
        <v>3</v>
      </c>
      <c r="U117">
        <f>AVERAGE(Q117:S117)</f>
        <v>1.6666666666666667</v>
      </c>
      <c r="W117" s="7"/>
      <c r="Y117" s="7"/>
      <c r="Z117" s="7"/>
      <c r="AA117" s="7"/>
    </row>
    <row r="118" spans="1:27" x14ac:dyDescent="0.2">
      <c r="A118" s="6">
        <v>2</v>
      </c>
      <c r="B118">
        <v>52</v>
      </c>
      <c r="C118">
        <v>43</v>
      </c>
      <c r="D118">
        <v>48</v>
      </c>
      <c r="F118">
        <f t="shared" ref="F118:F119" si="54">AVERAGE(B118:D118)</f>
        <v>47.666666666666664</v>
      </c>
      <c r="H118" s="7"/>
      <c r="P118" s="6">
        <v>2</v>
      </c>
      <c r="Q118">
        <v>1</v>
      </c>
      <c r="R118">
        <v>3</v>
      </c>
      <c r="S118">
        <v>2</v>
      </c>
      <c r="U118">
        <f t="shared" ref="U118:U119" si="55">AVERAGE(Q118:S118)</f>
        <v>2</v>
      </c>
      <c r="W118" s="7"/>
    </row>
    <row r="119" spans="1:27" x14ac:dyDescent="0.2">
      <c r="A119" s="6">
        <v>3</v>
      </c>
      <c r="B119">
        <v>49</v>
      </c>
      <c r="C119">
        <v>54</v>
      </c>
      <c r="D119">
        <v>51</v>
      </c>
      <c r="E119" s="8"/>
      <c r="F119">
        <f t="shared" si="54"/>
        <v>51.333333333333336</v>
      </c>
      <c r="H119" s="7"/>
      <c r="P119" s="6">
        <v>3</v>
      </c>
      <c r="Q119">
        <v>8</v>
      </c>
      <c r="R119">
        <v>9</v>
      </c>
      <c r="S119">
        <v>7</v>
      </c>
      <c r="U119">
        <f t="shared" si="55"/>
        <v>8</v>
      </c>
      <c r="W119" s="7"/>
    </row>
    <row r="121" spans="1:27" x14ac:dyDescent="0.2">
      <c r="A121" s="9" t="s">
        <v>54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P121" s="9" t="s">
        <v>55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x14ac:dyDescent="0.2">
      <c r="A122" s="11" t="s">
        <v>1</v>
      </c>
      <c r="B122" s="11" t="s">
        <v>2</v>
      </c>
      <c r="C122" s="11" t="s">
        <v>3</v>
      </c>
      <c r="D122" s="11" t="s">
        <v>4</v>
      </c>
      <c r="E122" s="12"/>
      <c r="F122" s="12" t="s">
        <v>5</v>
      </c>
      <c r="G122" s="12"/>
      <c r="H122" s="12" t="s">
        <v>11</v>
      </c>
      <c r="I122" s="12"/>
      <c r="J122" s="12" t="s">
        <v>6</v>
      </c>
      <c r="K122" s="12" t="s">
        <v>7</v>
      </c>
      <c r="L122" s="12" t="s">
        <v>8</v>
      </c>
      <c r="P122" s="11" t="s">
        <v>1</v>
      </c>
      <c r="Q122" s="11" t="s">
        <v>2</v>
      </c>
      <c r="R122" s="11" t="s">
        <v>3</v>
      </c>
      <c r="S122" s="11" t="s">
        <v>4</v>
      </c>
      <c r="T122" s="12"/>
      <c r="U122" s="12" t="s">
        <v>5</v>
      </c>
      <c r="V122" s="12"/>
      <c r="W122" s="12" t="s">
        <v>11</v>
      </c>
      <c r="X122" s="12"/>
      <c r="Y122" s="12" t="s">
        <v>6</v>
      </c>
      <c r="Z122" s="12" t="s">
        <v>7</v>
      </c>
      <c r="AA122" s="12" t="s">
        <v>8</v>
      </c>
    </row>
    <row r="123" spans="1:27" x14ac:dyDescent="0.2">
      <c r="A123" s="13">
        <v>1</v>
      </c>
      <c r="B123" s="10">
        <v>1130</v>
      </c>
      <c r="C123" s="10">
        <v>790</v>
      </c>
      <c r="D123" s="10">
        <v>1250</v>
      </c>
      <c r="E123" s="10"/>
      <c r="F123" s="10">
        <f>AVERAGE(B123:D123)</f>
        <v>1056.6666666666667</v>
      </c>
      <c r="G123" s="10"/>
      <c r="H123" s="14">
        <f>F129/F123</f>
        <v>5.6151419558359617E-2</v>
      </c>
      <c r="I123" s="10"/>
      <c r="J123" s="14">
        <f>AVERAGE(H123:H125)</f>
        <v>5.2741343844214444E-2</v>
      </c>
      <c r="K123" s="14">
        <f>STDEV(H123:H141)</f>
        <v>2.4002876570029485E-2</v>
      </c>
      <c r="L123" s="14">
        <f>K123/SQRT(3)</f>
        <v>1.3858067249031885E-2</v>
      </c>
      <c r="P123" s="13">
        <v>1</v>
      </c>
      <c r="Q123" s="10">
        <v>810</v>
      </c>
      <c r="R123" s="10">
        <v>720</v>
      </c>
      <c r="S123" s="10">
        <v>720</v>
      </c>
      <c r="T123" s="15"/>
      <c r="U123" s="10">
        <f>AVERAGE(Q123:S123)</f>
        <v>750</v>
      </c>
      <c r="V123" s="10"/>
      <c r="W123" s="14">
        <f>U129/U123</f>
        <v>5.9555555555555549E-2</v>
      </c>
      <c r="X123" s="10"/>
      <c r="Y123" s="14">
        <f>AVERAGE(W123:W125)</f>
        <v>5.5420820556583927E-2</v>
      </c>
      <c r="Z123" s="14">
        <f>STDEV(W123:W125)</f>
        <v>3.8778204186329852E-3</v>
      </c>
      <c r="AA123" s="14">
        <f>Z123/SQRT(3)</f>
        <v>2.2388606625667815E-3</v>
      </c>
    </row>
    <row r="124" spans="1:27" x14ac:dyDescent="0.2">
      <c r="A124" s="13">
        <v>2</v>
      </c>
      <c r="B124" s="10">
        <v>2340</v>
      </c>
      <c r="C124" s="10">
        <v>2670</v>
      </c>
      <c r="D124" s="10">
        <v>2620</v>
      </c>
      <c r="E124" s="10"/>
      <c r="F124" s="10">
        <f t="shared" ref="F124:F125" si="56">AVERAGE(B124:D124)</f>
        <v>2543.3333333333335</v>
      </c>
      <c r="G124" s="10"/>
      <c r="H124" s="14">
        <f t="shared" ref="H124:H125" si="57">F130/F124</f>
        <v>5.0196592398427262E-2</v>
      </c>
      <c r="I124" s="10"/>
      <c r="J124" s="10"/>
      <c r="K124" s="10"/>
      <c r="L124" s="10"/>
      <c r="P124" s="13">
        <v>2</v>
      </c>
      <c r="Q124" s="10">
        <v>1980</v>
      </c>
      <c r="R124" s="10">
        <v>1890</v>
      </c>
      <c r="S124" s="10">
        <v>1760</v>
      </c>
      <c r="T124" s="10"/>
      <c r="U124" s="10">
        <f t="shared" ref="U124:U125" si="58">AVERAGE(Q124:S124)</f>
        <v>1876.6666666666667</v>
      </c>
      <c r="V124" s="10"/>
      <c r="W124" s="14">
        <f t="shared" ref="W124:W125" si="59">U130/U124</f>
        <v>5.186500888099467E-2</v>
      </c>
      <c r="X124" s="10"/>
      <c r="Y124" s="10"/>
      <c r="Z124" s="10"/>
      <c r="AA124" s="10"/>
    </row>
    <row r="125" spans="1:27" x14ac:dyDescent="0.2">
      <c r="A125" s="13">
        <v>3</v>
      </c>
      <c r="B125" s="10">
        <v>1970</v>
      </c>
      <c r="C125" s="10">
        <v>2130</v>
      </c>
      <c r="D125" s="10">
        <v>2030</v>
      </c>
      <c r="E125" s="10"/>
      <c r="F125" s="10">
        <f t="shared" si="56"/>
        <v>2043.3333333333333</v>
      </c>
      <c r="G125" s="10"/>
      <c r="H125" s="14">
        <f t="shared" si="57"/>
        <v>5.1876019575856448E-2</v>
      </c>
      <c r="I125" s="10"/>
      <c r="J125" s="10"/>
      <c r="K125" s="10"/>
      <c r="L125" s="10"/>
      <c r="P125" s="13">
        <v>3</v>
      </c>
      <c r="Q125" s="10">
        <v>3450</v>
      </c>
      <c r="R125" s="10">
        <v>3290</v>
      </c>
      <c r="S125" s="10">
        <v>3380</v>
      </c>
      <c r="T125" s="10"/>
      <c r="U125" s="10">
        <f t="shared" si="58"/>
        <v>3373.3333333333335</v>
      </c>
      <c r="V125" s="10"/>
      <c r="W125" s="14">
        <f t="shared" si="59"/>
        <v>5.4841897233201577E-2</v>
      </c>
      <c r="X125" s="10"/>
      <c r="Y125" s="10"/>
      <c r="Z125" s="10"/>
      <c r="AA125" s="10"/>
    </row>
    <row r="126" spans="1:27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x14ac:dyDescent="0.2">
      <c r="A127" s="9" t="s">
        <v>58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P127" s="9" t="s">
        <v>59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x14ac:dyDescent="0.2">
      <c r="A128" s="11" t="s">
        <v>1</v>
      </c>
      <c r="B128" s="11" t="s">
        <v>2</v>
      </c>
      <c r="C128" s="11" t="s">
        <v>3</v>
      </c>
      <c r="D128" s="11" t="s">
        <v>4</v>
      </c>
      <c r="E128" s="12"/>
      <c r="F128" s="12" t="s">
        <v>5</v>
      </c>
      <c r="G128" s="12"/>
      <c r="H128" s="12"/>
      <c r="I128" s="12"/>
      <c r="J128" s="12"/>
      <c r="K128" s="12"/>
      <c r="L128" s="12"/>
      <c r="P128" s="11" t="s">
        <v>1</v>
      </c>
      <c r="Q128" s="11"/>
      <c r="R128" s="11"/>
      <c r="S128" s="11"/>
      <c r="T128" s="12"/>
      <c r="U128" s="12" t="s">
        <v>5</v>
      </c>
      <c r="V128" s="12"/>
      <c r="W128" s="12"/>
      <c r="X128" s="12"/>
      <c r="Y128" s="12"/>
      <c r="Z128" s="12"/>
      <c r="AA128" s="12"/>
    </row>
    <row r="129" spans="1:27" x14ac:dyDescent="0.2">
      <c r="A129" s="13">
        <v>1</v>
      </c>
      <c r="B129" s="10">
        <v>54</v>
      </c>
      <c r="C129" s="10">
        <v>61</v>
      </c>
      <c r="D129" s="10">
        <v>63</v>
      </c>
      <c r="E129" s="10"/>
      <c r="F129" s="10">
        <f>AVERAGE(B129:D129)</f>
        <v>59.333333333333336</v>
      </c>
      <c r="G129" s="10"/>
      <c r="H129" s="14"/>
      <c r="I129" s="10"/>
      <c r="J129" s="14"/>
      <c r="K129" s="14"/>
      <c r="L129" s="14"/>
      <c r="P129" s="13">
        <v>1</v>
      </c>
      <c r="Q129" s="10">
        <v>41</v>
      </c>
      <c r="R129" s="10">
        <v>44</v>
      </c>
      <c r="S129" s="10">
        <v>49</v>
      </c>
      <c r="T129" s="10"/>
      <c r="U129" s="10">
        <f>AVERAGE(Q129:S129)</f>
        <v>44.666666666666664</v>
      </c>
      <c r="V129" s="10"/>
      <c r="W129" s="14"/>
      <c r="X129" s="10"/>
      <c r="Y129" s="14"/>
      <c r="Z129" s="14"/>
      <c r="AA129" s="14"/>
    </row>
    <row r="130" spans="1:27" x14ac:dyDescent="0.2">
      <c r="A130" s="13">
        <v>2</v>
      </c>
      <c r="B130" s="10">
        <v>118</v>
      </c>
      <c r="C130" s="10">
        <v>136</v>
      </c>
      <c r="D130" s="10">
        <v>129</v>
      </c>
      <c r="E130" s="10"/>
      <c r="F130" s="10">
        <f t="shared" ref="F130:F131" si="60">AVERAGE(B130:D130)</f>
        <v>127.66666666666667</v>
      </c>
      <c r="G130" s="10"/>
      <c r="H130" s="14"/>
      <c r="I130" s="10"/>
      <c r="J130" s="10"/>
      <c r="K130" s="10"/>
      <c r="L130" s="10"/>
      <c r="P130" s="13">
        <v>2</v>
      </c>
      <c r="Q130" s="10">
        <v>92</v>
      </c>
      <c r="R130" s="10">
        <v>101</v>
      </c>
      <c r="S130" s="10">
        <v>99</v>
      </c>
      <c r="T130" s="10"/>
      <c r="U130" s="10">
        <f t="shared" ref="U130:U131" si="61">AVERAGE(Q130:S130)</f>
        <v>97.333333333333329</v>
      </c>
      <c r="V130" s="10"/>
      <c r="W130" s="14"/>
      <c r="X130" s="10"/>
      <c r="Y130" s="10"/>
      <c r="Z130" s="10"/>
      <c r="AA130" s="10"/>
    </row>
    <row r="131" spans="1:27" x14ac:dyDescent="0.2">
      <c r="A131" s="13">
        <v>3</v>
      </c>
      <c r="B131" s="17">
        <v>103</v>
      </c>
      <c r="C131" s="17">
        <v>104</v>
      </c>
      <c r="D131" s="17">
        <v>111</v>
      </c>
      <c r="E131" s="10"/>
      <c r="F131" s="10">
        <f t="shared" si="60"/>
        <v>106</v>
      </c>
      <c r="G131" s="10"/>
      <c r="H131" s="14"/>
      <c r="I131" s="10"/>
      <c r="J131" s="10"/>
      <c r="K131" s="10"/>
      <c r="L131" s="10"/>
      <c r="P131" s="13">
        <v>3</v>
      </c>
      <c r="Q131" s="10">
        <v>172</v>
      </c>
      <c r="R131" s="10">
        <v>189</v>
      </c>
      <c r="S131" s="10">
        <v>194</v>
      </c>
      <c r="T131" s="10"/>
      <c r="U131" s="10">
        <f t="shared" si="61"/>
        <v>185</v>
      </c>
      <c r="V131" s="10"/>
      <c r="W131" s="14"/>
      <c r="X131" s="10"/>
      <c r="Y131" s="10"/>
      <c r="Z131" s="10"/>
      <c r="AA131" s="10"/>
    </row>
    <row r="133" spans="1:27" x14ac:dyDescent="0.2">
      <c r="A133" s="2" t="s">
        <v>56</v>
      </c>
      <c r="P133" s="2" t="s">
        <v>57</v>
      </c>
    </row>
    <row r="134" spans="1:27" x14ac:dyDescent="0.2">
      <c r="A134" s="4" t="s">
        <v>1</v>
      </c>
      <c r="B134" s="4" t="s">
        <v>2</v>
      </c>
      <c r="C134" s="4" t="s">
        <v>3</v>
      </c>
      <c r="D134" s="4" t="s">
        <v>4</v>
      </c>
      <c r="E134" s="5"/>
      <c r="F134" s="5" t="s">
        <v>5</v>
      </c>
      <c r="G134" s="5"/>
      <c r="H134" s="5" t="s">
        <v>11</v>
      </c>
      <c r="I134" s="5"/>
      <c r="J134" s="5" t="s">
        <v>6</v>
      </c>
      <c r="K134" s="5" t="s">
        <v>7</v>
      </c>
      <c r="L134" s="5" t="s">
        <v>8</v>
      </c>
      <c r="P134" s="4" t="s">
        <v>1</v>
      </c>
      <c r="Q134" s="4" t="s">
        <v>2</v>
      </c>
      <c r="R134" s="4" t="s">
        <v>3</v>
      </c>
      <c r="S134" s="4" t="s">
        <v>4</v>
      </c>
      <c r="T134" s="5"/>
      <c r="U134" s="5" t="s">
        <v>5</v>
      </c>
      <c r="V134" s="5"/>
      <c r="W134" s="5" t="s">
        <v>11</v>
      </c>
      <c r="X134" s="5"/>
      <c r="Y134" s="5" t="s">
        <v>6</v>
      </c>
      <c r="Z134" s="5" t="s">
        <v>7</v>
      </c>
      <c r="AA134" s="5" t="s">
        <v>8</v>
      </c>
    </row>
    <row r="135" spans="1:27" x14ac:dyDescent="0.2">
      <c r="A135" s="6">
        <v>1</v>
      </c>
      <c r="B135">
        <v>2330</v>
      </c>
      <c r="C135">
        <v>2010</v>
      </c>
      <c r="D135">
        <v>2320</v>
      </c>
      <c r="F135">
        <f>AVERAGE(B135:D135)</f>
        <v>2220</v>
      </c>
      <c r="H135" s="7">
        <f>F141/F135</f>
        <v>7.0570570570570564E-3</v>
      </c>
      <c r="J135" s="7">
        <f>AVERAGE(H135:H137)</f>
        <v>9.1574450066651113E-3</v>
      </c>
      <c r="K135" s="7">
        <f>STDEV(H135:H137)</f>
        <v>2.5002898803242008E-3</v>
      </c>
      <c r="L135" s="7">
        <f>K135/SQRT(3)</f>
        <v>1.4435430354572745E-3</v>
      </c>
      <c r="P135" s="6">
        <v>1</v>
      </c>
      <c r="Q135">
        <v>1680</v>
      </c>
      <c r="R135">
        <v>1760</v>
      </c>
      <c r="S135">
        <v>1440</v>
      </c>
      <c r="U135">
        <f>AVERAGE(Q135:S135)</f>
        <v>1626.6666666666667</v>
      </c>
      <c r="W135" s="7">
        <f>U141/U135</f>
        <v>1.1680327868852458E-2</v>
      </c>
      <c r="Y135" s="7">
        <f>AVERAGE(W135:W137)</f>
        <v>1.2256690926448427E-2</v>
      </c>
      <c r="Z135" s="7">
        <f>STDEV(W135:W153)</f>
        <v>4.6971473038907056E-3</v>
      </c>
      <c r="AA135" s="7">
        <f>Z135/SQRT(3)</f>
        <v>2.7118992603246241E-3</v>
      </c>
    </row>
    <row r="136" spans="1:27" x14ac:dyDescent="0.2">
      <c r="A136" s="6">
        <v>2</v>
      </c>
      <c r="B136">
        <v>1970</v>
      </c>
      <c r="C136">
        <v>1920</v>
      </c>
      <c r="D136">
        <v>1880</v>
      </c>
      <c r="F136">
        <f t="shared" ref="F136:F137" si="62">AVERAGE(B136:D136)</f>
        <v>1923.3333333333333</v>
      </c>
      <c r="H136" s="7">
        <f t="shared" ref="H136:H137" si="63">F142/F136</f>
        <v>8.4922010398613516E-3</v>
      </c>
      <c r="P136" s="6">
        <v>2</v>
      </c>
      <c r="Q136">
        <v>1430</v>
      </c>
      <c r="R136">
        <v>1490</v>
      </c>
      <c r="S136">
        <v>1500</v>
      </c>
      <c r="U136">
        <f t="shared" ref="U136:U137" si="64">AVERAGE(Q136:S136)</f>
        <v>1473.3333333333333</v>
      </c>
      <c r="W136" s="7">
        <f t="shared" ref="W136:W137" si="65">U142/U136</f>
        <v>1.493212669683258E-2</v>
      </c>
    </row>
    <row r="137" spans="1:27" x14ac:dyDescent="0.2">
      <c r="A137" s="6">
        <v>3</v>
      </c>
      <c r="B137">
        <v>1130</v>
      </c>
      <c r="C137">
        <v>1240</v>
      </c>
      <c r="D137">
        <v>230</v>
      </c>
      <c r="F137">
        <f t="shared" si="62"/>
        <v>866.66666666666663</v>
      </c>
      <c r="H137" s="7">
        <f t="shared" si="63"/>
        <v>1.1923076923076925E-2</v>
      </c>
      <c r="P137" s="6">
        <v>3</v>
      </c>
      <c r="Q137">
        <v>1840</v>
      </c>
      <c r="R137">
        <v>1950</v>
      </c>
      <c r="S137">
        <v>1920</v>
      </c>
      <c r="U137">
        <f t="shared" si="64"/>
        <v>1903.3333333333333</v>
      </c>
      <c r="W137" s="7">
        <f t="shared" si="65"/>
        <v>1.0157618213660244E-2</v>
      </c>
    </row>
    <row r="139" spans="1:27" x14ac:dyDescent="0.2">
      <c r="A139" s="2" t="s">
        <v>60</v>
      </c>
      <c r="P139" s="2" t="s">
        <v>61</v>
      </c>
    </row>
    <row r="140" spans="1:27" x14ac:dyDescent="0.2">
      <c r="A140" s="4" t="s">
        <v>1</v>
      </c>
      <c r="B140" s="4"/>
      <c r="C140" s="4"/>
      <c r="D140" s="4"/>
      <c r="E140" s="5"/>
      <c r="F140" s="5" t="s">
        <v>5</v>
      </c>
      <c r="G140" s="5"/>
      <c r="H140" s="5"/>
      <c r="I140" s="5"/>
      <c r="J140" s="5"/>
      <c r="K140" s="5"/>
      <c r="L140" s="5"/>
      <c r="P140" s="4" t="s">
        <v>1</v>
      </c>
      <c r="Q140" s="4" t="s">
        <v>2</v>
      </c>
      <c r="R140" s="4" t="s">
        <v>3</v>
      </c>
      <c r="S140" s="4" t="s">
        <v>4</v>
      </c>
      <c r="T140" s="5"/>
      <c r="U140" s="5" t="s">
        <v>5</v>
      </c>
      <c r="V140" s="5"/>
      <c r="W140" s="5"/>
      <c r="X140" s="5"/>
      <c r="Y140" s="5"/>
      <c r="Z140" s="5"/>
      <c r="AA140" s="5"/>
    </row>
    <row r="141" spans="1:27" x14ac:dyDescent="0.2">
      <c r="A141" s="6">
        <v>1</v>
      </c>
      <c r="B141" s="16">
        <v>15</v>
      </c>
      <c r="C141" s="16">
        <v>15</v>
      </c>
      <c r="D141" s="16">
        <v>17</v>
      </c>
      <c r="F141">
        <f>AVERAGE(B141:D141)</f>
        <v>15.666666666666666</v>
      </c>
      <c r="H141" s="7"/>
      <c r="L141" s="7"/>
      <c r="P141" s="6">
        <v>1</v>
      </c>
      <c r="Q141">
        <v>23</v>
      </c>
      <c r="R141">
        <v>16</v>
      </c>
      <c r="S141">
        <v>18</v>
      </c>
      <c r="U141">
        <f>AVERAGE(Q141:S141)</f>
        <v>19</v>
      </c>
      <c r="W141" s="7"/>
      <c r="Y141" s="7"/>
      <c r="Z141" s="7"/>
      <c r="AA141" s="7"/>
    </row>
    <row r="142" spans="1:27" x14ac:dyDescent="0.2">
      <c r="A142" s="6">
        <v>2</v>
      </c>
      <c r="B142">
        <v>14</v>
      </c>
      <c r="C142">
        <v>18</v>
      </c>
      <c r="D142">
        <v>17</v>
      </c>
      <c r="F142">
        <f t="shared" ref="F142:F143" si="66">AVERAGE(B142:D142)</f>
        <v>16.333333333333332</v>
      </c>
      <c r="H142" s="7"/>
      <c r="P142" s="6">
        <v>2</v>
      </c>
      <c r="Q142">
        <v>27</v>
      </c>
      <c r="R142">
        <v>18</v>
      </c>
      <c r="S142">
        <v>21</v>
      </c>
      <c r="U142">
        <f t="shared" ref="U142:U143" si="67">AVERAGE(Q142:S142)</f>
        <v>22</v>
      </c>
      <c r="W142" s="7"/>
    </row>
    <row r="143" spans="1:27" x14ac:dyDescent="0.2">
      <c r="A143" s="6">
        <v>3</v>
      </c>
      <c r="B143">
        <v>12</v>
      </c>
      <c r="C143">
        <v>10</v>
      </c>
      <c r="D143">
        <v>9</v>
      </c>
      <c r="E143" s="8"/>
      <c r="F143">
        <f t="shared" si="66"/>
        <v>10.333333333333334</v>
      </c>
      <c r="H143" s="7"/>
      <c r="P143" s="6">
        <v>3</v>
      </c>
      <c r="Q143">
        <v>23</v>
      </c>
      <c r="R143">
        <v>18</v>
      </c>
      <c r="S143">
        <v>17</v>
      </c>
      <c r="U143">
        <f t="shared" si="67"/>
        <v>19.333333333333332</v>
      </c>
      <c r="W143" s="7"/>
    </row>
    <row r="145" spans="1:27" x14ac:dyDescent="0.2">
      <c r="A145" s="9" t="s">
        <v>62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P145" s="9" t="s">
        <v>64</v>
      </c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x14ac:dyDescent="0.2">
      <c r="A146" s="11" t="s">
        <v>1</v>
      </c>
      <c r="B146" s="11" t="s">
        <v>2</v>
      </c>
      <c r="C146" s="11" t="s">
        <v>3</v>
      </c>
      <c r="D146" s="11" t="s">
        <v>4</v>
      </c>
      <c r="E146" s="12"/>
      <c r="F146" s="12" t="s">
        <v>5</v>
      </c>
      <c r="G146" s="12"/>
      <c r="H146" s="12" t="s">
        <v>11</v>
      </c>
      <c r="I146" s="12"/>
      <c r="J146" s="12" t="s">
        <v>6</v>
      </c>
      <c r="K146" s="12" t="s">
        <v>7</v>
      </c>
      <c r="L146" s="12" t="s">
        <v>8</v>
      </c>
      <c r="P146" s="11" t="s">
        <v>1</v>
      </c>
      <c r="Q146" s="11" t="s">
        <v>2</v>
      </c>
      <c r="R146" s="11" t="s">
        <v>3</v>
      </c>
      <c r="S146" s="11" t="s">
        <v>4</v>
      </c>
      <c r="T146" s="12"/>
      <c r="U146" s="12" t="s">
        <v>5</v>
      </c>
      <c r="V146" s="12"/>
      <c r="W146" s="12" t="s">
        <v>11</v>
      </c>
      <c r="X146" s="12"/>
      <c r="Y146" s="12" t="s">
        <v>6</v>
      </c>
      <c r="Z146" s="12" t="s">
        <v>7</v>
      </c>
      <c r="AA146" s="12" t="s">
        <v>8</v>
      </c>
    </row>
    <row r="147" spans="1:27" x14ac:dyDescent="0.2">
      <c r="A147" s="13">
        <v>1</v>
      </c>
      <c r="B147" s="10">
        <v>5400</v>
      </c>
      <c r="C147" s="10">
        <v>5100</v>
      </c>
      <c r="D147" s="10">
        <v>6000</v>
      </c>
      <c r="E147" s="10"/>
      <c r="F147" s="10">
        <f>AVERAGE(B147:D147)</f>
        <v>5500</v>
      </c>
      <c r="G147" s="10"/>
      <c r="H147" s="14">
        <f>F153/F147</f>
        <v>5.9393939393939388E-3</v>
      </c>
      <c r="I147" s="10"/>
      <c r="J147" s="14">
        <f>AVERAGE(H147:H149)</f>
        <v>5.8779536505659466E-3</v>
      </c>
      <c r="K147" s="14">
        <f>STDEV(H147:H165)</f>
        <v>3.0681747409039644E-3</v>
      </c>
      <c r="L147" s="14">
        <f>K147/SQRT(3)</f>
        <v>1.7714115125817141E-3</v>
      </c>
      <c r="P147" s="13">
        <v>1</v>
      </c>
      <c r="Q147" s="10">
        <v>2520</v>
      </c>
      <c r="R147" s="10">
        <v>2460</v>
      </c>
      <c r="S147" s="10">
        <v>2580</v>
      </c>
      <c r="T147" s="10"/>
      <c r="U147" s="10">
        <f>AVERAGE(Q147:S147)</f>
        <v>2520</v>
      </c>
      <c r="V147" s="10"/>
      <c r="W147" s="14">
        <f>U153/U147</f>
        <v>2.7777777777777779E-3</v>
      </c>
      <c r="X147" s="10"/>
      <c r="Y147" s="14">
        <f>AVERAGE(W147:W149)</f>
        <v>4.3156309998054693E-3</v>
      </c>
      <c r="Z147" s="14">
        <f>STDEV(W147:W165)</f>
        <v>2.0218774525235135E-3</v>
      </c>
      <c r="AA147" s="14">
        <f>Z147/SQRT(3)</f>
        <v>1.1673314914828854E-3</v>
      </c>
    </row>
    <row r="148" spans="1:27" x14ac:dyDescent="0.2">
      <c r="A148" s="13">
        <v>2</v>
      </c>
      <c r="B148" s="10">
        <v>4810</v>
      </c>
      <c r="C148" s="10">
        <v>4790</v>
      </c>
      <c r="D148" s="10">
        <v>4720</v>
      </c>
      <c r="E148" s="10"/>
      <c r="F148" s="10">
        <f t="shared" ref="F148:F149" si="68">AVERAGE(B148:D148)</f>
        <v>4773.333333333333</v>
      </c>
      <c r="G148" s="10"/>
      <c r="H148" s="14">
        <f t="shared" ref="H148:H149" si="69">F154/F148</f>
        <v>5.0977653631284914E-3</v>
      </c>
      <c r="I148" s="10"/>
      <c r="J148" s="10"/>
      <c r="K148" s="10"/>
      <c r="L148" s="10"/>
      <c r="P148" s="13">
        <v>2</v>
      </c>
      <c r="Q148" s="10">
        <v>4790</v>
      </c>
      <c r="R148" s="10">
        <v>4480</v>
      </c>
      <c r="S148" s="10">
        <v>4650</v>
      </c>
      <c r="T148" s="10"/>
      <c r="U148" s="10">
        <f t="shared" ref="U148:U149" si="70">AVERAGE(Q148:S148)</f>
        <v>4640</v>
      </c>
      <c r="V148" s="10"/>
      <c r="W148" s="14">
        <f t="shared" ref="W148:W149" si="71">U154/U148</f>
        <v>5.4597701149425287E-3</v>
      </c>
      <c r="X148" s="10"/>
      <c r="Y148" s="10"/>
      <c r="Z148" s="10"/>
      <c r="AA148" s="10"/>
    </row>
    <row r="149" spans="1:27" x14ac:dyDescent="0.2">
      <c r="A149" s="13">
        <v>3</v>
      </c>
      <c r="B149" s="10">
        <v>2310</v>
      </c>
      <c r="C149" s="10">
        <v>2380</v>
      </c>
      <c r="D149" s="10">
        <v>1980</v>
      </c>
      <c r="E149" s="10"/>
      <c r="F149" s="10">
        <f t="shared" si="68"/>
        <v>2223.3333333333335</v>
      </c>
      <c r="G149" s="10"/>
      <c r="H149" s="14">
        <f t="shared" si="69"/>
        <v>6.5967016491754113E-3</v>
      </c>
      <c r="I149" s="10"/>
      <c r="J149" s="10"/>
      <c r="K149" s="10"/>
      <c r="L149" s="10"/>
      <c r="P149" s="13">
        <v>3</v>
      </c>
      <c r="Q149" s="10">
        <v>4100</v>
      </c>
      <c r="R149" s="10">
        <v>4730</v>
      </c>
      <c r="S149" s="10">
        <v>4760</v>
      </c>
      <c r="T149" s="10"/>
      <c r="U149" s="10">
        <f t="shared" si="70"/>
        <v>4530</v>
      </c>
      <c r="V149" s="10"/>
      <c r="W149" s="14">
        <f t="shared" si="71"/>
        <v>4.7093451066961001E-3</v>
      </c>
      <c r="X149" s="10"/>
      <c r="Y149" s="10"/>
      <c r="Z149" s="10"/>
      <c r="AA149" s="10"/>
    </row>
    <row r="150" spans="1:27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x14ac:dyDescent="0.2">
      <c r="A151" s="9" t="s">
        <v>63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P151" s="9" t="s">
        <v>65</v>
      </c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x14ac:dyDescent="0.2">
      <c r="A152" s="11" t="s">
        <v>1</v>
      </c>
      <c r="B152" s="11" t="s">
        <v>2</v>
      </c>
      <c r="C152" s="11" t="s">
        <v>3</v>
      </c>
      <c r="D152" s="11" t="s">
        <v>4</v>
      </c>
      <c r="E152" s="12"/>
      <c r="F152" s="12" t="s">
        <v>5</v>
      </c>
      <c r="G152" s="12"/>
      <c r="H152" s="12"/>
      <c r="I152" s="12"/>
      <c r="J152" s="12"/>
      <c r="K152" s="12"/>
      <c r="L152" s="12"/>
      <c r="P152" s="11" t="s">
        <v>1</v>
      </c>
      <c r="Q152" s="11" t="s">
        <v>2</v>
      </c>
      <c r="R152" s="11" t="s">
        <v>3</v>
      </c>
      <c r="S152" s="11" t="s">
        <v>4</v>
      </c>
      <c r="T152" s="12"/>
      <c r="U152" s="12" t="s">
        <v>5</v>
      </c>
      <c r="V152" s="12"/>
      <c r="W152" s="12"/>
      <c r="X152" s="12"/>
      <c r="Y152" s="12"/>
      <c r="Z152" s="12"/>
      <c r="AA152" s="12"/>
    </row>
    <row r="153" spans="1:27" x14ac:dyDescent="0.2">
      <c r="A153" s="13">
        <v>1</v>
      </c>
      <c r="B153" s="10">
        <v>29</v>
      </c>
      <c r="C153" s="10">
        <v>30</v>
      </c>
      <c r="D153" s="10">
        <v>39</v>
      </c>
      <c r="E153" s="10"/>
      <c r="F153" s="10">
        <f>AVERAGE(B153:D153)</f>
        <v>32.666666666666664</v>
      </c>
      <c r="G153" s="10"/>
      <c r="H153" s="14"/>
      <c r="I153" s="10"/>
      <c r="J153" s="14"/>
      <c r="K153" s="14"/>
      <c r="L153" s="14"/>
      <c r="P153" s="13">
        <v>1</v>
      </c>
      <c r="Q153" s="10">
        <v>8</v>
      </c>
      <c r="R153" s="10">
        <v>7</v>
      </c>
      <c r="S153" s="10">
        <v>6</v>
      </c>
      <c r="T153" s="10"/>
      <c r="U153" s="10">
        <f>AVERAGE(Q153:S153)</f>
        <v>7</v>
      </c>
      <c r="V153" s="10"/>
      <c r="W153" s="14"/>
      <c r="X153" s="10"/>
      <c r="Y153" s="14"/>
      <c r="Z153" s="14"/>
      <c r="AA153" s="14"/>
    </row>
    <row r="154" spans="1:27" x14ac:dyDescent="0.2">
      <c r="A154" s="13">
        <v>2</v>
      </c>
      <c r="B154" s="10">
        <v>23</v>
      </c>
      <c r="C154" s="10">
        <v>21</v>
      </c>
      <c r="D154" s="10">
        <v>29</v>
      </c>
      <c r="E154" s="10"/>
      <c r="F154" s="10">
        <f t="shared" ref="F154:F155" si="72">AVERAGE(B154:D154)</f>
        <v>24.333333333333332</v>
      </c>
      <c r="G154" s="10"/>
      <c r="H154" s="14"/>
      <c r="I154" s="10"/>
      <c r="J154" s="10"/>
      <c r="K154" s="10"/>
      <c r="L154" s="10"/>
      <c r="P154" s="13">
        <v>2</v>
      </c>
      <c r="Q154" s="10">
        <v>25</v>
      </c>
      <c r="R154" s="10">
        <v>26</v>
      </c>
      <c r="S154" s="10">
        <v>25</v>
      </c>
      <c r="T154" s="10"/>
      <c r="U154" s="10">
        <f t="shared" ref="U154:U155" si="73">AVERAGE(Q154:S154)</f>
        <v>25.333333333333332</v>
      </c>
      <c r="V154" s="10"/>
      <c r="W154" s="14"/>
      <c r="X154" s="10"/>
      <c r="Y154" s="10"/>
      <c r="Z154" s="10"/>
      <c r="AA154" s="10"/>
    </row>
    <row r="155" spans="1:27" x14ac:dyDescent="0.2">
      <c r="A155" s="13">
        <v>3</v>
      </c>
      <c r="B155" s="17">
        <v>17</v>
      </c>
      <c r="C155" s="17">
        <v>12</v>
      </c>
      <c r="D155" s="17">
        <v>15</v>
      </c>
      <c r="E155" s="10"/>
      <c r="F155" s="10">
        <f t="shared" si="72"/>
        <v>14.666666666666666</v>
      </c>
      <c r="G155" s="10"/>
      <c r="H155" s="14"/>
      <c r="I155" s="10"/>
      <c r="J155" s="10"/>
      <c r="K155" s="10"/>
      <c r="L155" s="10"/>
      <c r="P155" s="13">
        <v>3</v>
      </c>
      <c r="Q155" s="10">
        <v>21</v>
      </c>
      <c r="R155" s="10">
        <v>17</v>
      </c>
      <c r="S155" s="10">
        <v>26</v>
      </c>
      <c r="T155" s="10"/>
      <c r="U155" s="10">
        <f t="shared" si="73"/>
        <v>21.333333333333332</v>
      </c>
      <c r="V155" s="10"/>
      <c r="W155" s="14"/>
      <c r="X155" s="10"/>
      <c r="Y155" s="10"/>
      <c r="Z155" s="10"/>
      <c r="AA155" s="10"/>
    </row>
    <row r="157" spans="1:27" x14ac:dyDescent="0.2">
      <c r="A157" s="2" t="s">
        <v>66</v>
      </c>
      <c r="P157" s="2" t="s">
        <v>68</v>
      </c>
    </row>
    <row r="158" spans="1:27" x14ac:dyDescent="0.2">
      <c r="A158" s="4" t="s">
        <v>1</v>
      </c>
      <c r="B158" s="4" t="s">
        <v>2</v>
      </c>
      <c r="C158" s="4" t="s">
        <v>3</v>
      </c>
      <c r="D158" s="4" t="s">
        <v>4</v>
      </c>
      <c r="E158" s="5"/>
      <c r="F158" s="5" t="s">
        <v>5</v>
      </c>
      <c r="G158" s="5"/>
      <c r="H158" s="5" t="s">
        <v>11</v>
      </c>
      <c r="I158" s="5"/>
      <c r="J158" s="5" t="s">
        <v>6</v>
      </c>
      <c r="K158" s="5" t="s">
        <v>7</v>
      </c>
      <c r="L158" s="5" t="s">
        <v>8</v>
      </c>
      <c r="P158" s="4" t="s">
        <v>1</v>
      </c>
      <c r="Q158" s="4" t="s">
        <v>2</v>
      </c>
      <c r="R158" s="4" t="s">
        <v>3</v>
      </c>
      <c r="S158" s="4" t="s">
        <v>4</v>
      </c>
      <c r="T158" s="5"/>
      <c r="U158" s="5" t="s">
        <v>5</v>
      </c>
      <c r="V158" s="5"/>
      <c r="W158" s="5" t="s">
        <v>11</v>
      </c>
      <c r="X158" s="5"/>
      <c r="Y158" s="5" t="s">
        <v>6</v>
      </c>
      <c r="Z158" s="5" t="s">
        <v>7</v>
      </c>
      <c r="AA158" s="5" t="s">
        <v>8</v>
      </c>
    </row>
    <row r="159" spans="1:27" x14ac:dyDescent="0.2">
      <c r="A159" s="6">
        <v>1</v>
      </c>
      <c r="B159">
        <v>1450</v>
      </c>
      <c r="C159">
        <v>1280</v>
      </c>
      <c r="D159">
        <v>1230</v>
      </c>
      <c r="F159">
        <f>AVERAGE(B159:D159)</f>
        <v>1320</v>
      </c>
      <c r="H159" s="7">
        <f>F165/F159</f>
        <v>5.0505050505050505E-4</v>
      </c>
      <c r="J159" s="7">
        <f>AVERAGE(H159:H161)</f>
        <v>3.4615821132675064E-4</v>
      </c>
      <c r="K159" s="7">
        <f>STDEV(H159:H177)</f>
        <v>7.9367200120271006E-4</v>
      </c>
      <c r="L159" s="7">
        <f>K159/SQRT(3)</f>
        <v>4.5822674354265366E-4</v>
      </c>
      <c r="P159" s="6">
        <v>1</v>
      </c>
      <c r="Q159">
        <v>1650</v>
      </c>
      <c r="R159">
        <v>2680</v>
      </c>
      <c r="S159">
        <v>2570</v>
      </c>
      <c r="U159">
        <f>AVERAGE(Q159:S159)</f>
        <v>2300</v>
      </c>
      <c r="W159" s="7">
        <f>U165/U159</f>
        <v>3.0434782608695652E-3</v>
      </c>
      <c r="Y159" s="7">
        <f>AVERAGE(W159:W161)</f>
        <v>1.4221076872610019E-3</v>
      </c>
      <c r="Z159" s="7">
        <f>STDEV(W159:W177)</f>
        <v>8.9902287608075535E-3</v>
      </c>
      <c r="AA159" s="7">
        <f>Z159/SQRT(3)</f>
        <v>5.1905109951285566E-3</v>
      </c>
    </row>
    <row r="160" spans="1:27" x14ac:dyDescent="0.2">
      <c r="A160" s="6">
        <v>2</v>
      </c>
      <c r="B160">
        <v>1280</v>
      </c>
      <c r="C160">
        <v>1240</v>
      </c>
      <c r="D160">
        <v>1440</v>
      </c>
      <c r="F160">
        <f t="shared" ref="F160:F161" si="74">AVERAGE(B160:D160)</f>
        <v>1320</v>
      </c>
      <c r="H160" s="7">
        <f t="shared" ref="H160:H161" si="75">F166/F160</f>
        <v>2.5252525252525253E-4</v>
      </c>
      <c r="P160" s="6">
        <v>2</v>
      </c>
      <c r="Q160">
        <v>1650</v>
      </c>
      <c r="R160">
        <v>1660</v>
      </c>
      <c r="S160">
        <v>1980</v>
      </c>
      <c r="U160">
        <f t="shared" ref="U160:U161" si="76">AVERAGE(Q160:S160)</f>
        <v>1763.3333333333333</v>
      </c>
      <c r="W160" s="7">
        <f t="shared" ref="W160:W161" si="77">U166/U160</f>
        <v>3.7807183364839322E-4</v>
      </c>
    </row>
    <row r="161" spans="1:27" x14ac:dyDescent="0.2">
      <c r="A161" s="6">
        <v>3</v>
      </c>
      <c r="B161">
        <v>1190</v>
      </c>
      <c r="C161">
        <v>1180</v>
      </c>
      <c r="D161">
        <v>1190</v>
      </c>
      <c r="F161">
        <f t="shared" si="74"/>
        <v>1186.6666666666667</v>
      </c>
      <c r="H161" s="7">
        <f t="shared" si="75"/>
        <v>2.8089887640449435E-4</v>
      </c>
      <c r="P161" s="6">
        <v>3</v>
      </c>
      <c r="Q161">
        <v>3320</v>
      </c>
      <c r="R161">
        <v>3090</v>
      </c>
      <c r="S161">
        <v>3060</v>
      </c>
      <c r="U161">
        <f t="shared" si="76"/>
        <v>3156.6666666666665</v>
      </c>
      <c r="W161" s="7">
        <f t="shared" si="77"/>
        <v>8.447729672650475E-4</v>
      </c>
    </row>
    <row r="163" spans="1:27" x14ac:dyDescent="0.2">
      <c r="A163" s="2" t="s">
        <v>67</v>
      </c>
      <c r="P163" s="2" t="s">
        <v>69</v>
      </c>
    </row>
    <row r="164" spans="1:27" x14ac:dyDescent="0.2">
      <c r="A164" s="4" t="s">
        <v>1</v>
      </c>
      <c r="B164" s="4"/>
      <c r="C164" s="4"/>
      <c r="D164" s="4"/>
      <c r="E164" s="5"/>
      <c r="F164" s="5" t="s">
        <v>5</v>
      </c>
      <c r="G164" s="5"/>
      <c r="H164" s="5"/>
      <c r="I164" s="5"/>
      <c r="J164" s="5"/>
      <c r="K164" s="5"/>
      <c r="L164" s="5"/>
      <c r="P164" s="4" t="s">
        <v>1</v>
      </c>
      <c r="Q164" s="4"/>
      <c r="R164" s="4"/>
      <c r="S164" s="4"/>
      <c r="T164" s="5"/>
      <c r="U164" s="5" t="s">
        <v>5</v>
      </c>
      <c r="V164" s="5"/>
      <c r="W164" s="5"/>
      <c r="X164" s="5"/>
      <c r="Y164" s="5"/>
      <c r="Z164" s="5"/>
      <c r="AA164" s="5"/>
    </row>
    <row r="165" spans="1:27" x14ac:dyDescent="0.2">
      <c r="A165" s="6">
        <v>1</v>
      </c>
      <c r="B165">
        <v>2</v>
      </c>
      <c r="C165">
        <v>0</v>
      </c>
      <c r="D165">
        <v>0</v>
      </c>
      <c r="F165">
        <f>AVERAGE(B165:D165)</f>
        <v>0.66666666666666663</v>
      </c>
      <c r="H165" s="7"/>
      <c r="L165" s="7"/>
      <c r="P165" s="6">
        <v>1</v>
      </c>
      <c r="Q165">
        <v>6</v>
      </c>
      <c r="R165">
        <v>8</v>
      </c>
      <c r="S165">
        <v>7</v>
      </c>
      <c r="U165">
        <f>AVERAGE(Q165:S165)</f>
        <v>7</v>
      </c>
      <c r="W165" s="7"/>
      <c r="AA165" s="7"/>
    </row>
    <row r="166" spans="1:27" x14ac:dyDescent="0.2">
      <c r="A166" s="6">
        <v>2</v>
      </c>
      <c r="B166">
        <v>0</v>
      </c>
      <c r="C166">
        <v>0</v>
      </c>
      <c r="D166">
        <v>1</v>
      </c>
      <c r="F166">
        <f t="shared" ref="F166:F167" si="78">AVERAGE(B166:D166)</f>
        <v>0.33333333333333331</v>
      </c>
      <c r="H166" s="7"/>
      <c r="P166" s="6">
        <v>2</v>
      </c>
      <c r="Q166">
        <v>1</v>
      </c>
      <c r="R166">
        <v>0</v>
      </c>
      <c r="S166">
        <v>1</v>
      </c>
      <c r="U166">
        <f t="shared" ref="U166:U167" si="79">AVERAGE(Q166:S166)</f>
        <v>0.66666666666666663</v>
      </c>
      <c r="W166" s="7"/>
    </row>
    <row r="167" spans="1:27" x14ac:dyDescent="0.2">
      <c r="A167" s="6">
        <v>3</v>
      </c>
      <c r="B167">
        <v>0</v>
      </c>
      <c r="C167">
        <v>1</v>
      </c>
      <c r="D167">
        <v>0</v>
      </c>
      <c r="E167" s="8"/>
      <c r="F167">
        <f t="shared" si="78"/>
        <v>0.33333333333333331</v>
      </c>
      <c r="H167" s="7"/>
      <c r="P167" s="6">
        <v>3</v>
      </c>
      <c r="Q167">
        <v>3</v>
      </c>
      <c r="R167">
        <v>3</v>
      </c>
      <c r="S167">
        <v>2</v>
      </c>
      <c r="T167" s="8"/>
      <c r="U167">
        <f t="shared" si="79"/>
        <v>2.6666666666666665</v>
      </c>
      <c r="W167" s="7"/>
    </row>
    <row r="169" spans="1:27" x14ac:dyDescent="0.2">
      <c r="A169" s="9" t="s">
        <v>70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P169" s="9" t="s">
        <v>148</v>
      </c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x14ac:dyDescent="0.2">
      <c r="A170" s="11" t="s">
        <v>1</v>
      </c>
      <c r="B170" s="11" t="s">
        <v>2</v>
      </c>
      <c r="C170" s="11" t="s">
        <v>3</v>
      </c>
      <c r="D170" s="11" t="s">
        <v>4</v>
      </c>
      <c r="E170" s="12"/>
      <c r="F170" s="12" t="s">
        <v>5</v>
      </c>
      <c r="G170" s="12"/>
      <c r="H170" s="12" t="s">
        <v>11</v>
      </c>
      <c r="I170" s="12"/>
      <c r="J170" s="12" t="s">
        <v>6</v>
      </c>
      <c r="K170" s="12" t="s">
        <v>7</v>
      </c>
      <c r="L170" s="12" t="s">
        <v>8</v>
      </c>
      <c r="P170" s="11" t="s">
        <v>1</v>
      </c>
      <c r="Q170" s="11" t="s">
        <v>2</v>
      </c>
      <c r="R170" s="11" t="s">
        <v>3</v>
      </c>
      <c r="S170" s="11" t="s">
        <v>4</v>
      </c>
      <c r="T170" s="12"/>
      <c r="U170" s="12" t="s">
        <v>5</v>
      </c>
      <c r="V170" s="12"/>
      <c r="W170" s="12" t="s">
        <v>11</v>
      </c>
      <c r="X170" s="12"/>
      <c r="Y170" s="12" t="s">
        <v>6</v>
      </c>
      <c r="Z170" s="12" t="s">
        <v>7</v>
      </c>
      <c r="AA170" s="12" t="s">
        <v>8</v>
      </c>
    </row>
    <row r="171" spans="1:27" x14ac:dyDescent="0.2">
      <c r="A171" s="13">
        <v>1</v>
      </c>
      <c r="B171" s="10">
        <v>1600</v>
      </c>
      <c r="C171" s="10">
        <v>2200</v>
      </c>
      <c r="D171" s="10">
        <v>600</v>
      </c>
      <c r="E171" s="10"/>
      <c r="F171" s="10">
        <f>AVERAGE(B171:D171)</f>
        <v>1466.6666666666667</v>
      </c>
      <c r="G171" s="10"/>
      <c r="H171" s="14">
        <f>F177/F171</f>
        <v>2.0454545454545452E-3</v>
      </c>
      <c r="I171" s="10"/>
      <c r="J171" s="14">
        <f>AVERAGE(H171:H173)</f>
        <v>1.7446201141853317E-3</v>
      </c>
      <c r="K171" s="14">
        <f>STDEV(H171:H189)</f>
        <v>1.1781574291655609E-2</v>
      </c>
      <c r="L171" s="14">
        <f>K171/SQRT(3)</f>
        <v>6.8020950887649409E-3</v>
      </c>
      <c r="P171" s="13">
        <v>1</v>
      </c>
      <c r="Q171" s="10">
        <v>5320</v>
      </c>
      <c r="R171" s="10">
        <v>4870</v>
      </c>
      <c r="S171" s="10">
        <v>4720</v>
      </c>
      <c r="T171" s="10"/>
      <c r="U171" s="10">
        <f>AVERAGE(Q171:S171)</f>
        <v>4970</v>
      </c>
      <c r="V171" s="10"/>
      <c r="W171" s="14">
        <f>U177/U171</f>
        <v>1.1670020120724347E-2</v>
      </c>
      <c r="X171" s="10"/>
      <c r="Y171" s="14">
        <f>AVERAGE(W171:W173)</f>
        <v>1.6274507391862796E-2</v>
      </c>
      <c r="Z171" s="14">
        <f>STDEV(W171:W189)</f>
        <v>5.870207317803652E-3</v>
      </c>
      <c r="AA171" s="14">
        <f>Z171/SQRT(3)</f>
        <v>3.3891657751328498E-3</v>
      </c>
    </row>
    <row r="172" spans="1:27" x14ac:dyDescent="0.2">
      <c r="A172" s="13">
        <v>2</v>
      </c>
      <c r="B172" s="10">
        <v>2000</v>
      </c>
      <c r="C172" s="10">
        <v>2300</v>
      </c>
      <c r="D172" s="10">
        <v>2600</v>
      </c>
      <c r="E172" s="10"/>
      <c r="F172" s="10">
        <f t="shared" ref="F172:F173" si="80">AVERAGE(B172:D172)</f>
        <v>2300</v>
      </c>
      <c r="G172" s="10"/>
      <c r="H172" s="14">
        <f t="shared" ref="H172:H173" si="81">F178/F172</f>
        <v>1.4492753623188406E-3</v>
      </c>
      <c r="I172" s="10"/>
      <c r="J172" s="10"/>
      <c r="K172" s="10"/>
      <c r="L172" s="10"/>
      <c r="P172" s="13">
        <v>2</v>
      </c>
      <c r="Q172" s="10">
        <v>2440</v>
      </c>
      <c r="R172" s="10">
        <v>2570</v>
      </c>
      <c r="S172" s="10">
        <v>2370</v>
      </c>
      <c r="T172" s="10"/>
      <c r="U172" s="10">
        <f t="shared" ref="U172:U173" si="82">AVERAGE(Q172:S172)</f>
        <v>2460</v>
      </c>
      <c r="V172" s="10"/>
      <c r="W172" s="14">
        <f t="shared" ref="W172:W173" si="83">U178/U172</f>
        <v>2.2899728997289974E-2</v>
      </c>
      <c r="X172" s="10"/>
      <c r="Y172" s="10"/>
      <c r="Z172" s="10"/>
      <c r="AA172" s="10"/>
    </row>
    <row r="173" spans="1:27" x14ac:dyDescent="0.2">
      <c r="A173" s="13">
        <v>3</v>
      </c>
      <c r="B173" s="10">
        <v>2600</v>
      </c>
      <c r="C173" s="10">
        <v>2900</v>
      </c>
      <c r="D173" s="10">
        <v>3700</v>
      </c>
      <c r="E173" s="10"/>
      <c r="F173" s="10">
        <f t="shared" si="80"/>
        <v>3066.6666666666665</v>
      </c>
      <c r="G173" s="10"/>
      <c r="H173" s="14">
        <f t="shared" si="81"/>
        <v>1.7391304347826088E-3</v>
      </c>
      <c r="I173" s="10"/>
      <c r="J173" s="10"/>
      <c r="K173" s="10"/>
      <c r="L173" s="10"/>
      <c r="P173" s="13">
        <v>3</v>
      </c>
      <c r="Q173" s="10">
        <v>6010</v>
      </c>
      <c r="R173" s="10">
        <v>6530</v>
      </c>
      <c r="S173" s="10">
        <v>5350</v>
      </c>
      <c r="T173" s="10"/>
      <c r="U173" s="10">
        <f t="shared" si="82"/>
        <v>5963.333333333333</v>
      </c>
      <c r="V173" s="10"/>
      <c r="W173" s="14">
        <f t="shared" si="83"/>
        <v>1.4253773057574064E-2</v>
      </c>
      <c r="X173" s="10"/>
      <c r="Y173" s="10"/>
      <c r="Z173" s="10"/>
      <c r="AA173" s="10"/>
    </row>
    <row r="174" spans="1:27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x14ac:dyDescent="0.2">
      <c r="A175" s="9" t="s">
        <v>71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P175" s="9" t="s">
        <v>149</v>
      </c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x14ac:dyDescent="0.2">
      <c r="A176" s="11" t="s">
        <v>1</v>
      </c>
      <c r="B176" s="11" t="s">
        <v>2</v>
      </c>
      <c r="C176" s="11" t="s">
        <v>3</v>
      </c>
      <c r="D176" s="11" t="s">
        <v>4</v>
      </c>
      <c r="E176" s="12"/>
      <c r="F176" s="12" t="s">
        <v>5</v>
      </c>
      <c r="G176" s="12"/>
      <c r="H176" s="12"/>
      <c r="I176" s="12"/>
      <c r="J176" s="12"/>
      <c r="K176" s="12"/>
      <c r="L176" s="12"/>
      <c r="P176" s="11" t="s">
        <v>1</v>
      </c>
      <c r="Q176" s="11" t="s">
        <v>2</v>
      </c>
      <c r="R176" s="11" t="s">
        <v>3</v>
      </c>
      <c r="S176" s="11" t="s">
        <v>4</v>
      </c>
      <c r="T176" s="12"/>
      <c r="U176" s="12" t="s">
        <v>5</v>
      </c>
      <c r="V176" s="12"/>
      <c r="W176" s="12"/>
      <c r="X176" s="12"/>
      <c r="Y176" s="12"/>
      <c r="Z176" s="12"/>
      <c r="AA176" s="12"/>
    </row>
    <row r="177" spans="1:27" x14ac:dyDescent="0.2">
      <c r="A177" s="13">
        <v>1</v>
      </c>
      <c r="B177" s="10">
        <v>3</v>
      </c>
      <c r="C177" s="10">
        <v>2</v>
      </c>
      <c r="D177" s="10">
        <v>4</v>
      </c>
      <c r="E177" s="10"/>
      <c r="F177" s="10">
        <f>AVERAGE(B177:D177)</f>
        <v>3</v>
      </c>
      <c r="G177" s="10"/>
      <c r="H177" s="14"/>
      <c r="I177" s="10"/>
      <c r="J177" s="14"/>
      <c r="K177" s="14"/>
      <c r="L177" s="14"/>
      <c r="P177" s="13">
        <v>1</v>
      </c>
      <c r="Q177" s="10">
        <v>58</v>
      </c>
      <c r="R177" s="10">
        <v>62</v>
      </c>
      <c r="S177" s="10">
        <v>54</v>
      </c>
      <c r="T177" s="10"/>
      <c r="U177" s="10">
        <f>AVERAGE(Q177:S177)</f>
        <v>58</v>
      </c>
      <c r="V177" s="10"/>
      <c r="W177" s="14"/>
      <c r="X177" s="10"/>
      <c r="Y177" s="14"/>
      <c r="Z177" s="14"/>
      <c r="AA177" s="14"/>
    </row>
    <row r="178" spans="1:27" x14ac:dyDescent="0.2">
      <c r="A178" s="13">
        <v>2</v>
      </c>
      <c r="B178" s="10">
        <v>1</v>
      </c>
      <c r="C178" s="10">
        <v>4</v>
      </c>
      <c r="D178" s="10">
        <v>5</v>
      </c>
      <c r="E178" s="10"/>
      <c r="F178" s="10">
        <f t="shared" ref="F178:F179" si="84">AVERAGE(B178:D178)</f>
        <v>3.3333333333333335</v>
      </c>
      <c r="G178" s="10"/>
      <c r="H178" s="14"/>
      <c r="I178" s="10"/>
      <c r="J178" s="10"/>
      <c r="K178" s="10"/>
      <c r="L178" s="10"/>
      <c r="P178" s="13">
        <v>2</v>
      </c>
      <c r="Q178" s="10">
        <v>51</v>
      </c>
      <c r="R178" s="10">
        <v>56</v>
      </c>
      <c r="S178" s="10">
        <v>62</v>
      </c>
      <c r="T178" s="10"/>
      <c r="U178" s="10">
        <f t="shared" ref="U178:U179" si="85">AVERAGE(Q178:S178)</f>
        <v>56.333333333333336</v>
      </c>
      <c r="V178" s="10"/>
      <c r="W178" s="14"/>
      <c r="X178" s="10"/>
      <c r="Y178" s="10"/>
      <c r="Z178" s="10"/>
      <c r="AA178" s="10"/>
    </row>
    <row r="179" spans="1:27" x14ac:dyDescent="0.2">
      <c r="A179" s="13">
        <v>3</v>
      </c>
      <c r="B179" s="10">
        <v>8</v>
      </c>
      <c r="C179" s="10">
        <v>2</v>
      </c>
      <c r="D179" s="10">
        <v>6</v>
      </c>
      <c r="E179" s="10"/>
      <c r="F179" s="10">
        <f t="shared" si="84"/>
        <v>5.333333333333333</v>
      </c>
      <c r="G179" s="10"/>
      <c r="H179" s="14"/>
      <c r="I179" s="10"/>
      <c r="J179" s="10"/>
      <c r="K179" s="10"/>
      <c r="L179" s="10"/>
      <c r="P179" s="13">
        <v>3</v>
      </c>
      <c r="Q179" s="10">
        <v>81</v>
      </c>
      <c r="R179" s="10">
        <v>92</v>
      </c>
      <c r="S179" s="10">
        <v>82</v>
      </c>
      <c r="T179" s="10"/>
      <c r="U179" s="10">
        <f t="shared" si="85"/>
        <v>85</v>
      </c>
      <c r="V179" s="10"/>
      <c r="W179" s="14"/>
      <c r="X179" s="10"/>
      <c r="Y179" s="10"/>
      <c r="Z179" s="10"/>
      <c r="AA179" s="10"/>
    </row>
    <row r="181" spans="1:27" x14ac:dyDescent="0.2">
      <c r="A181" s="2" t="s">
        <v>150</v>
      </c>
      <c r="P181" s="2" t="s">
        <v>152</v>
      </c>
    </row>
    <row r="182" spans="1:27" x14ac:dyDescent="0.2">
      <c r="A182" s="4" t="s">
        <v>1</v>
      </c>
      <c r="B182" s="4" t="s">
        <v>2</v>
      </c>
      <c r="C182" s="4" t="s">
        <v>3</v>
      </c>
      <c r="D182" s="4" t="s">
        <v>4</v>
      </c>
      <c r="E182" s="5"/>
      <c r="F182" s="5" t="s">
        <v>5</v>
      </c>
      <c r="G182" s="5"/>
      <c r="H182" s="5" t="s">
        <v>11</v>
      </c>
      <c r="I182" s="5"/>
      <c r="J182" s="5" t="s">
        <v>6</v>
      </c>
      <c r="K182" s="5" t="s">
        <v>7</v>
      </c>
      <c r="L182" s="5" t="s">
        <v>8</v>
      </c>
      <c r="P182" s="4" t="s">
        <v>1</v>
      </c>
      <c r="Q182" s="4" t="s">
        <v>2</v>
      </c>
      <c r="R182" s="4" t="s">
        <v>3</v>
      </c>
      <c r="S182" s="4" t="s">
        <v>4</v>
      </c>
      <c r="T182" s="5"/>
      <c r="U182" s="5" t="s">
        <v>5</v>
      </c>
      <c r="V182" s="5"/>
      <c r="W182" s="5" t="s">
        <v>11</v>
      </c>
      <c r="X182" s="5"/>
      <c r="Y182" s="5" t="s">
        <v>6</v>
      </c>
      <c r="Z182" s="5" t="s">
        <v>7</v>
      </c>
      <c r="AA182" s="5" t="s">
        <v>8</v>
      </c>
    </row>
    <row r="183" spans="1:27" x14ac:dyDescent="0.2">
      <c r="A183" s="6">
        <v>1</v>
      </c>
      <c r="B183">
        <v>2770</v>
      </c>
      <c r="C183">
        <v>3100</v>
      </c>
      <c r="D183">
        <v>3170</v>
      </c>
      <c r="F183">
        <f>AVERAGE(B183:D183)</f>
        <v>3013.3333333333335</v>
      </c>
      <c r="H183" s="7">
        <f>F189/F183</f>
        <v>1.3053097345132743E-2</v>
      </c>
      <c r="J183" s="7">
        <f>AVERAGE(H183:H185)</f>
        <v>2.1351861587807983E-2</v>
      </c>
      <c r="K183" s="7">
        <f>STDEV(H183:H201)</f>
        <v>7.6545354734140203E-3</v>
      </c>
      <c r="L183" s="7">
        <f>K183/SQRT(3)</f>
        <v>4.4193481160971241E-3</v>
      </c>
      <c r="P183" s="6">
        <v>1</v>
      </c>
      <c r="Q183">
        <v>11050</v>
      </c>
      <c r="R183">
        <v>12320</v>
      </c>
      <c r="S183">
        <v>12120</v>
      </c>
      <c r="U183">
        <f>AVERAGE(Q183:S183)</f>
        <v>11830</v>
      </c>
      <c r="W183" s="7">
        <f>U189/U183</f>
        <v>5.0718512256973797E-3</v>
      </c>
      <c r="Y183" s="7">
        <f>AVERAGE(W183:W185)</f>
        <v>1.2399390864501605E-2</v>
      </c>
      <c r="Z183" s="7">
        <f>STDEV(W183:W201)</f>
        <v>6.3479778677216301E-3</v>
      </c>
      <c r="AA183" s="7">
        <f>Z183/SQRT(3)</f>
        <v>3.6650067307388698E-3</v>
      </c>
    </row>
    <row r="184" spans="1:27" x14ac:dyDescent="0.2">
      <c r="A184" s="6">
        <v>2</v>
      </c>
      <c r="B184">
        <v>3770</v>
      </c>
      <c r="C184">
        <v>3820</v>
      </c>
      <c r="D184">
        <v>4130</v>
      </c>
      <c r="F184">
        <f t="shared" ref="F184:F185" si="86">AVERAGE(B184:D184)</f>
        <v>3906.6666666666665</v>
      </c>
      <c r="H184" s="7">
        <f t="shared" ref="H184:H185" si="87">F190/F184</f>
        <v>2.2866894197952219E-2</v>
      </c>
      <c r="P184" s="6">
        <v>2</v>
      </c>
      <c r="Q184">
        <v>6280</v>
      </c>
      <c r="R184">
        <v>6100</v>
      </c>
      <c r="S184">
        <v>6490</v>
      </c>
      <c r="U184">
        <f t="shared" ref="U184:U185" si="88">AVERAGE(Q184:S184)</f>
        <v>6290</v>
      </c>
      <c r="W184" s="7">
        <f t="shared" ref="W184:W185" si="89">U190/U184</f>
        <v>1.5898251192368838E-2</v>
      </c>
    </row>
    <row r="185" spans="1:27" x14ac:dyDescent="0.2">
      <c r="A185" s="6">
        <v>3</v>
      </c>
      <c r="B185">
        <v>2170</v>
      </c>
      <c r="C185">
        <v>1550</v>
      </c>
      <c r="D185">
        <v>2180</v>
      </c>
      <c r="F185">
        <f t="shared" si="86"/>
        <v>1966.6666666666667</v>
      </c>
      <c r="H185" s="7">
        <f t="shared" si="87"/>
        <v>2.8135593220338984E-2</v>
      </c>
      <c r="P185" s="6">
        <v>3</v>
      </c>
      <c r="Q185">
        <v>2150</v>
      </c>
      <c r="R185">
        <v>2400</v>
      </c>
      <c r="S185">
        <v>2290</v>
      </c>
      <c r="U185">
        <f t="shared" si="88"/>
        <v>2280</v>
      </c>
      <c r="W185" s="7">
        <f t="shared" si="89"/>
        <v>1.6228070175438595E-2</v>
      </c>
    </row>
    <row r="187" spans="1:27" x14ac:dyDescent="0.2">
      <c r="A187" s="2" t="s">
        <v>151</v>
      </c>
      <c r="P187" s="2" t="s">
        <v>153</v>
      </c>
    </row>
    <row r="188" spans="1:27" x14ac:dyDescent="0.2">
      <c r="A188" s="4" t="s">
        <v>1</v>
      </c>
      <c r="B188" s="4"/>
      <c r="C188" s="4"/>
      <c r="D188" s="4"/>
      <c r="E188" s="5"/>
      <c r="F188" s="5" t="s">
        <v>5</v>
      </c>
      <c r="G188" s="5"/>
      <c r="H188" s="5"/>
      <c r="I188" s="5"/>
      <c r="J188" s="5"/>
      <c r="K188" s="5"/>
      <c r="L188" s="5"/>
      <c r="P188" s="4" t="s">
        <v>1</v>
      </c>
      <c r="Q188" s="4"/>
      <c r="R188" s="4"/>
      <c r="S188" s="4"/>
      <c r="T188" s="5"/>
      <c r="U188" s="5" t="s">
        <v>5</v>
      </c>
      <c r="V188" s="5"/>
      <c r="W188" s="5"/>
      <c r="X188" s="5"/>
      <c r="Y188" s="5"/>
      <c r="Z188" s="5"/>
      <c r="AA188" s="5"/>
    </row>
    <row r="189" spans="1:27" x14ac:dyDescent="0.2">
      <c r="A189" s="6">
        <v>1</v>
      </c>
      <c r="B189">
        <v>45</v>
      </c>
      <c r="C189">
        <v>35</v>
      </c>
      <c r="D189">
        <v>38</v>
      </c>
      <c r="F189">
        <f>AVERAGE(B189:D189)</f>
        <v>39.333333333333336</v>
      </c>
      <c r="H189" s="7"/>
      <c r="L189" s="7"/>
      <c r="P189" s="6">
        <v>1</v>
      </c>
      <c r="Q189">
        <v>62</v>
      </c>
      <c r="R189">
        <v>55</v>
      </c>
      <c r="S189">
        <v>63</v>
      </c>
      <c r="U189">
        <f>AVERAGE(Q189:S189)</f>
        <v>60</v>
      </c>
      <c r="W189" s="7"/>
      <c r="AA189" s="7"/>
    </row>
    <row r="190" spans="1:27" x14ac:dyDescent="0.2">
      <c r="A190" s="6">
        <v>2</v>
      </c>
      <c r="B190">
        <v>96</v>
      </c>
      <c r="C190">
        <v>92</v>
      </c>
      <c r="D190">
        <v>80</v>
      </c>
      <c r="F190">
        <f t="shared" ref="F190:F191" si="90">AVERAGE(B190:D190)</f>
        <v>89.333333333333329</v>
      </c>
      <c r="H190" s="7"/>
      <c r="P190" s="6">
        <v>2</v>
      </c>
      <c r="Q190">
        <v>71</v>
      </c>
      <c r="R190">
        <v>69</v>
      </c>
      <c r="S190">
        <v>160</v>
      </c>
      <c r="U190">
        <f t="shared" ref="U190:U191" si="91">AVERAGE(Q190:S190)</f>
        <v>100</v>
      </c>
      <c r="W190" s="7"/>
    </row>
    <row r="191" spans="1:27" x14ac:dyDescent="0.2">
      <c r="A191" s="6">
        <v>3</v>
      </c>
      <c r="B191">
        <v>47</v>
      </c>
      <c r="C191">
        <v>69</v>
      </c>
      <c r="D191">
        <v>50</v>
      </c>
      <c r="E191" s="8"/>
      <c r="F191">
        <f t="shared" si="90"/>
        <v>55.333333333333336</v>
      </c>
      <c r="H191" s="7"/>
      <c r="P191" s="6">
        <v>3</v>
      </c>
      <c r="Q191">
        <v>34</v>
      </c>
      <c r="R191">
        <v>53</v>
      </c>
      <c r="S191">
        <v>24</v>
      </c>
      <c r="T191" s="8"/>
      <c r="U191">
        <f t="shared" si="91"/>
        <v>37</v>
      </c>
      <c r="W19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6E34-D87F-DF47-9194-027D59B82E41}">
  <dimension ref="A1:M73"/>
  <sheetViews>
    <sheetView workbookViewId="0">
      <selection activeCell="M24" sqref="M24"/>
    </sheetView>
  </sheetViews>
  <sheetFormatPr baseColWidth="10" defaultRowHeight="16" x14ac:dyDescent="0.2"/>
  <sheetData>
    <row r="1" spans="1:13" x14ac:dyDescent="0.2">
      <c r="A1" s="2" t="s">
        <v>105</v>
      </c>
    </row>
    <row r="3" spans="1:13" x14ac:dyDescent="0.2">
      <c r="A3" s="6" t="s">
        <v>88</v>
      </c>
      <c r="B3" s="4" t="s">
        <v>2</v>
      </c>
      <c r="C3" s="4" t="s">
        <v>3</v>
      </c>
      <c r="D3" s="4" t="s">
        <v>4</v>
      </c>
      <c r="F3" s="3" t="s">
        <v>5</v>
      </c>
      <c r="H3" s="6" t="s">
        <v>131</v>
      </c>
      <c r="K3" t="s">
        <v>134</v>
      </c>
      <c r="L3" t="s">
        <v>102</v>
      </c>
      <c r="M3" t="s">
        <v>8</v>
      </c>
    </row>
    <row r="4" spans="1:13" x14ac:dyDescent="0.2">
      <c r="A4" t="s">
        <v>0</v>
      </c>
      <c r="B4">
        <v>1520</v>
      </c>
      <c r="C4">
        <v>1920</v>
      </c>
      <c r="D4">
        <v>1820</v>
      </c>
      <c r="F4" s="8">
        <f>AVERAGE(B4:D4)</f>
        <v>1753.3333333333333</v>
      </c>
      <c r="H4" s="7">
        <f t="shared" ref="H4:H12" si="0">F15/F4</f>
        <v>0.12642585551330798</v>
      </c>
      <c r="J4" t="s">
        <v>0</v>
      </c>
      <c r="K4" s="7">
        <f>AVERAGE(H4,H29,H54)</f>
        <v>0.12803673284583603</v>
      </c>
      <c r="L4" s="7">
        <f>STDEV(H4,H29,H54)</f>
        <v>2.2324910524936814E-3</v>
      </c>
      <c r="M4" s="7">
        <f>L4/SQRT(3)</f>
        <v>1.288929310120658E-3</v>
      </c>
    </row>
    <row r="5" spans="1:13" x14ac:dyDescent="0.2">
      <c r="A5" t="s">
        <v>132</v>
      </c>
      <c r="B5">
        <v>940</v>
      </c>
      <c r="C5">
        <v>900</v>
      </c>
      <c r="D5">
        <v>800</v>
      </c>
      <c r="F5" s="8">
        <f t="shared" ref="F5:F12" si="1">AVERAGE(B5:D5)</f>
        <v>880</v>
      </c>
      <c r="H5" s="7">
        <f t="shared" si="0"/>
        <v>1.893939393939394E-3</v>
      </c>
      <c r="J5" t="s">
        <v>132</v>
      </c>
      <c r="K5" s="7">
        <f>AVERAGE(H5,H30,H55)</f>
        <v>2.4397798231248304E-3</v>
      </c>
      <c r="L5" s="7">
        <f>STDEV(H5,H30,H55)</f>
        <v>5.0419915883700766E-4</v>
      </c>
      <c r="M5" s="7">
        <f t="shared" ref="M5:M12" si="2">L5/SQRT(3)</f>
        <v>2.910995200797293E-4</v>
      </c>
    </row>
    <row r="6" spans="1:13" x14ac:dyDescent="0.2">
      <c r="A6" t="s">
        <v>79</v>
      </c>
      <c r="B6">
        <v>1950</v>
      </c>
      <c r="C6">
        <v>1890</v>
      </c>
      <c r="D6">
        <v>1680</v>
      </c>
      <c r="F6" s="8">
        <f t="shared" si="1"/>
        <v>1840</v>
      </c>
      <c r="H6" s="7">
        <f t="shared" si="0"/>
        <v>4.4021739130434785E-2</v>
      </c>
      <c r="J6" t="s">
        <v>79</v>
      </c>
      <c r="K6" s="7">
        <f>AVERAGE(H6,H31,H56)</f>
        <v>5.5685446687862149E-2</v>
      </c>
      <c r="L6" s="7">
        <f>STDEV(H6,H31,H56)</f>
        <v>1.053398849204602E-2</v>
      </c>
      <c r="M6" s="7">
        <f t="shared" si="2"/>
        <v>6.0818010915231896E-3</v>
      </c>
    </row>
    <row r="7" spans="1:13" x14ac:dyDescent="0.2">
      <c r="A7" t="s">
        <v>81</v>
      </c>
      <c r="B7">
        <v>1180</v>
      </c>
      <c r="C7">
        <v>1060</v>
      </c>
      <c r="F7" s="8">
        <f t="shared" si="1"/>
        <v>1120</v>
      </c>
      <c r="H7" s="7">
        <f t="shared" si="0"/>
        <v>1.1904761904761904E-3</v>
      </c>
      <c r="J7" t="s">
        <v>81</v>
      </c>
      <c r="K7" s="7">
        <f>AVERAGE(H7,H32,H57)</f>
        <v>1.4753675218031007E-3</v>
      </c>
      <c r="L7" s="7">
        <f>STDEV(H7,H32,H57)</f>
        <v>2.4920446527984308E-4</v>
      </c>
      <c r="M7" s="7">
        <f t="shared" si="2"/>
        <v>1.4387826511257415E-4</v>
      </c>
    </row>
    <row r="8" spans="1:13" x14ac:dyDescent="0.2">
      <c r="A8" t="s">
        <v>82</v>
      </c>
      <c r="B8">
        <v>1320</v>
      </c>
      <c r="C8">
        <v>1270</v>
      </c>
      <c r="D8">
        <v>1370</v>
      </c>
      <c r="F8" s="8">
        <f>AVERAGE(B8:D8)</f>
        <v>1320</v>
      </c>
      <c r="H8" s="7">
        <f t="shared" si="0"/>
        <v>4.2929292929292928E-2</v>
      </c>
      <c r="J8" t="s">
        <v>82</v>
      </c>
      <c r="K8" s="7">
        <f t="shared" ref="K8:K12" si="3">AVERAGE(H8,H33,H58)</f>
        <v>3.8556538741147929E-2</v>
      </c>
      <c r="L8" s="7">
        <f t="shared" ref="L8:L12" si="4">STDEV(H8,H33,H58)</f>
        <v>3.9998641340050533E-3</v>
      </c>
      <c r="M8" s="7">
        <f t="shared" si="2"/>
        <v>2.3093226344897471E-3</v>
      </c>
    </row>
    <row r="9" spans="1:13" x14ac:dyDescent="0.2">
      <c r="A9" t="s">
        <v>83</v>
      </c>
      <c r="B9">
        <v>890</v>
      </c>
      <c r="C9">
        <v>810</v>
      </c>
      <c r="D9">
        <v>940</v>
      </c>
      <c r="F9" s="8">
        <f>AVERAGE(B9:D9)</f>
        <v>880</v>
      </c>
      <c r="H9" s="7">
        <f t="shared" si="0"/>
        <v>5.909090909090909E-2</v>
      </c>
      <c r="J9" t="s">
        <v>83</v>
      </c>
      <c r="K9" s="7">
        <f t="shared" si="3"/>
        <v>5.1922771200267746E-2</v>
      </c>
      <c r="L9" s="7">
        <f t="shared" si="4"/>
        <v>8.1754075077355576E-3</v>
      </c>
      <c r="M9" s="7">
        <f>L7/SQRT(3)</f>
        <v>1.4387826511257415E-4</v>
      </c>
    </row>
    <row r="10" spans="1:13" x14ac:dyDescent="0.2">
      <c r="A10" t="s">
        <v>84</v>
      </c>
      <c r="B10">
        <v>2680</v>
      </c>
      <c r="C10">
        <v>2760</v>
      </c>
      <c r="D10">
        <v>2710</v>
      </c>
      <c r="F10" s="8">
        <f t="shared" si="1"/>
        <v>2716.6666666666665</v>
      </c>
      <c r="H10" s="7">
        <f t="shared" si="0"/>
        <v>3.177914110429448E-2</v>
      </c>
      <c r="J10" t="s">
        <v>84</v>
      </c>
      <c r="K10" s="7">
        <f t="shared" si="3"/>
        <v>3.7267208475878201E-2</v>
      </c>
      <c r="L10" s="7">
        <f t="shared" si="4"/>
        <v>8.2768685993063681E-3</v>
      </c>
      <c r="M10" s="7">
        <f t="shared" si="2"/>
        <v>4.7786523138566928E-3</v>
      </c>
    </row>
    <row r="11" spans="1:13" x14ac:dyDescent="0.2">
      <c r="A11" t="s">
        <v>123</v>
      </c>
      <c r="B11">
        <v>990</v>
      </c>
      <c r="C11">
        <v>1250</v>
      </c>
      <c r="F11" s="8">
        <f t="shared" si="1"/>
        <v>1120</v>
      </c>
      <c r="H11" s="7">
        <f t="shared" si="0"/>
        <v>5.0595238095238098E-3</v>
      </c>
      <c r="J11" t="s">
        <v>123</v>
      </c>
      <c r="K11" s="7">
        <f t="shared" si="3"/>
        <v>4.2132275312560166E-3</v>
      </c>
      <c r="L11" s="7">
        <f t="shared" si="4"/>
        <v>9.6518249987514581E-4</v>
      </c>
      <c r="M11" s="7">
        <f t="shared" si="2"/>
        <v>5.5724837612003138E-4</v>
      </c>
    </row>
    <row r="12" spans="1:13" x14ac:dyDescent="0.2">
      <c r="A12" t="s">
        <v>85</v>
      </c>
      <c r="B12">
        <v>2280</v>
      </c>
      <c r="C12">
        <v>2330</v>
      </c>
      <c r="D12">
        <v>2420</v>
      </c>
      <c r="F12" s="8">
        <f t="shared" si="1"/>
        <v>2343.3333333333335</v>
      </c>
      <c r="H12" s="7">
        <f t="shared" si="0"/>
        <v>6.6571834992887616E-2</v>
      </c>
      <c r="J12" t="s">
        <v>85</v>
      </c>
      <c r="K12" s="7">
        <f t="shared" si="3"/>
        <v>5.6366238436743987E-2</v>
      </c>
      <c r="L12" s="7">
        <f t="shared" si="4"/>
        <v>1.8898673697660382E-2</v>
      </c>
      <c r="M12" s="7">
        <f t="shared" si="2"/>
        <v>1.0911154346671122E-2</v>
      </c>
    </row>
    <row r="13" spans="1:13" x14ac:dyDescent="0.2">
      <c r="F13" s="8"/>
    </row>
    <row r="14" spans="1:13" x14ac:dyDescent="0.2">
      <c r="A14" s="6" t="s">
        <v>133</v>
      </c>
      <c r="B14" s="4" t="s">
        <v>2</v>
      </c>
      <c r="C14" s="4" t="s">
        <v>3</v>
      </c>
      <c r="D14" s="4" t="s">
        <v>4</v>
      </c>
      <c r="F14" s="8"/>
    </row>
    <row r="15" spans="1:13" x14ac:dyDescent="0.2">
      <c r="A15" t="s">
        <v>0</v>
      </c>
      <c r="B15">
        <v>252</v>
      </c>
      <c r="C15">
        <v>207</v>
      </c>
      <c r="D15">
        <v>206</v>
      </c>
      <c r="F15" s="8">
        <f>AVERAGE(B15:D15)</f>
        <v>221.66666666666666</v>
      </c>
    </row>
    <row r="16" spans="1:13" x14ac:dyDescent="0.2">
      <c r="A16" t="s">
        <v>132</v>
      </c>
      <c r="B16">
        <v>4</v>
      </c>
      <c r="C16">
        <v>0</v>
      </c>
      <c r="D16">
        <v>1</v>
      </c>
      <c r="F16" s="8">
        <f t="shared" ref="F16:F23" si="5">AVERAGE(B16:D16)</f>
        <v>1.6666666666666667</v>
      </c>
    </row>
    <row r="17" spans="1:8" x14ac:dyDescent="0.2">
      <c r="A17" t="s">
        <v>79</v>
      </c>
      <c r="B17">
        <v>83</v>
      </c>
      <c r="C17">
        <v>84</v>
      </c>
      <c r="D17">
        <v>76</v>
      </c>
      <c r="F17" s="8">
        <f t="shared" si="5"/>
        <v>81</v>
      </c>
    </row>
    <row r="18" spans="1:8" x14ac:dyDescent="0.2">
      <c r="A18" t="s">
        <v>81</v>
      </c>
      <c r="B18">
        <v>1</v>
      </c>
      <c r="C18">
        <v>1</v>
      </c>
      <c r="D18">
        <v>2</v>
      </c>
      <c r="F18" s="8">
        <f t="shared" si="5"/>
        <v>1.3333333333333333</v>
      </c>
    </row>
    <row r="19" spans="1:8" x14ac:dyDescent="0.2">
      <c r="A19" t="s">
        <v>82</v>
      </c>
      <c r="B19">
        <v>62</v>
      </c>
      <c r="C19">
        <v>57</v>
      </c>
      <c r="D19">
        <v>51</v>
      </c>
      <c r="F19" s="8">
        <f>AVERAGE(B19:D19)</f>
        <v>56.666666666666664</v>
      </c>
    </row>
    <row r="20" spans="1:8" x14ac:dyDescent="0.2">
      <c r="A20" t="s">
        <v>83</v>
      </c>
      <c r="B20">
        <v>42</v>
      </c>
      <c r="C20">
        <v>53</v>
      </c>
      <c r="D20">
        <v>61</v>
      </c>
      <c r="F20" s="8">
        <f>AVERAGE(B20:D20)</f>
        <v>52</v>
      </c>
    </row>
    <row r="21" spans="1:8" x14ac:dyDescent="0.2">
      <c r="A21" t="s">
        <v>84</v>
      </c>
      <c r="B21">
        <v>91</v>
      </c>
      <c r="C21">
        <v>81</v>
      </c>
      <c r="D21">
        <v>87</v>
      </c>
      <c r="F21" s="8">
        <f t="shared" si="5"/>
        <v>86.333333333333329</v>
      </c>
    </row>
    <row r="22" spans="1:8" x14ac:dyDescent="0.2">
      <c r="A22" t="s">
        <v>123</v>
      </c>
      <c r="B22">
        <v>4</v>
      </c>
      <c r="C22">
        <v>4</v>
      </c>
      <c r="D22">
        <v>9</v>
      </c>
      <c r="F22" s="8">
        <f t="shared" si="5"/>
        <v>5.666666666666667</v>
      </c>
    </row>
    <row r="23" spans="1:8" x14ac:dyDescent="0.2">
      <c r="A23" t="s">
        <v>85</v>
      </c>
      <c r="B23">
        <v>178</v>
      </c>
      <c r="C23">
        <v>152</v>
      </c>
      <c r="D23">
        <v>138</v>
      </c>
      <c r="F23" s="8">
        <f t="shared" si="5"/>
        <v>156</v>
      </c>
    </row>
    <row r="24" spans="1:8" x14ac:dyDescent="0.2">
      <c r="F24" s="8"/>
    </row>
    <row r="25" spans="1:8" x14ac:dyDescent="0.2">
      <c r="F25" s="8"/>
    </row>
    <row r="26" spans="1:8" x14ac:dyDescent="0.2">
      <c r="A26" s="2" t="s">
        <v>106</v>
      </c>
      <c r="F26" s="8"/>
    </row>
    <row r="27" spans="1:8" x14ac:dyDescent="0.2">
      <c r="F27" s="8"/>
    </row>
    <row r="28" spans="1:8" x14ac:dyDescent="0.2">
      <c r="A28" s="6" t="s">
        <v>88</v>
      </c>
      <c r="B28" s="4" t="s">
        <v>2</v>
      </c>
      <c r="C28" s="4" t="s">
        <v>3</v>
      </c>
      <c r="D28" s="4" t="s">
        <v>4</v>
      </c>
      <c r="F28" s="46" t="s">
        <v>5</v>
      </c>
      <c r="H28" s="6" t="s">
        <v>131</v>
      </c>
    </row>
    <row r="29" spans="1:8" x14ac:dyDescent="0.2">
      <c r="A29" t="s">
        <v>0</v>
      </c>
      <c r="B29">
        <v>530</v>
      </c>
      <c r="C29">
        <v>870</v>
      </c>
      <c r="D29">
        <v>1220</v>
      </c>
      <c r="F29" s="8">
        <f>AVERAGE(B29:D29)</f>
        <v>873.33333333333337</v>
      </c>
      <c r="H29" s="7">
        <f t="shared" ref="H29:H37" si="6">F40/F29</f>
        <v>0.12709923664122136</v>
      </c>
    </row>
    <row r="30" spans="1:8" x14ac:dyDescent="0.2">
      <c r="A30" t="s">
        <v>132</v>
      </c>
      <c r="B30">
        <v>2430</v>
      </c>
      <c r="C30">
        <v>2260</v>
      </c>
      <c r="D30">
        <v>2010</v>
      </c>
      <c r="F30" s="8">
        <f t="shared" ref="F30:F36" si="7">AVERAGE(B30:D30)</f>
        <v>2233.3333333333335</v>
      </c>
      <c r="H30" s="7">
        <f t="shared" si="6"/>
        <v>2.5373134328358208E-3</v>
      </c>
    </row>
    <row r="31" spans="1:8" x14ac:dyDescent="0.2">
      <c r="A31" t="s">
        <v>79</v>
      </c>
      <c r="B31">
        <v>4250</v>
      </c>
      <c r="C31">
        <v>4200</v>
      </c>
      <c r="D31">
        <v>3510</v>
      </c>
      <c r="F31" s="8">
        <f t="shared" si="7"/>
        <v>3986.6666666666665</v>
      </c>
      <c r="H31" s="7">
        <f t="shared" si="6"/>
        <v>5.8528428093645488E-2</v>
      </c>
    </row>
    <row r="32" spans="1:8" x14ac:dyDescent="0.2">
      <c r="A32" t="s">
        <v>81</v>
      </c>
      <c r="B32">
        <v>2140</v>
      </c>
      <c r="C32">
        <v>2280</v>
      </c>
      <c r="D32">
        <v>2530</v>
      </c>
      <c r="F32" s="8">
        <f t="shared" si="7"/>
        <v>2316.6666666666665</v>
      </c>
      <c r="H32" s="7">
        <f t="shared" si="6"/>
        <v>1.5827338129496403E-3</v>
      </c>
    </row>
    <row r="33" spans="1:8" x14ac:dyDescent="0.2">
      <c r="A33" t="s">
        <v>82</v>
      </c>
      <c r="B33">
        <v>2670</v>
      </c>
      <c r="C33">
        <v>3200</v>
      </c>
      <c r="D33">
        <v>2840</v>
      </c>
      <c r="F33" s="8">
        <f t="shared" si="7"/>
        <v>2903.3333333333335</v>
      </c>
      <c r="H33" s="7">
        <f t="shared" si="6"/>
        <v>3.7657864523536165E-2</v>
      </c>
    </row>
    <row r="34" spans="1:8" x14ac:dyDescent="0.2">
      <c r="A34" t="s">
        <v>83</v>
      </c>
      <c r="B34">
        <v>1040</v>
      </c>
      <c r="C34">
        <v>1110</v>
      </c>
      <c r="D34">
        <v>1130</v>
      </c>
      <c r="F34" s="8">
        <f>AVERAGE(B34:D34)</f>
        <v>1093.3333333333333</v>
      </c>
      <c r="H34" s="7">
        <f t="shared" si="6"/>
        <v>5.3658536585365853E-2</v>
      </c>
    </row>
    <row r="35" spans="1:8" x14ac:dyDescent="0.2">
      <c r="A35" t="s">
        <v>84</v>
      </c>
      <c r="B35">
        <v>3390</v>
      </c>
      <c r="C35">
        <v>3090</v>
      </c>
      <c r="D35">
        <v>3690</v>
      </c>
      <c r="F35" s="8">
        <f t="shared" si="7"/>
        <v>3390</v>
      </c>
      <c r="H35" s="7">
        <f t="shared" si="6"/>
        <v>3.3235004916420847E-2</v>
      </c>
    </row>
    <row r="36" spans="1:8" x14ac:dyDescent="0.2">
      <c r="A36" t="s">
        <v>123</v>
      </c>
      <c r="B36">
        <v>3440</v>
      </c>
      <c r="C36">
        <v>2630</v>
      </c>
      <c r="D36">
        <v>3210</v>
      </c>
      <c r="F36" s="8">
        <f t="shared" si="7"/>
        <v>3093.3333333333335</v>
      </c>
      <c r="H36" s="7">
        <f t="shared" si="6"/>
        <v>4.4181034482758614E-3</v>
      </c>
    </row>
    <row r="37" spans="1:8" x14ac:dyDescent="0.2">
      <c r="A37" t="s">
        <v>85</v>
      </c>
      <c r="B37">
        <v>3280</v>
      </c>
      <c r="C37">
        <v>3970</v>
      </c>
      <c r="D37">
        <v>4020</v>
      </c>
      <c r="F37" s="8">
        <f>AVERAGE(B37:D37)</f>
        <v>3756.6666666666665</v>
      </c>
      <c r="H37" s="7">
        <f t="shared" si="6"/>
        <v>6.7968056787932565E-2</v>
      </c>
    </row>
    <row r="38" spans="1:8" x14ac:dyDescent="0.2">
      <c r="F38" s="8"/>
    </row>
    <row r="39" spans="1:8" x14ac:dyDescent="0.2">
      <c r="A39" s="6" t="s">
        <v>133</v>
      </c>
      <c r="B39" s="4" t="s">
        <v>2</v>
      </c>
      <c r="C39" s="4" t="s">
        <v>3</v>
      </c>
      <c r="D39" s="4" t="s">
        <v>4</v>
      </c>
      <c r="F39" s="8"/>
    </row>
    <row r="40" spans="1:8" x14ac:dyDescent="0.2">
      <c r="A40" t="s">
        <v>0</v>
      </c>
      <c r="B40">
        <v>113</v>
      </c>
      <c r="C40">
        <v>102</v>
      </c>
      <c r="D40">
        <v>118</v>
      </c>
      <c r="F40" s="8">
        <f>AVERAGE(B40:D40)</f>
        <v>111</v>
      </c>
    </row>
    <row r="41" spans="1:8" x14ac:dyDescent="0.2">
      <c r="A41" t="s">
        <v>132</v>
      </c>
      <c r="B41">
        <v>2</v>
      </c>
      <c r="C41">
        <v>6</v>
      </c>
      <c r="D41">
        <v>9</v>
      </c>
      <c r="F41" s="8">
        <f t="shared" ref="F41:F48" si="8">AVERAGE(B41:D41)</f>
        <v>5.666666666666667</v>
      </c>
    </row>
    <row r="42" spans="1:8" x14ac:dyDescent="0.2">
      <c r="A42" t="s">
        <v>79</v>
      </c>
      <c r="B42">
        <v>226</v>
      </c>
      <c r="C42">
        <v>232</v>
      </c>
      <c r="D42">
        <v>242</v>
      </c>
      <c r="F42" s="8">
        <f t="shared" si="8"/>
        <v>233.33333333333334</v>
      </c>
    </row>
    <row r="43" spans="1:8" x14ac:dyDescent="0.2">
      <c r="A43" t="s">
        <v>81</v>
      </c>
      <c r="B43">
        <v>5</v>
      </c>
      <c r="C43">
        <v>1</v>
      </c>
      <c r="D43">
        <v>5</v>
      </c>
      <c r="F43" s="8">
        <f t="shared" si="8"/>
        <v>3.6666666666666665</v>
      </c>
    </row>
    <row r="44" spans="1:8" x14ac:dyDescent="0.2">
      <c r="A44" t="s">
        <v>82</v>
      </c>
      <c r="B44">
        <v>114</v>
      </c>
      <c r="C44">
        <v>113</v>
      </c>
      <c r="D44">
        <v>101</v>
      </c>
      <c r="F44" s="8">
        <f t="shared" si="8"/>
        <v>109.33333333333333</v>
      </c>
    </row>
    <row r="45" spans="1:8" x14ac:dyDescent="0.2">
      <c r="A45" t="s">
        <v>83</v>
      </c>
      <c r="B45">
        <v>72</v>
      </c>
      <c r="C45">
        <v>56</v>
      </c>
      <c r="D45">
        <v>48</v>
      </c>
      <c r="F45" s="8">
        <f>AVERAGE(B45:D45)</f>
        <v>58.666666666666664</v>
      </c>
    </row>
    <row r="46" spans="1:8" x14ac:dyDescent="0.2">
      <c r="A46" t="s">
        <v>84</v>
      </c>
      <c r="B46">
        <v>101</v>
      </c>
      <c r="C46">
        <v>120</v>
      </c>
      <c r="D46">
        <v>117</v>
      </c>
      <c r="F46" s="8">
        <f t="shared" si="8"/>
        <v>112.66666666666667</v>
      </c>
    </row>
    <row r="47" spans="1:8" x14ac:dyDescent="0.2">
      <c r="A47" t="s">
        <v>123</v>
      </c>
      <c r="B47">
        <v>11</v>
      </c>
      <c r="C47">
        <v>12</v>
      </c>
      <c r="D47">
        <v>18</v>
      </c>
      <c r="F47" s="8">
        <f t="shared" si="8"/>
        <v>13.666666666666666</v>
      </c>
    </row>
    <row r="48" spans="1:8" x14ac:dyDescent="0.2">
      <c r="A48" t="s">
        <v>85</v>
      </c>
      <c r="B48">
        <v>230</v>
      </c>
      <c r="C48">
        <v>286</v>
      </c>
      <c r="D48">
        <v>250</v>
      </c>
      <c r="F48" s="8">
        <f t="shared" si="8"/>
        <v>255.33333333333334</v>
      </c>
    </row>
    <row r="51" spans="1:8" x14ac:dyDescent="0.2">
      <c r="A51" s="2" t="s">
        <v>107</v>
      </c>
      <c r="F51" s="8"/>
    </row>
    <row r="52" spans="1:8" x14ac:dyDescent="0.2">
      <c r="F52" s="8"/>
    </row>
    <row r="53" spans="1:8" x14ac:dyDescent="0.2">
      <c r="A53" s="6" t="s">
        <v>88</v>
      </c>
      <c r="B53" s="4" t="s">
        <v>2</v>
      </c>
      <c r="C53" s="4" t="s">
        <v>3</v>
      </c>
      <c r="D53" s="4" t="s">
        <v>4</v>
      </c>
      <c r="F53" s="46" t="s">
        <v>5</v>
      </c>
      <c r="H53" s="6" t="s">
        <v>131</v>
      </c>
    </row>
    <row r="54" spans="1:8" x14ac:dyDescent="0.2">
      <c r="A54" t="s">
        <v>0</v>
      </c>
      <c r="B54">
        <v>1270</v>
      </c>
      <c r="C54">
        <v>1240</v>
      </c>
      <c r="D54">
        <v>1250</v>
      </c>
      <c r="F54" s="8">
        <f>AVERAGE(B54:D54)</f>
        <v>1253.3333333333333</v>
      </c>
      <c r="H54" s="7">
        <f t="shared" ref="H54:H62" si="9">F65/F54</f>
        <v>0.13058510638297871</v>
      </c>
    </row>
    <row r="55" spans="1:8" x14ac:dyDescent="0.2">
      <c r="A55" t="s">
        <v>132</v>
      </c>
      <c r="B55">
        <v>980</v>
      </c>
      <c r="C55">
        <v>870</v>
      </c>
      <c r="D55">
        <v>920</v>
      </c>
      <c r="F55" s="8">
        <f t="shared" ref="F55:F61" si="10">AVERAGE(B55:D55)</f>
        <v>923.33333333333337</v>
      </c>
      <c r="H55" s="7">
        <f t="shared" si="9"/>
        <v>2.8880866425992778E-3</v>
      </c>
    </row>
    <row r="56" spans="1:8" x14ac:dyDescent="0.2">
      <c r="A56" t="s">
        <v>79</v>
      </c>
      <c r="B56">
        <v>1040</v>
      </c>
      <c r="C56">
        <v>1110</v>
      </c>
      <c r="D56">
        <v>1090</v>
      </c>
      <c r="F56" s="8">
        <f t="shared" si="10"/>
        <v>1080</v>
      </c>
      <c r="H56" s="7">
        <f t="shared" si="9"/>
        <v>6.4506172839506173E-2</v>
      </c>
    </row>
    <row r="57" spans="1:8" x14ac:dyDescent="0.2">
      <c r="A57" t="s">
        <v>81</v>
      </c>
      <c r="B57">
        <v>840</v>
      </c>
      <c r="C57">
        <v>780</v>
      </c>
      <c r="D57">
        <v>800</v>
      </c>
      <c r="F57" s="8">
        <f t="shared" si="10"/>
        <v>806.66666666666663</v>
      </c>
      <c r="H57" s="7">
        <f t="shared" si="9"/>
        <v>1.652892561983471E-3</v>
      </c>
    </row>
    <row r="58" spans="1:8" x14ac:dyDescent="0.2">
      <c r="A58" t="s">
        <v>82</v>
      </c>
      <c r="B58">
        <v>2130</v>
      </c>
      <c r="C58">
        <v>2240</v>
      </c>
      <c r="D58">
        <v>2300</v>
      </c>
      <c r="F58" s="8">
        <f t="shared" si="10"/>
        <v>2223.3333333333335</v>
      </c>
      <c r="H58" s="7">
        <f t="shared" si="9"/>
        <v>3.5082458770614687E-2</v>
      </c>
    </row>
    <row r="59" spans="1:8" x14ac:dyDescent="0.2">
      <c r="A59" t="s">
        <v>83</v>
      </c>
      <c r="B59">
        <v>1790</v>
      </c>
      <c r="C59">
        <v>1750</v>
      </c>
      <c r="D59">
        <v>1760</v>
      </c>
      <c r="F59" s="8">
        <f t="shared" si="10"/>
        <v>1766.6666666666667</v>
      </c>
      <c r="H59" s="7">
        <f t="shared" si="9"/>
        <v>4.3018867924528303E-2</v>
      </c>
    </row>
    <row r="60" spans="1:8" x14ac:dyDescent="0.2">
      <c r="A60" t="s">
        <v>84</v>
      </c>
      <c r="B60">
        <v>1970</v>
      </c>
      <c r="C60">
        <v>2030</v>
      </c>
      <c r="D60">
        <v>2070</v>
      </c>
      <c r="F60" s="8">
        <f t="shared" si="10"/>
        <v>2023.3333333333333</v>
      </c>
      <c r="H60" s="7">
        <f t="shared" si="9"/>
        <v>4.6787479406919276E-2</v>
      </c>
    </row>
    <row r="61" spans="1:8" x14ac:dyDescent="0.2">
      <c r="A61" t="s">
        <v>123</v>
      </c>
      <c r="B61">
        <v>1640</v>
      </c>
      <c r="C61">
        <v>1730</v>
      </c>
      <c r="D61">
        <v>1690</v>
      </c>
      <c r="F61" s="8">
        <f t="shared" si="10"/>
        <v>1686.6666666666667</v>
      </c>
      <c r="H61" s="7">
        <f t="shared" si="9"/>
        <v>3.162055335968379E-3</v>
      </c>
    </row>
    <row r="62" spans="1:8" x14ac:dyDescent="0.2">
      <c r="A62" t="s">
        <v>85</v>
      </c>
      <c r="B62">
        <v>780</v>
      </c>
      <c r="C62">
        <v>1010</v>
      </c>
      <c r="D62">
        <v>930</v>
      </c>
      <c r="F62" s="8">
        <f>AVERAGE(B62:D62)</f>
        <v>906.66666666666663</v>
      </c>
      <c r="H62" s="7">
        <f t="shared" si="9"/>
        <v>3.4558823529411767E-2</v>
      </c>
    </row>
    <row r="63" spans="1:8" x14ac:dyDescent="0.2">
      <c r="F63" s="8"/>
    </row>
    <row r="64" spans="1:8" x14ac:dyDescent="0.2">
      <c r="A64" s="6" t="s">
        <v>133</v>
      </c>
      <c r="B64" s="4" t="s">
        <v>2</v>
      </c>
      <c r="C64" s="4" t="s">
        <v>3</v>
      </c>
      <c r="D64" s="4" t="s">
        <v>4</v>
      </c>
      <c r="F64" s="8"/>
    </row>
    <row r="65" spans="1:6" x14ac:dyDescent="0.2">
      <c r="A65" t="s">
        <v>0</v>
      </c>
      <c r="B65">
        <v>178</v>
      </c>
      <c r="C65">
        <v>156</v>
      </c>
      <c r="D65">
        <v>157</v>
      </c>
      <c r="F65" s="8">
        <f>AVERAGE(B65:D65)</f>
        <v>163.66666666666666</v>
      </c>
    </row>
    <row r="66" spans="1:6" x14ac:dyDescent="0.2">
      <c r="A66" t="s">
        <v>132</v>
      </c>
      <c r="B66">
        <v>3</v>
      </c>
      <c r="C66">
        <v>4</v>
      </c>
      <c r="D66">
        <v>1</v>
      </c>
      <c r="F66" s="8">
        <f t="shared" ref="F66:F73" si="11">AVERAGE(B66:D66)</f>
        <v>2.6666666666666665</v>
      </c>
    </row>
    <row r="67" spans="1:6" x14ac:dyDescent="0.2">
      <c r="A67" t="s">
        <v>79</v>
      </c>
      <c r="B67">
        <v>88</v>
      </c>
      <c r="C67">
        <v>54</v>
      </c>
      <c r="D67">
        <v>67</v>
      </c>
      <c r="F67" s="8">
        <f t="shared" si="11"/>
        <v>69.666666666666671</v>
      </c>
    </row>
    <row r="68" spans="1:6" x14ac:dyDescent="0.2">
      <c r="A68" t="s">
        <v>81</v>
      </c>
      <c r="B68">
        <v>1</v>
      </c>
      <c r="C68">
        <v>1</v>
      </c>
      <c r="D68">
        <v>2</v>
      </c>
      <c r="F68" s="8">
        <f t="shared" si="11"/>
        <v>1.3333333333333333</v>
      </c>
    </row>
    <row r="69" spans="1:6" x14ac:dyDescent="0.2">
      <c r="A69" t="s">
        <v>82</v>
      </c>
      <c r="B69">
        <v>72</v>
      </c>
      <c r="C69">
        <v>78</v>
      </c>
      <c r="D69">
        <v>84</v>
      </c>
      <c r="F69" s="8">
        <f t="shared" si="11"/>
        <v>78</v>
      </c>
    </row>
    <row r="70" spans="1:6" x14ac:dyDescent="0.2">
      <c r="A70" t="s">
        <v>83</v>
      </c>
      <c r="B70">
        <v>63</v>
      </c>
      <c r="C70">
        <v>81</v>
      </c>
      <c r="D70">
        <v>84</v>
      </c>
      <c r="F70" s="8">
        <f>AVERAGE(B70:D70)</f>
        <v>76</v>
      </c>
    </row>
    <row r="71" spans="1:6" x14ac:dyDescent="0.2">
      <c r="A71" t="s">
        <v>84</v>
      </c>
      <c r="B71">
        <v>106</v>
      </c>
      <c r="C71">
        <v>90</v>
      </c>
      <c r="D71">
        <v>88</v>
      </c>
      <c r="F71" s="8">
        <f t="shared" si="11"/>
        <v>94.666666666666671</v>
      </c>
    </row>
    <row r="72" spans="1:6" x14ac:dyDescent="0.2">
      <c r="A72" t="s">
        <v>123</v>
      </c>
      <c r="B72">
        <v>3</v>
      </c>
      <c r="C72">
        <v>8</v>
      </c>
      <c r="D72">
        <v>5</v>
      </c>
      <c r="F72" s="8">
        <f t="shared" si="11"/>
        <v>5.333333333333333</v>
      </c>
    </row>
    <row r="73" spans="1:6" x14ac:dyDescent="0.2">
      <c r="A73" t="s">
        <v>85</v>
      </c>
      <c r="B73">
        <v>32</v>
      </c>
      <c r="C73">
        <v>35</v>
      </c>
      <c r="D73">
        <v>27</v>
      </c>
      <c r="F73" s="8">
        <f t="shared" si="11"/>
        <v>31.333333333333332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03E2B-8978-1A48-9973-C173736E74C1}">
  <dimension ref="A1:H12"/>
  <sheetViews>
    <sheetView workbookViewId="0">
      <selection activeCell="D26" sqref="D26"/>
    </sheetView>
  </sheetViews>
  <sheetFormatPr baseColWidth="10" defaultRowHeight="16" x14ac:dyDescent="0.2"/>
  <sheetData>
    <row r="1" spans="1:8" x14ac:dyDescent="0.2">
      <c r="A1" s="1" t="s">
        <v>11</v>
      </c>
    </row>
    <row r="2" spans="1:8" x14ac:dyDescent="0.2">
      <c r="A2" s="33" t="s">
        <v>0</v>
      </c>
      <c r="B2" s="33" t="s">
        <v>14</v>
      </c>
      <c r="C2" s="33" t="s">
        <v>18</v>
      </c>
      <c r="D2" s="33" t="s">
        <v>73</v>
      </c>
      <c r="E2" s="33" t="s">
        <v>74</v>
      </c>
      <c r="F2" s="33" t="s">
        <v>75</v>
      </c>
      <c r="G2" s="33" t="s">
        <v>76</v>
      </c>
      <c r="H2" s="33" t="s">
        <v>77</v>
      </c>
    </row>
    <row r="3" spans="1:8" x14ac:dyDescent="0.2">
      <c r="A3" s="32">
        <v>100</v>
      </c>
      <c r="B3" s="32">
        <v>86</v>
      </c>
      <c r="C3" s="32">
        <v>43.9</v>
      </c>
      <c r="D3" s="32">
        <v>62</v>
      </c>
      <c r="E3" s="32">
        <v>19.5</v>
      </c>
      <c r="F3" s="32">
        <v>10.4</v>
      </c>
      <c r="G3" s="32">
        <v>12</v>
      </c>
      <c r="H3" s="32">
        <v>8.8000000000000007</v>
      </c>
    </row>
    <row r="4" spans="1:8" x14ac:dyDescent="0.2">
      <c r="A4" s="32">
        <v>100</v>
      </c>
      <c r="B4" s="32">
        <v>83</v>
      </c>
      <c r="C4" s="32">
        <v>38.6</v>
      </c>
      <c r="D4" s="32">
        <v>64</v>
      </c>
      <c r="E4" s="32">
        <v>20.9</v>
      </c>
      <c r="F4" s="32">
        <v>7.2</v>
      </c>
      <c r="G4" s="32">
        <v>13</v>
      </c>
      <c r="H4" s="32">
        <v>11.2</v>
      </c>
    </row>
    <row r="5" spans="1:8" x14ac:dyDescent="0.2">
      <c r="A5" s="32">
        <v>93</v>
      </c>
      <c r="B5" s="32">
        <v>80</v>
      </c>
      <c r="C5" s="32">
        <v>38</v>
      </c>
      <c r="D5" s="32">
        <v>66</v>
      </c>
      <c r="E5" s="32">
        <v>15.5</v>
      </c>
      <c r="F5" s="32">
        <v>7</v>
      </c>
      <c r="G5" s="32">
        <v>6.6</v>
      </c>
      <c r="H5" s="32">
        <v>10</v>
      </c>
    </row>
    <row r="6" spans="1:8" x14ac:dyDescent="0.2">
      <c r="A6" s="32">
        <v>100</v>
      </c>
      <c r="B6" s="32"/>
      <c r="C6" s="32">
        <v>53</v>
      </c>
      <c r="D6" s="32"/>
      <c r="E6" s="32">
        <v>8</v>
      </c>
      <c r="F6" s="32"/>
      <c r="G6" s="32">
        <v>17</v>
      </c>
      <c r="H6" s="32"/>
    </row>
    <row r="8" spans="1:8" x14ac:dyDescent="0.2">
      <c r="A8" t="s">
        <v>78</v>
      </c>
    </row>
    <row r="9" spans="1:8" x14ac:dyDescent="0.2">
      <c r="A9" s="33" t="s">
        <v>0</v>
      </c>
      <c r="B9" s="33" t="s">
        <v>14</v>
      </c>
      <c r="C9" s="33" t="s">
        <v>18</v>
      </c>
      <c r="D9" s="33" t="s">
        <v>73</v>
      </c>
      <c r="E9" s="33" t="s">
        <v>74</v>
      </c>
      <c r="F9" s="33" t="s">
        <v>75</v>
      </c>
      <c r="G9" s="33" t="s">
        <v>76</v>
      </c>
      <c r="H9" s="33" t="s">
        <v>77</v>
      </c>
    </row>
    <row r="10" spans="1:8" x14ac:dyDescent="0.2">
      <c r="A10" s="32">
        <v>100</v>
      </c>
      <c r="B10" s="32">
        <v>58</v>
      </c>
      <c r="C10" s="32">
        <v>28</v>
      </c>
      <c r="D10" s="32">
        <v>40</v>
      </c>
      <c r="E10" s="32">
        <v>7</v>
      </c>
      <c r="F10" s="32">
        <v>11</v>
      </c>
      <c r="G10" s="32">
        <v>8</v>
      </c>
      <c r="H10" s="32">
        <v>10</v>
      </c>
    </row>
    <row r="11" spans="1:8" x14ac:dyDescent="0.2">
      <c r="A11" s="32">
        <v>100</v>
      </c>
      <c r="B11" s="32">
        <v>63</v>
      </c>
      <c r="C11" s="32">
        <v>20</v>
      </c>
      <c r="D11" s="32">
        <v>41</v>
      </c>
      <c r="E11" s="32">
        <v>8</v>
      </c>
      <c r="F11" s="32">
        <v>4</v>
      </c>
      <c r="G11" s="32">
        <v>9</v>
      </c>
      <c r="H11" s="32">
        <v>7</v>
      </c>
    </row>
    <row r="12" spans="1:8" x14ac:dyDescent="0.2">
      <c r="A12" s="32">
        <v>100</v>
      </c>
      <c r="B12" s="32">
        <v>82</v>
      </c>
      <c r="C12" s="32">
        <v>24</v>
      </c>
      <c r="D12" s="32"/>
      <c r="E12" s="32">
        <v>8</v>
      </c>
      <c r="F12" s="32">
        <v>4</v>
      </c>
      <c r="G12" s="32">
        <v>6</v>
      </c>
      <c r="H12" s="32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F99B-896B-B141-A755-E36E4C0A652F}">
  <dimension ref="A1:AL132"/>
  <sheetViews>
    <sheetView topLeftCell="K1" zoomScale="75" zoomScaleNormal="75" workbookViewId="0">
      <selection activeCell="J37" sqref="J37"/>
    </sheetView>
  </sheetViews>
  <sheetFormatPr baseColWidth="10" defaultRowHeight="16" x14ac:dyDescent="0.2"/>
  <cols>
    <col min="4" max="4" width="12.6640625" bestFit="1" customWidth="1"/>
    <col min="8" max="8" width="12.1640625" bestFit="1" customWidth="1"/>
    <col min="10" max="10" width="20.33203125" bestFit="1" customWidth="1"/>
    <col min="11" max="12" width="13.33203125" bestFit="1" customWidth="1"/>
    <col min="15" max="17" width="11.5" bestFit="1" customWidth="1"/>
    <col min="19" max="19" width="13.6640625" bestFit="1" customWidth="1"/>
    <col min="21" max="21" width="11" bestFit="1" customWidth="1"/>
    <col min="23" max="23" width="11" bestFit="1" customWidth="1"/>
  </cols>
  <sheetData>
    <row r="1" spans="1:38" x14ac:dyDescent="0.2">
      <c r="A1" s="1" t="s">
        <v>86</v>
      </c>
      <c r="N1" s="1" t="s">
        <v>110</v>
      </c>
      <c r="AA1" s="1" t="s">
        <v>111</v>
      </c>
    </row>
    <row r="3" spans="1:38" x14ac:dyDescent="0.2">
      <c r="A3" s="6" t="s">
        <v>87</v>
      </c>
      <c r="N3" s="6" t="s">
        <v>87</v>
      </c>
      <c r="AA3" s="6" t="s">
        <v>87</v>
      </c>
    </row>
    <row r="5" spans="1:38" x14ac:dyDescent="0.2">
      <c r="A5" s="2" t="s">
        <v>88</v>
      </c>
      <c r="B5" s="4" t="s">
        <v>2</v>
      </c>
      <c r="C5" s="4" t="s">
        <v>3</v>
      </c>
      <c r="D5" s="4" t="s">
        <v>4</v>
      </c>
      <c r="F5" s="4" t="s">
        <v>5</v>
      </c>
      <c r="H5" s="4" t="s">
        <v>100</v>
      </c>
      <c r="J5" s="4" t="s">
        <v>101</v>
      </c>
      <c r="K5" s="4" t="s">
        <v>102</v>
      </c>
      <c r="L5" s="4" t="s">
        <v>103</v>
      </c>
      <c r="N5" s="2" t="s">
        <v>88</v>
      </c>
      <c r="O5" s="4" t="s">
        <v>2</v>
      </c>
      <c r="P5" s="4" t="s">
        <v>3</v>
      </c>
      <c r="Q5" s="4" t="s">
        <v>4</v>
      </c>
      <c r="S5" s="4" t="s">
        <v>5</v>
      </c>
      <c r="U5" s="4" t="s">
        <v>100</v>
      </c>
      <c r="W5" s="4" t="s">
        <v>101</v>
      </c>
      <c r="X5" s="4" t="s">
        <v>102</v>
      </c>
      <c r="Y5" s="4" t="s">
        <v>103</v>
      </c>
      <c r="AA5" s="2" t="s">
        <v>88</v>
      </c>
      <c r="AB5" s="4" t="s">
        <v>2</v>
      </c>
      <c r="AC5" s="4" t="s">
        <v>3</v>
      </c>
      <c r="AD5" s="4" t="s">
        <v>4</v>
      </c>
      <c r="AF5" s="4" t="s">
        <v>5</v>
      </c>
      <c r="AH5" s="4" t="s">
        <v>100</v>
      </c>
      <c r="AJ5" s="4" t="s">
        <v>101</v>
      </c>
      <c r="AK5" s="4" t="s">
        <v>102</v>
      </c>
      <c r="AL5" s="4" t="s">
        <v>103</v>
      </c>
    </row>
    <row r="6" spans="1:38" x14ac:dyDescent="0.2">
      <c r="A6" s="3" t="s">
        <v>90</v>
      </c>
      <c r="B6">
        <v>7990000</v>
      </c>
      <c r="C6">
        <v>9940000</v>
      </c>
      <c r="D6">
        <v>8970000</v>
      </c>
      <c r="F6">
        <f>AVERAGE(B6:D6)</f>
        <v>8966666.666666666</v>
      </c>
      <c r="H6">
        <f>F18/F6</f>
        <v>7.4349442379182162E-8</v>
      </c>
      <c r="J6">
        <f>AVERAGE(H6:H15)</f>
        <v>3.5056228017195324E-7</v>
      </c>
      <c r="K6">
        <f>STDEV(H6:H15)</f>
        <v>3.9162749293554241E-7</v>
      </c>
      <c r="L6">
        <f>K6/SQRT(10)</f>
        <v>1.2384348720178154E-7</v>
      </c>
      <c r="N6" s="3" t="s">
        <v>90</v>
      </c>
      <c r="O6">
        <v>64600000</v>
      </c>
      <c r="P6">
        <v>66700000</v>
      </c>
      <c r="Q6">
        <v>64600000</v>
      </c>
      <c r="S6">
        <f>AVERAGE(O6:Q6)</f>
        <v>65300000</v>
      </c>
      <c r="U6">
        <f>S18/S6</f>
        <v>1.3272077590607452E-7</v>
      </c>
      <c r="W6">
        <f>AVERAGE(U6:U15)</f>
        <v>2.165514826384226E-7</v>
      </c>
      <c r="X6">
        <f>STDEV(U6:U15)</f>
        <v>7.5792414439689417E-8</v>
      </c>
      <c r="Y6">
        <f>X6/SQRT(10)</f>
        <v>2.3967665899285314E-8</v>
      </c>
      <c r="AA6" s="3" t="s">
        <v>90</v>
      </c>
      <c r="AB6">
        <v>120100000</v>
      </c>
      <c r="AC6">
        <v>96500000</v>
      </c>
      <c r="AD6">
        <v>117900000</v>
      </c>
      <c r="AF6">
        <f>AVERAGE(AB6:AD6)</f>
        <v>111500000</v>
      </c>
      <c r="AH6">
        <f>AF18/AF6</f>
        <v>2.9895366218236174E-8</v>
      </c>
      <c r="AJ6">
        <f>AVERAGE(AH6:AH15)</f>
        <v>1.1535524248356826E-7</v>
      </c>
      <c r="AK6">
        <f>STDEV(AH6:AH15)</f>
        <v>1.5263619762414993E-7</v>
      </c>
      <c r="AL6">
        <f>AK6/SQRT(10)</f>
        <v>4.8267803787989516E-8</v>
      </c>
    </row>
    <row r="7" spans="1:38" x14ac:dyDescent="0.2">
      <c r="A7" s="3" t="s">
        <v>91</v>
      </c>
      <c r="B7">
        <v>11680000</v>
      </c>
      <c r="C7">
        <v>11210000</v>
      </c>
      <c r="D7">
        <v>11430000</v>
      </c>
      <c r="F7">
        <f t="shared" ref="F7:F15" si="0">AVERAGE(B7:D7)</f>
        <v>11440000</v>
      </c>
      <c r="H7">
        <f t="shared" ref="H7:H15" si="1">F19/F7</f>
        <v>1.7482517482517481E-7</v>
      </c>
      <c r="N7" s="3" t="s">
        <v>91</v>
      </c>
      <c r="O7">
        <v>70300000</v>
      </c>
      <c r="P7">
        <v>76700000</v>
      </c>
      <c r="Q7">
        <v>77200000</v>
      </c>
      <c r="S7">
        <f t="shared" ref="S7:S15" si="2">AVERAGE(O7:Q7)</f>
        <v>74733333.333333328</v>
      </c>
      <c r="U7">
        <f t="shared" ref="U7:U15" si="3">S19/S7</f>
        <v>1.873327386262266E-7</v>
      </c>
      <c r="AA7" s="3" t="s">
        <v>91</v>
      </c>
      <c r="AB7">
        <v>63200000</v>
      </c>
      <c r="AC7">
        <v>51700000</v>
      </c>
      <c r="AD7">
        <v>51200000</v>
      </c>
      <c r="AF7">
        <f t="shared" ref="AF7:AF15" si="4">AVERAGE(AB7:AD7)</f>
        <v>55366666.666666664</v>
      </c>
      <c r="AH7">
        <f t="shared" ref="AH7:AH15" si="5">AF19/AF7</f>
        <v>4.8163756773028296E-8</v>
      </c>
    </row>
    <row r="8" spans="1:38" x14ac:dyDescent="0.2">
      <c r="A8" s="3" t="s">
        <v>92</v>
      </c>
      <c r="B8">
        <v>12360000</v>
      </c>
      <c r="C8">
        <v>11580000</v>
      </c>
      <c r="D8">
        <v>11920000</v>
      </c>
      <c r="F8">
        <f t="shared" si="0"/>
        <v>11953333.333333334</v>
      </c>
      <c r="H8">
        <f t="shared" si="1"/>
        <v>6.4138315672058004E-7</v>
      </c>
      <c r="N8" s="3" t="s">
        <v>92</v>
      </c>
      <c r="O8">
        <v>175400000</v>
      </c>
      <c r="P8">
        <v>167400000</v>
      </c>
      <c r="Q8">
        <v>164000000</v>
      </c>
      <c r="S8">
        <f t="shared" si="2"/>
        <v>168933333.33333334</v>
      </c>
      <c r="U8">
        <f t="shared" si="3"/>
        <v>1.4996053670086819E-7</v>
      </c>
      <c r="AA8" s="3" t="s">
        <v>92</v>
      </c>
      <c r="AB8">
        <v>157100000</v>
      </c>
      <c r="AC8">
        <v>152300000</v>
      </c>
      <c r="AD8">
        <v>160500000</v>
      </c>
      <c r="AF8">
        <f t="shared" si="4"/>
        <v>156633333.33333334</v>
      </c>
      <c r="AH8">
        <f t="shared" si="5"/>
        <v>2.9793573100659716E-8</v>
      </c>
    </row>
    <row r="9" spans="1:38" x14ac:dyDescent="0.2">
      <c r="A9" s="3" t="s">
        <v>93</v>
      </c>
      <c r="B9">
        <v>11200000</v>
      </c>
      <c r="C9">
        <v>12110000</v>
      </c>
      <c r="D9">
        <v>11590000</v>
      </c>
      <c r="F9">
        <f t="shared" si="0"/>
        <v>11633333.333333334</v>
      </c>
      <c r="H9">
        <f t="shared" si="1"/>
        <v>2.8653295128939825E-8</v>
      </c>
      <c r="N9" s="3" t="s">
        <v>93</v>
      </c>
      <c r="O9">
        <v>98000000</v>
      </c>
      <c r="P9">
        <v>102200000</v>
      </c>
      <c r="Q9">
        <v>101900000</v>
      </c>
      <c r="S9">
        <f t="shared" si="2"/>
        <v>100700000</v>
      </c>
      <c r="U9">
        <f t="shared" si="3"/>
        <v>2.8798411122144983E-7</v>
      </c>
      <c r="AA9" s="3" t="s">
        <v>93</v>
      </c>
      <c r="AB9">
        <v>9800000</v>
      </c>
      <c r="AC9">
        <v>9800000</v>
      </c>
      <c r="AD9">
        <v>10200000</v>
      </c>
      <c r="AF9">
        <f t="shared" si="4"/>
        <v>9933333.333333334</v>
      </c>
      <c r="AH9">
        <f t="shared" si="5"/>
        <v>3.6912751677852345E-7</v>
      </c>
    </row>
    <row r="10" spans="1:38" x14ac:dyDescent="0.2">
      <c r="A10" s="3" t="s">
        <v>94</v>
      </c>
      <c r="B10">
        <v>10440000</v>
      </c>
      <c r="C10">
        <v>10500000</v>
      </c>
      <c r="D10">
        <v>10490000</v>
      </c>
      <c r="F10">
        <f t="shared" si="0"/>
        <v>10476666.666666666</v>
      </c>
      <c r="H10">
        <f t="shared" si="1"/>
        <v>3.1816735602927142E-8</v>
      </c>
      <c r="N10" s="3" t="s">
        <v>94</v>
      </c>
      <c r="O10">
        <v>66700000</v>
      </c>
      <c r="P10">
        <v>66400000</v>
      </c>
      <c r="Q10">
        <v>70300000</v>
      </c>
      <c r="S10">
        <f t="shared" si="2"/>
        <v>67800000</v>
      </c>
      <c r="U10">
        <f t="shared" si="3"/>
        <v>2.8515240904621432E-7</v>
      </c>
      <c r="AA10" s="3" t="s">
        <v>94</v>
      </c>
      <c r="AB10">
        <v>10400000</v>
      </c>
      <c r="AC10">
        <v>11000000</v>
      </c>
      <c r="AD10">
        <v>11100000</v>
      </c>
      <c r="AF10">
        <f t="shared" si="4"/>
        <v>10833333.333333334</v>
      </c>
      <c r="AH10">
        <f t="shared" si="5"/>
        <v>4.3076923076923075E-7</v>
      </c>
    </row>
    <row r="11" spans="1:38" x14ac:dyDescent="0.2">
      <c r="A11" s="3" t="s">
        <v>95</v>
      </c>
      <c r="B11">
        <v>11820000</v>
      </c>
      <c r="C11">
        <v>12400000</v>
      </c>
      <c r="D11">
        <v>12090000</v>
      </c>
      <c r="F11">
        <f t="shared" si="0"/>
        <v>12103333.333333334</v>
      </c>
      <c r="H11">
        <f t="shared" si="1"/>
        <v>6.6097493803359951E-7</v>
      </c>
      <c r="N11" s="3" t="s">
        <v>95</v>
      </c>
      <c r="O11">
        <v>231100000</v>
      </c>
      <c r="P11">
        <v>228900000</v>
      </c>
      <c r="Q11">
        <v>229300000</v>
      </c>
      <c r="S11">
        <f t="shared" si="2"/>
        <v>229766666.66666666</v>
      </c>
      <c r="U11">
        <f t="shared" si="3"/>
        <v>1.4362396634266649E-7</v>
      </c>
      <c r="AA11" s="3" t="s">
        <v>95</v>
      </c>
      <c r="AB11">
        <v>2870000</v>
      </c>
      <c r="AC11">
        <v>26900000</v>
      </c>
      <c r="AD11">
        <v>26500000</v>
      </c>
      <c r="AF11">
        <f t="shared" si="4"/>
        <v>18756666.666666668</v>
      </c>
      <c r="AH11">
        <f t="shared" si="5"/>
        <v>1.7771459036786917E-8</v>
      </c>
    </row>
    <row r="12" spans="1:38" x14ac:dyDescent="0.2">
      <c r="A12" s="3" t="s">
        <v>96</v>
      </c>
      <c r="B12">
        <v>12200000</v>
      </c>
      <c r="C12">
        <v>13850000</v>
      </c>
      <c r="D12">
        <v>12990000</v>
      </c>
      <c r="F12">
        <f t="shared" si="0"/>
        <v>13013333.333333334</v>
      </c>
      <c r="H12">
        <f t="shared" si="1"/>
        <v>2.5614754098360655E-8</v>
      </c>
      <c r="N12" s="3" t="s">
        <v>96</v>
      </c>
      <c r="O12">
        <v>3410000</v>
      </c>
      <c r="P12">
        <v>34700000</v>
      </c>
      <c r="Q12">
        <v>40200000</v>
      </c>
      <c r="S12">
        <f t="shared" si="2"/>
        <v>26103333.333333332</v>
      </c>
      <c r="U12">
        <f t="shared" si="3"/>
        <v>3.320137913421019E-7</v>
      </c>
      <c r="AA12" s="3" t="s">
        <v>96</v>
      </c>
      <c r="AB12">
        <v>51200000</v>
      </c>
      <c r="AC12">
        <v>49800000</v>
      </c>
      <c r="AD12">
        <v>50100000</v>
      </c>
      <c r="AF12">
        <f t="shared" si="4"/>
        <v>50366666.666666664</v>
      </c>
      <c r="AH12">
        <f t="shared" si="5"/>
        <v>5.2945069490403708E-8</v>
      </c>
    </row>
    <row r="13" spans="1:38" x14ac:dyDescent="0.2">
      <c r="A13" s="3" t="s">
        <v>97</v>
      </c>
      <c r="B13">
        <v>11510000</v>
      </c>
      <c r="C13">
        <v>12130000</v>
      </c>
      <c r="D13">
        <v>11770000</v>
      </c>
      <c r="F13">
        <f t="shared" si="0"/>
        <v>11803333.333333334</v>
      </c>
      <c r="H13">
        <f t="shared" si="1"/>
        <v>1.0166619598983338E-6</v>
      </c>
      <c r="N13" s="3" t="s">
        <v>97</v>
      </c>
      <c r="O13">
        <v>52300000</v>
      </c>
      <c r="P13">
        <v>51600000</v>
      </c>
      <c r="Q13">
        <v>54800000</v>
      </c>
      <c r="S13">
        <f t="shared" si="2"/>
        <v>52900000</v>
      </c>
      <c r="U13">
        <f t="shared" si="3"/>
        <v>1.3232514177693761E-7</v>
      </c>
      <c r="AA13" s="3" t="s">
        <v>97</v>
      </c>
      <c r="AB13">
        <v>7800000</v>
      </c>
      <c r="AC13">
        <v>9200000</v>
      </c>
      <c r="AD13">
        <v>9000000</v>
      </c>
      <c r="AF13">
        <f t="shared" si="4"/>
        <v>8666666.666666666</v>
      </c>
      <c r="AH13">
        <f t="shared" si="5"/>
        <v>3.8461538461538461E-8</v>
      </c>
    </row>
    <row r="14" spans="1:38" x14ac:dyDescent="0.2">
      <c r="A14" s="3" t="s">
        <v>98</v>
      </c>
      <c r="B14">
        <v>15380000</v>
      </c>
      <c r="C14">
        <v>15380000</v>
      </c>
      <c r="D14">
        <v>15410000</v>
      </c>
      <c r="F14">
        <f t="shared" si="0"/>
        <v>15390000</v>
      </c>
      <c r="H14">
        <f t="shared" si="1"/>
        <v>2.1659085986571365E-8</v>
      </c>
      <c r="N14" s="3" t="s">
        <v>98</v>
      </c>
      <c r="O14">
        <v>10200000</v>
      </c>
      <c r="P14">
        <v>11300000</v>
      </c>
      <c r="Q14">
        <v>11700000</v>
      </c>
      <c r="S14">
        <f t="shared" si="2"/>
        <v>11066666.666666666</v>
      </c>
      <c r="U14">
        <f t="shared" si="3"/>
        <v>2.4096385542168674E-7</v>
      </c>
      <c r="AA14" s="3" t="s">
        <v>98</v>
      </c>
      <c r="AB14">
        <v>18700000</v>
      </c>
      <c r="AC14">
        <v>18400000</v>
      </c>
      <c r="AD14">
        <v>19300000</v>
      </c>
      <c r="AF14">
        <f t="shared" si="4"/>
        <v>18800000</v>
      </c>
      <c r="AH14">
        <f t="shared" si="5"/>
        <v>1.0638297872340426E-7</v>
      </c>
    </row>
    <row r="15" spans="1:38" x14ac:dyDescent="0.2">
      <c r="A15" s="3" t="s">
        <v>99</v>
      </c>
      <c r="B15">
        <v>15560000</v>
      </c>
      <c r="C15">
        <v>12850000</v>
      </c>
      <c r="D15">
        <v>14980000</v>
      </c>
      <c r="F15">
        <f t="shared" si="0"/>
        <v>14463333.333333334</v>
      </c>
      <c r="H15">
        <f t="shared" si="1"/>
        <v>8.2968425904586307E-7</v>
      </c>
      <c r="N15" s="3" t="s">
        <v>99</v>
      </c>
      <c r="O15">
        <v>7800000</v>
      </c>
      <c r="P15">
        <v>9200000</v>
      </c>
      <c r="Q15">
        <v>8600000</v>
      </c>
      <c r="S15">
        <f t="shared" si="2"/>
        <v>8533333.333333334</v>
      </c>
      <c r="U15">
        <f t="shared" si="3"/>
        <v>2.7343749999999998E-7</v>
      </c>
      <c r="AA15" s="3" t="s">
        <v>99</v>
      </c>
      <c r="AB15">
        <v>31200000</v>
      </c>
      <c r="AC15">
        <v>33700000</v>
      </c>
      <c r="AD15">
        <v>34300000</v>
      </c>
      <c r="AF15">
        <f t="shared" si="4"/>
        <v>33066666.666666668</v>
      </c>
      <c r="AH15">
        <f t="shared" si="5"/>
        <v>3.0241935483870969E-8</v>
      </c>
    </row>
    <row r="17" spans="1:38" x14ac:dyDescent="0.2">
      <c r="A17" s="2" t="s">
        <v>89</v>
      </c>
      <c r="B17" s="4" t="s">
        <v>2</v>
      </c>
      <c r="C17" s="4" t="s">
        <v>3</v>
      </c>
      <c r="D17" s="4" t="s">
        <v>4</v>
      </c>
      <c r="F17" s="4" t="s">
        <v>5</v>
      </c>
      <c r="N17" s="2" t="s">
        <v>89</v>
      </c>
      <c r="O17" s="4" t="s">
        <v>2</v>
      </c>
      <c r="P17" s="4" t="s">
        <v>3</v>
      </c>
      <c r="Q17" s="4" t="s">
        <v>4</v>
      </c>
      <c r="S17" s="4" t="s">
        <v>5</v>
      </c>
      <c r="AA17" s="2" t="s">
        <v>89</v>
      </c>
      <c r="AB17" s="4" t="s">
        <v>2</v>
      </c>
      <c r="AC17" s="4" t="s">
        <v>3</v>
      </c>
      <c r="AD17" s="4" t="s">
        <v>4</v>
      </c>
      <c r="AF17" s="4" t="s">
        <v>5</v>
      </c>
    </row>
    <row r="18" spans="1:38" x14ac:dyDescent="0.2">
      <c r="A18" s="3" t="s">
        <v>90</v>
      </c>
      <c r="B18">
        <v>1</v>
      </c>
      <c r="C18">
        <v>1</v>
      </c>
      <c r="D18">
        <v>0</v>
      </c>
      <c r="F18">
        <f>AVERAGE(B18:D18)</f>
        <v>0.66666666666666663</v>
      </c>
      <c r="N18" s="3" t="s">
        <v>90</v>
      </c>
      <c r="O18">
        <v>8</v>
      </c>
      <c r="P18">
        <v>14</v>
      </c>
      <c r="Q18">
        <v>4</v>
      </c>
      <c r="S18">
        <f>AVERAGE(O18:Q18)</f>
        <v>8.6666666666666661</v>
      </c>
      <c r="AA18" s="3" t="s">
        <v>90</v>
      </c>
      <c r="AB18">
        <v>3</v>
      </c>
      <c r="AC18">
        <v>2</v>
      </c>
      <c r="AD18">
        <v>5</v>
      </c>
      <c r="AF18">
        <f>AVERAGE(AB18:AD18)</f>
        <v>3.3333333333333335</v>
      </c>
    </row>
    <row r="19" spans="1:38" x14ac:dyDescent="0.2">
      <c r="A19" s="3" t="s">
        <v>91</v>
      </c>
      <c r="B19">
        <v>1</v>
      </c>
      <c r="C19">
        <v>3</v>
      </c>
      <c r="D19">
        <v>2</v>
      </c>
      <c r="F19">
        <f t="shared" ref="F19:F27" si="6">AVERAGE(B19:D19)</f>
        <v>2</v>
      </c>
      <c r="N19" s="3" t="s">
        <v>91</v>
      </c>
      <c r="O19">
        <v>16</v>
      </c>
      <c r="P19">
        <v>12</v>
      </c>
      <c r="Q19">
        <v>14</v>
      </c>
      <c r="S19">
        <f t="shared" ref="S19:S27" si="7">AVERAGE(O19:Q19)</f>
        <v>14</v>
      </c>
      <c r="AA19" s="3" t="s">
        <v>91</v>
      </c>
      <c r="AB19">
        <v>2</v>
      </c>
      <c r="AC19">
        <v>0</v>
      </c>
      <c r="AD19">
        <v>6</v>
      </c>
      <c r="AF19">
        <f t="shared" ref="AF19:AF27" si="8">AVERAGE(AB19:AD19)</f>
        <v>2.6666666666666665</v>
      </c>
    </row>
    <row r="20" spans="1:38" x14ac:dyDescent="0.2">
      <c r="A20" s="3" t="s">
        <v>92</v>
      </c>
      <c r="B20">
        <v>9</v>
      </c>
      <c r="C20">
        <v>8</v>
      </c>
      <c r="D20">
        <v>6</v>
      </c>
      <c r="F20">
        <f t="shared" si="6"/>
        <v>7.666666666666667</v>
      </c>
      <c r="N20" s="3" t="s">
        <v>92</v>
      </c>
      <c r="O20">
        <v>29</v>
      </c>
      <c r="P20">
        <v>14</v>
      </c>
      <c r="Q20">
        <v>33</v>
      </c>
      <c r="S20">
        <f t="shared" si="7"/>
        <v>25.333333333333332</v>
      </c>
      <c r="AA20" s="3" t="s">
        <v>92</v>
      </c>
      <c r="AB20">
        <v>4</v>
      </c>
      <c r="AC20">
        <v>2</v>
      </c>
      <c r="AD20">
        <v>8</v>
      </c>
      <c r="AF20">
        <f t="shared" si="8"/>
        <v>4.666666666666667</v>
      </c>
    </row>
    <row r="21" spans="1:38" x14ac:dyDescent="0.2">
      <c r="A21" s="3" t="s">
        <v>93</v>
      </c>
      <c r="B21">
        <v>0</v>
      </c>
      <c r="C21">
        <v>0</v>
      </c>
      <c r="D21">
        <v>1</v>
      </c>
      <c r="F21">
        <f t="shared" si="6"/>
        <v>0.33333333333333331</v>
      </c>
      <c r="N21" s="3" t="s">
        <v>93</v>
      </c>
      <c r="O21">
        <v>38</v>
      </c>
      <c r="P21">
        <v>21</v>
      </c>
      <c r="Q21">
        <v>28</v>
      </c>
      <c r="S21">
        <f t="shared" si="7"/>
        <v>29</v>
      </c>
      <c r="AA21" s="3" t="s">
        <v>93</v>
      </c>
      <c r="AB21">
        <v>2</v>
      </c>
      <c r="AC21">
        <v>6</v>
      </c>
      <c r="AD21">
        <v>3</v>
      </c>
      <c r="AF21">
        <f t="shared" si="8"/>
        <v>3.6666666666666665</v>
      </c>
    </row>
    <row r="22" spans="1:38" x14ac:dyDescent="0.2">
      <c r="A22" s="3" t="s">
        <v>94</v>
      </c>
      <c r="B22">
        <v>0</v>
      </c>
      <c r="C22">
        <v>0</v>
      </c>
      <c r="D22">
        <v>1</v>
      </c>
      <c r="F22">
        <f t="shared" si="6"/>
        <v>0.33333333333333331</v>
      </c>
      <c r="N22" s="3" t="s">
        <v>94</v>
      </c>
      <c r="O22">
        <v>12</v>
      </c>
      <c r="P22">
        <v>29</v>
      </c>
      <c r="Q22">
        <v>17</v>
      </c>
      <c r="S22">
        <f t="shared" si="7"/>
        <v>19.333333333333332</v>
      </c>
      <c r="AA22" s="3" t="s">
        <v>94</v>
      </c>
      <c r="AB22">
        <v>2</v>
      </c>
      <c r="AC22">
        <v>4</v>
      </c>
      <c r="AD22">
        <v>8</v>
      </c>
      <c r="AF22">
        <f t="shared" si="8"/>
        <v>4.666666666666667</v>
      </c>
    </row>
    <row r="23" spans="1:38" x14ac:dyDescent="0.2">
      <c r="A23" s="3" t="s">
        <v>95</v>
      </c>
      <c r="B23">
        <v>9</v>
      </c>
      <c r="C23">
        <v>7</v>
      </c>
      <c r="D23">
        <v>8</v>
      </c>
      <c r="F23">
        <f t="shared" si="6"/>
        <v>8</v>
      </c>
      <c r="N23" s="3" t="s">
        <v>95</v>
      </c>
      <c r="O23">
        <v>32</v>
      </c>
      <c r="P23">
        <v>33</v>
      </c>
      <c r="Q23">
        <v>34</v>
      </c>
      <c r="S23">
        <f t="shared" si="7"/>
        <v>33</v>
      </c>
      <c r="AA23" s="3" t="s">
        <v>95</v>
      </c>
      <c r="AB23">
        <v>1</v>
      </c>
      <c r="AC23">
        <v>0</v>
      </c>
      <c r="AD23">
        <v>0</v>
      </c>
      <c r="AF23">
        <f t="shared" si="8"/>
        <v>0.33333333333333331</v>
      </c>
    </row>
    <row r="24" spans="1:38" x14ac:dyDescent="0.2">
      <c r="A24" s="3" t="s">
        <v>96</v>
      </c>
      <c r="B24">
        <v>1</v>
      </c>
      <c r="C24">
        <v>0</v>
      </c>
      <c r="D24">
        <v>0</v>
      </c>
      <c r="F24">
        <f t="shared" si="6"/>
        <v>0.33333333333333331</v>
      </c>
      <c r="N24" s="3" t="s">
        <v>96</v>
      </c>
      <c r="O24">
        <v>8</v>
      </c>
      <c r="P24">
        <v>11</v>
      </c>
      <c r="Q24">
        <v>7</v>
      </c>
      <c r="S24">
        <f t="shared" si="7"/>
        <v>8.6666666666666661</v>
      </c>
      <c r="AA24" s="3" t="s">
        <v>96</v>
      </c>
      <c r="AB24">
        <v>2</v>
      </c>
      <c r="AC24">
        <v>3</v>
      </c>
      <c r="AD24">
        <v>3</v>
      </c>
      <c r="AF24">
        <f t="shared" si="8"/>
        <v>2.6666666666666665</v>
      </c>
    </row>
    <row r="25" spans="1:38" x14ac:dyDescent="0.2">
      <c r="A25" s="3" t="s">
        <v>97</v>
      </c>
      <c r="B25">
        <v>14</v>
      </c>
      <c r="C25">
        <v>10</v>
      </c>
      <c r="D25">
        <v>12</v>
      </c>
      <c r="F25">
        <f t="shared" si="6"/>
        <v>12</v>
      </c>
      <c r="N25" s="3" t="s">
        <v>97</v>
      </c>
      <c r="O25">
        <v>8</v>
      </c>
      <c r="P25">
        <v>5</v>
      </c>
      <c r="Q25">
        <v>8</v>
      </c>
      <c r="S25">
        <f t="shared" si="7"/>
        <v>7</v>
      </c>
      <c r="AA25" s="3" t="s">
        <v>97</v>
      </c>
      <c r="AB25">
        <v>0</v>
      </c>
      <c r="AC25">
        <v>0</v>
      </c>
      <c r="AD25">
        <v>1</v>
      </c>
      <c r="AF25">
        <f t="shared" si="8"/>
        <v>0.33333333333333331</v>
      </c>
    </row>
    <row r="26" spans="1:38" x14ac:dyDescent="0.2">
      <c r="A26" s="3" t="s">
        <v>98</v>
      </c>
      <c r="B26">
        <v>1</v>
      </c>
      <c r="C26">
        <v>0</v>
      </c>
      <c r="D26">
        <v>0</v>
      </c>
      <c r="F26">
        <f t="shared" si="6"/>
        <v>0.33333333333333331</v>
      </c>
      <c r="N26" s="3" t="s">
        <v>98</v>
      </c>
      <c r="O26">
        <v>3</v>
      </c>
      <c r="P26">
        <v>4</v>
      </c>
      <c r="Q26">
        <v>1</v>
      </c>
      <c r="S26">
        <f t="shared" si="7"/>
        <v>2.6666666666666665</v>
      </c>
      <c r="AA26" s="3" t="s">
        <v>98</v>
      </c>
      <c r="AB26">
        <v>1</v>
      </c>
      <c r="AC26">
        <v>3</v>
      </c>
      <c r="AD26">
        <v>2</v>
      </c>
      <c r="AF26">
        <f t="shared" si="8"/>
        <v>2</v>
      </c>
    </row>
    <row r="27" spans="1:38" x14ac:dyDescent="0.2">
      <c r="A27" s="3" t="s">
        <v>99</v>
      </c>
      <c r="B27">
        <v>12</v>
      </c>
      <c r="C27">
        <v>11</v>
      </c>
      <c r="D27">
        <v>13</v>
      </c>
      <c r="F27">
        <f t="shared" si="6"/>
        <v>12</v>
      </c>
      <c r="N27" s="3" t="s">
        <v>99</v>
      </c>
      <c r="O27">
        <v>3</v>
      </c>
      <c r="P27">
        <v>3</v>
      </c>
      <c r="Q27">
        <v>1</v>
      </c>
      <c r="S27">
        <f t="shared" si="7"/>
        <v>2.3333333333333335</v>
      </c>
      <c r="AA27" s="3" t="s">
        <v>99</v>
      </c>
      <c r="AB27">
        <v>1</v>
      </c>
      <c r="AC27">
        <v>0</v>
      </c>
      <c r="AD27">
        <v>2</v>
      </c>
      <c r="AF27">
        <f t="shared" si="8"/>
        <v>1</v>
      </c>
    </row>
    <row r="29" spans="1:38" x14ac:dyDescent="0.2">
      <c r="A29" s="6" t="s">
        <v>104</v>
      </c>
      <c r="B29" s="4"/>
      <c r="C29" s="4"/>
      <c r="D29" s="4"/>
      <c r="F29" s="4"/>
      <c r="N29" s="6" t="s">
        <v>104</v>
      </c>
      <c r="O29" s="4"/>
      <c r="P29" s="4"/>
      <c r="Q29" s="4"/>
      <c r="S29" s="4"/>
      <c r="AA29" s="6" t="s">
        <v>104</v>
      </c>
      <c r="AB29" s="4"/>
      <c r="AC29" s="4"/>
      <c r="AD29" s="4"/>
      <c r="AF29" s="4"/>
    </row>
    <row r="30" spans="1:38" x14ac:dyDescent="0.2">
      <c r="A30" s="3"/>
      <c r="N30" s="3"/>
      <c r="AA30" s="3"/>
    </row>
    <row r="31" spans="1:38" x14ac:dyDescent="0.2">
      <c r="A31" s="2" t="s">
        <v>109</v>
      </c>
      <c r="B31" s="4" t="s">
        <v>2</v>
      </c>
      <c r="C31" s="4" t="s">
        <v>3</v>
      </c>
      <c r="D31" s="4" t="s">
        <v>4</v>
      </c>
      <c r="F31" s="4" t="s">
        <v>5</v>
      </c>
      <c r="H31" s="4" t="s">
        <v>100</v>
      </c>
      <c r="J31" s="4" t="s">
        <v>101</v>
      </c>
      <c r="K31" s="4" t="s">
        <v>102</v>
      </c>
      <c r="L31" s="4" t="s">
        <v>103</v>
      </c>
      <c r="N31" s="2" t="s">
        <v>109</v>
      </c>
      <c r="O31" s="4" t="s">
        <v>2</v>
      </c>
      <c r="P31" s="4" t="s">
        <v>3</v>
      </c>
      <c r="Q31" s="4" t="s">
        <v>4</v>
      </c>
      <c r="S31" s="4" t="s">
        <v>5</v>
      </c>
      <c r="U31" s="4" t="s">
        <v>100</v>
      </c>
      <c r="W31" s="4" t="s">
        <v>101</v>
      </c>
      <c r="X31" s="4" t="s">
        <v>102</v>
      </c>
      <c r="Y31" s="4" t="s">
        <v>103</v>
      </c>
      <c r="AA31" s="2" t="s">
        <v>109</v>
      </c>
      <c r="AB31" s="4" t="s">
        <v>2</v>
      </c>
      <c r="AC31" s="4" t="s">
        <v>3</v>
      </c>
      <c r="AD31" s="4" t="s">
        <v>4</v>
      </c>
      <c r="AF31" s="4" t="s">
        <v>5</v>
      </c>
      <c r="AH31" s="4" t="s">
        <v>100</v>
      </c>
      <c r="AJ31" s="4" t="s">
        <v>101</v>
      </c>
      <c r="AK31" s="4" t="s">
        <v>102</v>
      </c>
      <c r="AL31" s="4" t="s">
        <v>103</v>
      </c>
    </row>
    <row r="32" spans="1:38" x14ac:dyDescent="0.2">
      <c r="A32" s="3" t="s">
        <v>105</v>
      </c>
      <c r="B32">
        <v>14000</v>
      </c>
      <c r="C32">
        <v>19000</v>
      </c>
      <c r="D32">
        <v>17000</v>
      </c>
      <c r="F32">
        <f>AVERAGE(B32:D32)</f>
        <v>16666.666666666668</v>
      </c>
      <c r="H32" s="35">
        <f>F37/F32</f>
        <v>2.1999999999999998E-4</v>
      </c>
      <c r="J32" s="35">
        <f>AVERAGE(H32:H34)</f>
        <v>2.0762170976007456E-4</v>
      </c>
      <c r="K32">
        <f>STDEV(H32:H34)</f>
        <v>5.4352052333255314E-5</v>
      </c>
      <c r="L32">
        <f>K32/SQRT(3)</f>
        <v>3.1380172045613583E-5</v>
      </c>
      <c r="N32" s="3" t="s">
        <v>105</v>
      </c>
      <c r="O32">
        <v>1180000</v>
      </c>
      <c r="P32">
        <v>1320000</v>
      </c>
      <c r="Q32">
        <v>1250000</v>
      </c>
      <c r="S32">
        <f>AVERAGE(O32:Q32)</f>
        <v>1250000</v>
      </c>
      <c r="U32" s="35">
        <f>S37/S32</f>
        <v>5.146666666666666E-5</v>
      </c>
      <c r="W32" s="35">
        <f>AVERAGE(U32:U34)</f>
        <v>4.290891497746582E-5</v>
      </c>
      <c r="X32">
        <f>STDEV(U32:U34)</f>
        <v>8.5739279577812463E-6</v>
      </c>
      <c r="Y32">
        <f>X32/SQRT(3)</f>
        <v>4.9501596144374611E-6</v>
      </c>
      <c r="AA32" s="3" t="s">
        <v>105</v>
      </c>
      <c r="AB32">
        <v>2620000</v>
      </c>
      <c r="AC32">
        <v>2510000</v>
      </c>
      <c r="AD32">
        <v>2720000</v>
      </c>
      <c r="AF32">
        <f>AVERAGE(AB32:AD32)</f>
        <v>2616666.6666666665</v>
      </c>
      <c r="AH32" s="35">
        <f>AF37/AF32</f>
        <v>5.4777070063694269E-6</v>
      </c>
      <c r="AJ32" s="35">
        <f>AVERAGE(AH32:AH34)</f>
        <v>5.2123401539180816E-6</v>
      </c>
      <c r="AK32">
        <f>STDEV(AH32:AH34)</f>
        <v>8.0578961364944323E-7</v>
      </c>
      <c r="AL32">
        <f>AK32/SQRT(3)</f>
        <v>4.652228503507106E-7</v>
      </c>
    </row>
    <row r="33" spans="1:38" x14ac:dyDescent="0.2">
      <c r="A33" s="3" t="s">
        <v>106</v>
      </c>
      <c r="B33">
        <v>25000</v>
      </c>
      <c r="C33">
        <v>18000</v>
      </c>
      <c r="D33">
        <v>11000</v>
      </c>
      <c r="F33">
        <f t="shared" ref="F33:F34" si="9">AVERAGE(B33:D33)</f>
        <v>18000</v>
      </c>
      <c r="H33" s="35">
        <f t="shared" ref="H33:H34" si="10">F38/F33</f>
        <v>1.4814814814814815E-4</v>
      </c>
      <c r="N33" s="3" t="s">
        <v>106</v>
      </c>
      <c r="O33">
        <v>2250000</v>
      </c>
      <c r="P33">
        <v>2390000</v>
      </c>
      <c r="Q33">
        <v>2160000</v>
      </c>
      <c r="S33">
        <f t="shared" ref="S33:S34" si="11">AVERAGE(O33:Q33)</f>
        <v>2266666.6666666665</v>
      </c>
      <c r="U33" s="35">
        <f t="shared" ref="U33:U34" si="12">S38/S33</f>
        <v>4.2941176470588238E-5</v>
      </c>
      <c r="AA33" s="3" t="s">
        <v>106</v>
      </c>
      <c r="AB33">
        <v>2630000</v>
      </c>
      <c r="AC33">
        <v>3090000</v>
      </c>
      <c r="AD33">
        <v>2870000</v>
      </c>
      <c r="AF33">
        <f t="shared" ref="AF33:AF34" si="13">AVERAGE(AB33:AD33)</f>
        <v>2863333.3333333335</v>
      </c>
      <c r="AH33" s="35">
        <f t="shared" ref="AH33:AH34" si="14">AF38/AF33</f>
        <v>4.3073341094295696E-6</v>
      </c>
    </row>
    <row r="34" spans="1:38" x14ac:dyDescent="0.2">
      <c r="A34" s="3" t="s">
        <v>107</v>
      </c>
      <c r="B34" s="34">
        <v>48000</v>
      </c>
      <c r="C34" s="34">
        <v>35000</v>
      </c>
      <c r="D34" s="34">
        <v>23000</v>
      </c>
      <c r="F34">
        <f t="shared" si="9"/>
        <v>35333.333333333336</v>
      </c>
      <c r="H34" s="35">
        <f t="shared" si="10"/>
        <v>2.5471698113207548E-4</v>
      </c>
      <c r="N34" s="3" t="s">
        <v>107</v>
      </c>
      <c r="O34">
        <v>3290000</v>
      </c>
      <c r="P34">
        <v>3070000</v>
      </c>
      <c r="Q34">
        <v>3110000</v>
      </c>
      <c r="S34">
        <f t="shared" si="11"/>
        <v>3156666.6666666665</v>
      </c>
      <c r="U34" s="35">
        <f t="shared" si="12"/>
        <v>3.4318901795142554E-5</v>
      </c>
      <c r="AA34" s="3" t="s">
        <v>107</v>
      </c>
      <c r="AB34">
        <v>2000000</v>
      </c>
      <c r="AC34">
        <v>1950000</v>
      </c>
      <c r="AD34">
        <v>1860000</v>
      </c>
      <c r="AF34">
        <f t="shared" si="13"/>
        <v>1936666.6666666667</v>
      </c>
      <c r="AH34" s="35">
        <f t="shared" si="14"/>
        <v>5.8519793459552499E-6</v>
      </c>
    </row>
    <row r="35" spans="1:38" x14ac:dyDescent="0.2">
      <c r="B35" s="3"/>
      <c r="O35" s="3"/>
      <c r="AB35" s="3"/>
    </row>
    <row r="36" spans="1:38" x14ac:dyDescent="0.2">
      <c r="A36" s="2" t="s">
        <v>89</v>
      </c>
      <c r="B36" s="4" t="s">
        <v>2</v>
      </c>
      <c r="C36" s="4" t="s">
        <v>3</v>
      </c>
      <c r="D36" s="4" t="s">
        <v>4</v>
      </c>
      <c r="F36" s="4" t="s">
        <v>5</v>
      </c>
      <c r="J36" s="2" t="s">
        <v>108</v>
      </c>
      <c r="N36" s="2" t="s">
        <v>89</v>
      </c>
      <c r="O36" s="4" t="s">
        <v>2</v>
      </c>
      <c r="P36" s="4" t="s">
        <v>3</v>
      </c>
      <c r="Q36" s="4" t="s">
        <v>4</v>
      </c>
      <c r="S36" s="4" t="s">
        <v>5</v>
      </c>
      <c r="W36" s="2" t="s">
        <v>108</v>
      </c>
      <c r="AA36" s="2" t="s">
        <v>89</v>
      </c>
      <c r="AB36" s="4" t="s">
        <v>2</v>
      </c>
      <c r="AC36" s="4" t="s">
        <v>3</v>
      </c>
      <c r="AD36" s="4" t="s">
        <v>4</v>
      </c>
      <c r="AF36" s="4" t="s">
        <v>5</v>
      </c>
      <c r="AJ36" s="2" t="s">
        <v>108</v>
      </c>
    </row>
    <row r="37" spans="1:38" x14ac:dyDescent="0.2">
      <c r="A37" s="3" t="s">
        <v>105</v>
      </c>
      <c r="B37" s="34">
        <v>4</v>
      </c>
      <c r="C37">
        <v>3</v>
      </c>
      <c r="D37">
        <v>4</v>
      </c>
      <c r="F37">
        <f>AVERAGE(B37:D37)</f>
        <v>3.6666666666666665</v>
      </c>
      <c r="J37" s="23">
        <f>J32/J6</f>
        <v>592.25342115596311</v>
      </c>
      <c r="N37" s="3" t="s">
        <v>105</v>
      </c>
      <c r="O37" s="34">
        <v>77</v>
      </c>
      <c r="P37">
        <v>67</v>
      </c>
      <c r="Q37">
        <v>49</v>
      </c>
      <c r="S37">
        <f>AVERAGE(O37:Q37)</f>
        <v>64.333333333333329</v>
      </c>
      <c r="W37" s="23">
        <f>W32/W6</f>
        <v>198.14648440487065</v>
      </c>
      <c r="AA37" s="3" t="s">
        <v>105</v>
      </c>
      <c r="AB37" s="34">
        <v>21</v>
      </c>
      <c r="AC37">
        <v>10</v>
      </c>
      <c r="AD37">
        <v>12</v>
      </c>
      <c r="AF37">
        <f>AVERAGE(AB37:AD37)</f>
        <v>14.333333333333334</v>
      </c>
      <c r="AJ37" s="23">
        <f>AJ32/AJ6</f>
        <v>45.185117223090678</v>
      </c>
    </row>
    <row r="38" spans="1:38" x14ac:dyDescent="0.2">
      <c r="A38" s="3" t="s">
        <v>106</v>
      </c>
      <c r="B38" s="34">
        <v>2</v>
      </c>
      <c r="C38">
        <v>2</v>
      </c>
      <c r="D38">
        <v>4</v>
      </c>
      <c r="F38">
        <f t="shared" ref="F38:F39" si="15">AVERAGE(B38:D38)</f>
        <v>2.6666666666666665</v>
      </c>
      <c r="N38" s="3" t="s">
        <v>106</v>
      </c>
      <c r="O38" s="34">
        <v>116</v>
      </c>
      <c r="P38">
        <v>99</v>
      </c>
      <c r="Q38">
        <v>77</v>
      </c>
      <c r="S38">
        <f t="shared" ref="S38:S39" si="16">AVERAGE(O38:Q38)</f>
        <v>97.333333333333329</v>
      </c>
      <c r="AA38" s="3" t="s">
        <v>106</v>
      </c>
      <c r="AB38" s="34">
        <v>13</v>
      </c>
      <c r="AC38">
        <v>11</v>
      </c>
      <c r="AD38">
        <v>13</v>
      </c>
      <c r="AF38">
        <f t="shared" ref="AF38:AF39" si="17">AVERAGE(AB38:AD38)</f>
        <v>12.333333333333334</v>
      </c>
    </row>
    <row r="39" spans="1:38" x14ac:dyDescent="0.2">
      <c r="A39" s="3" t="s">
        <v>107</v>
      </c>
      <c r="B39" s="34">
        <v>7</v>
      </c>
      <c r="C39">
        <v>11</v>
      </c>
      <c r="D39">
        <v>9</v>
      </c>
      <c r="F39">
        <f t="shared" si="15"/>
        <v>9</v>
      </c>
      <c r="N39" s="3" t="s">
        <v>107</v>
      </c>
      <c r="O39" s="34">
        <v>106</v>
      </c>
      <c r="P39">
        <v>125</v>
      </c>
      <c r="Q39">
        <v>94</v>
      </c>
      <c r="S39">
        <f t="shared" si="16"/>
        <v>108.33333333333333</v>
      </c>
      <c r="AA39" s="3" t="s">
        <v>107</v>
      </c>
      <c r="AB39" s="34">
        <v>12</v>
      </c>
      <c r="AC39">
        <v>9</v>
      </c>
      <c r="AD39">
        <v>13</v>
      </c>
      <c r="AF39">
        <f t="shared" si="17"/>
        <v>11.333333333333334</v>
      </c>
    </row>
    <row r="42" spans="1:38" x14ac:dyDescent="0.2">
      <c r="A42" s="1" t="s">
        <v>114</v>
      </c>
      <c r="N42" s="1" t="s">
        <v>113</v>
      </c>
      <c r="AA42" s="1" t="s">
        <v>112</v>
      </c>
    </row>
    <row r="44" spans="1:38" x14ac:dyDescent="0.2">
      <c r="A44" s="6" t="s">
        <v>87</v>
      </c>
      <c r="N44" s="6" t="s">
        <v>87</v>
      </c>
      <c r="AA44" s="6" t="s">
        <v>87</v>
      </c>
    </row>
    <row r="46" spans="1:38" x14ac:dyDescent="0.2">
      <c r="A46" s="2" t="s">
        <v>88</v>
      </c>
      <c r="B46" s="4" t="s">
        <v>2</v>
      </c>
      <c r="C46" s="4" t="s">
        <v>3</v>
      </c>
      <c r="D46" s="4" t="s">
        <v>4</v>
      </c>
      <c r="F46" s="4" t="s">
        <v>5</v>
      </c>
      <c r="H46" s="4" t="s">
        <v>100</v>
      </c>
      <c r="J46" s="4" t="s">
        <v>101</v>
      </c>
      <c r="K46" s="4" t="s">
        <v>102</v>
      </c>
      <c r="L46" s="4" t="s">
        <v>103</v>
      </c>
      <c r="N46" s="2" t="s">
        <v>88</v>
      </c>
      <c r="O46" s="4" t="s">
        <v>2</v>
      </c>
      <c r="P46" s="4" t="s">
        <v>3</v>
      </c>
      <c r="Q46" s="4" t="s">
        <v>4</v>
      </c>
      <c r="S46" s="4" t="s">
        <v>5</v>
      </c>
      <c r="U46" s="4" t="s">
        <v>100</v>
      </c>
      <c r="W46" s="4" t="s">
        <v>101</v>
      </c>
      <c r="X46" s="4" t="s">
        <v>102</v>
      </c>
      <c r="Y46" s="4" t="s">
        <v>103</v>
      </c>
      <c r="AA46" s="2" t="s">
        <v>88</v>
      </c>
      <c r="AB46" s="4" t="s">
        <v>2</v>
      </c>
      <c r="AC46" s="4" t="s">
        <v>3</v>
      </c>
      <c r="AD46" s="4" t="s">
        <v>4</v>
      </c>
      <c r="AF46" s="4" t="s">
        <v>5</v>
      </c>
      <c r="AH46" s="4" t="s">
        <v>100</v>
      </c>
      <c r="AJ46" s="4" t="s">
        <v>101</v>
      </c>
      <c r="AK46" s="4" t="s">
        <v>102</v>
      </c>
      <c r="AL46" s="4" t="s">
        <v>103</v>
      </c>
    </row>
    <row r="47" spans="1:38" x14ac:dyDescent="0.2">
      <c r="A47" s="3" t="s">
        <v>90</v>
      </c>
      <c r="B47">
        <v>101700000</v>
      </c>
      <c r="C47">
        <v>100600000</v>
      </c>
      <c r="D47">
        <v>105400000</v>
      </c>
      <c r="F47">
        <f>AVERAGE(B47:D47)</f>
        <v>102566666.66666667</v>
      </c>
      <c r="H47">
        <f>F59/F47</f>
        <v>4.5498862528436789E-8</v>
      </c>
      <c r="J47">
        <f>AVERAGE(H47:H56)</f>
        <v>4.0457625018292729E-7</v>
      </c>
      <c r="K47">
        <f>STDEV(H47:H56)</f>
        <v>3.6159877446114857E-7</v>
      </c>
      <c r="L47">
        <f>K47/SQRT(10)</f>
        <v>1.1434757264227543E-7</v>
      </c>
      <c r="N47" s="3" t="s">
        <v>90</v>
      </c>
      <c r="O47">
        <v>53000000</v>
      </c>
      <c r="P47">
        <v>51700000</v>
      </c>
      <c r="Q47">
        <v>50000000</v>
      </c>
      <c r="S47">
        <f>AVERAGE(O47:Q47)</f>
        <v>51566666.666666664</v>
      </c>
      <c r="U47">
        <f>S59/S47</f>
        <v>1.9198448610213319E-6</v>
      </c>
      <c r="W47">
        <f>AVERAGE(U47:U56)</f>
        <v>5.2862865763047594E-7</v>
      </c>
      <c r="X47">
        <f>STDEV(U47:U56)</f>
        <v>5.3139915032884592E-7</v>
      </c>
      <c r="Y47">
        <f>X47/SQRT(10)</f>
        <v>1.6804316617173676E-7</v>
      </c>
      <c r="AA47" s="3" t="s">
        <v>90</v>
      </c>
      <c r="AB47">
        <v>90600000</v>
      </c>
      <c r="AC47">
        <v>88800000</v>
      </c>
      <c r="AD47">
        <v>85200000</v>
      </c>
      <c r="AF47">
        <f>AVERAGE(AB47:AD47)</f>
        <v>88200000</v>
      </c>
      <c r="AH47">
        <f>AF59/AF47</f>
        <v>2.343159486016629E-7</v>
      </c>
      <c r="AJ47">
        <f>AVERAGE(AH47:AH56)</f>
        <v>1.9404399682459446E-7</v>
      </c>
      <c r="AK47">
        <f>STDEV(AH47:AH56)</f>
        <v>6.7164775706139377E-8</v>
      </c>
      <c r="AL47">
        <f>AK47/SQRT(10)</f>
        <v>2.1239366976574444E-8</v>
      </c>
    </row>
    <row r="48" spans="1:38" x14ac:dyDescent="0.2">
      <c r="A48" s="3" t="s">
        <v>91</v>
      </c>
      <c r="B48">
        <v>50900000</v>
      </c>
      <c r="C48">
        <v>50400000</v>
      </c>
      <c r="D48">
        <v>53100000</v>
      </c>
      <c r="F48">
        <f t="shared" ref="F48:F56" si="18">AVERAGE(B48:D48)</f>
        <v>51466666.666666664</v>
      </c>
      <c r="H48">
        <f t="shared" ref="H48:H56" si="19">F60/F48</f>
        <v>3.1735751295336788E-7</v>
      </c>
      <c r="N48" s="3" t="s">
        <v>91</v>
      </c>
      <c r="O48">
        <v>184100000</v>
      </c>
      <c r="P48">
        <v>181600000</v>
      </c>
      <c r="Q48">
        <v>176800000</v>
      </c>
      <c r="S48">
        <f t="shared" ref="S48:S56" si="20">AVERAGE(O48:Q48)</f>
        <v>180833333.33333334</v>
      </c>
      <c r="U48">
        <f t="shared" ref="U48:U56" si="21">S60/S48</f>
        <v>3.4285714285714286E-7</v>
      </c>
      <c r="AA48" s="3" t="s">
        <v>91</v>
      </c>
      <c r="AB48">
        <v>59600000</v>
      </c>
      <c r="AC48">
        <v>61900000</v>
      </c>
      <c r="AD48">
        <v>62900000</v>
      </c>
      <c r="AF48">
        <f t="shared" ref="AF48:AF56" si="22">AVERAGE(AB48:AD48)</f>
        <v>61466666.666666664</v>
      </c>
      <c r="AH48">
        <f t="shared" ref="AH48:AH56" si="23">AF60/AF48</f>
        <v>1.8980477223427332E-7</v>
      </c>
    </row>
    <row r="49" spans="1:34" x14ac:dyDescent="0.2">
      <c r="A49" s="3" t="s">
        <v>92</v>
      </c>
      <c r="B49">
        <v>199700000</v>
      </c>
      <c r="C49">
        <v>195100000</v>
      </c>
      <c r="D49">
        <v>193600000</v>
      </c>
      <c r="F49">
        <f t="shared" si="18"/>
        <v>196133333.33333334</v>
      </c>
      <c r="H49">
        <f t="shared" si="19"/>
        <v>1.0537049626104691E-7</v>
      </c>
      <c r="N49" s="3" t="s">
        <v>92</v>
      </c>
      <c r="O49">
        <v>52600000</v>
      </c>
      <c r="P49">
        <v>52500000</v>
      </c>
      <c r="Q49">
        <v>50400000</v>
      </c>
      <c r="S49">
        <f t="shared" si="20"/>
        <v>51833333.333333336</v>
      </c>
      <c r="U49">
        <f t="shared" si="21"/>
        <v>2.1864951768488745E-7</v>
      </c>
      <c r="AA49" s="3" t="s">
        <v>92</v>
      </c>
      <c r="AB49">
        <v>65600000</v>
      </c>
      <c r="AC49">
        <v>66100000</v>
      </c>
      <c r="AD49">
        <v>66100000</v>
      </c>
      <c r="AF49">
        <f t="shared" si="22"/>
        <v>65933333.333333336</v>
      </c>
      <c r="AH49">
        <f t="shared" si="23"/>
        <v>1.1122345803842264E-7</v>
      </c>
    </row>
    <row r="50" spans="1:34" x14ac:dyDescent="0.2">
      <c r="A50" s="3" t="s">
        <v>93</v>
      </c>
      <c r="B50">
        <v>10500000</v>
      </c>
      <c r="C50">
        <v>10500000</v>
      </c>
      <c r="D50">
        <v>10700000</v>
      </c>
      <c r="F50">
        <f t="shared" si="18"/>
        <v>10566666.666666666</v>
      </c>
      <c r="H50">
        <f t="shared" si="19"/>
        <v>1.0725552050473188E-6</v>
      </c>
      <c r="N50" s="3" t="s">
        <v>93</v>
      </c>
      <c r="O50">
        <v>28700000</v>
      </c>
      <c r="P50">
        <v>29200000</v>
      </c>
      <c r="Q50">
        <v>29100000</v>
      </c>
      <c r="S50">
        <f t="shared" si="20"/>
        <v>29000000</v>
      </c>
      <c r="U50">
        <f t="shared" si="21"/>
        <v>5.8620689655172414E-7</v>
      </c>
      <c r="AA50" s="3" t="s">
        <v>93</v>
      </c>
      <c r="AB50">
        <v>9800000</v>
      </c>
      <c r="AC50">
        <v>10200000</v>
      </c>
      <c r="AD50">
        <v>10100000</v>
      </c>
      <c r="AF50">
        <f t="shared" si="22"/>
        <v>10033333.333333334</v>
      </c>
      <c r="AH50">
        <f t="shared" si="23"/>
        <v>9.9667774086378729E-8</v>
      </c>
    </row>
    <row r="51" spans="1:34" x14ac:dyDescent="0.2">
      <c r="A51" s="3" t="s">
        <v>94</v>
      </c>
      <c r="B51">
        <v>121100000</v>
      </c>
      <c r="C51">
        <v>119900000</v>
      </c>
      <c r="D51">
        <v>117200000</v>
      </c>
      <c r="F51">
        <f t="shared" si="18"/>
        <v>119400000</v>
      </c>
      <c r="H51">
        <f t="shared" si="19"/>
        <v>2.7917364600781687E-8</v>
      </c>
      <c r="N51" s="3" t="s">
        <v>94</v>
      </c>
      <c r="O51">
        <v>24300000</v>
      </c>
      <c r="P51">
        <v>21900000</v>
      </c>
      <c r="Q51">
        <v>23200000</v>
      </c>
      <c r="S51">
        <f t="shared" si="20"/>
        <v>23133333.333333332</v>
      </c>
      <c r="U51">
        <f t="shared" si="21"/>
        <v>3.8904899135446688E-7</v>
      </c>
      <c r="AA51" s="3" t="s">
        <v>94</v>
      </c>
      <c r="AB51">
        <v>23400000</v>
      </c>
      <c r="AC51">
        <v>24100000</v>
      </c>
      <c r="AD51">
        <v>27200000</v>
      </c>
      <c r="AF51">
        <f t="shared" si="22"/>
        <v>24900000</v>
      </c>
      <c r="AH51">
        <f t="shared" si="23"/>
        <v>2.4096385542168674E-7</v>
      </c>
    </row>
    <row r="52" spans="1:34" x14ac:dyDescent="0.2">
      <c r="A52" s="3" t="s">
        <v>95</v>
      </c>
      <c r="B52">
        <v>6200000</v>
      </c>
      <c r="C52">
        <v>7300000</v>
      </c>
      <c r="D52">
        <v>7000000</v>
      </c>
      <c r="F52">
        <f t="shared" si="18"/>
        <v>6833333.333333333</v>
      </c>
      <c r="H52">
        <f t="shared" si="19"/>
        <v>1.9512195121951219E-7</v>
      </c>
      <c r="N52" s="3" t="s">
        <v>95</v>
      </c>
      <c r="O52">
        <v>9800000</v>
      </c>
      <c r="P52">
        <v>10400000</v>
      </c>
      <c r="Q52">
        <v>9700000</v>
      </c>
      <c r="S52">
        <f t="shared" si="20"/>
        <v>9966666.666666666</v>
      </c>
      <c r="U52">
        <f t="shared" si="21"/>
        <v>1.3377926421404682E-7</v>
      </c>
      <c r="AA52" s="3" t="s">
        <v>95</v>
      </c>
      <c r="AB52">
        <v>51200000</v>
      </c>
      <c r="AC52">
        <v>56400000</v>
      </c>
      <c r="AD52">
        <v>53900000</v>
      </c>
      <c r="AF52">
        <f t="shared" si="22"/>
        <v>53833333.333333336</v>
      </c>
      <c r="AH52">
        <f t="shared" si="23"/>
        <v>1.4241486068111456E-7</v>
      </c>
    </row>
    <row r="53" spans="1:34" x14ac:dyDescent="0.2">
      <c r="A53" s="3" t="s">
        <v>96</v>
      </c>
      <c r="B53">
        <v>23100000</v>
      </c>
      <c r="C53">
        <v>28100000</v>
      </c>
      <c r="D53">
        <v>24900000</v>
      </c>
      <c r="F53">
        <f t="shared" si="18"/>
        <v>25366666.666666668</v>
      </c>
      <c r="H53">
        <f t="shared" si="19"/>
        <v>9.5926412614980282E-7</v>
      </c>
      <c r="N53" s="3" t="s">
        <v>96</v>
      </c>
      <c r="O53">
        <v>11900000</v>
      </c>
      <c r="P53">
        <v>14000000</v>
      </c>
      <c r="Q53">
        <v>13800000</v>
      </c>
      <c r="S53">
        <f t="shared" si="20"/>
        <v>13233333.333333334</v>
      </c>
      <c r="U53">
        <f t="shared" si="21"/>
        <v>8.0604534005037774E-7</v>
      </c>
      <c r="AA53" s="3" t="s">
        <v>96</v>
      </c>
      <c r="AB53">
        <v>7600000</v>
      </c>
      <c r="AC53">
        <v>7200000</v>
      </c>
      <c r="AD53">
        <v>8100000</v>
      </c>
      <c r="AF53">
        <f t="shared" si="22"/>
        <v>7633333.333333333</v>
      </c>
      <c r="AH53">
        <f t="shared" si="23"/>
        <v>1.7467248908296944E-7</v>
      </c>
    </row>
    <row r="54" spans="1:34" x14ac:dyDescent="0.2">
      <c r="A54" s="3" t="s">
        <v>97</v>
      </c>
      <c r="B54">
        <v>30300000</v>
      </c>
      <c r="C54">
        <v>31200000</v>
      </c>
      <c r="D54">
        <v>31100000</v>
      </c>
      <c r="F54">
        <f t="shared" si="18"/>
        <v>30866666.666666668</v>
      </c>
      <c r="H54">
        <f t="shared" si="19"/>
        <v>5.0755939524838013E-7</v>
      </c>
      <c r="N54" s="3" t="s">
        <v>97</v>
      </c>
      <c r="O54">
        <v>23600000</v>
      </c>
      <c r="P54">
        <v>24100000</v>
      </c>
      <c r="Q54">
        <v>27500000</v>
      </c>
      <c r="S54">
        <f t="shared" si="20"/>
        <v>25066666.666666668</v>
      </c>
      <c r="U54">
        <f t="shared" si="21"/>
        <v>2.6595744680851061E-7</v>
      </c>
      <c r="AA54" s="3" t="s">
        <v>97</v>
      </c>
      <c r="AB54">
        <v>11300000</v>
      </c>
      <c r="AC54">
        <v>11900000</v>
      </c>
      <c r="AD54">
        <v>10800000</v>
      </c>
      <c r="AF54">
        <f t="shared" si="22"/>
        <v>11333333.333333334</v>
      </c>
      <c r="AH54">
        <f t="shared" si="23"/>
        <v>3.2352941176470586E-7</v>
      </c>
    </row>
    <row r="55" spans="1:34" x14ac:dyDescent="0.2">
      <c r="A55" s="3" t="s">
        <v>98</v>
      </c>
      <c r="B55">
        <v>12900000</v>
      </c>
      <c r="C55">
        <v>14100000</v>
      </c>
      <c r="D55">
        <v>13800000</v>
      </c>
      <c r="F55">
        <f t="shared" si="18"/>
        <v>13600000</v>
      </c>
      <c r="H55">
        <f t="shared" si="19"/>
        <v>3.9215686274509802E-7</v>
      </c>
      <c r="N55" s="3" t="s">
        <v>98</v>
      </c>
      <c r="O55">
        <v>72800000</v>
      </c>
      <c r="P55">
        <v>741000000</v>
      </c>
      <c r="Q55">
        <v>71900000</v>
      </c>
      <c r="S55">
        <f t="shared" si="20"/>
        <v>295233333.33333331</v>
      </c>
      <c r="U55">
        <f t="shared" si="21"/>
        <v>1.4338940950660497E-7</v>
      </c>
      <c r="AA55" s="3" t="s">
        <v>98</v>
      </c>
      <c r="AB55">
        <v>27100000</v>
      </c>
      <c r="AC55">
        <v>30200000</v>
      </c>
      <c r="AD55">
        <v>29700000</v>
      </c>
      <c r="AF55">
        <f t="shared" si="22"/>
        <v>29000000</v>
      </c>
      <c r="AH55">
        <f t="shared" si="23"/>
        <v>1.9540229885057472E-7</v>
      </c>
    </row>
    <row r="56" spans="1:34" x14ac:dyDescent="0.2">
      <c r="A56" s="3" t="s">
        <v>99</v>
      </c>
      <c r="B56">
        <v>10100000</v>
      </c>
      <c r="C56">
        <v>11900000</v>
      </c>
      <c r="D56">
        <v>11100000</v>
      </c>
      <c r="F56">
        <f t="shared" si="18"/>
        <v>11033333.333333334</v>
      </c>
      <c r="H56">
        <f t="shared" si="19"/>
        <v>4.2296072507552872E-7</v>
      </c>
      <c r="N56" s="3" t="s">
        <v>99</v>
      </c>
      <c r="O56">
        <v>36800000</v>
      </c>
      <c r="P56">
        <v>36200000</v>
      </c>
      <c r="Q56">
        <v>37300000</v>
      </c>
      <c r="S56">
        <f t="shared" si="20"/>
        <v>36766666.666666664</v>
      </c>
      <c r="U56">
        <f t="shared" si="21"/>
        <v>4.8050770625566641E-7</v>
      </c>
      <c r="AA56" s="3" t="s">
        <v>99</v>
      </c>
      <c r="AB56">
        <v>45200000</v>
      </c>
      <c r="AC56">
        <v>43900000</v>
      </c>
      <c r="AD56">
        <v>46600000</v>
      </c>
      <c r="AF56">
        <f t="shared" si="22"/>
        <v>45233333.333333336</v>
      </c>
      <c r="AH56">
        <f t="shared" si="23"/>
        <v>2.2844509948415622E-7</v>
      </c>
    </row>
    <row r="58" spans="1:34" x14ac:dyDescent="0.2">
      <c r="A58" s="2" t="s">
        <v>89</v>
      </c>
      <c r="B58" s="4" t="s">
        <v>2</v>
      </c>
      <c r="C58" s="4" t="s">
        <v>3</v>
      </c>
      <c r="D58" s="4" t="s">
        <v>4</v>
      </c>
      <c r="F58" s="4" t="s">
        <v>5</v>
      </c>
      <c r="N58" s="2" t="s">
        <v>89</v>
      </c>
      <c r="O58" s="4" t="s">
        <v>2</v>
      </c>
      <c r="P58" s="4" t="s">
        <v>3</v>
      </c>
      <c r="Q58" s="4" t="s">
        <v>4</v>
      </c>
      <c r="S58" s="4" t="s">
        <v>5</v>
      </c>
      <c r="AA58" s="2" t="s">
        <v>89</v>
      </c>
      <c r="AB58" s="4" t="s">
        <v>2</v>
      </c>
      <c r="AC58" s="4" t="s">
        <v>3</v>
      </c>
      <c r="AD58" s="4" t="s">
        <v>4</v>
      </c>
      <c r="AF58" s="4" t="s">
        <v>5</v>
      </c>
    </row>
    <row r="59" spans="1:34" x14ac:dyDescent="0.2">
      <c r="A59" s="3" t="s">
        <v>90</v>
      </c>
      <c r="B59">
        <v>7</v>
      </c>
      <c r="C59">
        <v>2</v>
      </c>
      <c r="D59">
        <v>5</v>
      </c>
      <c r="F59">
        <f>AVERAGE(B59:D59)</f>
        <v>4.666666666666667</v>
      </c>
      <c r="N59" s="3" t="s">
        <v>90</v>
      </c>
      <c r="O59">
        <v>92</v>
      </c>
      <c r="P59">
        <v>97</v>
      </c>
      <c r="Q59">
        <v>108</v>
      </c>
      <c r="S59">
        <f>AVERAGE(O59:Q59)</f>
        <v>99</v>
      </c>
      <c r="AA59" s="3" t="s">
        <v>90</v>
      </c>
      <c r="AB59">
        <v>21</v>
      </c>
      <c r="AC59">
        <v>22</v>
      </c>
      <c r="AD59">
        <v>19</v>
      </c>
      <c r="AF59">
        <f>AVERAGE(AB59:AD59)</f>
        <v>20.666666666666668</v>
      </c>
    </row>
    <row r="60" spans="1:34" x14ac:dyDescent="0.2">
      <c r="A60" s="3" t="s">
        <v>91</v>
      </c>
      <c r="B60">
        <v>17</v>
      </c>
      <c r="C60">
        <v>14</v>
      </c>
      <c r="D60">
        <v>18</v>
      </c>
      <c r="F60">
        <f t="shared" ref="F60:F68" si="24">AVERAGE(B60:D60)</f>
        <v>16.333333333333332</v>
      </c>
      <c r="N60" s="3" t="s">
        <v>91</v>
      </c>
      <c r="O60">
        <v>63</v>
      </c>
      <c r="P60">
        <v>58</v>
      </c>
      <c r="Q60">
        <v>65</v>
      </c>
      <c r="S60">
        <f t="shared" ref="S60:S68" si="25">AVERAGE(O60:Q60)</f>
        <v>62</v>
      </c>
      <c r="AA60" s="3" t="s">
        <v>91</v>
      </c>
      <c r="AB60">
        <v>11</v>
      </c>
      <c r="AC60">
        <v>18</v>
      </c>
      <c r="AD60">
        <v>6</v>
      </c>
      <c r="AF60">
        <f t="shared" ref="AF60:AF68" si="26">AVERAGE(AB60:AD60)</f>
        <v>11.666666666666666</v>
      </c>
    </row>
    <row r="61" spans="1:34" x14ac:dyDescent="0.2">
      <c r="A61" s="3" t="s">
        <v>92</v>
      </c>
      <c r="B61">
        <v>18</v>
      </c>
      <c r="C61">
        <v>32</v>
      </c>
      <c r="D61">
        <v>12</v>
      </c>
      <c r="F61">
        <f t="shared" si="24"/>
        <v>20.666666666666668</v>
      </c>
      <c r="N61" s="3" t="s">
        <v>92</v>
      </c>
      <c r="O61">
        <v>14</v>
      </c>
      <c r="P61">
        <v>7</v>
      </c>
      <c r="Q61">
        <v>13</v>
      </c>
      <c r="S61">
        <f t="shared" si="25"/>
        <v>11.333333333333334</v>
      </c>
      <c r="AA61" s="3" t="s">
        <v>92</v>
      </c>
      <c r="AB61">
        <v>8</v>
      </c>
      <c r="AC61">
        <v>8</v>
      </c>
      <c r="AD61">
        <v>6</v>
      </c>
      <c r="AF61">
        <f t="shared" si="26"/>
        <v>7.333333333333333</v>
      </c>
    </row>
    <row r="62" spans="1:34" x14ac:dyDescent="0.2">
      <c r="A62" s="3" t="s">
        <v>93</v>
      </c>
      <c r="B62">
        <v>9</v>
      </c>
      <c r="C62">
        <v>18</v>
      </c>
      <c r="D62">
        <v>7</v>
      </c>
      <c r="F62">
        <f>AVERAGE(B62:D62)</f>
        <v>11.333333333333334</v>
      </c>
      <c r="N62" s="3" t="s">
        <v>93</v>
      </c>
      <c r="O62">
        <v>21</v>
      </c>
      <c r="P62">
        <v>19</v>
      </c>
      <c r="Q62">
        <v>11</v>
      </c>
      <c r="S62">
        <f t="shared" si="25"/>
        <v>17</v>
      </c>
      <c r="AA62" s="3" t="s">
        <v>93</v>
      </c>
      <c r="AB62">
        <v>2</v>
      </c>
      <c r="AC62">
        <v>1</v>
      </c>
      <c r="AD62">
        <v>0</v>
      </c>
      <c r="AF62">
        <f t="shared" si="26"/>
        <v>1</v>
      </c>
    </row>
    <row r="63" spans="1:34" x14ac:dyDescent="0.2">
      <c r="A63" s="3" t="s">
        <v>94</v>
      </c>
      <c r="B63">
        <v>1</v>
      </c>
      <c r="C63">
        <v>4</v>
      </c>
      <c r="D63">
        <v>5</v>
      </c>
      <c r="F63">
        <f t="shared" si="24"/>
        <v>3.3333333333333335</v>
      </c>
      <c r="N63" s="3" t="s">
        <v>94</v>
      </c>
      <c r="O63">
        <v>9</v>
      </c>
      <c r="P63">
        <v>11</v>
      </c>
      <c r="Q63">
        <v>7</v>
      </c>
      <c r="S63">
        <f t="shared" si="25"/>
        <v>9</v>
      </c>
      <c r="AA63" s="3" t="s">
        <v>94</v>
      </c>
      <c r="AB63">
        <v>8</v>
      </c>
      <c r="AC63">
        <v>7</v>
      </c>
      <c r="AD63">
        <v>3</v>
      </c>
      <c r="AF63">
        <f t="shared" si="26"/>
        <v>6</v>
      </c>
    </row>
    <row r="64" spans="1:34" x14ac:dyDescent="0.2">
      <c r="A64" s="3" t="s">
        <v>95</v>
      </c>
      <c r="B64">
        <v>2</v>
      </c>
      <c r="C64">
        <v>1</v>
      </c>
      <c r="D64">
        <v>1</v>
      </c>
      <c r="F64">
        <f t="shared" si="24"/>
        <v>1.3333333333333333</v>
      </c>
      <c r="N64" s="3" t="s">
        <v>95</v>
      </c>
      <c r="O64">
        <v>1</v>
      </c>
      <c r="P64">
        <v>3</v>
      </c>
      <c r="Q64">
        <v>0</v>
      </c>
      <c r="S64">
        <f t="shared" si="25"/>
        <v>1.3333333333333333</v>
      </c>
      <c r="AA64" s="3" t="s">
        <v>95</v>
      </c>
      <c r="AB64">
        <v>10</v>
      </c>
      <c r="AC64">
        <v>5</v>
      </c>
      <c r="AD64">
        <v>8</v>
      </c>
      <c r="AF64">
        <f t="shared" si="26"/>
        <v>7.666666666666667</v>
      </c>
    </row>
    <row r="65" spans="1:38" x14ac:dyDescent="0.2">
      <c r="A65" s="3" t="s">
        <v>96</v>
      </c>
      <c r="B65">
        <v>21</v>
      </c>
      <c r="C65">
        <v>24</v>
      </c>
      <c r="D65">
        <v>28</v>
      </c>
      <c r="F65">
        <f t="shared" si="24"/>
        <v>24.333333333333332</v>
      </c>
      <c r="N65" s="3" t="s">
        <v>96</v>
      </c>
      <c r="O65">
        <v>12</v>
      </c>
      <c r="P65">
        <v>10</v>
      </c>
      <c r="Q65">
        <v>10</v>
      </c>
      <c r="S65">
        <f t="shared" si="25"/>
        <v>10.666666666666666</v>
      </c>
      <c r="AA65" s="3" t="s">
        <v>96</v>
      </c>
      <c r="AB65">
        <v>1</v>
      </c>
      <c r="AC65">
        <v>1</v>
      </c>
      <c r="AD65">
        <v>2</v>
      </c>
      <c r="AF65">
        <f t="shared" si="26"/>
        <v>1.3333333333333333</v>
      </c>
    </row>
    <row r="66" spans="1:38" x14ac:dyDescent="0.2">
      <c r="A66" s="3" t="s">
        <v>97</v>
      </c>
      <c r="B66">
        <v>16</v>
      </c>
      <c r="C66">
        <v>22</v>
      </c>
      <c r="D66">
        <v>9</v>
      </c>
      <c r="F66">
        <f t="shared" si="24"/>
        <v>15.666666666666666</v>
      </c>
      <c r="N66" s="3" t="s">
        <v>97</v>
      </c>
      <c r="O66">
        <v>6</v>
      </c>
      <c r="P66">
        <v>12</v>
      </c>
      <c r="Q66">
        <v>2</v>
      </c>
      <c r="S66">
        <f t="shared" si="25"/>
        <v>6.666666666666667</v>
      </c>
      <c r="AA66" s="3" t="s">
        <v>97</v>
      </c>
      <c r="AB66">
        <v>3</v>
      </c>
      <c r="AC66">
        <v>4</v>
      </c>
      <c r="AD66">
        <v>4</v>
      </c>
      <c r="AF66">
        <f>AVERAGE(AB66:AD66)</f>
        <v>3.6666666666666665</v>
      </c>
    </row>
    <row r="67" spans="1:38" x14ac:dyDescent="0.2">
      <c r="A67" s="3" t="s">
        <v>98</v>
      </c>
      <c r="B67">
        <v>3</v>
      </c>
      <c r="C67">
        <v>7</v>
      </c>
      <c r="D67">
        <v>6</v>
      </c>
      <c r="F67">
        <f t="shared" si="24"/>
        <v>5.333333333333333</v>
      </c>
      <c r="N67" s="3" t="s">
        <v>98</v>
      </c>
      <c r="O67">
        <v>42</v>
      </c>
      <c r="P67">
        <v>49</v>
      </c>
      <c r="Q67">
        <v>36</v>
      </c>
      <c r="S67">
        <f t="shared" si="25"/>
        <v>42.333333333333336</v>
      </c>
      <c r="AA67" s="3" t="s">
        <v>98</v>
      </c>
      <c r="AB67">
        <v>9</v>
      </c>
      <c r="AC67">
        <v>1</v>
      </c>
      <c r="AD67">
        <v>7</v>
      </c>
      <c r="AF67">
        <f t="shared" si="26"/>
        <v>5.666666666666667</v>
      </c>
    </row>
    <row r="68" spans="1:38" x14ac:dyDescent="0.2">
      <c r="A68" s="3" t="s">
        <v>99</v>
      </c>
      <c r="B68">
        <v>4</v>
      </c>
      <c r="C68">
        <v>4</v>
      </c>
      <c r="D68">
        <v>6</v>
      </c>
      <c r="F68">
        <f t="shared" si="24"/>
        <v>4.666666666666667</v>
      </c>
      <c r="N68" s="3" t="s">
        <v>99</v>
      </c>
      <c r="O68">
        <v>12</v>
      </c>
      <c r="P68">
        <v>18</v>
      </c>
      <c r="Q68">
        <v>23</v>
      </c>
      <c r="S68">
        <f t="shared" si="25"/>
        <v>17.666666666666668</v>
      </c>
      <c r="AA68" s="3" t="s">
        <v>99</v>
      </c>
      <c r="AB68">
        <v>9</v>
      </c>
      <c r="AC68">
        <v>14</v>
      </c>
      <c r="AD68">
        <v>8</v>
      </c>
      <c r="AF68">
        <f t="shared" si="26"/>
        <v>10.333333333333334</v>
      </c>
    </row>
    <row r="70" spans="1:38" x14ac:dyDescent="0.2">
      <c r="A70" s="6" t="s">
        <v>104</v>
      </c>
      <c r="B70" s="4"/>
      <c r="C70" s="4"/>
      <c r="D70" s="4"/>
      <c r="F70" s="4"/>
      <c r="N70" s="6" t="s">
        <v>104</v>
      </c>
      <c r="O70" s="4"/>
      <c r="P70" s="4"/>
      <c r="Q70" s="4"/>
      <c r="S70" s="4"/>
      <c r="AA70" s="6" t="s">
        <v>104</v>
      </c>
      <c r="AB70" s="4"/>
      <c r="AC70" s="4"/>
      <c r="AD70" s="4"/>
      <c r="AF70" s="4"/>
    </row>
    <row r="71" spans="1:38" x14ac:dyDescent="0.2">
      <c r="A71" s="3"/>
      <c r="N71" s="3"/>
      <c r="AA71" s="3"/>
    </row>
    <row r="72" spans="1:38" x14ac:dyDescent="0.2">
      <c r="A72" s="2" t="s">
        <v>109</v>
      </c>
      <c r="B72" s="4" t="s">
        <v>2</v>
      </c>
      <c r="C72" s="4" t="s">
        <v>3</v>
      </c>
      <c r="D72" s="4" t="s">
        <v>4</v>
      </c>
      <c r="F72" s="4" t="s">
        <v>5</v>
      </c>
      <c r="H72" s="4" t="s">
        <v>100</v>
      </c>
      <c r="J72" s="4" t="s">
        <v>101</v>
      </c>
      <c r="K72" s="4" t="s">
        <v>102</v>
      </c>
      <c r="L72" s="4" t="s">
        <v>103</v>
      </c>
      <c r="N72" s="2" t="s">
        <v>109</v>
      </c>
      <c r="O72" s="4" t="s">
        <v>2</v>
      </c>
      <c r="P72" s="4" t="s">
        <v>3</v>
      </c>
      <c r="Q72" s="4" t="s">
        <v>4</v>
      </c>
      <c r="S72" s="4" t="s">
        <v>5</v>
      </c>
      <c r="U72" s="4" t="s">
        <v>100</v>
      </c>
      <c r="W72" s="4" t="s">
        <v>101</v>
      </c>
      <c r="X72" s="4" t="s">
        <v>102</v>
      </c>
      <c r="Y72" s="4" t="s">
        <v>103</v>
      </c>
      <c r="AA72" s="2" t="s">
        <v>109</v>
      </c>
      <c r="AB72" s="4" t="s">
        <v>2</v>
      </c>
      <c r="AC72" s="4" t="s">
        <v>3</v>
      </c>
      <c r="AD72" s="4" t="s">
        <v>4</v>
      </c>
      <c r="AF72" s="4" t="s">
        <v>5</v>
      </c>
      <c r="AH72" s="4" t="s">
        <v>100</v>
      </c>
      <c r="AJ72" s="4" t="s">
        <v>101</v>
      </c>
      <c r="AK72" s="4" t="s">
        <v>102</v>
      </c>
      <c r="AL72" s="4" t="s">
        <v>103</v>
      </c>
    </row>
    <row r="73" spans="1:38" x14ac:dyDescent="0.2">
      <c r="A73" s="3" t="s">
        <v>105</v>
      </c>
      <c r="B73">
        <v>1640000</v>
      </c>
      <c r="C73">
        <v>1520000</v>
      </c>
      <c r="D73">
        <v>1690000</v>
      </c>
      <c r="F73">
        <f>AVERAGE(B73:D73)</f>
        <v>1616666.6666666667</v>
      </c>
      <c r="H73" s="35">
        <f>F78/F73</f>
        <v>8.2474226804123699E-7</v>
      </c>
      <c r="J73" s="35">
        <f>AVERAGE(H73:H75)</f>
        <v>2.6969976065696163E-6</v>
      </c>
      <c r="K73">
        <f>STDEV(H73:H75)</f>
        <v>2.3293194999895102E-6</v>
      </c>
      <c r="L73">
        <f>K73/SQRT(3)</f>
        <v>1.3448332403475883E-6</v>
      </c>
      <c r="N73" s="3" t="s">
        <v>105</v>
      </c>
      <c r="O73">
        <v>3250000</v>
      </c>
      <c r="P73">
        <v>2570000</v>
      </c>
      <c r="Q73">
        <v>2570000</v>
      </c>
      <c r="S73">
        <f>AVERAGE(O73:Q73)</f>
        <v>2796666.6666666665</v>
      </c>
      <c r="U73" s="35">
        <f>S78/S73</f>
        <v>5.9594755661501793E-7</v>
      </c>
      <c r="W73" s="35">
        <f>AVERAGE(U73:U75)</f>
        <v>8.5543315154923784E-7</v>
      </c>
      <c r="X73">
        <f>STDEV(U73:U75)</f>
        <v>3.2663514220697157E-7</v>
      </c>
      <c r="Y73">
        <f>X73/SQRT(3)</f>
        <v>1.8858288727998674E-7</v>
      </c>
      <c r="AA73" s="3" t="s">
        <v>105</v>
      </c>
      <c r="AB73">
        <v>1150000</v>
      </c>
      <c r="AC73">
        <v>1450000</v>
      </c>
      <c r="AD73">
        <v>1000000</v>
      </c>
      <c r="AF73">
        <f>AVERAGE(AB73:AD73)</f>
        <v>1200000</v>
      </c>
      <c r="AH73" s="35">
        <f>AF78/AF73</f>
        <v>2.2222222222222221E-6</v>
      </c>
      <c r="AJ73" s="35">
        <f>AVERAGE(AH73:AH75)</f>
        <v>1.5130811158266882E-6</v>
      </c>
      <c r="AK73">
        <f>STDEV(AH73:AH75)</f>
        <v>6.8887829502825619E-7</v>
      </c>
      <c r="AL73">
        <f>AK73/SQRT(3)</f>
        <v>3.9772406907345415E-7</v>
      </c>
    </row>
    <row r="74" spans="1:38" x14ac:dyDescent="0.2">
      <c r="A74" s="3" t="s">
        <v>106</v>
      </c>
      <c r="B74">
        <v>1250000</v>
      </c>
      <c r="C74">
        <v>1160000</v>
      </c>
      <c r="D74">
        <v>1160000</v>
      </c>
      <c r="F74">
        <f t="shared" ref="F74:F75" si="27">AVERAGE(B74:D74)</f>
        <v>1190000</v>
      </c>
      <c r="H74" s="35">
        <f t="shared" ref="H74:H75" si="28">F79/F74</f>
        <v>1.9607843137254902E-6</v>
      </c>
      <c r="N74" s="3" t="s">
        <v>106</v>
      </c>
      <c r="O74">
        <v>3360000</v>
      </c>
      <c r="P74">
        <v>2840000</v>
      </c>
      <c r="Q74">
        <v>2800000</v>
      </c>
      <c r="S74">
        <f t="shared" ref="S74:S75" si="29">AVERAGE(O74:Q74)</f>
        <v>3000000</v>
      </c>
      <c r="U74" s="35">
        <f t="shared" ref="U74:U75" si="30">S79/S74</f>
        <v>1.2222222222222221E-6</v>
      </c>
      <c r="AA74" s="3" t="s">
        <v>106</v>
      </c>
      <c r="AB74">
        <v>1450000</v>
      </c>
      <c r="AC74">
        <v>1220000</v>
      </c>
      <c r="AD74">
        <v>1410000</v>
      </c>
      <c r="AF74">
        <f t="shared" ref="AF74:AF75" si="31">AVERAGE(AB74:AD74)</f>
        <v>1360000</v>
      </c>
      <c r="AH74" s="35">
        <f t="shared" ref="AH74:AH75" si="32">AF79/AF74</f>
        <v>1.4705882352941177E-6</v>
      </c>
    </row>
    <row r="75" spans="1:38" x14ac:dyDescent="0.2">
      <c r="A75" s="3" t="s">
        <v>107</v>
      </c>
      <c r="B75">
        <v>2080000</v>
      </c>
      <c r="C75">
        <v>2010000</v>
      </c>
      <c r="D75">
        <v>2130000</v>
      </c>
      <c r="F75">
        <f t="shared" si="27"/>
        <v>2073333.3333333333</v>
      </c>
      <c r="H75" s="35">
        <f t="shared" si="28"/>
        <v>5.3054662379421222E-6</v>
      </c>
      <c r="N75" s="3" t="s">
        <v>107</v>
      </c>
      <c r="O75">
        <v>2730000</v>
      </c>
      <c r="P75">
        <v>2530000</v>
      </c>
      <c r="Q75">
        <v>2760000</v>
      </c>
      <c r="S75">
        <f t="shared" si="29"/>
        <v>2673333.3333333335</v>
      </c>
      <c r="U75" s="35">
        <f t="shared" si="30"/>
        <v>7.4812967581047379E-7</v>
      </c>
      <c r="AA75" s="3" t="s">
        <v>107</v>
      </c>
      <c r="AB75">
        <v>2930000</v>
      </c>
      <c r="AC75">
        <v>2780000</v>
      </c>
      <c r="AD75">
        <v>2560000</v>
      </c>
      <c r="AF75">
        <f t="shared" si="31"/>
        <v>2756666.6666666665</v>
      </c>
      <c r="AH75" s="35">
        <f t="shared" si="32"/>
        <v>8.4643288996372438E-7</v>
      </c>
    </row>
    <row r="76" spans="1:38" x14ac:dyDescent="0.2">
      <c r="B76" s="3"/>
      <c r="O76" s="3"/>
      <c r="AB76" s="3"/>
    </row>
    <row r="77" spans="1:38" x14ac:dyDescent="0.2">
      <c r="A77" s="2" t="s">
        <v>89</v>
      </c>
      <c r="B77" s="4" t="s">
        <v>2</v>
      </c>
      <c r="C77" s="4" t="s">
        <v>3</v>
      </c>
      <c r="D77" s="4" t="s">
        <v>4</v>
      </c>
      <c r="F77" s="4" t="s">
        <v>5</v>
      </c>
      <c r="J77" s="2" t="s">
        <v>108</v>
      </c>
      <c r="N77" s="2" t="s">
        <v>89</v>
      </c>
      <c r="O77" s="4" t="s">
        <v>2</v>
      </c>
      <c r="P77" s="4" t="s">
        <v>3</v>
      </c>
      <c r="Q77" s="4" t="s">
        <v>4</v>
      </c>
      <c r="S77" s="4" t="s">
        <v>5</v>
      </c>
      <c r="W77" s="2" t="s">
        <v>108</v>
      </c>
      <c r="AA77" s="2" t="s">
        <v>89</v>
      </c>
      <c r="AB77" s="4" t="s">
        <v>2</v>
      </c>
      <c r="AC77" s="4" t="s">
        <v>3</v>
      </c>
      <c r="AD77" s="4" t="s">
        <v>4</v>
      </c>
      <c r="AF77" s="4" t="s">
        <v>5</v>
      </c>
      <c r="AJ77" s="2" t="s">
        <v>108</v>
      </c>
    </row>
    <row r="78" spans="1:38" x14ac:dyDescent="0.2">
      <c r="A78" s="3" t="s">
        <v>105</v>
      </c>
      <c r="B78" s="34">
        <v>2</v>
      </c>
      <c r="C78">
        <v>1</v>
      </c>
      <c r="D78">
        <v>1</v>
      </c>
      <c r="F78">
        <f>AVERAGE(B78:D78)</f>
        <v>1.3333333333333333</v>
      </c>
      <c r="J78" s="23">
        <f>J73/J47</f>
        <v>6.6662281964158332</v>
      </c>
      <c r="N78" s="3" t="s">
        <v>105</v>
      </c>
      <c r="O78" s="34">
        <v>2</v>
      </c>
      <c r="P78">
        <v>2</v>
      </c>
      <c r="Q78">
        <v>1</v>
      </c>
      <c r="S78">
        <f>AVERAGE(O78:Q78)</f>
        <v>1.6666666666666667</v>
      </c>
      <c r="W78" s="23">
        <f>W73/W47</f>
        <v>1.6182118377456676</v>
      </c>
      <c r="AA78" s="3" t="s">
        <v>105</v>
      </c>
      <c r="AB78" s="34">
        <v>3</v>
      </c>
      <c r="AC78">
        <v>4</v>
      </c>
      <c r="AD78">
        <v>1</v>
      </c>
      <c r="AF78">
        <f>AVERAGE(AB78:AD78)</f>
        <v>2.6666666666666665</v>
      </c>
      <c r="AJ78" s="23">
        <f>AJ73/AJ47</f>
        <v>7.7976187905180794</v>
      </c>
    </row>
    <row r="79" spans="1:38" x14ac:dyDescent="0.2">
      <c r="A79" s="3" t="s">
        <v>106</v>
      </c>
      <c r="B79" s="34">
        <v>2</v>
      </c>
      <c r="C79">
        <v>2</v>
      </c>
      <c r="D79">
        <v>3</v>
      </c>
      <c r="F79">
        <f t="shared" ref="F79:F80" si="33">AVERAGE(B79:D79)</f>
        <v>2.3333333333333335</v>
      </c>
      <c r="N79" s="3" t="s">
        <v>106</v>
      </c>
      <c r="O79" s="34">
        <v>6</v>
      </c>
      <c r="P79">
        <v>3</v>
      </c>
      <c r="Q79">
        <v>2</v>
      </c>
      <c r="S79">
        <f t="shared" ref="S79:S80" si="34">AVERAGE(O79:Q79)</f>
        <v>3.6666666666666665</v>
      </c>
      <c r="AA79" s="3" t="s">
        <v>106</v>
      </c>
      <c r="AB79" s="34">
        <v>2</v>
      </c>
      <c r="AC79">
        <v>0</v>
      </c>
      <c r="AD79">
        <v>4</v>
      </c>
      <c r="AF79">
        <f t="shared" ref="AF79:AF80" si="35">AVERAGE(AB79:AD79)</f>
        <v>2</v>
      </c>
    </row>
    <row r="80" spans="1:38" x14ac:dyDescent="0.2">
      <c r="A80" s="3" t="s">
        <v>107</v>
      </c>
      <c r="B80" s="34">
        <v>7</v>
      </c>
      <c r="C80">
        <v>14</v>
      </c>
      <c r="D80">
        <v>12</v>
      </c>
      <c r="F80">
        <f t="shared" si="33"/>
        <v>11</v>
      </c>
      <c r="N80" s="3" t="s">
        <v>107</v>
      </c>
      <c r="O80" s="34">
        <v>3</v>
      </c>
      <c r="P80">
        <v>2</v>
      </c>
      <c r="Q80">
        <v>1</v>
      </c>
      <c r="S80">
        <f t="shared" si="34"/>
        <v>2</v>
      </c>
      <c r="AA80" s="3" t="s">
        <v>107</v>
      </c>
      <c r="AB80" s="34">
        <v>2</v>
      </c>
      <c r="AC80">
        <v>3</v>
      </c>
      <c r="AD80">
        <v>2</v>
      </c>
      <c r="AF80">
        <f t="shared" si="35"/>
        <v>2.3333333333333335</v>
      </c>
    </row>
    <row r="81" spans="1:28" x14ac:dyDescent="0.2">
      <c r="AB81" s="34"/>
    </row>
    <row r="82" spans="1:28" x14ac:dyDescent="0.2">
      <c r="A82" s="1" t="s">
        <v>115</v>
      </c>
      <c r="N82" s="1" t="s">
        <v>116</v>
      </c>
    </row>
    <row r="84" spans="1:28" x14ac:dyDescent="0.2">
      <c r="A84" s="6" t="s">
        <v>87</v>
      </c>
      <c r="N84" s="6" t="s">
        <v>87</v>
      </c>
    </row>
    <row r="86" spans="1:28" x14ac:dyDescent="0.2">
      <c r="A86" s="2" t="s">
        <v>88</v>
      </c>
      <c r="B86" s="4" t="s">
        <v>2</v>
      </c>
      <c r="C86" s="4" t="s">
        <v>3</v>
      </c>
      <c r="D86" s="4" t="s">
        <v>4</v>
      </c>
      <c r="F86" s="4" t="s">
        <v>5</v>
      </c>
      <c r="H86" s="4" t="s">
        <v>100</v>
      </c>
      <c r="J86" s="4" t="s">
        <v>101</v>
      </c>
      <c r="K86" s="4" t="s">
        <v>102</v>
      </c>
      <c r="L86" s="4" t="s">
        <v>103</v>
      </c>
      <c r="N86" s="2" t="s">
        <v>88</v>
      </c>
      <c r="O86" s="4" t="s">
        <v>2</v>
      </c>
      <c r="P86" s="4" t="s">
        <v>3</v>
      </c>
      <c r="Q86" s="4" t="s">
        <v>4</v>
      </c>
      <c r="S86" s="4" t="s">
        <v>5</v>
      </c>
      <c r="U86" s="4" t="s">
        <v>100</v>
      </c>
      <c r="W86" s="4" t="s">
        <v>101</v>
      </c>
      <c r="X86" s="4" t="s">
        <v>102</v>
      </c>
      <c r="Y86" s="4" t="s">
        <v>103</v>
      </c>
    </row>
    <row r="87" spans="1:28" x14ac:dyDescent="0.2">
      <c r="A87" s="3" t="s">
        <v>90</v>
      </c>
      <c r="B87">
        <v>33100000</v>
      </c>
      <c r="C87">
        <v>36000000</v>
      </c>
      <c r="D87">
        <v>34600000</v>
      </c>
      <c r="F87">
        <f>AVERAGE(B87:D87)</f>
        <v>34566666.666666664</v>
      </c>
      <c r="H87">
        <f>F99/F87</f>
        <v>9.6432015429122463E-9</v>
      </c>
      <c r="J87">
        <f>AVERAGE(H87:H96)</f>
        <v>2.0468163722001327E-7</v>
      </c>
      <c r="K87">
        <f>STDEV(H87:H96)</f>
        <v>2.4976815478322264E-7</v>
      </c>
      <c r="L87">
        <f>K87/SQRT(10)</f>
        <v>7.8983625609246279E-8</v>
      </c>
      <c r="N87" s="3" t="s">
        <v>90</v>
      </c>
      <c r="O87">
        <v>4880000</v>
      </c>
      <c r="P87">
        <v>4940000</v>
      </c>
      <c r="Q87">
        <v>4740000</v>
      </c>
      <c r="S87">
        <f>AVERAGE(O87:Q87)</f>
        <v>4853333.333333333</v>
      </c>
      <c r="U87">
        <f>S99/S87</f>
        <v>1.3736263736263737E-7</v>
      </c>
      <c r="W87">
        <f>AVERAGE(U87:U96)</f>
        <v>3.1950634202511738E-7</v>
      </c>
      <c r="X87">
        <f>STDEV(U87:U96)</f>
        <v>1.9652549289591414E-7</v>
      </c>
      <c r="Y87">
        <f>X87/SQRT(10)</f>
        <v>6.2146817583832883E-8</v>
      </c>
    </row>
    <row r="88" spans="1:28" x14ac:dyDescent="0.2">
      <c r="A88" s="3" t="s">
        <v>91</v>
      </c>
      <c r="B88">
        <v>6860000</v>
      </c>
      <c r="C88">
        <v>6620000</v>
      </c>
      <c r="D88">
        <v>6980000</v>
      </c>
      <c r="F88">
        <f t="shared" ref="F88:F96" si="36">AVERAGE(B88:D88)</f>
        <v>6820000</v>
      </c>
      <c r="H88">
        <f t="shared" ref="H88:H96" si="37">F100/F88</f>
        <v>9.7751710654936457E-8</v>
      </c>
      <c r="N88" s="3" t="s">
        <v>91</v>
      </c>
      <c r="O88">
        <v>6590000</v>
      </c>
      <c r="P88">
        <v>6270000</v>
      </c>
      <c r="Q88">
        <v>6570000</v>
      </c>
      <c r="S88">
        <f t="shared" ref="S88:S96" si="38">AVERAGE(O88:Q88)</f>
        <v>6476666.666666667</v>
      </c>
      <c r="U88">
        <f t="shared" ref="U88:U96" si="39">S100/S88</f>
        <v>2.5733401955738549E-7</v>
      </c>
    </row>
    <row r="89" spans="1:28" x14ac:dyDescent="0.2">
      <c r="A89" s="3" t="s">
        <v>92</v>
      </c>
      <c r="B89">
        <v>58300000</v>
      </c>
      <c r="C89">
        <v>55400000</v>
      </c>
      <c r="D89">
        <v>58000000</v>
      </c>
      <c r="F89">
        <f t="shared" si="36"/>
        <v>57233333.333333336</v>
      </c>
      <c r="H89">
        <f t="shared" si="37"/>
        <v>5.824111822947E-9</v>
      </c>
      <c r="N89" s="3" t="s">
        <v>92</v>
      </c>
      <c r="O89">
        <v>6770000</v>
      </c>
      <c r="P89">
        <v>7140000</v>
      </c>
      <c r="Q89">
        <v>6290000</v>
      </c>
      <c r="S89">
        <f t="shared" si="38"/>
        <v>6733333.333333333</v>
      </c>
      <c r="U89">
        <f t="shared" si="39"/>
        <v>1.4851485148514852E-7</v>
      </c>
    </row>
    <row r="90" spans="1:28" x14ac:dyDescent="0.2">
      <c r="A90" s="3" t="s">
        <v>93</v>
      </c>
      <c r="B90">
        <v>6950000</v>
      </c>
      <c r="C90">
        <v>6950000</v>
      </c>
      <c r="D90">
        <v>7070000</v>
      </c>
      <c r="F90">
        <f t="shared" si="36"/>
        <v>6990000</v>
      </c>
      <c r="H90">
        <f t="shared" si="37"/>
        <v>4.768717215069146E-8</v>
      </c>
      <c r="N90" s="3" t="s">
        <v>93</v>
      </c>
      <c r="O90">
        <v>6310000</v>
      </c>
      <c r="P90">
        <v>5990000</v>
      </c>
      <c r="Q90">
        <v>5960000</v>
      </c>
      <c r="S90">
        <f t="shared" si="38"/>
        <v>6086666.666666667</v>
      </c>
      <c r="U90">
        <f t="shared" si="39"/>
        <v>5.4764512595837893E-8</v>
      </c>
    </row>
    <row r="91" spans="1:28" x14ac:dyDescent="0.2">
      <c r="A91" s="3" t="s">
        <v>94</v>
      </c>
      <c r="B91">
        <v>4980000</v>
      </c>
      <c r="C91">
        <v>5120000</v>
      </c>
      <c r="D91">
        <v>5010000</v>
      </c>
      <c r="F91">
        <f t="shared" si="36"/>
        <v>5036666.666666667</v>
      </c>
      <c r="H91">
        <f t="shared" si="37"/>
        <v>6.618133686300463E-8</v>
      </c>
      <c r="N91" s="3" t="s">
        <v>94</v>
      </c>
      <c r="O91">
        <v>6780000</v>
      </c>
      <c r="P91">
        <v>7000000</v>
      </c>
      <c r="Q91">
        <v>7290000</v>
      </c>
      <c r="S91">
        <f t="shared" si="38"/>
        <v>7023333.333333333</v>
      </c>
      <c r="U91">
        <f t="shared" si="39"/>
        <v>3.3222591362126251E-7</v>
      </c>
    </row>
    <row r="92" spans="1:28" x14ac:dyDescent="0.2">
      <c r="A92" s="3" t="s">
        <v>95</v>
      </c>
      <c r="B92">
        <v>9670000</v>
      </c>
      <c r="C92">
        <v>8840000</v>
      </c>
      <c r="D92">
        <v>9660000</v>
      </c>
      <c r="F92">
        <f t="shared" si="36"/>
        <v>9390000</v>
      </c>
      <c r="H92">
        <f t="shared" si="37"/>
        <v>3.5498757543485976E-8</v>
      </c>
      <c r="N92" s="3" t="s">
        <v>95</v>
      </c>
      <c r="O92">
        <v>4030000</v>
      </c>
      <c r="P92">
        <v>4590000</v>
      </c>
      <c r="Q92">
        <v>4640000</v>
      </c>
      <c r="S92">
        <f t="shared" si="38"/>
        <v>4420000</v>
      </c>
      <c r="U92">
        <f t="shared" si="39"/>
        <v>3.7707390648567123E-7</v>
      </c>
    </row>
    <row r="93" spans="1:28" x14ac:dyDescent="0.2">
      <c r="A93" s="3" t="s">
        <v>96</v>
      </c>
      <c r="B93">
        <v>1420000</v>
      </c>
      <c r="C93">
        <v>1380000</v>
      </c>
      <c r="D93">
        <v>1510000</v>
      </c>
      <c r="F93">
        <f t="shared" si="36"/>
        <v>1436666.6666666667</v>
      </c>
      <c r="H93">
        <f t="shared" si="37"/>
        <v>4.6403712296983754E-7</v>
      </c>
      <c r="N93" s="3" t="s">
        <v>96</v>
      </c>
      <c r="O93">
        <v>3410000</v>
      </c>
      <c r="P93">
        <v>3780000</v>
      </c>
      <c r="Q93">
        <v>3820000</v>
      </c>
      <c r="S93">
        <f t="shared" si="38"/>
        <v>3670000</v>
      </c>
      <c r="U93">
        <f t="shared" si="39"/>
        <v>6.3578564940962762E-7</v>
      </c>
    </row>
    <row r="94" spans="1:28" x14ac:dyDescent="0.2">
      <c r="A94" s="3" t="s">
        <v>97</v>
      </c>
      <c r="B94">
        <v>980000</v>
      </c>
      <c r="C94">
        <v>780000</v>
      </c>
      <c r="D94">
        <v>830000</v>
      </c>
      <c r="F94">
        <f t="shared" si="36"/>
        <v>863333.33333333337</v>
      </c>
      <c r="H94">
        <f t="shared" si="37"/>
        <v>7.7220077220077215E-7</v>
      </c>
      <c r="N94" s="3" t="s">
        <v>97</v>
      </c>
      <c r="O94">
        <v>3170000</v>
      </c>
      <c r="P94">
        <v>3040000</v>
      </c>
      <c r="Q94">
        <v>2890000</v>
      </c>
      <c r="S94">
        <f t="shared" si="38"/>
        <v>3033333.3333333335</v>
      </c>
      <c r="U94">
        <f t="shared" si="39"/>
        <v>2.1978021978021976E-7</v>
      </c>
    </row>
    <row r="95" spans="1:28" x14ac:dyDescent="0.2">
      <c r="A95" s="3" t="s">
        <v>98</v>
      </c>
      <c r="B95">
        <v>1250000</v>
      </c>
      <c r="C95">
        <v>1320000</v>
      </c>
      <c r="D95">
        <v>1410000</v>
      </c>
      <c r="F95">
        <f t="shared" si="36"/>
        <v>1326666.6666666667</v>
      </c>
      <c r="H95">
        <f t="shared" si="37"/>
        <v>2.5125628140703517E-7</v>
      </c>
      <c r="N95" s="3" t="s">
        <v>98</v>
      </c>
      <c r="O95">
        <v>1020000</v>
      </c>
      <c r="P95">
        <v>990000</v>
      </c>
      <c r="Q95">
        <v>1230000</v>
      </c>
      <c r="S95">
        <f t="shared" si="38"/>
        <v>1080000</v>
      </c>
      <c r="U95">
        <f t="shared" si="39"/>
        <v>6.1728395061728396E-7</v>
      </c>
    </row>
    <row r="96" spans="1:28" x14ac:dyDescent="0.2">
      <c r="A96" s="3" t="s">
        <v>99</v>
      </c>
      <c r="B96">
        <v>1010000</v>
      </c>
      <c r="C96">
        <v>1090000</v>
      </c>
      <c r="D96">
        <v>1270000</v>
      </c>
      <c r="F96">
        <f t="shared" si="36"/>
        <v>1123333.3333333333</v>
      </c>
      <c r="H96">
        <f t="shared" si="37"/>
        <v>2.9673590504451038E-7</v>
      </c>
      <c r="N96" s="3" t="s">
        <v>99</v>
      </c>
      <c r="O96">
        <v>2220000</v>
      </c>
      <c r="P96">
        <v>2410000</v>
      </c>
      <c r="Q96">
        <v>2600000</v>
      </c>
      <c r="S96">
        <f t="shared" si="38"/>
        <v>2410000</v>
      </c>
      <c r="U96">
        <f t="shared" si="39"/>
        <v>4.1493775933609961E-7</v>
      </c>
    </row>
    <row r="98" spans="1:25" x14ac:dyDescent="0.2">
      <c r="A98" s="2" t="s">
        <v>89</v>
      </c>
      <c r="B98" s="4" t="s">
        <v>2</v>
      </c>
      <c r="C98" s="4" t="s">
        <v>3</v>
      </c>
      <c r="D98" s="4" t="s">
        <v>4</v>
      </c>
      <c r="F98" s="4" t="s">
        <v>5</v>
      </c>
      <c r="N98" s="2" t="s">
        <v>89</v>
      </c>
      <c r="O98" s="4" t="s">
        <v>2</v>
      </c>
      <c r="P98" s="4" t="s">
        <v>3</v>
      </c>
      <c r="Q98" s="4" t="s">
        <v>4</v>
      </c>
      <c r="S98" s="4" t="s">
        <v>5</v>
      </c>
    </row>
    <row r="99" spans="1:25" x14ac:dyDescent="0.2">
      <c r="A99" s="3" t="s">
        <v>90</v>
      </c>
      <c r="B99">
        <v>0</v>
      </c>
      <c r="C99">
        <v>0</v>
      </c>
      <c r="D99">
        <v>1</v>
      </c>
      <c r="F99">
        <f>AVERAGE(B99:D99)</f>
        <v>0.33333333333333331</v>
      </c>
      <c r="N99" s="3" t="s">
        <v>90</v>
      </c>
      <c r="O99">
        <v>0</v>
      </c>
      <c r="P99">
        <v>1</v>
      </c>
      <c r="Q99">
        <v>1</v>
      </c>
      <c r="S99">
        <f>AVERAGE(O99:Q99)</f>
        <v>0.66666666666666663</v>
      </c>
    </row>
    <row r="100" spans="1:25" x14ac:dyDescent="0.2">
      <c r="A100" s="3" t="s">
        <v>91</v>
      </c>
      <c r="B100">
        <v>1</v>
      </c>
      <c r="C100">
        <v>1</v>
      </c>
      <c r="D100">
        <v>0</v>
      </c>
      <c r="F100">
        <f t="shared" ref="F100:F108" si="40">AVERAGE(B100:D100)</f>
        <v>0.66666666666666663</v>
      </c>
      <c r="N100" s="3" t="s">
        <v>91</v>
      </c>
      <c r="O100">
        <v>1</v>
      </c>
      <c r="P100">
        <v>2</v>
      </c>
      <c r="Q100">
        <v>2</v>
      </c>
      <c r="S100">
        <f t="shared" ref="S100:S108" si="41">AVERAGE(O100:Q100)</f>
        <v>1.6666666666666667</v>
      </c>
    </row>
    <row r="101" spans="1:25" x14ac:dyDescent="0.2">
      <c r="A101" s="3" t="s">
        <v>92</v>
      </c>
      <c r="B101">
        <v>1</v>
      </c>
      <c r="C101">
        <v>0</v>
      </c>
      <c r="D101">
        <v>0</v>
      </c>
      <c r="F101">
        <f t="shared" si="40"/>
        <v>0.33333333333333331</v>
      </c>
      <c r="N101" s="3" t="s">
        <v>92</v>
      </c>
      <c r="O101">
        <v>2</v>
      </c>
      <c r="P101">
        <v>1</v>
      </c>
      <c r="Q101">
        <v>0</v>
      </c>
      <c r="S101">
        <f t="shared" si="41"/>
        <v>1</v>
      </c>
    </row>
    <row r="102" spans="1:25" x14ac:dyDescent="0.2">
      <c r="A102" s="3" t="s">
        <v>93</v>
      </c>
      <c r="B102">
        <v>1</v>
      </c>
      <c r="C102">
        <v>0</v>
      </c>
      <c r="D102">
        <v>0</v>
      </c>
      <c r="F102">
        <f t="shared" si="40"/>
        <v>0.33333333333333331</v>
      </c>
      <c r="N102" s="3" t="s">
        <v>93</v>
      </c>
      <c r="O102">
        <v>0</v>
      </c>
      <c r="P102">
        <v>0</v>
      </c>
      <c r="Q102">
        <v>1</v>
      </c>
      <c r="S102">
        <f t="shared" si="41"/>
        <v>0.33333333333333331</v>
      </c>
    </row>
    <row r="103" spans="1:25" x14ac:dyDescent="0.2">
      <c r="A103" s="3" t="s">
        <v>94</v>
      </c>
      <c r="B103">
        <v>1</v>
      </c>
      <c r="C103">
        <v>0</v>
      </c>
      <c r="D103">
        <v>0</v>
      </c>
      <c r="F103">
        <f t="shared" si="40"/>
        <v>0.33333333333333331</v>
      </c>
      <c r="N103" s="3" t="s">
        <v>94</v>
      </c>
      <c r="O103">
        <v>3</v>
      </c>
      <c r="P103">
        <v>2</v>
      </c>
      <c r="Q103">
        <v>2</v>
      </c>
      <c r="S103">
        <f t="shared" si="41"/>
        <v>2.3333333333333335</v>
      </c>
    </row>
    <row r="104" spans="1:25" x14ac:dyDescent="0.2">
      <c r="A104" s="3" t="s">
        <v>95</v>
      </c>
      <c r="B104">
        <v>0</v>
      </c>
      <c r="C104">
        <v>1</v>
      </c>
      <c r="D104">
        <v>0</v>
      </c>
      <c r="F104">
        <f t="shared" si="40"/>
        <v>0.33333333333333331</v>
      </c>
      <c r="N104" s="3" t="s">
        <v>95</v>
      </c>
      <c r="O104">
        <v>2</v>
      </c>
      <c r="P104">
        <v>0</v>
      </c>
      <c r="Q104">
        <v>3</v>
      </c>
      <c r="S104">
        <f t="shared" si="41"/>
        <v>1.6666666666666667</v>
      </c>
    </row>
    <row r="105" spans="1:25" x14ac:dyDescent="0.2">
      <c r="A105" s="3" t="s">
        <v>96</v>
      </c>
      <c r="B105">
        <v>1</v>
      </c>
      <c r="C105">
        <v>1</v>
      </c>
      <c r="D105">
        <v>0</v>
      </c>
      <c r="F105">
        <f t="shared" si="40"/>
        <v>0.66666666666666663</v>
      </c>
      <c r="N105" s="3" t="s">
        <v>96</v>
      </c>
      <c r="O105">
        <v>1</v>
      </c>
      <c r="P105">
        <v>2</v>
      </c>
      <c r="Q105">
        <v>4</v>
      </c>
      <c r="S105">
        <f t="shared" si="41"/>
        <v>2.3333333333333335</v>
      </c>
    </row>
    <row r="106" spans="1:25" x14ac:dyDescent="0.2">
      <c r="A106" s="3" t="s">
        <v>97</v>
      </c>
      <c r="B106">
        <v>1</v>
      </c>
      <c r="C106">
        <v>0</v>
      </c>
      <c r="D106">
        <v>1</v>
      </c>
      <c r="F106">
        <f t="shared" si="40"/>
        <v>0.66666666666666663</v>
      </c>
      <c r="N106" s="3" t="s">
        <v>97</v>
      </c>
      <c r="O106">
        <v>1</v>
      </c>
      <c r="P106">
        <v>0</v>
      </c>
      <c r="Q106">
        <v>1</v>
      </c>
      <c r="S106">
        <f t="shared" si="41"/>
        <v>0.66666666666666663</v>
      </c>
    </row>
    <row r="107" spans="1:25" x14ac:dyDescent="0.2">
      <c r="A107" s="3" t="s">
        <v>98</v>
      </c>
      <c r="B107">
        <v>0</v>
      </c>
      <c r="C107">
        <v>0</v>
      </c>
      <c r="D107">
        <v>1</v>
      </c>
      <c r="F107">
        <f t="shared" si="40"/>
        <v>0.33333333333333331</v>
      </c>
      <c r="N107" s="3" t="s">
        <v>98</v>
      </c>
      <c r="O107">
        <v>0</v>
      </c>
      <c r="P107">
        <v>1</v>
      </c>
      <c r="Q107">
        <v>1</v>
      </c>
      <c r="S107">
        <f t="shared" si="41"/>
        <v>0.66666666666666663</v>
      </c>
    </row>
    <row r="108" spans="1:25" x14ac:dyDescent="0.2">
      <c r="A108" s="3" t="s">
        <v>99</v>
      </c>
      <c r="B108">
        <v>1</v>
      </c>
      <c r="C108">
        <v>0</v>
      </c>
      <c r="D108">
        <v>0</v>
      </c>
      <c r="F108">
        <f t="shared" si="40"/>
        <v>0.33333333333333331</v>
      </c>
      <c r="N108" s="3" t="s">
        <v>99</v>
      </c>
      <c r="O108">
        <v>1</v>
      </c>
      <c r="P108">
        <v>2</v>
      </c>
      <c r="Q108">
        <v>0</v>
      </c>
      <c r="S108">
        <f t="shared" si="41"/>
        <v>1</v>
      </c>
    </row>
    <row r="110" spans="1:25" x14ac:dyDescent="0.2">
      <c r="A110" s="6" t="s">
        <v>104</v>
      </c>
      <c r="B110" s="4"/>
      <c r="C110" s="4"/>
      <c r="D110" s="4"/>
      <c r="F110" s="4"/>
      <c r="N110" s="6" t="s">
        <v>104</v>
      </c>
      <c r="O110" s="4"/>
      <c r="P110" s="4"/>
      <c r="Q110" s="4"/>
      <c r="S110" s="4"/>
    </row>
    <row r="111" spans="1:25" x14ac:dyDescent="0.2">
      <c r="A111" s="3"/>
      <c r="N111" s="3"/>
    </row>
    <row r="112" spans="1:25" x14ac:dyDescent="0.2">
      <c r="A112" s="2" t="s">
        <v>109</v>
      </c>
      <c r="B112" s="4" t="s">
        <v>2</v>
      </c>
      <c r="C112" s="4" t="s">
        <v>3</v>
      </c>
      <c r="D112" s="4" t="s">
        <v>4</v>
      </c>
      <c r="F112" s="4" t="s">
        <v>5</v>
      </c>
      <c r="H112" s="4" t="s">
        <v>100</v>
      </c>
      <c r="J112" s="4" t="s">
        <v>101</v>
      </c>
      <c r="K112" s="4" t="s">
        <v>102</v>
      </c>
      <c r="L112" s="4" t="s">
        <v>103</v>
      </c>
      <c r="N112" s="2" t="s">
        <v>109</v>
      </c>
      <c r="O112" s="4" t="s">
        <v>2</v>
      </c>
      <c r="P112" s="4" t="s">
        <v>3</v>
      </c>
      <c r="Q112" s="4" t="s">
        <v>4</v>
      </c>
      <c r="S112" s="4" t="s">
        <v>5</v>
      </c>
      <c r="U112" s="4" t="s">
        <v>100</v>
      </c>
      <c r="W112" s="4" t="s">
        <v>101</v>
      </c>
      <c r="X112" s="4" t="s">
        <v>102</v>
      </c>
      <c r="Y112" s="4" t="s">
        <v>103</v>
      </c>
    </row>
    <row r="113" spans="1:38" x14ac:dyDescent="0.2">
      <c r="A113" s="3" t="s">
        <v>105</v>
      </c>
      <c r="B113">
        <v>141000</v>
      </c>
      <c r="C113">
        <v>180000</v>
      </c>
      <c r="D113">
        <v>176000</v>
      </c>
      <c r="F113">
        <f>AVERAGE(B113:D113)</f>
        <v>165666.66666666666</v>
      </c>
      <c r="H113" s="35">
        <f>F118/F113</f>
        <v>0</v>
      </c>
      <c r="J113" s="35">
        <f>AVERAGE(H113:H115)</f>
        <v>1.5467904098994588E-6</v>
      </c>
      <c r="K113">
        <f>STDEV(H113:H115)</f>
        <v>2.6791195786061524E-6</v>
      </c>
      <c r="L113">
        <f>K113/SQRT(3)</f>
        <v>1.546790409899459E-6</v>
      </c>
      <c r="N113" s="3" t="s">
        <v>105</v>
      </c>
      <c r="O113">
        <v>159000</v>
      </c>
      <c r="P113">
        <v>187000</v>
      </c>
      <c r="Q113">
        <v>170000</v>
      </c>
      <c r="S113">
        <f>AVERAGE(O113:Q113)</f>
        <v>172000</v>
      </c>
      <c r="U113" s="35">
        <f>S118/S113</f>
        <v>5.8139534883720927E-6</v>
      </c>
      <c r="W113" s="35">
        <f>AVERAGE(U113:U115)</f>
        <v>3.0834598684035268E-6</v>
      </c>
      <c r="X113">
        <f>STDEV(U113:U115)</f>
        <v>2.9230040490288741E-6</v>
      </c>
      <c r="Y113">
        <f>X113/SQRT(3)</f>
        <v>1.6875971745491866E-6</v>
      </c>
    </row>
    <row r="114" spans="1:38" x14ac:dyDescent="0.2">
      <c r="A114" s="3" t="s">
        <v>106</v>
      </c>
      <c r="B114">
        <v>139000</v>
      </c>
      <c r="C114">
        <v>149000</v>
      </c>
      <c r="D114">
        <v>143000</v>
      </c>
      <c r="F114">
        <f t="shared" ref="F114:F115" si="42">AVERAGE(B114:D114)</f>
        <v>143666.66666666666</v>
      </c>
      <c r="H114" s="35">
        <f t="shared" ref="H114:H115" si="43">F119/F114</f>
        <v>0</v>
      </c>
      <c r="N114" s="3" t="s">
        <v>106</v>
      </c>
      <c r="O114">
        <v>199000</v>
      </c>
      <c r="P114">
        <v>201000</v>
      </c>
      <c r="Q114">
        <v>182000</v>
      </c>
      <c r="S114">
        <f t="shared" ref="S114:S115" si="44">AVERAGE(O114:Q114)</f>
        <v>194000</v>
      </c>
      <c r="U114" s="35">
        <f t="shared" ref="U114:U115" si="45">S119/S114</f>
        <v>3.4364261168384878E-6</v>
      </c>
    </row>
    <row r="115" spans="1:38" x14ac:dyDescent="0.2">
      <c r="A115" s="3" t="s">
        <v>107</v>
      </c>
      <c r="B115">
        <v>139000</v>
      </c>
      <c r="C115">
        <v>173000</v>
      </c>
      <c r="D115">
        <v>119000</v>
      </c>
      <c r="F115">
        <f t="shared" si="42"/>
        <v>143666.66666666666</v>
      </c>
      <c r="H115" s="35">
        <f t="shared" si="43"/>
        <v>4.6403712296983763E-6</v>
      </c>
      <c r="N115" s="3" t="s">
        <v>107</v>
      </c>
      <c r="O115">
        <v>203000</v>
      </c>
      <c r="P115">
        <v>192000</v>
      </c>
      <c r="Q115">
        <v>210000</v>
      </c>
      <c r="S115">
        <f t="shared" si="44"/>
        <v>201666.66666666666</v>
      </c>
      <c r="U115" s="35">
        <f t="shared" si="45"/>
        <v>0</v>
      </c>
    </row>
    <row r="116" spans="1:38" x14ac:dyDescent="0.2">
      <c r="B116" s="3"/>
      <c r="O116" s="3"/>
    </row>
    <row r="117" spans="1:38" x14ac:dyDescent="0.2">
      <c r="A117" s="2" t="s">
        <v>89</v>
      </c>
      <c r="B117" s="4" t="s">
        <v>2</v>
      </c>
      <c r="C117" s="4" t="s">
        <v>3</v>
      </c>
      <c r="D117" s="4" t="s">
        <v>4</v>
      </c>
      <c r="F117" s="4" t="s">
        <v>5</v>
      </c>
      <c r="J117" s="2" t="s">
        <v>108</v>
      </c>
      <c r="N117" s="2" t="s">
        <v>89</v>
      </c>
      <c r="O117" s="4" t="s">
        <v>2</v>
      </c>
      <c r="P117" s="4" t="s">
        <v>3</v>
      </c>
      <c r="Q117" s="4" t="s">
        <v>4</v>
      </c>
      <c r="S117" s="4" t="s">
        <v>5</v>
      </c>
      <c r="W117" s="2" t="s">
        <v>108</v>
      </c>
    </row>
    <row r="118" spans="1:38" x14ac:dyDescent="0.2">
      <c r="A118" s="3" t="s">
        <v>105</v>
      </c>
      <c r="B118">
        <v>0</v>
      </c>
      <c r="C118">
        <v>0</v>
      </c>
      <c r="D118">
        <v>0</v>
      </c>
      <c r="F118">
        <f>AVERAGE(B118:D118)</f>
        <v>0</v>
      </c>
      <c r="J118" s="23">
        <f>J113/J87</f>
        <v>7.5570550974086963</v>
      </c>
      <c r="N118" s="3" t="s">
        <v>105</v>
      </c>
      <c r="O118">
        <v>0</v>
      </c>
      <c r="P118">
        <v>1</v>
      </c>
      <c r="Q118">
        <v>2</v>
      </c>
      <c r="S118">
        <f>AVERAGE(O118:Q118)</f>
        <v>1</v>
      </c>
      <c r="W118" s="23">
        <f>W113/W87</f>
        <v>9.6507000420076992</v>
      </c>
    </row>
    <row r="119" spans="1:38" x14ac:dyDescent="0.2">
      <c r="A119" s="3" t="s">
        <v>106</v>
      </c>
      <c r="B119">
        <v>0</v>
      </c>
      <c r="C119">
        <v>0</v>
      </c>
      <c r="D119">
        <v>0</v>
      </c>
      <c r="F119">
        <f t="shared" ref="F119:F120" si="46">AVERAGE(B119:D119)</f>
        <v>0</v>
      </c>
      <c r="N119" s="3" t="s">
        <v>106</v>
      </c>
      <c r="O119">
        <v>1</v>
      </c>
      <c r="P119">
        <v>0</v>
      </c>
      <c r="Q119">
        <v>1</v>
      </c>
      <c r="S119">
        <f t="shared" ref="S119:S120" si="47">AVERAGE(O119:Q119)</f>
        <v>0.66666666666666663</v>
      </c>
    </row>
    <row r="120" spans="1:38" x14ac:dyDescent="0.2">
      <c r="A120" s="3" t="s">
        <v>107</v>
      </c>
      <c r="B120">
        <v>1</v>
      </c>
      <c r="C120">
        <v>1</v>
      </c>
      <c r="D120">
        <v>0</v>
      </c>
      <c r="F120">
        <f t="shared" si="46"/>
        <v>0.66666666666666663</v>
      </c>
      <c r="N120" s="3" t="s">
        <v>107</v>
      </c>
      <c r="O120">
        <v>0</v>
      </c>
      <c r="P120">
        <v>0</v>
      </c>
      <c r="Q120">
        <v>0</v>
      </c>
      <c r="S120">
        <f t="shared" si="47"/>
        <v>0</v>
      </c>
    </row>
    <row r="122" spans="1:38" x14ac:dyDescent="0.2">
      <c r="A122" s="6"/>
      <c r="B122" s="4"/>
      <c r="C122" s="4"/>
      <c r="D122" s="4"/>
      <c r="F122" s="4"/>
      <c r="N122" s="6"/>
      <c r="O122" s="4"/>
      <c r="P122" s="4"/>
      <c r="Q122" s="4"/>
      <c r="S122" s="4"/>
      <c r="AA122" s="6"/>
      <c r="AB122" s="4"/>
      <c r="AC122" s="4"/>
      <c r="AD122" s="4"/>
      <c r="AF122" s="4"/>
    </row>
    <row r="123" spans="1:38" x14ac:dyDescent="0.2">
      <c r="A123" s="3"/>
      <c r="N123" s="3"/>
      <c r="AA123" s="3"/>
    </row>
    <row r="124" spans="1:38" x14ac:dyDescent="0.2">
      <c r="A124" s="2"/>
      <c r="B124" s="4"/>
      <c r="C124" s="4"/>
      <c r="D124" s="4"/>
      <c r="F124" s="4"/>
      <c r="H124" s="4"/>
      <c r="J124" s="4"/>
      <c r="K124" s="4"/>
      <c r="L124" s="4"/>
      <c r="N124" s="2"/>
      <c r="O124" s="4"/>
      <c r="P124" s="4"/>
      <c r="Q124" s="4"/>
      <c r="S124" s="4"/>
      <c r="U124" s="4"/>
      <c r="W124" s="4"/>
      <c r="X124" s="4"/>
      <c r="Y124" s="4"/>
      <c r="AA124" s="2"/>
      <c r="AB124" s="4"/>
      <c r="AC124" s="4"/>
      <c r="AD124" s="4"/>
      <c r="AF124" s="4"/>
      <c r="AH124" s="4"/>
      <c r="AJ124" s="4"/>
      <c r="AK124" s="4"/>
      <c r="AL124" s="4"/>
    </row>
    <row r="125" spans="1:38" x14ac:dyDescent="0.2">
      <c r="A125" s="3"/>
      <c r="H125" s="35"/>
      <c r="J125" s="35"/>
      <c r="N125" s="3"/>
      <c r="U125" s="35"/>
      <c r="W125" s="35"/>
      <c r="AA125" s="3"/>
      <c r="AH125" s="35"/>
      <c r="AJ125" s="35"/>
    </row>
    <row r="126" spans="1:38" x14ac:dyDescent="0.2">
      <c r="A126" s="3"/>
      <c r="H126" s="35"/>
      <c r="N126" s="3"/>
      <c r="U126" s="35"/>
      <c r="AA126" s="3"/>
      <c r="AH126" s="35"/>
    </row>
    <row r="127" spans="1:38" x14ac:dyDescent="0.2">
      <c r="A127" s="3"/>
      <c r="H127" s="35"/>
      <c r="N127" s="3"/>
      <c r="U127" s="35"/>
      <c r="AA127" s="3"/>
      <c r="AH127" s="35"/>
    </row>
    <row r="128" spans="1:38" x14ac:dyDescent="0.2">
      <c r="B128" s="3"/>
      <c r="O128" s="3"/>
      <c r="AB128" s="3"/>
    </row>
    <row r="129" spans="1:36" x14ac:dyDescent="0.2">
      <c r="A129" s="2"/>
      <c r="B129" s="4"/>
      <c r="C129" s="4"/>
      <c r="D129" s="4"/>
      <c r="F129" s="4"/>
      <c r="J129" s="2"/>
      <c r="N129" s="2"/>
      <c r="O129" s="4"/>
      <c r="P129" s="4"/>
      <c r="Q129" s="4"/>
      <c r="S129" s="4"/>
      <c r="W129" s="2"/>
      <c r="AA129" s="2"/>
      <c r="AB129" s="4"/>
      <c r="AC129" s="4"/>
      <c r="AD129" s="4"/>
      <c r="AF129" s="4"/>
      <c r="AJ129" s="2"/>
    </row>
    <row r="130" spans="1:36" x14ac:dyDescent="0.2">
      <c r="A130" s="3"/>
      <c r="J130" s="23"/>
      <c r="N130" s="3"/>
      <c r="W130" s="23"/>
      <c r="AA130" s="3"/>
      <c r="AJ130" s="23"/>
    </row>
    <row r="131" spans="1:36" x14ac:dyDescent="0.2">
      <c r="A131" s="3"/>
      <c r="N131" s="3"/>
      <c r="AA131" s="3"/>
    </row>
    <row r="132" spans="1:36" x14ac:dyDescent="0.2">
      <c r="A132" s="3"/>
      <c r="N132" s="3"/>
      <c r="AA13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C4BC-4CFC-C04E-88E6-BDB86AC437DE}">
  <dimension ref="A1:AA141"/>
  <sheetViews>
    <sheetView zoomScale="84" workbookViewId="0">
      <selection activeCell="K98" sqref="K98"/>
    </sheetView>
  </sheetViews>
  <sheetFormatPr baseColWidth="10" defaultRowHeight="16" x14ac:dyDescent="0.2"/>
  <cols>
    <col min="21" max="21" width="11.1640625" bestFit="1" customWidth="1"/>
  </cols>
  <sheetData>
    <row r="1" spans="1:27" x14ac:dyDescent="0.2">
      <c r="A1" s="2" t="s">
        <v>9</v>
      </c>
      <c r="P1" s="2" t="s">
        <v>12</v>
      </c>
    </row>
    <row r="2" spans="1:27" x14ac:dyDescent="0.2">
      <c r="A2" s="4" t="s">
        <v>1</v>
      </c>
      <c r="B2" s="4" t="s">
        <v>2</v>
      </c>
      <c r="C2" s="4" t="s">
        <v>3</v>
      </c>
      <c r="D2" s="4" t="s">
        <v>4</v>
      </c>
      <c r="E2" s="5"/>
      <c r="F2" s="5" t="s">
        <v>5</v>
      </c>
      <c r="G2" s="5"/>
      <c r="H2" s="5" t="s">
        <v>11</v>
      </c>
      <c r="I2" s="5"/>
      <c r="J2" s="5" t="s">
        <v>6</v>
      </c>
      <c r="K2" s="5" t="s">
        <v>7</v>
      </c>
      <c r="L2" s="5" t="s">
        <v>8</v>
      </c>
      <c r="P2" s="4" t="s">
        <v>1</v>
      </c>
      <c r="Q2" s="4" t="s">
        <v>2</v>
      </c>
      <c r="R2" s="4" t="s">
        <v>3</v>
      </c>
      <c r="S2" s="4" t="s">
        <v>4</v>
      </c>
      <c r="T2" s="5"/>
      <c r="U2" s="5" t="s">
        <v>5</v>
      </c>
      <c r="V2" s="5"/>
      <c r="W2" s="5" t="s">
        <v>11</v>
      </c>
      <c r="X2" s="5"/>
      <c r="Y2" s="5" t="s">
        <v>6</v>
      </c>
      <c r="Z2" s="5" t="s">
        <v>7</v>
      </c>
      <c r="AA2" s="5" t="s">
        <v>8</v>
      </c>
    </row>
    <row r="3" spans="1:27" x14ac:dyDescent="0.2">
      <c r="A3" s="6">
        <v>1</v>
      </c>
      <c r="B3">
        <v>1750</v>
      </c>
      <c r="C3">
        <v>1660</v>
      </c>
      <c r="D3">
        <v>1890</v>
      </c>
      <c r="F3">
        <f>AVERAGE(B3:D3)</f>
        <v>1766.6666666666667</v>
      </c>
      <c r="H3" s="7">
        <f>F14/F3</f>
        <v>1.2264150943396227E-2</v>
      </c>
      <c r="J3" s="7">
        <f>AVERAGE(H3:H21)</f>
        <v>9.7865965353184283E-3</v>
      </c>
      <c r="K3" s="7">
        <f>STDEV(H3:H20)</f>
        <v>2.4800220110795883E-3</v>
      </c>
      <c r="L3" s="7">
        <f>K3/SQRT(8)</f>
        <v>8.7682019076313798E-4</v>
      </c>
      <c r="P3" s="6">
        <v>1</v>
      </c>
      <c r="Q3">
        <v>3540</v>
      </c>
      <c r="R3">
        <v>3030</v>
      </c>
      <c r="S3">
        <v>3140</v>
      </c>
      <c r="T3" s="8"/>
      <c r="U3" s="23">
        <f>AVERAGE(Q3:S3)</f>
        <v>3236.6666666666665</v>
      </c>
      <c r="W3" s="7">
        <f>U14/U3</f>
        <v>7.7239958805355308E-3</v>
      </c>
      <c r="Y3" s="7">
        <f>AVERAGE(W3:W10)</f>
        <v>1.5162753289307484E-2</v>
      </c>
      <c r="Z3" s="7">
        <f>STDEV(W3:W10)</f>
        <v>5.7602395346925111E-3</v>
      </c>
      <c r="AA3" s="7">
        <f>Z3/SQRT(8)</f>
        <v>2.0365522181199588E-3</v>
      </c>
    </row>
    <row r="4" spans="1:27" x14ac:dyDescent="0.2">
      <c r="A4" s="6">
        <v>2</v>
      </c>
      <c r="B4">
        <v>4510</v>
      </c>
      <c r="C4">
        <v>4410</v>
      </c>
      <c r="D4">
        <v>4950</v>
      </c>
      <c r="F4">
        <f t="shared" ref="F4:F10" si="0">AVERAGE(B4:D4)</f>
        <v>4623.333333333333</v>
      </c>
      <c r="H4" s="7">
        <f t="shared" ref="H4:H10" si="1">F15/F4</f>
        <v>6.4167267483777948E-3</v>
      </c>
      <c r="P4" s="6">
        <v>2</v>
      </c>
      <c r="Q4">
        <v>1890</v>
      </c>
      <c r="R4">
        <v>1570</v>
      </c>
      <c r="S4">
        <v>1740</v>
      </c>
      <c r="U4">
        <f t="shared" ref="U4:U10" si="2">AVERAGE(Q4:S4)</f>
        <v>1733.3333333333333</v>
      </c>
      <c r="W4" s="7">
        <f t="shared" ref="W4:W10" si="3">U15/U4</f>
        <v>2.7115384615384618E-2</v>
      </c>
    </row>
    <row r="5" spans="1:27" x14ac:dyDescent="0.2">
      <c r="A5" s="6">
        <v>3</v>
      </c>
      <c r="B5">
        <v>2540</v>
      </c>
      <c r="C5">
        <v>2350</v>
      </c>
      <c r="D5">
        <v>2310</v>
      </c>
      <c r="F5">
        <f t="shared" si="0"/>
        <v>2400</v>
      </c>
      <c r="H5" s="7">
        <f t="shared" si="1"/>
        <v>1.1111111111111112E-2</v>
      </c>
      <c r="P5" s="6">
        <v>3</v>
      </c>
      <c r="Q5">
        <v>5270</v>
      </c>
      <c r="R5">
        <v>5170</v>
      </c>
      <c r="S5">
        <v>4690</v>
      </c>
      <c r="U5">
        <f t="shared" si="2"/>
        <v>5043.333333333333</v>
      </c>
      <c r="W5" s="7">
        <f t="shared" si="3"/>
        <v>1.5003304692663585E-2</v>
      </c>
    </row>
    <row r="6" spans="1:27" x14ac:dyDescent="0.2">
      <c r="A6" s="6">
        <v>4</v>
      </c>
      <c r="B6">
        <v>3370</v>
      </c>
      <c r="C6">
        <v>3120</v>
      </c>
      <c r="D6">
        <v>3090</v>
      </c>
      <c r="F6">
        <f t="shared" si="0"/>
        <v>3193.3333333333335</v>
      </c>
      <c r="H6" s="7">
        <f t="shared" si="1"/>
        <v>6.4718162839248437E-3</v>
      </c>
      <c r="P6" s="6">
        <v>4</v>
      </c>
      <c r="Q6">
        <v>2270</v>
      </c>
      <c r="R6">
        <v>2320</v>
      </c>
      <c r="S6">
        <v>2360</v>
      </c>
      <c r="U6">
        <f t="shared" si="2"/>
        <v>2316.6666666666665</v>
      </c>
      <c r="W6" s="7">
        <f t="shared" si="3"/>
        <v>1.7985611510791366E-2</v>
      </c>
    </row>
    <row r="7" spans="1:27" x14ac:dyDescent="0.2">
      <c r="A7" s="6">
        <v>5</v>
      </c>
      <c r="B7">
        <v>2970</v>
      </c>
      <c r="C7">
        <v>2890</v>
      </c>
      <c r="D7">
        <v>2870</v>
      </c>
      <c r="F7">
        <f t="shared" si="0"/>
        <v>2910</v>
      </c>
      <c r="H7" s="7">
        <f t="shared" si="1"/>
        <v>8.2474226804123713E-3</v>
      </c>
      <c r="P7" s="6">
        <v>5</v>
      </c>
      <c r="Q7">
        <v>2980</v>
      </c>
      <c r="R7">
        <v>2970</v>
      </c>
      <c r="S7">
        <v>2990</v>
      </c>
      <c r="U7">
        <f t="shared" si="2"/>
        <v>2980</v>
      </c>
      <c r="W7" s="7">
        <f t="shared" si="3"/>
        <v>1.3199105145413871E-2</v>
      </c>
    </row>
    <row r="8" spans="1:27" x14ac:dyDescent="0.2">
      <c r="A8" s="6">
        <v>6</v>
      </c>
      <c r="B8">
        <v>1300</v>
      </c>
      <c r="C8">
        <v>1090</v>
      </c>
      <c r="D8">
        <v>1260</v>
      </c>
      <c r="F8">
        <f t="shared" si="0"/>
        <v>1216.6666666666667</v>
      </c>
      <c r="H8" s="7">
        <f t="shared" si="1"/>
        <v>1.1232876712328766E-2</v>
      </c>
      <c r="P8" s="6">
        <v>6</v>
      </c>
      <c r="Q8">
        <v>870</v>
      </c>
      <c r="R8">
        <v>890</v>
      </c>
      <c r="S8">
        <v>940</v>
      </c>
      <c r="U8">
        <f t="shared" si="2"/>
        <v>900</v>
      </c>
      <c r="W8" s="7">
        <f t="shared" si="3"/>
        <v>1.074074074074074E-2</v>
      </c>
    </row>
    <row r="9" spans="1:27" x14ac:dyDescent="0.2">
      <c r="A9" s="6">
        <v>7</v>
      </c>
      <c r="B9">
        <v>2130</v>
      </c>
      <c r="C9">
        <v>2080</v>
      </c>
      <c r="D9">
        <v>2070</v>
      </c>
      <c r="F9">
        <f t="shared" si="0"/>
        <v>2093.3333333333335</v>
      </c>
      <c r="H9" s="7">
        <f t="shared" si="1"/>
        <v>9.8726114649681524E-3</v>
      </c>
      <c r="P9" s="6">
        <v>7</v>
      </c>
      <c r="Q9">
        <v>1540</v>
      </c>
      <c r="R9">
        <v>1620</v>
      </c>
      <c r="S9">
        <v>1590</v>
      </c>
      <c r="U9">
        <f t="shared" si="2"/>
        <v>1583.3333333333333</v>
      </c>
      <c r="W9" s="7">
        <f t="shared" si="3"/>
        <v>1.368421052631579E-2</v>
      </c>
    </row>
    <row r="10" spans="1:27" x14ac:dyDescent="0.2">
      <c r="A10" s="6">
        <v>8</v>
      </c>
      <c r="B10">
        <v>1870</v>
      </c>
      <c r="C10">
        <v>1920</v>
      </c>
      <c r="D10">
        <v>1890</v>
      </c>
      <c r="F10">
        <f t="shared" si="0"/>
        <v>1893.3333333333333</v>
      </c>
      <c r="H10" s="7">
        <f t="shared" si="1"/>
        <v>1.2676056338028169E-2</v>
      </c>
      <c r="P10" s="6">
        <v>8</v>
      </c>
      <c r="Q10">
        <v>1980</v>
      </c>
      <c r="R10">
        <v>2030</v>
      </c>
      <c r="S10">
        <v>2110</v>
      </c>
      <c r="U10">
        <f t="shared" si="2"/>
        <v>2040</v>
      </c>
      <c r="W10" s="7">
        <f t="shared" si="3"/>
        <v>1.5849673202614382E-2</v>
      </c>
    </row>
    <row r="12" spans="1:27" x14ac:dyDescent="0.2">
      <c r="A12" s="2" t="s">
        <v>10</v>
      </c>
      <c r="P12" s="2" t="s">
        <v>72</v>
      </c>
    </row>
    <row r="13" spans="1:27" x14ac:dyDescent="0.2">
      <c r="A13" s="4" t="s">
        <v>1</v>
      </c>
      <c r="B13" s="4" t="s">
        <v>2</v>
      </c>
      <c r="C13" s="4" t="s">
        <v>3</v>
      </c>
      <c r="D13" s="4" t="s">
        <v>4</v>
      </c>
      <c r="E13" s="5"/>
      <c r="F13" s="5" t="s">
        <v>5</v>
      </c>
      <c r="G13" s="5"/>
      <c r="H13" s="5"/>
      <c r="I13" s="5"/>
      <c r="J13" s="5"/>
      <c r="K13" s="5"/>
      <c r="L13" s="5"/>
      <c r="P13" s="4" t="s">
        <v>1</v>
      </c>
      <c r="Q13" s="4" t="s">
        <v>2</v>
      </c>
      <c r="R13" s="4" t="s">
        <v>3</v>
      </c>
      <c r="S13" s="4" t="s">
        <v>4</v>
      </c>
      <c r="T13" s="5"/>
      <c r="U13" s="5" t="s">
        <v>5</v>
      </c>
      <c r="V13" s="5"/>
      <c r="W13" s="5"/>
      <c r="X13" s="5"/>
      <c r="Y13" s="5"/>
      <c r="Z13" s="5"/>
      <c r="AA13" s="5"/>
    </row>
    <row r="14" spans="1:27" x14ac:dyDescent="0.2">
      <c r="A14" s="6">
        <v>1</v>
      </c>
      <c r="B14">
        <v>20</v>
      </c>
      <c r="C14">
        <v>25</v>
      </c>
      <c r="D14">
        <v>20</v>
      </c>
      <c r="F14">
        <f>AVERAGE(B14:D14)</f>
        <v>21.666666666666668</v>
      </c>
      <c r="H14" s="7"/>
      <c r="J14" s="7"/>
      <c r="K14" s="7"/>
      <c r="L14" s="7"/>
      <c r="P14" s="6">
        <v>1</v>
      </c>
      <c r="Q14">
        <v>26</v>
      </c>
      <c r="R14">
        <v>25</v>
      </c>
      <c r="S14">
        <v>24</v>
      </c>
      <c r="U14">
        <f>AVERAGE(Q14:S14)</f>
        <v>25</v>
      </c>
      <c r="W14" s="7"/>
      <c r="Y14" s="7"/>
      <c r="Z14" s="7"/>
      <c r="AA14" s="7"/>
    </row>
    <row r="15" spans="1:27" x14ac:dyDescent="0.2">
      <c r="A15" s="6">
        <v>2</v>
      </c>
      <c r="B15">
        <v>33</v>
      </c>
      <c r="C15">
        <v>25</v>
      </c>
      <c r="D15">
        <v>31</v>
      </c>
      <c r="F15">
        <f t="shared" ref="F15:F21" si="4">AVERAGE(B15:D15)</f>
        <v>29.666666666666668</v>
      </c>
      <c r="H15" s="7"/>
      <c r="P15" s="6">
        <v>2</v>
      </c>
      <c r="Q15">
        <v>41</v>
      </c>
      <c r="R15">
        <v>64</v>
      </c>
      <c r="S15">
        <v>36</v>
      </c>
      <c r="U15">
        <f t="shared" ref="U15:U21" si="5">AVERAGE(Q15:S15)</f>
        <v>47</v>
      </c>
      <c r="W15" s="7"/>
    </row>
    <row r="16" spans="1:27" x14ac:dyDescent="0.2">
      <c r="A16" s="6">
        <v>3</v>
      </c>
      <c r="B16">
        <v>21</v>
      </c>
      <c r="C16">
        <v>26</v>
      </c>
      <c r="D16">
        <v>33</v>
      </c>
      <c r="F16">
        <f t="shared" si="4"/>
        <v>26.666666666666668</v>
      </c>
      <c r="H16" s="7"/>
      <c r="P16" s="6">
        <v>3</v>
      </c>
      <c r="Q16">
        <v>64</v>
      </c>
      <c r="R16">
        <v>76</v>
      </c>
      <c r="S16">
        <v>87</v>
      </c>
      <c r="U16">
        <f t="shared" si="5"/>
        <v>75.666666666666671</v>
      </c>
      <c r="W16" s="7"/>
    </row>
    <row r="17" spans="1:27" x14ac:dyDescent="0.2">
      <c r="A17" s="6">
        <v>4</v>
      </c>
      <c r="B17">
        <v>19</v>
      </c>
      <c r="C17">
        <v>19</v>
      </c>
      <c r="D17">
        <v>24</v>
      </c>
      <c r="F17">
        <f t="shared" si="4"/>
        <v>20.666666666666668</v>
      </c>
      <c r="H17" s="7"/>
      <c r="P17" s="6">
        <v>4</v>
      </c>
      <c r="Q17">
        <v>54</v>
      </c>
      <c r="R17">
        <v>39</v>
      </c>
      <c r="S17">
        <v>32</v>
      </c>
      <c r="U17">
        <f t="shared" si="5"/>
        <v>41.666666666666664</v>
      </c>
      <c r="W17" s="7"/>
    </row>
    <row r="18" spans="1:27" x14ac:dyDescent="0.2">
      <c r="A18" s="6">
        <v>5</v>
      </c>
      <c r="B18">
        <v>25</v>
      </c>
      <c r="C18">
        <v>26</v>
      </c>
      <c r="D18">
        <v>21</v>
      </c>
      <c r="F18">
        <f t="shared" si="4"/>
        <v>24</v>
      </c>
      <c r="H18" s="7"/>
      <c r="P18" s="6">
        <v>5</v>
      </c>
      <c r="Q18">
        <v>37</v>
      </c>
      <c r="R18">
        <v>42</v>
      </c>
      <c r="S18">
        <v>39</v>
      </c>
      <c r="U18">
        <f t="shared" si="5"/>
        <v>39.333333333333336</v>
      </c>
      <c r="W18" s="7"/>
    </row>
    <row r="19" spans="1:27" x14ac:dyDescent="0.2">
      <c r="A19" s="6">
        <v>6</v>
      </c>
      <c r="B19">
        <v>18</v>
      </c>
      <c r="C19">
        <v>11</v>
      </c>
      <c r="D19">
        <v>12</v>
      </c>
      <c r="F19">
        <f t="shared" si="4"/>
        <v>13.666666666666666</v>
      </c>
      <c r="H19" s="7"/>
      <c r="P19" s="6">
        <v>6</v>
      </c>
      <c r="Q19">
        <v>12</v>
      </c>
      <c r="R19">
        <v>9</v>
      </c>
      <c r="S19">
        <v>8</v>
      </c>
      <c r="U19">
        <f t="shared" si="5"/>
        <v>9.6666666666666661</v>
      </c>
      <c r="W19" s="7"/>
    </row>
    <row r="20" spans="1:27" x14ac:dyDescent="0.2">
      <c r="A20" s="6">
        <v>7</v>
      </c>
      <c r="B20">
        <v>21</v>
      </c>
      <c r="C20">
        <v>20</v>
      </c>
      <c r="D20">
        <v>21</v>
      </c>
      <c r="F20">
        <f t="shared" si="4"/>
        <v>20.666666666666668</v>
      </c>
      <c r="H20" s="7"/>
      <c r="P20" s="6">
        <v>7</v>
      </c>
      <c r="Q20">
        <v>21</v>
      </c>
      <c r="R20">
        <v>21</v>
      </c>
      <c r="S20">
        <v>23</v>
      </c>
      <c r="U20">
        <f t="shared" si="5"/>
        <v>21.666666666666668</v>
      </c>
      <c r="W20" s="7"/>
    </row>
    <row r="21" spans="1:27" x14ac:dyDescent="0.2">
      <c r="A21" s="6">
        <v>8</v>
      </c>
      <c r="B21">
        <v>28</v>
      </c>
      <c r="C21">
        <v>23</v>
      </c>
      <c r="D21">
        <v>21</v>
      </c>
      <c r="F21">
        <f t="shared" si="4"/>
        <v>24</v>
      </c>
      <c r="H21" s="7"/>
      <c r="P21" s="6">
        <v>8</v>
      </c>
      <c r="Q21">
        <v>28</v>
      </c>
      <c r="R21">
        <v>32</v>
      </c>
      <c r="S21">
        <v>37</v>
      </c>
      <c r="U21">
        <f t="shared" si="5"/>
        <v>32.333333333333336</v>
      </c>
      <c r="W21" s="7"/>
    </row>
    <row r="22" spans="1:27" x14ac:dyDescent="0.2">
      <c r="A22" s="6"/>
      <c r="H22" s="7"/>
      <c r="P22" s="6"/>
      <c r="W22" s="7"/>
    </row>
    <row r="23" spans="1:27" x14ac:dyDescent="0.2">
      <c r="A23" s="9" t="s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P23" s="9" t="s">
        <v>23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">
      <c r="A24" s="11" t="s">
        <v>1</v>
      </c>
      <c r="B24" s="11" t="s">
        <v>2</v>
      </c>
      <c r="C24" s="11" t="s">
        <v>3</v>
      </c>
      <c r="D24" s="11" t="s">
        <v>4</v>
      </c>
      <c r="E24" s="12"/>
      <c r="F24" s="12" t="s">
        <v>5</v>
      </c>
      <c r="G24" s="12"/>
      <c r="H24" s="12" t="s">
        <v>11</v>
      </c>
      <c r="I24" s="12"/>
      <c r="J24" s="12" t="s">
        <v>6</v>
      </c>
      <c r="K24" s="12" t="s">
        <v>7</v>
      </c>
      <c r="L24" s="12" t="s">
        <v>8</v>
      </c>
      <c r="P24" s="11" t="s">
        <v>1</v>
      </c>
      <c r="Q24" s="11" t="s">
        <v>2</v>
      </c>
      <c r="R24" s="11" t="s">
        <v>3</v>
      </c>
      <c r="S24" s="11" t="s">
        <v>4</v>
      </c>
      <c r="T24" s="12"/>
      <c r="U24" s="12" t="s">
        <v>5</v>
      </c>
      <c r="V24" s="12"/>
      <c r="W24" s="12" t="s">
        <v>11</v>
      </c>
      <c r="X24" s="12"/>
      <c r="Y24" s="12" t="s">
        <v>6</v>
      </c>
      <c r="Z24" s="12" t="s">
        <v>7</v>
      </c>
      <c r="AA24" s="12" t="s">
        <v>8</v>
      </c>
    </row>
    <row r="25" spans="1:27" x14ac:dyDescent="0.2">
      <c r="A25" s="13">
        <v>1</v>
      </c>
      <c r="B25" s="10">
        <v>1230</v>
      </c>
      <c r="C25" s="10">
        <v>1150</v>
      </c>
      <c r="D25" s="10">
        <v>1130</v>
      </c>
      <c r="E25" s="10"/>
      <c r="F25" s="10">
        <f>AVERAGE(B25:D25)</f>
        <v>1170</v>
      </c>
      <c r="G25" s="10"/>
      <c r="H25" s="14">
        <f>F31/F25</f>
        <v>2.5641025641025641E-3</v>
      </c>
      <c r="I25" s="10"/>
      <c r="J25" s="14">
        <f>AVERAGE(H25:H27)</f>
        <v>3.128229640685157E-3</v>
      </c>
      <c r="K25" s="14">
        <f>STDEV(H25:H27)</f>
        <v>4.8943883621377403E-4</v>
      </c>
      <c r="L25" s="14">
        <f>K25/SQRT(3)</f>
        <v>2.8257764383987963E-4</v>
      </c>
      <c r="P25" s="13">
        <v>1</v>
      </c>
      <c r="Q25" s="10">
        <v>1770</v>
      </c>
      <c r="R25" s="10">
        <v>1700</v>
      </c>
      <c r="S25" s="10">
        <v>2040</v>
      </c>
      <c r="T25" s="15"/>
      <c r="U25" s="10">
        <f>AVERAGE(Q25:S25)</f>
        <v>1836.6666666666667</v>
      </c>
      <c r="V25" s="10"/>
      <c r="W25" s="14">
        <f>U31/U25</f>
        <v>5.4446460980036291E-4</v>
      </c>
      <c r="X25" s="10"/>
      <c r="Y25" s="14">
        <f>AVERAGE(W25:W27)</f>
        <v>3.3870244831648876E-3</v>
      </c>
      <c r="Z25" s="14">
        <f>STDEV(W25:W27)</f>
        <v>3.4421613112681562E-3</v>
      </c>
      <c r="AA25" s="14">
        <f>Z25/SQRT(3)</f>
        <v>1.9873327596547853E-3</v>
      </c>
    </row>
    <row r="26" spans="1:27" x14ac:dyDescent="0.2">
      <c r="A26" s="13">
        <v>2</v>
      </c>
      <c r="B26" s="10">
        <v>5550</v>
      </c>
      <c r="C26" s="10">
        <v>5980</v>
      </c>
      <c r="D26" s="10">
        <v>5330</v>
      </c>
      <c r="E26" s="10"/>
      <c r="F26" s="10">
        <f t="shared" ref="F26:F27" si="6">AVERAGE(B26:D26)</f>
        <v>5620</v>
      </c>
      <c r="G26" s="10"/>
      <c r="H26" s="14">
        <f t="shared" ref="H26:H27" si="7">F32/F26</f>
        <v>3.3807829181494663E-3</v>
      </c>
      <c r="I26" s="10"/>
      <c r="J26" s="10"/>
      <c r="K26" s="10"/>
      <c r="L26" s="10"/>
      <c r="P26" s="13">
        <v>2</v>
      </c>
      <c r="Q26" s="10">
        <v>1010</v>
      </c>
      <c r="R26" s="10">
        <v>1170</v>
      </c>
      <c r="S26" s="10">
        <v>1150</v>
      </c>
      <c r="T26" s="10"/>
      <c r="U26" s="10">
        <f t="shared" ref="U26:U27" si="8">AVERAGE(Q26:S26)</f>
        <v>1110</v>
      </c>
      <c r="V26" s="10"/>
      <c r="W26" s="14">
        <f t="shared" ref="W26:W27" si="9">U32/U26</f>
        <v>2.4024024024024023E-3</v>
      </c>
      <c r="X26" s="10"/>
      <c r="Y26" s="10"/>
      <c r="Z26" s="10"/>
      <c r="AA26" s="10"/>
    </row>
    <row r="27" spans="1:27" x14ac:dyDescent="0.2">
      <c r="A27" s="13">
        <v>3</v>
      </c>
      <c r="B27" s="10">
        <v>1180</v>
      </c>
      <c r="C27" s="10">
        <v>1240</v>
      </c>
      <c r="D27" s="10">
        <v>1650</v>
      </c>
      <c r="E27" s="10"/>
      <c r="F27" s="10">
        <f t="shared" si="6"/>
        <v>1356.6666666666667</v>
      </c>
      <c r="G27" s="10"/>
      <c r="H27" s="14">
        <f t="shared" si="7"/>
        <v>3.4398034398034397E-3</v>
      </c>
      <c r="I27" s="10"/>
      <c r="J27" s="10"/>
      <c r="K27" s="10"/>
      <c r="L27" s="10"/>
      <c r="P27" s="13">
        <v>3</v>
      </c>
      <c r="Q27" s="10">
        <v>2940</v>
      </c>
      <c r="R27" s="10">
        <v>2960</v>
      </c>
      <c r="S27" s="10">
        <v>3110</v>
      </c>
      <c r="T27" s="10"/>
      <c r="U27" s="10">
        <f t="shared" si="8"/>
        <v>3003.3333333333335</v>
      </c>
      <c r="V27" s="10"/>
      <c r="W27" s="14">
        <f t="shared" si="9"/>
        <v>7.2142064372918979E-3</v>
      </c>
      <c r="X27" s="10"/>
      <c r="Y27" s="10"/>
      <c r="Z27" s="10"/>
      <c r="AA27" s="10"/>
    </row>
    <row r="28" spans="1:27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">
      <c r="A29" s="9" t="s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P29" s="9" t="s">
        <v>28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">
      <c r="A30" s="11" t="s">
        <v>1</v>
      </c>
      <c r="B30" s="11" t="s">
        <v>2</v>
      </c>
      <c r="C30" s="11" t="s">
        <v>3</v>
      </c>
      <c r="D30" s="11" t="s">
        <v>4</v>
      </c>
      <c r="E30" s="12"/>
      <c r="F30" s="12" t="s">
        <v>5</v>
      </c>
      <c r="G30" s="12"/>
      <c r="H30" s="12"/>
      <c r="I30" s="12"/>
      <c r="J30" s="12"/>
      <c r="K30" s="12"/>
      <c r="L30" s="12"/>
      <c r="P30" s="11" t="s">
        <v>1</v>
      </c>
      <c r="Q30" s="11" t="s">
        <v>2</v>
      </c>
      <c r="R30" s="11" t="s">
        <v>3</v>
      </c>
      <c r="S30" s="11" t="s">
        <v>4</v>
      </c>
      <c r="T30" s="12"/>
      <c r="U30" s="12" t="s">
        <v>5</v>
      </c>
      <c r="V30" s="12"/>
      <c r="W30" s="12"/>
      <c r="X30" s="12"/>
      <c r="Y30" s="12"/>
      <c r="Z30" s="12"/>
      <c r="AA30" s="12"/>
    </row>
    <row r="31" spans="1:27" x14ac:dyDescent="0.2">
      <c r="A31" s="13">
        <v>1</v>
      </c>
      <c r="B31" s="10">
        <v>2</v>
      </c>
      <c r="C31" s="10">
        <v>5</v>
      </c>
      <c r="D31" s="10">
        <v>2</v>
      </c>
      <c r="E31" s="10"/>
      <c r="F31" s="10">
        <f>AVERAGE(B31:D31)</f>
        <v>3</v>
      </c>
      <c r="G31" s="10"/>
      <c r="H31" s="14"/>
      <c r="I31" s="10"/>
      <c r="J31" s="14"/>
      <c r="K31" s="14"/>
      <c r="L31" s="14"/>
      <c r="P31" s="13">
        <v>1</v>
      </c>
      <c r="Q31" s="10">
        <v>1</v>
      </c>
      <c r="R31" s="10">
        <v>0</v>
      </c>
      <c r="S31" s="10">
        <v>2</v>
      </c>
      <c r="T31" s="10"/>
      <c r="U31" s="10">
        <f>AVERAGE(Q31:S31)</f>
        <v>1</v>
      </c>
      <c r="V31" s="10"/>
      <c r="W31" s="14"/>
      <c r="X31" s="10"/>
      <c r="Y31" s="14"/>
      <c r="Z31" s="14"/>
      <c r="AA31" s="14"/>
    </row>
    <row r="32" spans="1:27" x14ac:dyDescent="0.2">
      <c r="A32" s="13">
        <v>2</v>
      </c>
      <c r="B32" s="17">
        <v>24</v>
      </c>
      <c r="C32" s="17">
        <v>12</v>
      </c>
      <c r="D32" s="17">
        <v>21</v>
      </c>
      <c r="E32" s="10"/>
      <c r="F32" s="10">
        <f t="shared" ref="F32:F33" si="10">AVERAGE(B32:D32)</f>
        <v>19</v>
      </c>
      <c r="G32" s="10"/>
      <c r="H32" s="14"/>
      <c r="I32" s="10"/>
      <c r="J32" s="10"/>
      <c r="K32" s="10"/>
      <c r="L32" s="10"/>
      <c r="P32" s="13">
        <v>2</v>
      </c>
      <c r="Q32" s="10">
        <v>4</v>
      </c>
      <c r="R32" s="10">
        <v>2</v>
      </c>
      <c r="S32" s="10">
        <v>2</v>
      </c>
      <c r="T32" s="10"/>
      <c r="U32" s="10">
        <f t="shared" ref="U32:U33" si="11">AVERAGE(Q32:S32)</f>
        <v>2.6666666666666665</v>
      </c>
      <c r="V32" s="10"/>
      <c r="W32" s="14"/>
      <c r="X32" s="10"/>
      <c r="Y32" s="10"/>
      <c r="Z32" s="10"/>
      <c r="AA32" s="10"/>
    </row>
    <row r="33" spans="1:27" x14ac:dyDescent="0.2">
      <c r="A33" s="13">
        <v>3</v>
      </c>
      <c r="B33" s="10">
        <v>5</v>
      </c>
      <c r="C33" s="10">
        <v>5</v>
      </c>
      <c r="D33" s="10">
        <v>4</v>
      </c>
      <c r="E33" s="10"/>
      <c r="F33" s="10">
        <f t="shared" si="10"/>
        <v>4.666666666666667</v>
      </c>
      <c r="G33" s="10"/>
      <c r="H33" s="14"/>
      <c r="I33" s="10"/>
      <c r="J33" s="10"/>
      <c r="K33" s="10"/>
      <c r="L33" s="10"/>
      <c r="P33" s="13">
        <v>3</v>
      </c>
      <c r="Q33" s="10">
        <v>20</v>
      </c>
      <c r="R33" s="10">
        <v>27</v>
      </c>
      <c r="S33" s="10">
        <v>18</v>
      </c>
      <c r="T33" s="10"/>
      <c r="U33" s="10">
        <f t="shared" si="11"/>
        <v>21.666666666666668</v>
      </c>
      <c r="V33" s="10"/>
      <c r="W33" s="14"/>
      <c r="X33" s="10"/>
      <c r="Y33" s="10"/>
      <c r="Z33" s="10"/>
      <c r="AA33" s="10"/>
    </row>
    <row r="35" spans="1:27" x14ac:dyDescent="0.2">
      <c r="A35" s="2" t="s">
        <v>25</v>
      </c>
      <c r="P35" s="2" t="s">
        <v>24</v>
      </c>
    </row>
    <row r="36" spans="1:27" x14ac:dyDescent="0.2">
      <c r="A36" s="4" t="s">
        <v>1</v>
      </c>
      <c r="B36" s="4" t="s">
        <v>2</v>
      </c>
      <c r="C36" s="4" t="s">
        <v>3</v>
      </c>
      <c r="D36" s="4" t="s">
        <v>4</v>
      </c>
      <c r="E36" s="5"/>
      <c r="F36" s="5" t="s">
        <v>5</v>
      </c>
      <c r="G36" s="5"/>
      <c r="H36" s="5" t="s">
        <v>11</v>
      </c>
      <c r="I36" s="5"/>
      <c r="J36" s="5" t="s">
        <v>6</v>
      </c>
      <c r="K36" s="5" t="s">
        <v>7</v>
      </c>
      <c r="L36" s="5" t="s">
        <v>8</v>
      </c>
      <c r="P36" s="4" t="s">
        <v>1</v>
      </c>
      <c r="Q36" s="4" t="s">
        <v>2</v>
      </c>
      <c r="R36" s="4" t="s">
        <v>3</v>
      </c>
      <c r="S36" s="4" t="s">
        <v>4</v>
      </c>
      <c r="T36" s="5"/>
      <c r="U36" s="5" t="s">
        <v>5</v>
      </c>
      <c r="V36" s="5"/>
      <c r="W36" s="5" t="s">
        <v>11</v>
      </c>
      <c r="X36" s="5"/>
      <c r="Y36" s="5" t="s">
        <v>6</v>
      </c>
      <c r="Z36" s="5" t="s">
        <v>7</v>
      </c>
      <c r="AA36" s="5" t="s">
        <v>8</v>
      </c>
    </row>
    <row r="37" spans="1:27" x14ac:dyDescent="0.2">
      <c r="A37" s="6">
        <v>1</v>
      </c>
      <c r="B37">
        <v>4210</v>
      </c>
      <c r="C37">
        <v>4380</v>
      </c>
      <c r="D37">
        <v>4300</v>
      </c>
      <c r="F37">
        <f>AVERAGE(B37:D37)</f>
        <v>4296.666666666667</v>
      </c>
      <c r="H37" s="7">
        <f>F43/F37</f>
        <v>1.7067494181536073E-3</v>
      </c>
      <c r="J37" s="7">
        <f>AVERAGE(H37:H39)</f>
        <v>1.8862915713058093E-3</v>
      </c>
      <c r="K37" s="7">
        <f>STDEV(H37:H39)</f>
        <v>5.7077671639201195E-4</v>
      </c>
      <c r="L37" s="7">
        <f>K37/SQRT(3)</f>
        <v>3.2953809085609878E-4</v>
      </c>
      <c r="P37" s="6">
        <v>1</v>
      </c>
      <c r="Q37">
        <v>1840</v>
      </c>
      <c r="R37">
        <v>2130</v>
      </c>
      <c r="S37">
        <v>1720</v>
      </c>
      <c r="T37" s="8">
        <f t="shared" ref="T37" si="12">AVERAGE(Q37:S37)</f>
        <v>1896.6666666666667</v>
      </c>
      <c r="U37">
        <f>AVERAGE(Q37:S37)</f>
        <v>1896.6666666666667</v>
      </c>
      <c r="W37" s="7">
        <f>U43/U37</f>
        <v>1.2302284710017574E-3</v>
      </c>
      <c r="Y37" s="7">
        <f>AVERAGE(W37:W39)</f>
        <v>1.0500221305969263E-2</v>
      </c>
      <c r="Z37" s="7">
        <f>STDEV(W37:W39)</f>
        <v>1.0322101592259186E-2</v>
      </c>
      <c r="AA37" s="7">
        <f>Z37/SQRT(3)</f>
        <v>5.959468132893506E-3</v>
      </c>
    </row>
    <row r="38" spans="1:27" x14ac:dyDescent="0.2">
      <c r="A38" s="6">
        <v>2</v>
      </c>
      <c r="B38" s="16">
        <v>4640</v>
      </c>
      <c r="C38" s="16">
        <v>4490</v>
      </c>
      <c r="D38" s="16">
        <v>4730</v>
      </c>
      <c r="F38">
        <f t="shared" ref="F38:F39" si="13">AVERAGE(B38:D38)</f>
        <v>4620</v>
      </c>
      <c r="H38" s="7">
        <f t="shared" ref="H38:H39" si="14">F44/F38</f>
        <v>2.525252525252525E-3</v>
      </c>
      <c r="P38" s="6">
        <v>2</v>
      </c>
      <c r="Q38">
        <v>4840</v>
      </c>
      <c r="R38">
        <v>5320</v>
      </c>
      <c r="S38">
        <v>5240</v>
      </c>
      <c r="U38">
        <f>AVERAGE(Q38:S38)</f>
        <v>5133.333333333333</v>
      </c>
      <c r="W38" s="7">
        <f t="shared" ref="W38:W39" si="15">U44/U38</f>
        <v>2.1623376623376624E-2</v>
      </c>
    </row>
    <row r="39" spans="1:27" x14ac:dyDescent="0.2">
      <c r="A39" s="6">
        <v>3</v>
      </c>
      <c r="B39">
        <v>2910</v>
      </c>
      <c r="C39">
        <v>2870</v>
      </c>
      <c r="D39">
        <v>2630</v>
      </c>
      <c r="F39">
        <f t="shared" si="13"/>
        <v>2803.3333333333335</v>
      </c>
      <c r="H39" s="7">
        <f t="shared" si="14"/>
        <v>1.4268727705112961E-3</v>
      </c>
      <c r="P39" s="6">
        <v>3</v>
      </c>
      <c r="Q39">
        <v>5570</v>
      </c>
      <c r="R39">
        <v>5820</v>
      </c>
      <c r="S39">
        <v>5610</v>
      </c>
      <c r="U39">
        <f t="shared" ref="U39" si="16">AVERAGE(Q39:S39)</f>
        <v>5666.666666666667</v>
      </c>
      <c r="W39" s="7">
        <f t="shared" si="15"/>
        <v>8.6470588235294105E-3</v>
      </c>
    </row>
    <row r="41" spans="1:27" x14ac:dyDescent="0.2">
      <c r="A41" s="2" t="s">
        <v>26</v>
      </c>
      <c r="P41" s="2" t="s">
        <v>29</v>
      </c>
    </row>
    <row r="42" spans="1:27" x14ac:dyDescent="0.2">
      <c r="A42" s="4" t="s">
        <v>1</v>
      </c>
      <c r="B42" s="4" t="s">
        <v>2</v>
      </c>
      <c r="C42" s="4" t="s">
        <v>3</v>
      </c>
      <c r="D42" s="4" t="s">
        <v>4</v>
      </c>
      <c r="E42" s="5"/>
      <c r="F42" s="5" t="s">
        <v>5</v>
      </c>
      <c r="G42" s="5"/>
      <c r="H42" s="5"/>
      <c r="I42" s="5"/>
      <c r="J42" s="5"/>
      <c r="K42" s="5"/>
      <c r="L42" s="5"/>
      <c r="P42" s="4" t="s">
        <v>1</v>
      </c>
      <c r="Q42" s="4" t="s">
        <v>2</v>
      </c>
      <c r="R42" s="4" t="s">
        <v>3</v>
      </c>
      <c r="S42" s="4" t="s">
        <v>4</v>
      </c>
      <c r="T42" s="5"/>
      <c r="U42" s="5" t="s">
        <v>5</v>
      </c>
      <c r="V42" s="5"/>
      <c r="W42" s="5"/>
      <c r="X42" s="5"/>
      <c r="Y42" s="5"/>
      <c r="Z42" s="5"/>
      <c r="AA42" s="5"/>
    </row>
    <row r="43" spans="1:27" x14ac:dyDescent="0.2">
      <c r="A43" s="6">
        <v>1</v>
      </c>
      <c r="B43">
        <v>6</v>
      </c>
      <c r="C43">
        <v>6</v>
      </c>
      <c r="D43">
        <v>10</v>
      </c>
      <c r="F43">
        <f>AVERAGE(B43:D43)</f>
        <v>7.333333333333333</v>
      </c>
      <c r="H43" s="7"/>
      <c r="J43" s="7"/>
      <c r="K43" s="7"/>
      <c r="L43" s="7"/>
      <c r="P43" s="6">
        <v>1</v>
      </c>
      <c r="Q43" s="16">
        <v>3</v>
      </c>
      <c r="R43" s="16">
        <v>2</v>
      </c>
      <c r="S43" s="16">
        <v>2</v>
      </c>
      <c r="U43">
        <f>AVERAGE(Q43:S43)</f>
        <v>2.3333333333333335</v>
      </c>
      <c r="W43" s="7"/>
      <c r="Y43" s="7"/>
      <c r="Z43" s="7"/>
      <c r="AA43" s="7"/>
    </row>
    <row r="44" spans="1:27" x14ac:dyDescent="0.2">
      <c r="A44" s="6">
        <v>2</v>
      </c>
      <c r="B44">
        <v>14</v>
      </c>
      <c r="C44">
        <v>12</v>
      </c>
      <c r="D44">
        <v>9</v>
      </c>
      <c r="F44">
        <f t="shared" ref="F44:F45" si="17">AVERAGE(B44:D44)</f>
        <v>11.666666666666666</v>
      </c>
      <c r="H44" s="7"/>
      <c r="P44" s="6">
        <v>2</v>
      </c>
      <c r="Q44">
        <v>109</v>
      </c>
      <c r="R44">
        <v>120</v>
      </c>
      <c r="S44">
        <v>104</v>
      </c>
      <c r="U44">
        <f t="shared" ref="U44:U45" si="18">AVERAGE(Q44:S44)</f>
        <v>111</v>
      </c>
      <c r="W44" s="7"/>
    </row>
    <row r="45" spans="1:27" x14ac:dyDescent="0.2">
      <c r="A45" s="6">
        <v>3</v>
      </c>
      <c r="B45">
        <v>6</v>
      </c>
      <c r="C45">
        <v>2</v>
      </c>
      <c r="D45">
        <v>4</v>
      </c>
      <c r="F45">
        <f t="shared" si="17"/>
        <v>4</v>
      </c>
      <c r="H45" s="7"/>
      <c r="P45" s="6">
        <v>3</v>
      </c>
      <c r="Q45">
        <v>49</v>
      </c>
      <c r="R45">
        <v>53</v>
      </c>
      <c r="S45">
        <v>45</v>
      </c>
      <c r="U45">
        <f t="shared" si="18"/>
        <v>49</v>
      </c>
      <c r="W45" s="7"/>
    </row>
    <row r="47" spans="1:27" x14ac:dyDescent="0.2">
      <c r="A47" s="9" t="s">
        <v>30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P47" s="9" t="s">
        <v>32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x14ac:dyDescent="0.2">
      <c r="A48" s="11" t="s">
        <v>1</v>
      </c>
      <c r="B48" s="11" t="s">
        <v>2</v>
      </c>
      <c r="C48" s="11" t="s">
        <v>3</v>
      </c>
      <c r="D48" s="11" t="s">
        <v>4</v>
      </c>
      <c r="E48" s="12"/>
      <c r="F48" s="12" t="s">
        <v>5</v>
      </c>
      <c r="G48" s="12"/>
      <c r="H48" s="12" t="s">
        <v>11</v>
      </c>
      <c r="I48" s="12"/>
      <c r="J48" s="12" t="s">
        <v>6</v>
      </c>
      <c r="K48" s="12" t="s">
        <v>7</v>
      </c>
      <c r="L48" s="12" t="s">
        <v>8</v>
      </c>
      <c r="P48" s="11" t="s">
        <v>1</v>
      </c>
      <c r="Q48" s="11" t="s">
        <v>2</v>
      </c>
      <c r="R48" s="11" t="s">
        <v>3</v>
      </c>
      <c r="S48" s="11" t="s">
        <v>4</v>
      </c>
      <c r="T48" s="12"/>
      <c r="U48" s="12" t="s">
        <v>5</v>
      </c>
      <c r="V48" s="12"/>
      <c r="W48" s="12" t="s">
        <v>11</v>
      </c>
      <c r="X48" s="12"/>
      <c r="Y48" s="12" t="s">
        <v>6</v>
      </c>
      <c r="Z48" s="12" t="s">
        <v>7</v>
      </c>
      <c r="AA48" s="12" t="s">
        <v>8</v>
      </c>
    </row>
    <row r="49" spans="1:27" x14ac:dyDescent="0.2">
      <c r="A49" s="13">
        <v>1</v>
      </c>
      <c r="B49" s="10">
        <v>2480</v>
      </c>
      <c r="C49" s="10">
        <v>2700</v>
      </c>
      <c r="D49" s="10">
        <v>2710</v>
      </c>
      <c r="E49" s="10"/>
      <c r="F49" s="10">
        <f>AVERAGE(B49:D49)</f>
        <v>2630</v>
      </c>
      <c r="G49" s="10"/>
      <c r="H49" s="14">
        <f>F55/F49</f>
        <v>6.0836501901140681E-3</v>
      </c>
      <c r="I49" s="10"/>
      <c r="J49" s="14">
        <f>AVERAGE(H49:H51)</f>
        <v>9.559693829026588E-3</v>
      </c>
      <c r="K49" s="14">
        <f>STDEV(H49:H67)</f>
        <v>5.102723592417209E-3</v>
      </c>
      <c r="L49" s="14">
        <f>K49/SQRT(3)</f>
        <v>2.9460588396823298E-3</v>
      </c>
      <c r="P49" s="13">
        <v>1</v>
      </c>
      <c r="Q49" s="10">
        <v>2980</v>
      </c>
      <c r="R49" s="10">
        <v>3050</v>
      </c>
      <c r="S49" s="10">
        <v>2610</v>
      </c>
      <c r="T49" s="15"/>
      <c r="U49" s="10">
        <f>AVERAGE(Q49:S49)</f>
        <v>2880</v>
      </c>
      <c r="V49" s="10"/>
      <c r="W49" s="14">
        <f>U55/U49</f>
        <v>5.0925925925925921E-3</v>
      </c>
      <c r="X49" s="10"/>
      <c r="Y49" s="14">
        <f>AVERAGE(W49:W51)</f>
        <v>3.0527191986895711E-3</v>
      </c>
      <c r="Z49" s="14">
        <f>STDEV(W49:W51)</f>
        <v>1.7706354879275248E-3</v>
      </c>
      <c r="AA49" s="14">
        <f>Z49/SQRT(3)</f>
        <v>1.0222768755916609E-3</v>
      </c>
    </row>
    <row r="50" spans="1:27" x14ac:dyDescent="0.2">
      <c r="A50" s="13">
        <v>2</v>
      </c>
      <c r="B50" s="10">
        <v>1760</v>
      </c>
      <c r="C50" s="10">
        <v>1870</v>
      </c>
      <c r="D50" s="10">
        <v>1880</v>
      </c>
      <c r="E50" s="10"/>
      <c r="F50" s="10">
        <f t="shared" ref="F50:F51" si="19">AVERAGE(B50:D50)</f>
        <v>1836.6666666666667</v>
      </c>
      <c r="G50" s="10"/>
      <c r="H50" s="14">
        <f t="shared" ref="H50:H51" si="20">F56/F50</f>
        <v>1.7967332123411978E-2</v>
      </c>
      <c r="I50" s="10"/>
      <c r="J50" s="10"/>
      <c r="K50" s="10"/>
      <c r="L50" s="10"/>
      <c r="P50" s="13">
        <v>2</v>
      </c>
      <c r="Q50" s="17">
        <v>5480</v>
      </c>
      <c r="R50" s="17">
        <v>5290</v>
      </c>
      <c r="S50" s="17">
        <v>5490</v>
      </c>
      <c r="T50" s="10"/>
      <c r="U50" s="10">
        <f t="shared" ref="U50:U51" si="21">AVERAGE(Q50:S50)</f>
        <v>5420</v>
      </c>
      <c r="V50" s="10"/>
      <c r="W50" s="14">
        <f t="shared" ref="W50:W51" si="22">U56/U50</f>
        <v>2.1525215252152521E-3</v>
      </c>
      <c r="X50" s="10"/>
      <c r="Y50" s="10"/>
      <c r="Z50" s="10"/>
      <c r="AA50" s="10"/>
    </row>
    <row r="51" spans="1:27" x14ac:dyDescent="0.2">
      <c r="A51" s="13">
        <v>3</v>
      </c>
      <c r="B51" s="10">
        <v>1820</v>
      </c>
      <c r="C51" s="10">
        <v>2110</v>
      </c>
      <c r="D51" s="10">
        <v>2120</v>
      </c>
      <c r="E51" s="10"/>
      <c r="F51" s="10">
        <f t="shared" si="19"/>
        <v>2016.6666666666667</v>
      </c>
      <c r="G51" s="10"/>
      <c r="H51" s="14">
        <f t="shared" si="20"/>
        <v>4.6280991735537192E-3</v>
      </c>
      <c r="I51" s="10"/>
      <c r="J51" s="10"/>
      <c r="K51" s="10"/>
      <c r="L51" s="10"/>
      <c r="P51" s="13">
        <v>3</v>
      </c>
      <c r="Q51" s="10">
        <v>3730</v>
      </c>
      <c r="R51" s="10">
        <v>3610</v>
      </c>
      <c r="S51" s="10">
        <v>4160</v>
      </c>
      <c r="T51" s="10"/>
      <c r="U51" s="10">
        <f t="shared" si="21"/>
        <v>3833.3333333333335</v>
      </c>
      <c r="V51" s="10"/>
      <c r="W51" s="14">
        <f t="shared" si="22"/>
        <v>1.9130434782608694E-3</v>
      </c>
      <c r="X51" s="10"/>
      <c r="Y51" s="10"/>
      <c r="Z51" s="10"/>
      <c r="AA51" s="10"/>
    </row>
    <row r="52" spans="1:27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9" t="s">
        <v>31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P53" s="9" t="s">
        <v>33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x14ac:dyDescent="0.2">
      <c r="A54" s="11" t="s">
        <v>1</v>
      </c>
      <c r="B54" s="11" t="s">
        <v>2</v>
      </c>
      <c r="C54" s="11" t="s">
        <v>3</v>
      </c>
      <c r="D54" s="11" t="s">
        <v>4</v>
      </c>
      <c r="E54" s="12"/>
      <c r="F54" s="12" t="s">
        <v>5</v>
      </c>
      <c r="G54" s="12"/>
      <c r="H54" s="12"/>
      <c r="I54" s="12"/>
      <c r="J54" s="12"/>
      <c r="K54" s="12"/>
      <c r="L54" s="12"/>
      <c r="P54" s="11" t="s">
        <v>1</v>
      </c>
      <c r="Q54" s="11" t="s">
        <v>2</v>
      </c>
      <c r="R54" s="11" t="s">
        <v>3</v>
      </c>
      <c r="S54" s="11" t="s">
        <v>4</v>
      </c>
      <c r="T54" s="12"/>
      <c r="U54" s="12" t="s">
        <v>5</v>
      </c>
      <c r="V54" s="12"/>
      <c r="W54" s="12"/>
      <c r="X54" s="12"/>
      <c r="Y54" s="12"/>
      <c r="Z54" s="12"/>
      <c r="AA54" s="12"/>
    </row>
    <row r="55" spans="1:27" x14ac:dyDescent="0.2">
      <c r="A55" s="13">
        <v>1</v>
      </c>
      <c r="B55" s="17">
        <v>20</v>
      </c>
      <c r="C55" s="17">
        <v>13</v>
      </c>
      <c r="D55" s="17">
        <v>15</v>
      </c>
      <c r="E55" s="10"/>
      <c r="F55" s="10">
        <f>AVERAGE(B55:D55)</f>
        <v>16</v>
      </c>
      <c r="G55" s="10"/>
      <c r="H55" s="14"/>
      <c r="I55" s="10"/>
      <c r="J55" s="14"/>
      <c r="K55" s="14"/>
      <c r="L55" s="14"/>
      <c r="P55" s="13">
        <v>1</v>
      </c>
      <c r="Q55" s="10">
        <v>12</v>
      </c>
      <c r="R55" s="10">
        <v>16</v>
      </c>
      <c r="S55" s="10">
        <v>16</v>
      </c>
      <c r="T55" s="10"/>
      <c r="U55" s="10">
        <f>AVERAGE(Q55:S55)</f>
        <v>14.666666666666666</v>
      </c>
      <c r="V55" s="10"/>
      <c r="W55" s="14"/>
      <c r="X55" s="10"/>
      <c r="Y55" s="14"/>
      <c r="Z55" s="14"/>
      <c r="AA55" s="14"/>
    </row>
    <row r="56" spans="1:27" x14ac:dyDescent="0.2">
      <c r="A56" s="13">
        <v>2</v>
      </c>
      <c r="B56" s="10">
        <v>29</v>
      </c>
      <c r="C56" s="10">
        <v>34</v>
      </c>
      <c r="D56" s="10">
        <v>36</v>
      </c>
      <c r="E56" s="10"/>
      <c r="F56" s="10">
        <f t="shared" ref="F56:F57" si="23">AVERAGE(B56:D56)</f>
        <v>33</v>
      </c>
      <c r="G56" s="10"/>
      <c r="H56" s="14"/>
      <c r="I56" s="10"/>
      <c r="J56" s="10"/>
      <c r="K56" s="10"/>
      <c r="L56" s="10"/>
      <c r="P56" s="13">
        <v>2</v>
      </c>
      <c r="Q56" s="10">
        <v>13</v>
      </c>
      <c r="R56" s="10">
        <v>10</v>
      </c>
      <c r="S56" s="10">
        <v>12</v>
      </c>
      <c r="T56" s="10"/>
      <c r="U56" s="10">
        <f t="shared" ref="U56:U57" si="24">AVERAGE(Q56:S56)</f>
        <v>11.666666666666666</v>
      </c>
      <c r="V56" s="10"/>
      <c r="W56" s="14"/>
      <c r="X56" s="10"/>
      <c r="Y56" s="10"/>
      <c r="Z56" s="10"/>
      <c r="AA56" s="10"/>
    </row>
    <row r="57" spans="1:27" x14ac:dyDescent="0.2">
      <c r="A57" s="13">
        <v>3</v>
      </c>
      <c r="B57" s="10">
        <v>8</v>
      </c>
      <c r="C57" s="10">
        <v>8</v>
      </c>
      <c r="D57" s="10">
        <v>12</v>
      </c>
      <c r="E57" s="10"/>
      <c r="F57" s="10">
        <f t="shared" si="23"/>
        <v>9.3333333333333339</v>
      </c>
      <c r="G57" s="10"/>
      <c r="H57" s="14"/>
      <c r="I57" s="10"/>
      <c r="J57" s="10"/>
      <c r="K57" s="10"/>
      <c r="L57" s="10"/>
      <c r="P57" s="13">
        <v>3</v>
      </c>
      <c r="Q57" s="10">
        <v>5</v>
      </c>
      <c r="R57" s="10">
        <v>10</v>
      </c>
      <c r="S57" s="10">
        <v>7</v>
      </c>
      <c r="T57" s="10"/>
      <c r="U57" s="10">
        <f t="shared" si="24"/>
        <v>7.333333333333333</v>
      </c>
      <c r="V57" s="10"/>
      <c r="W57" s="14"/>
      <c r="X57" s="10"/>
      <c r="Y57" s="10"/>
      <c r="Z57" s="10"/>
      <c r="AA57" s="10"/>
    </row>
    <row r="59" spans="1:27" x14ac:dyDescent="0.2">
      <c r="A59" s="2" t="s">
        <v>34</v>
      </c>
      <c r="P59" s="2" t="s">
        <v>36</v>
      </c>
    </row>
    <row r="60" spans="1:27" x14ac:dyDescent="0.2">
      <c r="A60" s="4" t="s">
        <v>1</v>
      </c>
      <c r="B60" s="4" t="s">
        <v>2</v>
      </c>
      <c r="C60" s="4" t="s">
        <v>3</v>
      </c>
      <c r="D60" s="4" t="s">
        <v>4</v>
      </c>
      <c r="E60" s="5"/>
      <c r="F60" s="5" t="s">
        <v>5</v>
      </c>
      <c r="G60" s="5"/>
      <c r="H60" s="5" t="s">
        <v>11</v>
      </c>
      <c r="I60" s="5"/>
      <c r="J60" s="5" t="s">
        <v>6</v>
      </c>
      <c r="K60" s="5" t="s">
        <v>7</v>
      </c>
      <c r="L60" s="5" t="s">
        <v>8</v>
      </c>
      <c r="P60" s="4" t="s">
        <v>1</v>
      </c>
      <c r="Q60" s="4" t="s">
        <v>2</v>
      </c>
      <c r="R60" s="4" t="s">
        <v>3</v>
      </c>
      <c r="S60" s="4" t="s">
        <v>4</v>
      </c>
      <c r="T60" s="5"/>
      <c r="U60" s="5" t="s">
        <v>5</v>
      </c>
      <c r="V60" s="5"/>
      <c r="W60" s="5" t="s">
        <v>11</v>
      </c>
      <c r="X60" s="5"/>
      <c r="Y60" s="5" t="s">
        <v>6</v>
      </c>
      <c r="Z60" s="5" t="s">
        <v>7</v>
      </c>
      <c r="AA60" s="5" t="s">
        <v>8</v>
      </c>
    </row>
    <row r="61" spans="1:27" x14ac:dyDescent="0.2">
      <c r="A61" s="6">
        <v>1</v>
      </c>
      <c r="B61">
        <v>2810</v>
      </c>
      <c r="C61">
        <v>2540</v>
      </c>
      <c r="D61">
        <v>2660</v>
      </c>
      <c r="F61">
        <f>AVERAGE(B61:D61)</f>
        <v>2670</v>
      </c>
      <c r="H61" s="7">
        <f>F67/F61</f>
        <v>1.0861423220973783E-2</v>
      </c>
      <c r="J61" s="7">
        <f>AVERAGE(H61:H63)</f>
        <v>1.101980637567241E-2</v>
      </c>
      <c r="K61" s="7">
        <f>STDEV(H61:H63)</f>
        <v>3.1542955168324593E-3</v>
      </c>
      <c r="L61" s="7">
        <f>K61/SQRT(3)</f>
        <v>1.8211333657468503E-3</v>
      </c>
      <c r="P61" s="6">
        <v>1</v>
      </c>
      <c r="Q61">
        <v>2100</v>
      </c>
      <c r="R61">
        <v>2160</v>
      </c>
      <c r="S61">
        <v>2130</v>
      </c>
      <c r="U61">
        <f>AVERAGE(Q61:S61)</f>
        <v>2130</v>
      </c>
      <c r="W61" s="7">
        <f>U67/U61</f>
        <v>7.3552425665101718E-3</v>
      </c>
      <c r="Y61" s="7">
        <f>AVERAGE(W61:W63)</f>
        <v>1.2073410913638165E-2</v>
      </c>
      <c r="Z61" s="7">
        <f>STDEV(W61:W63)</f>
        <v>4.0941135154789754E-3</v>
      </c>
      <c r="AA61" s="7">
        <f>Z61/SQRT(3)</f>
        <v>2.3637375402546716E-3</v>
      </c>
    </row>
    <row r="62" spans="1:27" x14ac:dyDescent="0.2">
      <c r="A62" s="6">
        <v>2</v>
      </c>
      <c r="B62">
        <v>2580</v>
      </c>
      <c r="C62">
        <v>2730</v>
      </c>
      <c r="D62">
        <v>2760</v>
      </c>
      <c r="F62">
        <f t="shared" ref="F62:F63" si="25">AVERAGE(B62:D62)</f>
        <v>2690</v>
      </c>
      <c r="H62" s="7">
        <f t="shared" ref="H62:H63" si="26">F68/F62</f>
        <v>1.4250309789343248E-2</v>
      </c>
      <c r="P62" s="6">
        <v>2</v>
      </c>
      <c r="Q62">
        <v>7270</v>
      </c>
      <c r="R62">
        <v>7280</v>
      </c>
      <c r="S62">
        <v>7530</v>
      </c>
      <c r="U62">
        <f t="shared" ref="U62:U63" si="27">AVERAGE(Q62:S62)</f>
        <v>7360</v>
      </c>
      <c r="W62" s="7">
        <f t="shared" ref="W62:W63" si="28">U68/U62</f>
        <v>1.4175724637681159E-2</v>
      </c>
    </row>
    <row r="63" spans="1:27" x14ac:dyDescent="0.2">
      <c r="A63" s="6">
        <v>3</v>
      </c>
      <c r="B63">
        <v>3370</v>
      </c>
      <c r="C63">
        <v>3200</v>
      </c>
      <c r="D63">
        <v>3370</v>
      </c>
      <c r="F63">
        <f t="shared" si="25"/>
        <v>3313.3333333333335</v>
      </c>
      <c r="H63" s="7">
        <f t="shared" si="26"/>
        <v>7.9476861167002005E-3</v>
      </c>
      <c r="P63" s="6">
        <v>3</v>
      </c>
      <c r="Q63">
        <v>4680</v>
      </c>
      <c r="R63">
        <v>6540</v>
      </c>
      <c r="S63">
        <v>6480</v>
      </c>
      <c r="U63">
        <f t="shared" si="27"/>
        <v>5900</v>
      </c>
      <c r="W63" s="7">
        <f t="shared" si="28"/>
        <v>1.4689265536723164E-2</v>
      </c>
    </row>
    <row r="65" spans="1:27" x14ac:dyDescent="0.2">
      <c r="A65" s="2" t="s">
        <v>35</v>
      </c>
      <c r="P65" s="2" t="s">
        <v>37</v>
      </c>
    </row>
    <row r="66" spans="1:27" x14ac:dyDescent="0.2">
      <c r="A66" s="4" t="s">
        <v>1</v>
      </c>
      <c r="B66" s="4" t="s">
        <v>2</v>
      </c>
      <c r="C66" s="4" t="s">
        <v>3</v>
      </c>
      <c r="D66" s="4" t="s">
        <v>4</v>
      </c>
      <c r="E66" s="5"/>
      <c r="F66" s="5" t="s">
        <v>5</v>
      </c>
      <c r="G66" s="5"/>
      <c r="H66" s="5"/>
      <c r="I66" s="5"/>
      <c r="J66" s="5"/>
      <c r="K66" s="5"/>
      <c r="L66" s="5"/>
      <c r="P66" s="4" t="s">
        <v>1</v>
      </c>
      <c r="Q66" s="4" t="s">
        <v>2</v>
      </c>
      <c r="R66" s="4" t="s">
        <v>3</v>
      </c>
      <c r="S66" s="4" t="s">
        <v>4</v>
      </c>
      <c r="T66" s="5"/>
      <c r="U66" s="5" t="s">
        <v>5</v>
      </c>
      <c r="V66" s="5"/>
      <c r="W66" s="5"/>
      <c r="X66" s="5"/>
      <c r="Y66" s="5"/>
      <c r="Z66" s="5"/>
      <c r="AA66" s="5"/>
    </row>
    <row r="67" spans="1:27" x14ac:dyDescent="0.2">
      <c r="A67" s="6">
        <v>1</v>
      </c>
      <c r="B67">
        <v>25</v>
      </c>
      <c r="C67">
        <v>32</v>
      </c>
      <c r="D67">
        <v>30</v>
      </c>
      <c r="F67">
        <f>AVERAGE(B67:D67)</f>
        <v>29</v>
      </c>
      <c r="H67" s="7"/>
      <c r="J67" s="7"/>
      <c r="K67" s="7"/>
      <c r="L67" s="7"/>
      <c r="P67" s="6">
        <v>1</v>
      </c>
      <c r="Q67">
        <v>14</v>
      </c>
      <c r="R67">
        <v>14</v>
      </c>
      <c r="S67">
        <v>19</v>
      </c>
      <c r="U67">
        <f>AVERAGE(Q67:S67)</f>
        <v>15.666666666666666</v>
      </c>
      <c r="W67" s="7"/>
      <c r="Y67" s="7"/>
      <c r="Z67" s="7"/>
      <c r="AA67" s="7"/>
    </row>
    <row r="68" spans="1:27" x14ac:dyDescent="0.2">
      <c r="A68" s="6">
        <v>2</v>
      </c>
      <c r="B68">
        <v>34</v>
      </c>
      <c r="C68">
        <v>35</v>
      </c>
      <c r="D68">
        <v>46</v>
      </c>
      <c r="F68">
        <f t="shared" ref="F68:F69" si="29">AVERAGE(B68:D68)</f>
        <v>38.333333333333336</v>
      </c>
      <c r="H68" s="7"/>
      <c r="P68" s="6">
        <v>2</v>
      </c>
      <c r="Q68" s="16">
        <v>116</v>
      </c>
      <c r="R68" s="16">
        <v>107</v>
      </c>
      <c r="S68" s="16">
        <v>90</v>
      </c>
      <c r="U68">
        <f t="shared" ref="U68:U69" si="30">AVERAGE(Q68:S68)</f>
        <v>104.33333333333333</v>
      </c>
      <c r="W68" s="7"/>
    </row>
    <row r="69" spans="1:27" x14ac:dyDescent="0.2">
      <c r="A69" s="6">
        <v>3</v>
      </c>
      <c r="B69">
        <v>21</v>
      </c>
      <c r="C69">
        <v>30</v>
      </c>
      <c r="D69">
        <v>28</v>
      </c>
      <c r="F69">
        <f t="shared" si="29"/>
        <v>26.333333333333332</v>
      </c>
      <c r="H69" s="7"/>
      <c r="P69" s="6">
        <v>3</v>
      </c>
      <c r="Q69">
        <v>89</v>
      </c>
      <c r="R69">
        <v>77</v>
      </c>
      <c r="S69">
        <v>94</v>
      </c>
      <c r="U69">
        <f t="shared" si="30"/>
        <v>86.666666666666671</v>
      </c>
      <c r="W69" s="7"/>
    </row>
    <row r="71" spans="1:27" x14ac:dyDescent="0.2">
      <c r="A71" s="9" t="s">
        <v>50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P71" s="9" t="s">
        <v>42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x14ac:dyDescent="0.2">
      <c r="A72" s="11" t="s">
        <v>1</v>
      </c>
      <c r="B72" s="11" t="s">
        <v>2</v>
      </c>
      <c r="C72" s="11" t="s">
        <v>3</v>
      </c>
      <c r="D72" s="11" t="s">
        <v>4</v>
      </c>
      <c r="E72" s="12"/>
      <c r="F72" s="12" t="s">
        <v>5</v>
      </c>
      <c r="G72" s="12"/>
      <c r="H72" s="12" t="s">
        <v>11</v>
      </c>
      <c r="I72" s="12"/>
      <c r="J72" s="12" t="s">
        <v>6</v>
      </c>
      <c r="K72" s="12" t="s">
        <v>7</v>
      </c>
      <c r="L72" s="12" t="s">
        <v>8</v>
      </c>
      <c r="P72" s="11" t="s">
        <v>1</v>
      </c>
      <c r="Q72" s="11" t="s">
        <v>2</v>
      </c>
      <c r="R72" s="11" t="s">
        <v>3</v>
      </c>
      <c r="S72" s="11" t="s">
        <v>4</v>
      </c>
      <c r="T72" s="12"/>
      <c r="U72" s="12" t="s">
        <v>5</v>
      </c>
      <c r="V72" s="12"/>
      <c r="W72" s="12" t="s">
        <v>11</v>
      </c>
      <c r="X72" s="12"/>
      <c r="Y72" s="12" t="s">
        <v>6</v>
      </c>
      <c r="Z72" s="12" t="s">
        <v>7</v>
      </c>
      <c r="AA72" s="12" t="s">
        <v>8</v>
      </c>
    </row>
    <row r="73" spans="1:27" x14ac:dyDescent="0.2">
      <c r="A73" s="13">
        <v>1</v>
      </c>
      <c r="B73" s="10">
        <v>5320</v>
      </c>
      <c r="C73" s="10">
        <v>5520</v>
      </c>
      <c r="D73" s="10">
        <v>5170</v>
      </c>
      <c r="E73" s="10"/>
      <c r="F73" s="10">
        <f>AVERAGE(B73:D73)</f>
        <v>5336.666666666667</v>
      </c>
      <c r="G73" s="10"/>
      <c r="H73" s="14">
        <f>F79/F73</f>
        <v>2.1798875702685818E-2</v>
      </c>
      <c r="I73" s="10"/>
      <c r="J73" s="14">
        <f>AVERAGE(H73:H75)</f>
        <v>1.850873252727198E-2</v>
      </c>
      <c r="K73" s="14">
        <f>STDEV(H73:H75)</f>
        <v>6.960547149135435E-3</v>
      </c>
      <c r="L73" s="14">
        <f>K73/SQRT(3)</f>
        <v>4.0186737702604261E-3</v>
      </c>
      <c r="P73" s="13">
        <v>1</v>
      </c>
      <c r="Q73" s="10">
        <v>1740</v>
      </c>
      <c r="R73" s="10">
        <v>2070</v>
      </c>
      <c r="S73" s="10">
        <v>2340</v>
      </c>
      <c r="T73" s="15"/>
      <c r="U73" s="10">
        <f>AVERAGE(Q73:S73)</f>
        <v>2050</v>
      </c>
      <c r="V73" s="10"/>
      <c r="W73" s="14">
        <f>U79/U73</f>
        <v>2.1138211382113821E-3</v>
      </c>
      <c r="X73" s="10"/>
      <c r="Y73" s="14">
        <f>AVERAGE(W73:W75)</f>
        <v>2.1373799503988894E-3</v>
      </c>
      <c r="Z73" s="14">
        <f>STDEV(W73:W75)</f>
        <v>1.9793601671705822E-4</v>
      </c>
      <c r="AA73" s="14">
        <f>Z73/SQRT(3)</f>
        <v>1.1427841253391583E-4</v>
      </c>
    </row>
    <row r="74" spans="1:27" x14ac:dyDescent="0.2">
      <c r="A74" s="13">
        <v>2</v>
      </c>
      <c r="B74" s="10">
        <v>1690</v>
      </c>
      <c r="C74" s="10">
        <v>1350</v>
      </c>
      <c r="D74" s="10">
        <v>1440</v>
      </c>
      <c r="E74" s="10"/>
      <c r="F74" s="10">
        <f t="shared" ref="F74:F75" si="31">AVERAGE(B74:D74)</f>
        <v>1493.3333333333333</v>
      </c>
      <c r="G74" s="10"/>
      <c r="H74" s="14">
        <f t="shared" ref="H74:H75" si="32">F80/F74</f>
        <v>2.3214285714285715E-2</v>
      </c>
      <c r="I74" s="10"/>
      <c r="J74" s="10"/>
      <c r="K74" s="10"/>
      <c r="L74" s="10"/>
      <c r="P74" s="13">
        <v>2</v>
      </c>
      <c r="Q74" s="17">
        <v>2200</v>
      </c>
      <c r="R74" s="17">
        <v>2320</v>
      </c>
      <c r="S74" s="17">
        <v>2300</v>
      </c>
      <c r="T74" s="10"/>
      <c r="U74" s="10">
        <f t="shared" ref="U74:U75" si="33">AVERAGE(Q74:S74)</f>
        <v>2273.3333333333335</v>
      </c>
      <c r="V74" s="10"/>
      <c r="W74" s="14">
        <f t="shared" ref="W74:W75" si="34">U80/U74</f>
        <v>2.3460410557184746E-3</v>
      </c>
      <c r="X74" s="10"/>
      <c r="Y74" s="10"/>
      <c r="Z74" s="10"/>
      <c r="AA74" s="10"/>
    </row>
    <row r="75" spans="1:27" x14ac:dyDescent="0.2">
      <c r="A75" s="13">
        <v>3</v>
      </c>
      <c r="B75" s="10">
        <v>4050</v>
      </c>
      <c r="C75" s="10">
        <v>3950</v>
      </c>
      <c r="D75" s="10">
        <v>3890</v>
      </c>
      <c r="E75" s="10"/>
      <c r="F75" s="10">
        <f t="shared" si="31"/>
        <v>3963.3333333333335</v>
      </c>
      <c r="G75" s="10"/>
      <c r="H75" s="14">
        <f t="shared" si="32"/>
        <v>1.0513036164844405E-2</v>
      </c>
      <c r="I75" s="10"/>
      <c r="J75" s="10"/>
      <c r="K75" s="10"/>
      <c r="L75" s="10"/>
      <c r="P75" s="13">
        <v>3</v>
      </c>
      <c r="Q75" s="10">
        <v>2960</v>
      </c>
      <c r="R75" s="10">
        <v>3180</v>
      </c>
      <c r="S75" s="10">
        <v>3080</v>
      </c>
      <c r="T75" s="10"/>
      <c r="U75" s="10">
        <f t="shared" si="33"/>
        <v>3073.3333333333335</v>
      </c>
      <c r="V75" s="10"/>
      <c r="W75" s="14">
        <f t="shared" si="34"/>
        <v>1.9522776572668112E-3</v>
      </c>
      <c r="X75" s="10"/>
      <c r="Y75" s="10"/>
      <c r="Z75" s="10"/>
      <c r="AA75" s="10"/>
    </row>
    <row r="76" spans="1:27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x14ac:dyDescent="0.2">
      <c r="A77" s="9" t="s">
        <v>51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P77" s="9" t="s">
        <v>43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x14ac:dyDescent="0.2">
      <c r="A78" s="11" t="s">
        <v>1</v>
      </c>
      <c r="B78" s="11" t="s">
        <v>2</v>
      </c>
      <c r="C78" s="11" t="s">
        <v>3</v>
      </c>
      <c r="D78" s="11" t="s">
        <v>4</v>
      </c>
      <c r="E78" s="12"/>
      <c r="F78" s="12" t="s">
        <v>5</v>
      </c>
      <c r="G78" s="12"/>
      <c r="H78" s="12"/>
      <c r="I78" s="12"/>
      <c r="J78" s="12"/>
      <c r="K78" s="12"/>
      <c r="L78" s="12"/>
      <c r="P78" s="11" t="s">
        <v>1</v>
      </c>
      <c r="Q78" s="11" t="s">
        <v>2</v>
      </c>
      <c r="R78" s="11" t="s">
        <v>3</v>
      </c>
      <c r="S78" s="11" t="s">
        <v>4</v>
      </c>
      <c r="T78" s="12"/>
      <c r="U78" s="12" t="s">
        <v>5</v>
      </c>
      <c r="V78" s="12"/>
      <c r="W78" s="12"/>
      <c r="X78" s="12"/>
      <c r="Y78" s="12"/>
      <c r="Z78" s="12"/>
      <c r="AA78" s="12"/>
    </row>
    <row r="79" spans="1:27" x14ac:dyDescent="0.2">
      <c r="A79" s="13">
        <v>1</v>
      </c>
      <c r="B79" s="10">
        <v>113</v>
      </c>
      <c r="C79" s="10">
        <v>112</v>
      </c>
      <c r="D79" s="10">
        <v>124</v>
      </c>
      <c r="E79" s="10"/>
      <c r="F79" s="10">
        <f>AVERAGE(B79:D79)</f>
        <v>116.33333333333333</v>
      </c>
      <c r="G79" s="10"/>
      <c r="H79" s="14"/>
      <c r="I79" s="10"/>
      <c r="J79" s="10"/>
      <c r="K79" s="10"/>
      <c r="L79" s="14"/>
      <c r="P79" s="13">
        <v>1</v>
      </c>
      <c r="Q79" s="10">
        <v>4</v>
      </c>
      <c r="R79" s="10">
        <v>3</v>
      </c>
      <c r="S79" s="10">
        <v>6</v>
      </c>
      <c r="T79" s="10"/>
      <c r="U79" s="10">
        <f>AVERAGE(Q79:S79)</f>
        <v>4.333333333333333</v>
      </c>
      <c r="V79" s="10"/>
      <c r="W79" s="14"/>
      <c r="X79" s="10"/>
      <c r="Y79" s="14"/>
      <c r="Z79" s="14"/>
      <c r="AA79" s="14"/>
    </row>
    <row r="80" spans="1:27" x14ac:dyDescent="0.2">
      <c r="A80" s="13">
        <v>2</v>
      </c>
      <c r="B80" s="10">
        <v>35</v>
      </c>
      <c r="C80" s="10">
        <v>33</v>
      </c>
      <c r="D80" s="10">
        <v>36</v>
      </c>
      <c r="E80" s="10"/>
      <c r="F80" s="10">
        <f>AVERAGE(B80:D80)</f>
        <v>34.666666666666664</v>
      </c>
      <c r="G80" s="10"/>
      <c r="H80" s="14"/>
      <c r="I80" s="10"/>
      <c r="J80" s="10"/>
      <c r="K80" s="10"/>
      <c r="L80" s="10"/>
      <c r="P80" s="13">
        <v>2</v>
      </c>
      <c r="Q80" s="10">
        <v>6</v>
      </c>
      <c r="R80" s="10">
        <v>4</v>
      </c>
      <c r="S80" s="10">
        <v>6</v>
      </c>
      <c r="T80" s="10"/>
      <c r="U80" s="10">
        <f t="shared" ref="U80:U81" si="35">AVERAGE(Q80:S80)</f>
        <v>5.333333333333333</v>
      </c>
      <c r="V80" s="10"/>
      <c r="W80" s="14"/>
      <c r="X80" s="10"/>
      <c r="Y80" s="10"/>
      <c r="Z80" s="10"/>
      <c r="AA80" s="10"/>
    </row>
    <row r="81" spans="1:27" x14ac:dyDescent="0.2">
      <c r="A81" s="13">
        <v>3</v>
      </c>
      <c r="B81" s="10">
        <v>37</v>
      </c>
      <c r="C81" s="10">
        <v>37</v>
      </c>
      <c r="D81" s="10">
        <v>51</v>
      </c>
      <c r="E81" s="15"/>
      <c r="F81" s="10">
        <f>AVERAGE(B81:D81)</f>
        <v>41.666666666666664</v>
      </c>
      <c r="G81" s="10"/>
      <c r="H81" s="14"/>
      <c r="I81" s="10"/>
      <c r="J81" s="10"/>
      <c r="K81" s="10"/>
      <c r="L81" s="10"/>
      <c r="P81" s="13">
        <v>3</v>
      </c>
      <c r="Q81" s="10">
        <v>4</v>
      </c>
      <c r="R81" s="10">
        <v>7</v>
      </c>
      <c r="S81" s="10">
        <v>7</v>
      </c>
      <c r="T81" s="10"/>
      <c r="U81" s="10">
        <f t="shared" si="35"/>
        <v>6</v>
      </c>
      <c r="V81" s="10"/>
      <c r="W81" s="14"/>
      <c r="X81" s="10"/>
      <c r="Y81" s="10"/>
      <c r="Z81" s="10"/>
      <c r="AA81" s="10"/>
    </row>
    <row r="83" spans="1:27" x14ac:dyDescent="0.2">
      <c r="A83" s="2" t="s">
        <v>40</v>
      </c>
      <c r="P83" s="2" t="s">
        <v>44</v>
      </c>
    </row>
    <row r="84" spans="1:27" x14ac:dyDescent="0.2">
      <c r="A84" s="4" t="s">
        <v>1</v>
      </c>
      <c r="B84" s="4" t="s">
        <v>2</v>
      </c>
      <c r="C84" s="4" t="s">
        <v>3</v>
      </c>
      <c r="D84" s="4" t="s">
        <v>4</v>
      </c>
      <c r="E84" s="5"/>
      <c r="F84" s="5" t="s">
        <v>5</v>
      </c>
      <c r="G84" s="5"/>
      <c r="H84" s="5" t="s">
        <v>11</v>
      </c>
      <c r="I84" s="5"/>
      <c r="J84" s="5" t="s">
        <v>6</v>
      </c>
      <c r="K84" s="5" t="s">
        <v>7</v>
      </c>
      <c r="L84" s="5" t="s">
        <v>8</v>
      </c>
      <c r="P84" s="4" t="s">
        <v>1</v>
      </c>
      <c r="Q84" s="4" t="s">
        <v>2</v>
      </c>
      <c r="R84" s="4" t="s">
        <v>3</v>
      </c>
      <c r="S84" s="4" t="s">
        <v>4</v>
      </c>
      <c r="T84" s="5"/>
      <c r="U84" s="5" t="s">
        <v>5</v>
      </c>
      <c r="V84" s="5"/>
      <c r="W84" s="5" t="s">
        <v>11</v>
      </c>
      <c r="X84" s="5"/>
      <c r="Y84" s="5" t="s">
        <v>6</v>
      </c>
      <c r="Z84" s="5" t="s">
        <v>7</v>
      </c>
      <c r="AA84" s="5" t="s">
        <v>8</v>
      </c>
    </row>
    <row r="85" spans="1:27" x14ac:dyDescent="0.2">
      <c r="A85" s="6">
        <v>1</v>
      </c>
      <c r="B85">
        <v>4530</v>
      </c>
      <c r="C85">
        <v>4700</v>
      </c>
      <c r="D85">
        <v>4920</v>
      </c>
      <c r="F85">
        <f>AVERAGE(B85:D85)</f>
        <v>4716.666666666667</v>
      </c>
      <c r="H85" s="7">
        <f>F91/F85</f>
        <v>5.3710247349823314E-3</v>
      </c>
      <c r="J85" s="7">
        <f>AVERAGE(H85:H87)</f>
        <v>9.1764588005102399E-3</v>
      </c>
      <c r="K85" s="7">
        <f>STDEV(H85:H103)</f>
        <v>3.1447878190263515E-3</v>
      </c>
      <c r="L85" s="7">
        <f>K85/SQRT(3)</f>
        <v>1.8156440938591203E-3</v>
      </c>
      <c r="P85" s="6">
        <v>1</v>
      </c>
      <c r="Q85">
        <v>800</v>
      </c>
      <c r="R85">
        <v>900</v>
      </c>
      <c r="S85">
        <v>820</v>
      </c>
      <c r="U85">
        <f>AVERAGE(Q85:S85)</f>
        <v>840</v>
      </c>
      <c r="W85" s="7">
        <f>U91/U85</f>
        <v>2.3809523809523812E-3</v>
      </c>
      <c r="Y85" s="7">
        <f>AVERAGE(W85:W87)</f>
        <v>6.2696172329199861E-3</v>
      </c>
      <c r="Z85" s="7">
        <f>STDEV(W85:W103)</f>
        <v>3.0135925939875573E-3</v>
      </c>
      <c r="AA85" s="7">
        <f>Z85/SQRT(3)</f>
        <v>1.7398984953665788E-3</v>
      </c>
    </row>
    <row r="86" spans="1:27" x14ac:dyDescent="0.2">
      <c r="A86" s="6">
        <v>2</v>
      </c>
      <c r="B86">
        <v>4640</v>
      </c>
      <c r="C86">
        <v>4430</v>
      </c>
      <c r="D86">
        <v>4790</v>
      </c>
      <c r="F86">
        <f t="shared" ref="F86:F87" si="36">AVERAGE(B86:D86)</f>
        <v>4620</v>
      </c>
      <c r="H86" s="7">
        <f t="shared" ref="H86:H87" si="37">F92/F86</f>
        <v>1.2049062049062049E-2</v>
      </c>
      <c r="P86" s="6">
        <v>2</v>
      </c>
      <c r="Q86" s="16">
        <v>2380</v>
      </c>
      <c r="R86" s="16">
        <v>2740</v>
      </c>
      <c r="S86" s="16">
        <v>2680</v>
      </c>
      <c r="U86">
        <f t="shared" ref="U86:U87" si="38">AVERAGE(Q86:S86)</f>
        <v>2600</v>
      </c>
      <c r="W86" s="7">
        <f t="shared" ref="W86:W87" si="39">U92/U86</f>
        <v>6.7948717948717952E-3</v>
      </c>
    </row>
    <row r="87" spans="1:27" x14ac:dyDescent="0.2">
      <c r="A87" s="6">
        <v>3</v>
      </c>
      <c r="B87">
        <v>2430</v>
      </c>
      <c r="C87">
        <v>2690</v>
      </c>
      <c r="D87">
        <v>2200</v>
      </c>
      <c r="F87">
        <f t="shared" si="36"/>
        <v>2440</v>
      </c>
      <c r="H87" s="7">
        <f t="shared" si="37"/>
        <v>1.0109289617486339E-2</v>
      </c>
      <c r="P87" s="6">
        <v>3</v>
      </c>
      <c r="Q87">
        <v>1460</v>
      </c>
      <c r="R87">
        <v>1640</v>
      </c>
      <c r="S87">
        <v>1260</v>
      </c>
      <c r="U87">
        <f t="shared" si="38"/>
        <v>1453.3333333333333</v>
      </c>
      <c r="W87" s="7">
        <f t="shared" si="39"/>
        <v>9.6330275229357804E-3</v>
      </c>
    </row>
    <row r="89" spans="1:27" x14ac:dyDescent="0.2">
      <c r="A89" s="2" t="s">
        <v>41</v>
      </c>
      <c r="P89" s="2" t="s">
        <v>45</v>
      </c>
    </row>
    <row r="90" spans="1:27" x14ac:dyDescent="0.2">
      <c r="A90" s="4" t="s">
        <v>1</v>
      </c>
      <c r="B90" s="4" t="s">
        <v>2</v>
      </c>
      <c r="C90" s="4" t="s">
        <v>3</v>
      </c>
      <c r="D90" s="4" t="s">
        <v>4</v>
      </c>
      <c r="E90" s="5"/>
      <c r="F90" s="5" t="s">
        <v>5</v>
      </c>
      <c r="G90" s="5"/>
      <c r="H90" s="5"/>
      <c r="I90" s="5"/>
      <c r="J90" s="5"/>
      <c r="K90" s="5"/>
      <c r="L90" s="5"/>
      <c r="P90" s="4" t="s">
        <v>1</v>
      </c>
      <c r="Q90" s="4" t="s">
        <v>2</v>
      </c>
      <c r="R90" s="4" t="s">
        <v>3</v>
      </c>
      <c r="S90" s="4" t="s">
        <v>4</v>
      </c>
      <c r="T90" s="5"/>
      <c r="U90" s="5" t="s">
        <v>5</v>
      </c>
      <c r="V90" s="5"/>
      <c r="W90" s="5"/>
      <c r="X90" s="5"/>
      <c r="Y90" s="5"/>
      <c r="Z90" s="5"/>
      <c r="AA90" s="5"/>
    </row>
    <row r="91" spans="1:27" x14ac:dyDescent="0.2">
      <c r="A91" s="6">
        <v>1</v>
      </c>
      <c r="B91">
        <v>25</v>
      </c>
      <c r="C91">
        <v>27</v>
      </c>
      <c r="D91">
        <v>24</v>
      </c>
      <c r="F91">
        <f>AVERAGE(B91:D91)</f>
        <v>25.333333333333332</v>
      </c>
      <c r="H91" s="7"/>
      <c r="J91" s="7"/>
      <c r="K91" s="7"/>
      <c r="L91" s="7"/>
      <c r="P91" s="6">
        <v>1</v>
      </c>
      <c r="Q91">
        <v>2</v>
      </c>
      <c r="R91">
        <v>3</v>
      </c>
      <c r="S91">
        <v>1</v>
      </c>
      <c r="U91">
        <f>AVERAGE(Q91:S91)</f>
        <v>2</v>
      </c>
      <c r="W91" s="7"/>
      <c r="Y91" s="7"/>
      <c r="Z91" s="7"/>
      <c r="AA91" s="7"/>
    </row>
    <row r="92" spans="1:27" x14ac:dyDescent="0.2">
      <c r="A92" s="6">
        <v>2</v>
      </c>
      <c r="B92">
        <v>55</v>
      </c>
      <c r="C92">
        <v>43</v>
      </c>
      <c r="D92">
        <v>69</v>
      </c>
      <c r="F92">
        <f t="shared" ref="F92:F93" si="40">AVERAGE(B92:D92)</f>
        <v>55.666666666666664</v>
      </c>
      <c r="H92" s="7"/>
      <c r="P92" s="6">
        <v>2</v>
      </c>
      <c r="Q92">
        <v>18</v>
      </c>
      <c r="R92">
        <v>16</v>
      </c>
      <c r="S92">
        <v>19</v>
      </c>
      <c r="U92">
        <f t="shared" ref="U92:U93" si="41">AVERAGE(Q92:S92)</f>
        <v>17.666666666666668</v>
      </c>
      <c r="W92" s="7"/>
    </row>
    <row r="93" spans="1:27" x14ac:dyDescent="0.2">
      <c r="A93" s="6">
        <v>3</v>
      </c>
      <c r="B93">
        <v>26</v>
      </c>
      <c r="C93">
        <v>25</v>
      </c>
      <c r="D93">
        <v>23</v>
      </c>
      <c r="E93" s="8"/>
      <c r="F93">
        <f t="shared" si="40"/>
        <v>24.666666666666668</v>
      </c>
      <c r="H93" s="7"/>
      <c r="P93" s="6">
        <v>3</v>
      </c>
      <c r="Q93">
        <v>13</v>
      </c>
      <c r="R93">
        <v>19</v>
      </c>
      <c r="S93">
        <v>10</v>
      </c>
      <c r="U93">
        <f t="shared" si="41"/>
        <v>14</v>
      </c>
      <c r="W93" s="7"/>
    </row>
    <row r="95" spans="1:27" x14ac:dyDescent="0.2">
      <c r="A95" s="9" t="s">
        <v>46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P95" s="9" t="s">
        <v>48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x14ac:dyDescent="0.2">
      <c r="A96" s="11" t="s">
        <v>1</v>
      </c>
      <c r="B96" s="11" t="s">
        <v>2</v>
      </c>
      <c r="C96" s="11" t="s">
        <v>3</v>
      </c>
      <c r="D96" s="11" t="s">
        <v>4</v>
      </c>
      <c r="E96" s="12"/>
      <c r="F96" s="12" t="s">
        <v>5</v>
      </c>
      <c r="G96" s="12"/>
      <c r="H96" s="12" t="s">
        <v>11</v>
      </c>
      <c r="I96" s="12"/>
      <c r="J96" s="12" t="s">
        <v>6</v>
      </c>
      <c r="K96" s="12" t="s">
        <v>7</v>
      </c>
      <c r="L96" s="12" t="s">
        <v>8</v>
      </c>
      <c r="P96" s="11" t="s">
        <v>1</v>
      </c>
      <c r="Q96" s="11" t="s">
        <v>2</v>
      </c>
      <c r="R96" s="11" t="s">
        <v>3</v>
      </c>
      <c r="S96" s="11" t="s">
        <v>4</v>
      </c>
      <c r="T96" s="12"/>
      <c r="U96" s="12" t="s">
        <v>5</v>
      </c>
      <c r="V96" s="12"/>
      <c r="W96" s="12" t="s">
        <v>11</v>
      </c>
      <c r="X96" s="12"/>
      <c r="Y96" s="12" t="s">
        <v>6</v>
      </c>
      <c r="Z96" s="12" t="s">
        <v>7</v>
      </c>
      <c r="AA96" s="12" t="s">
        <v>8</v>
      </c>
    </row>
    <row r="97" spans="1:27" x14ac:dyDescent="0.2">
      <c r="A97" s="13">
        <v>1</v>
      </c>
      <c r="B97" s="10">
        <v>4290</v>
      </c>
      <c r="C97" s="10">
        <v>4300</v>
      </c>
      <c r="D97" s="10">
        <v>4180</v>
      </c>
      <c r="E97" s="10"/>
      <c r="F97" s="10">
        <f>AVERAGE(B97:D97)</f>
        <v>4256.666666666667</v>
      </c>
      <c r="G97" s="10"/>
      <c r="H97" s="14">
        <f>F103/F97</f>
        <v>1.4643696162881754E-2</v>
      </c>
      <c r="I97" s="10"/>
      <c r="J97" s="14">
        <f>AVERAGE(H97:H99)</f>
        <v>1.2563379509884653E-2</v>
      </c>
      <c r="K97" s="14">
        <f>STDEV(H97:H99)</f>
        <v>2.078250840530049E-3</v>
      </c>
      <c r="L97" s="14">
        <f>K97/SQRT(3)</f>
        <v>1.1998786822235898E-3</v>
      </c>
      <c r="P97" s="13">
        <v>1</v>
      </c>
      <c r="Q97" s="10">
        <v>3150</v>
      </c>
      <c r="R97" s="10">
        <v>3540</v>
      </c>
      <c r="S97" s="10">
        <v>3790</v>
      </c>
      <c r="T97" s="15"/>
      <c r="U97" s="10">
        <f>AVERAGE(Q97:S97)</f>
        <v>3493.3333333333335</v>
      </c>
      <c r="V97" s="10"/>
      <c r="W97" s="14">
        <f>U103/U97</f>
        <v>1.6221374045801526E-3</v>
      </c>
      <c r="X97" s="10"/>
      <c r="Y97" s="14">
        <f>AVERAGE(W97:W99)</f>
        <v>3.2019702162243324E-3</v>
      </c>
      <c r="Z97" s="14">
        <f>STDEV(W97:W99)</f>
        <v>1.513750114674999E-3</v>
      </c>
      <c r="AA97" s="14">
        <f>Z97/SQRT(3)</f>
        <v>8.7396403619343765E-4</v>
      </c>
    </row>
    <row r="98" spans="1:27" x14ac:dyDescent="0.2">
      <c r="A98" s="13">
        <v>2</v>
      </c>
      <c r="B98" s="10">
        <v>3860</v>
      </c>
      <c r="C98" s="10">
        <v>4330</v>
      </c>
      <c r="D98" s="10">
        <v>3920</v>
      </c>
      <c r="E98" s="10"/>
      <c r="F98" s="10">
        <f t="shared" ref="F98:F99" si="42">AVERAGE(B98:D98)</f>
        <v>4036.6666666666665</v>
      </c>
      <c r="G98" s="10"/>
      <c r="H98" s="14">
        <f t="shared" ref="H98:H99" si="43">F104/F98</f>
        <v>1.0487200660611066E-2</v>
      </c>
      <c r="I98" s="10"/>
      <c r="J98" s="10"/>
      <c r="K98" s="10"/>
      <c r="L98" s="10"/>
      <c r="P98" s="13">
        <v>2</v>
      </c>
      <c r="Q98" s="10">
        <v>3740</v>
      </c>
      <c r="R98" s="10">
        <v>3890</v>
      </c>
      <c r="S98" s="10">
        <v>4440</v>
      </c>
      <c r="T98" s="10"/>
      <c r="U98" s="10">
        <f t="shared" ref="U98:U99" si="44">AVERAGE(Q98:S98)</f>
        <v>4023.3333333333335</v>
      </c>
      <c r="V98" s="10"/>
      <c r="W98" s="14">
        <f t="shared" ref="W98:W99" si="45">U104/U98</f>
        <v>4.63960231980116E-3</v>
      </c>
      <c r="X98" s="10"/>
      <c r="Y98" s="10"/>
      <c r="Z98" s="10"/>
      <c r="AA98" s="10"/>
    </row>
    <row r="99" spans="1:27" x14ac:dyDescent="0.2">
      <c r="A99" s="13">
        <v>3</v>
      </c>
      <c r="B99" s="10">
        <v>1390</v>
      </c>
      <c r="C99" s="10">
        <v>1480</v>
      </c>
      <c r="D99" s="10">
        <v>1350</v>
      </c>
      <c r="E99" s="10"/>
      <c r="F99" s="10">
        <f t="shared" si="42"/>
        <v>1406.6666666666667</v>
      </c>
      <c r="G99" s="10"/>
      <c r="H99" s="14">
        <f t="shared" si="43"/>
        <v>1.2559241706161137E-2</v>
      </c>
      <c r="I99" s="10"/>
      <c r="J99" s="10"/>
      <c r="K99" s="10"/>
      <c r="L99" s="10"/>
      <c r="P99" s="13">
        <v>3</v>
      </c>
      <c r="Q99" s="10">
        <v>7440</v>
      </c>
      <c r="R99" s="10">
        <v>7600</v>
      </c>
      <c r="S99" s="10">
        <v>6490</v>
      </c>
      <c r="T99" s="10"/>
      <c r="U99" s="10">
        <f t="shared" si="44"/>
        <v>7176.666666666667</v>
      </c>
      <c r="V99" s="10"/>
      <c r="W99" s="14">
        <f t="shared" si="45"/>
        <v>3.3441709242916858E-3</v>
      </c>
      <c r="X99" s="10"/>
      <c r="Y99" s="10"/>
      <c r="Z99" s="10"/>
      <c r="AA99" s="10"/>
    </row>
    <row r="100" spans="1:27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x14ac:dyDescent="0.2">
      <c r="A101" s="9" t="s">
        <v>47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P101" s="9" t="s">
        <v>49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x14ac:dyDescent="0.2">
      <c r="A102" s="11" t="s">
        <v>1</v>
      </c>
      <c r="B102" s="11" t="s">
        <v>2</v>
      </c>
      <c r="C102" s="11" t="s">
        <v>3</v>
      </c>
      <c r="D102" s="11" t="s">
        <v>4</v>
      </c>
      <c r="E102" s="12"/>
      <c r="F102" s="12" t="s">
        <v>5</v>
      </c>
      <c r="G102" s="12"/>
      <c r="H102" s="12"/>
      <c r="I102" s="12"/>
      <c r="J102" s="12"/>
      <c r="K102" s="12"/>
      <c r="L102" s="12"/>
      <c r="P102" s="11" t="s">
        <v>1</v>
      </c>
      <c r="Q102" s="11" t="s">
        <v>2</v>
      </c>
      <c r="R102" s="11" t="s">
        <v>3</v>
      </c>
      <c r="S102" s="11" t="s">
        <v>4</v>
      </c>
      <c r="T102" s="12"/>
      <c r="U102" s="12" t="s">
        <v>5</v>
      </c>
      <c r="V102" s="12"/>
      <c r="W102" s="12"/>
      <c r="X102" s="12"/>
      <c r="Y102" s="12"/>
      <c r="Z102" s="12"/>
      <c r="AA102" s="12"/>
    </row>
    <row r="103" spans="1:27" x14ac:dyDescent="0.2">
      <c r="A103" s="13">
        <v>1</v>
      </c>
      <c r="B103" s="10">
        <v>63</v>
      </c>
      <c r="C103" s="10">
        <v>59</v>
      </c>
      <c r="D103" s="10">
        <v>65</v>
      </c>
      <c r="E103" s="10"/>
      <c r="F103" s="10">
        <f>AVERAGE(B103:D103)</f>
        <v>62.333333333333336</v>
      </c>
      <c r="G103" s="10"/>
      <c r="H103" s="14"/>
      <c r="I103" s="10"/>
      <c r="J103" s="14"/>
      <c r="K103" s="14"/>
      <c r="L103" s="14"/>
      <c r="P103" s="13">
        <v>1</v>
      </c>
      <c r="Q103" s="10">
        <v>4</v>
      </c>
      <c r="R103" s="10">
        <v>6</v>
      </c>
      <c r="S103" s="10">
        <v>7</v>
      </c>
      <c r="T103" s="10"/>
      <c r="U103" s="10">
        <f>AVERAGE(Q103:S103)</f>
        <v>5.666666666666667</v>
      </c>
      <c r="V103" s="10"/>
      <c r="W103" s="14"/>
      <c r="X103" s="10"/>
      <c r="Y103" s="14"/>
      <c r="Z103" s="14"/>
      <c r="AA103" s="14"/>
    </row>
    <row r="104" spans="1:27" x14ac:dyDescent="0.2">
      <c r="A104" s="13">
        <v>2</v>
      </c>
      <c r="B104" s="17">
        <v>36</v>
      </c>
      <c r="C104" s="17">
        <v>49</v>
      </c>
      <c r="D104" s="17">
        <v>42</v>
      </c>
      <c r="E104" s="10"/>
      <c r="F104" s="10">
        <f t="shared" ref="F104:F105" si="46">AVERAGE(B104:D104)</f>
        <v>42.333333333333336</v>
      </c>
      <c r="G104" s="10"/>
      <c r="H104" s="14"/>
      <c r="I104" s="10"/>
      <c r="J104" s="10"/>
      <c r="K104" s="10"/>
      <c r="L104" s="10"/>
      <c r="P104" s="13">
        <v>2</v>
      </c>
      <c r="Q104" s="10">
        <v>10</v>
      </c>
      <c r="R104" s="10">
        <v>22</v>
      </c>
      <c r="S104" s="10">
        <v>24</v>
      </c>
      <c r="T104" s="10"/>
      <c r="U104" s="10">
        <f t="shared" ref="U104:U105" si="47">AVERAGE(Q104:S104)</f>
        <v>18.666666666666668</v>
      </c>
      <c r="V104" s="10"/>
      <c r="W104" s="14"/>
      <c r="X104" s="10"/>
      <c r="Y104" s="10"/>
      <c r="Z104" s="10"/>
      <c r="AA104" s="10"/>
    </row>
    <row r="105" spans="1:27" x14ac:dyDescent="0.2">
      <c r="A105" s="13">
        <v>3</v>
      </c>
      <c r="B105" s="10">
        <v>17</v>
      </c>
      <c r="C105" s="10">
        <v>21</v>
      </c>
      <c r="D105" s="10">
        <v>15</v>
      </c>
      <c r="E105" s="10"/>
      <c r="F105" s="10">
        <f t="shared" si="46"/>
        <v>17.666666666666668</v>
      </c>
      <c r="G105" s="10"/>
      <c r="H105" s="14"/>
      <c r="I105" s="10"/>
      <c r="J105" s="10"/>
      <c r="K105" s="10"/>
      <c r="L105" s="10"/>
      <c r="P105" s="13">
        <v>3</v>
      </c>
      <c r="Q105" s="10">
        <v>22</v>
      </c>
      <c r="R105" s="10">
        <v>24</v>
      </c>
      <c r="S105" s="10">
        <v>26</v>
      </c>
      <c r="T105" s="10"/>
      <c r="U105" s="10">
        <f t="shared" si="47"/>
        <v>24</v>
      </c>
      <c r="V105" s="10"/>
      <c r="W105" s="14"/>
      <c r="X105" s="10"/>
      <c r="Y105" s="10"/>
      <c r="Z105" s="10"/>
      <c r="AA105" s="10"/>
    </row>
    <row r="107" spans="1:27" x14ac:dyDescent="0.2">
      <c r="A107" s="24" t="s">
        <v>54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4" t="s">
        <v>55</v>
      </c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x14ac:dyDescent="0.2">
      <c r="A108" s="26" t="s">
        <v>1</v>
      </c>
      <c r="B108" s="26" t="s">
        <v>2</v>
      </c>
      <c r="C108" s="26" t="s">
        <v>3</v>
      </c>
      <c r="D108" s="26" t="s">
        <v>4</v>
      </c>
      <c r="E108" s="27"/>
      <c r="F108" s="27" t="s">
        <v>5</v>
      </c>
      <c r="G108" s="27"/>
      <c r="H108" s="27" t="s">
        <v>11</v>
      </c>
      <c r="I108" s="27"/>
      <c r="J108" s="27" t="s">
        <v>6</v>
      </c>
      <c r="K108" s="27" t="s">
        <v>7</v>
      </c>
      <c r="L108" s="27" t="s">
        <v>8</v>
      </c>
      <c r="M108" s="25"/>
      <c r="N108" s="25"/>
      <c r="O108" s="25"/>
      <c r="P108" s="26" t="s">
        <v>1</v>
      </c>
      <c r="Q108" s="26" t="s">
        <v>2</v>
      </c>
      <c r="R108" s="26" t="s">
        <v>3</v>
      </c>
      <c r="S108" s="26" t="s">
        <v>4</v>
      </c>
      <c r="T108" s="27"/>
      <c r="U108" s="27" t="s">
        <v>5</v>
      </c>
      <c r="V108" s="27"/>
      <c r="W108" s="27" t="s">
        <v>11</v>
      </c>
      <c r="X108" s="27"/>
      <c r="Y108" s="27" t="s">
        <v>6</v>
      </c>
      <c r="Z108" s="27" t="s">
        <v>7</v>
      </c>
      <c r="AA108" s="27" t="s">
        <v>8</v>
      </c>
    </row>
    <row r="109" spans="1:27" x14ac:dyDescent="0.2">
      <c r="A109" s="28">
        <v>1</v>
      </c>
      <c r="B109">
        <v>880</v>
      </c>
      <c r="C109">
        <v>890</v>
      </c>
      <c r="D109">
        <v>1040</v>
      </c>
      <c r="E109" s="25"/>
      <c r="F109" s="25">
        <f>AVERAGE(B109:D109)</f>
        <v>936.66666666666663</v>
      </c>
      <c r="G109" s="25"/>
      <c r="H109" s="29">
        <f>F115/F109</f>
        <v>3.6298932384341641E-2</v>
      </c>
      <c r="I109" s="25"/>
      <c r="J109" s="29">
        <f>AVERAGE(H109:H111)</f>
        <v>3.5298686099393933E-2</v>
      </c>
      <c r="K109" s="29">
        <f>STDEV(H109:H111)</f>
        <v>1.6116598782724822E-3</v>
      </c>
      <c r="L109" s="29">
        <f>K109/SQRT(3)</f>
        <v>9.3049226456273716E-4</v>
      </c>
      <c r="M109" s="25"/>
      <c r="N109" s="25"/>
      <c r="O109" s="25"/>
      <c r="P109" s="28">
        <v>1</v>
      </c>
      <c r="Q109">
        <v>790</v>
      </c>
      <c r="R109">
        <v>650</v>
      </c>
      <c r="S109">
        <v>690</v>
      </c>
      <c r="T109" s="30"/>
      <c r="U109" s="25">
        <f>AVERAGE(Q109:S109)</f>
        <v>710</v>
      </c>
      <c r="V109" s="25"/>
      <c r="W109" s="29">
        <f>U115/U109</f>
        <v>6.8544600938967137E-2</v>
      </c>
      <c r="X109" s="25"/>
      <c r="Y109" s="29">
        <f>AVERAGE(W109:W111)</f>
        <v>6.5412314665255933E-2</v>
      </c>
      <c r="Z109" s="29">
        <f>STDEV(W109:W111)</f>
        <v>2.9275887354519177E-3</v>
      </c>
      <c r="AA109" s="29">
        <f>Z109/SQRT(3)</f>
        <v>1.6902441444896809E-3</v>
      </c>
    </row>
    <row r="110" spans="1:27" x14ac:dyDescent="0.2">
      <c r="A110" s="28">
        <v>2</v>
      </c>
      <c r="B110" s="25">
        <v>3420</v>
      </c>
      <c r="C110" s="25">
        <v>3630</v>
      </c>
      <c r="D110" s="25">
        <v>3100</v>
      </c>
      <c r="E110" s="25"/>
      <c r="F110" s="25">
        <f t="shared" ref="F110:F111" si="48">AVERAGE(B110:D110)</f>
        <v>3383.3333333333335</v>
      </c>
      <c r="G110" s="25"/>
      <c r="H110" s="29">
        <f t="shared" ref="H110:H111" si="49">F116/F110</f>
        <v>3.6157635467980294E-2</v>
      </c>
      <c r="I110" s="25"/>
      <c r="J110" s="25"/>
      <c r="K110" s="25"/>
      <c r="L110" s="25"/>
      <c r="M110" s="25"/>
      <c r="N110" s="25"/>
      <c r="O110" s="25"/>
      <c r="P110" s="28">
        <v>2</v>
      </c>
      <c r="Q110" s="25">
        <v>3290</v>
      </c>
      <c r="R110" s="25">
        <v>3170</v>
      </c>
      <c r="S110" s="25">
        <v>3230</v>
      </c>
      <c r="T110" s="25"/>
      <c r="U110" s="25">
        <f t="shared" ref="U110:U111" si="50">AVERAGE(Q110:S110)</f>
        <v>3230</v>
      </c>
      <c r="V110" s="25"/>
      <c r="W110" s="29">
        <f t="shared" ref="W110:W111" si="51">U116/U110</f>
        <v>6.2745098039215685E-2</v>
      </c>
      <c r="X110" s="25"/>
      <c r="Y110" s="25"/>
      <c r="Z110" s="25"/>
      <c r="AA110" s="25"/>
    </row>
    <row r="111" spans="1:27" x14ac:dyDescent="0.2">
      <c r="A111" s="28">
        <v>3</v>
      </c>
      <c r="B111" s="25">
        <v>4250</v>
      </c>
      <c r="C111" s="25">
        <v>4290</v>
      </c>
      <c r="D111" s="25">
        <v>4020</v>
      </c>
      <c r="E111" s="25"/>
      <c r="F111" s="25">
        <f t="shared" si="48"/>
        <v>4186.666666666667</v>
      </c>
      <c r="G111" s="25"/>
      <c r="H111" s="29">
        <f t="shared" si="49"/>
        <v>3.3439490445859872E-2</v>
      </c>
      <c r="I111" s="25"/>
      <c r="J111" s="25"/>
      <c r="K111" s="25"/>
      <c r="L111" s="25"/>
      <c r="M111" s="25"/>
      <c r="N111" s="25"/>
      <c r="O111" s="25"/>
      <c r="P111" s="28">
        <v>3</v>
      </c>
      <c r="Q111" s="25">
        <v>2780</v>
      </c>
      <c r="R111" s="25">
        <v>2870</v>
      </c>
      <c r="S111" s="25">
        <v>2880</v>
      </c>
      <c r="T111" s="25"/>
      <c r="U111" s="25">
        <f t="shared" si="50"/>
        <v>2843.3333333333335</v>
      </c>
      <c r="V111" s="25"/>
      <c r="W111" s="29">
        <f t="shared" si="51"/>
        <v>6.494724501758499E-2</v>
      </c>
      <c r="X111" s="25"/>
      <c r="Y111" s="25"/>
      <c r="Z111" s="25"/>
      <c r="AA111" s="25"/>
    </row>
    <row r="112" spans="1:27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x14ac:dyDescent="0.2">
      <c r="A113" s="24" t="s">
        <v>58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4" t="s">
        <v>59</v>
      </c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x14ac:dyDescent="0.2">
      <c r="A114" s="26" t="s">
        <v>1</v>
      </c>
      <c r="B114" s="26" t="s">
        <v>2</v>
      </c>
      <c r="C114" s="26" t="s">
        <v>3</v>
      </c>
      <c r="D114" s="26" t="s">
        <v>4</v>
      </c>
      <c r="E114" s="27"/>
      <c r="F114" s="27" t="s">
        <v>5</v>
      </c>
      <c r="G114" s="27"/>
      <c r="H114" s="27"/>
      <c r="I114" s="27"/>
      <c r="J114" s="27"/>
      <c r="K114" s="27"/>
      <c r="L114" s="27"/>
      <c r="M114" s="25"/>
      <c r="N114" s="25"/>
      <c r="O114" s="25"/>
      <c r="P114" s="26" t="s">
        <v>1</v>
      </c>
      <c r="Q114" s="26"/>
      <c r="R114" s="26"/>
      <c r="S114" s="26"/>
      <c r="T114" s="27"/>
      <c r="U114" s="27" t="s">
        <v>5</v>
      </c>
      <c r="V114" s="27"/>
      <c r="W114" s="27"/>
      <c r="X114" s="27"/>
      <c r="Y114" s="27"/>
      <c r="Z114" s="27"/>
      <c r="AA114" s="27"/>
    </row>
    <row r="115" spans="1:27" x14ac:dyDescent="0.2">
      <c r="A115" s="28">
        <v>1</v>
      </c>
      <c r="B115">
        <v>32</v>
      </c>
      <c r="C115">
        <v>31</v>
      </c>
      <c r="D115">
        <v>39</v>
      </c>
      <c r="E115" s="25"/>
      <c r="F115" s="25">
        <f>AVERAGE(B115:D115)</f>
        <v>34</v>
      </c>
      <c r="G115" s="25"/>
      <c r="H115" s="29"/>
      <c r="I115" s="25"/>
      <c r="J115" s="29"/>
      <c r="K115" s="29"/>
      <c r="L115" s="29"/>
      <c r="M115" s="25"/>
      <c r="N115" s="25"/>
      <c r="O115" s="25"/>
      <c r="P115" s="28">
        <v>1</v>
      </c>
      <c r="Q115">
        <v>46</v>
      </c>
      <c r="R115">
        <v>57</v>
      </c>
      <c r="S115">
        <v>43</v>
      </c>
      <c r="T115" s="25"/>
      <c r="U115" s="25">
        <f>AVERAGE(Q115:S115)</f>
        <v>48.666666666666664</v>
      </c>
      <c r="V115" s="25"/>
      <c r="W115" s="29"/>
      <c r="X115" s="25"/>
      <c r="Y115" s="29"/>
      <c r="Z115" s="29"/>
      <c r="AA115" s="29"/>
    </row>
    <row r="116" spans="1:27" x14ac:dyDescent="0.2">
      <c r="A116" s="28">
        <v>2</v>
      </c>
      <c r="B116" s="25">
        <v>107</v>
      </c>
      <c r="C116" s="25">
        <v>122</v>
      </c>
      <c r="D116" s="25">
        <v>138</v>
      </c>
      <c r="E116" s="25"/>
      <c r="F116" s="25">
        <f t="shared" ref="F116:F117" si="52">AVERAGE(B116:D116)</f>
        <v>122.33333333333333</v>
      </c>
      <c r="G116" s="25"/>
      <c r="H116" s="29"/>
      <c r="I116" s="25"/>
      <c r="J116" s="25"/>
      <c r="K116" s="25"/>
      <c r="L116" s="25"/>
      <c r="M116" s="25"/>
      <c r="N116" s="25"/>
      <c r="O116" s="25"/>
      <c r="P116" s="28">
        <v>2</v>
      </c>
      <c r="Q116" s="25">
        <v>217</v>
      </c>
      <c r="R116" s="25">
        <v>199</v>
      </c>
      <c r="S116" s="25">
        <v>192</v>
      </c>
      <c r="T116" s="25"/>
      <c r="U116" s="25">
        <f t="shared" ref="U116:U117" si="53">AVERAGE(Q116:S116)</f>
        <v>202.66666666666666</v>
      </c>
      <c r="V116" s="25"/>
      <c r="W116" s="29"/>
      <c r="X116" s="25"/>
      <c r="Y116" s="25"/>
      <c r="Z116" s="25"/>
      <c r="AA116" s="25"/>
    </row>
    <row r="117" spans="1:27" x14ac:dyDescent="0.2">
      <c r="A117" s="28">
        <v>3</v>
      </c>
      <c r="B117" s="31">
        <v>129</v>
      </c>
      <c r="C117" s="31">
        <v>149</v>
      </c>
      <c r="D117" s="31">
        <v>142</v>
      </c>
      <c r="E117" s="25"/>
      <c r="F117" s="25">
        <f t="shared" si="52"/>
        <v>140</v>
      </c>
      <c r="G117" s="25"/>
      <c r="H117" s="29"/>
      <c r="I117" s="25"/>
      <c r="J117" s="25"/>
      <c r="K117" s="25"/>
      <c r="L117" s="25"/>
      <c r="M117" s="25"/>
      <c r="N117" s="25"/>
      <c r="O117" s="25"/>
      <c r="P117" s="28">
        <v>3</v>
      </c>
      <c r="Q117" s="25">
        <v>182</v>
      </c>
      <c r="R117" s="25">
        <v>193</v>
      </c>
      <c r="S117" s="25">
        <v>179</v>
      </c>
      <c r="T117" s="25"/>
      <c r="U117" s="25">
        <f t="shared" si="53"/>
        <v>184.66666666666666</v>
      </c>
      <c r="V117" s="25"/>
      <c r="W117" s="29"/>
      <c r="X117" s="25"/>
      <c r="Y117" s="25"/>
      <c r="Z117" s="25"/>
      <c r="AA117" s="25"/>
    </row>
    <row r="119" spans="1:27" x14ac:dyDescent="0.2">
      <c r="A119" s="9" t="s">
        <v>56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P119" s="9" t="s">
        <v>57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x14ac:dyDescent="0.2">
      <c r="A120" s="11" t="s">
        <v>1</v>
      </c>
      <c r="B120" s="11" t="s">
        <v>2</v>
      </c>
      <c r="C120" s="11" t="s">
        <v>3</v>
      </c>
      <c r="D120" s="11" t="s">
        <v>4</v>
      </c>
      <c r="E120" s="12"/>
      <c r="F120" s="12" t="s">
        <v>5</v>
      </c>
      <c r="G120" s="12"/>
      <c r="H120" s="12" t="s">
        <v>11</v>
      </c>
      <c r="I120" s="12"/>
      <c r="J120" s="12" t="s">
        <v>6</v>
      </c>
      <c r="K120" s="12" t="s">
        <v>7</v>
      </c>
      <c r="L120" s="12" t="s">
        <v>8</v>
      </c>
      <c r="P120" s="11" t="s">
        <v>1</v>
      </c>
      <c r="Q120" s="11" t="s">
        <v>2</v>
      </c>
      <c r="R120" s="11" t="s">
        <v>3</v>
      </c>
      <c r="S120" s="11" t="s">
        <v>4</v>
      </c>
      <c r="T120" s="12"/>
      <c r="U120" s="12" t="s">
        <v>5</v>
      </c>
      <c r="V120" s="12"/>
      <c r="W120" s="12" t="s">
        <v>11</v>
      </c>
      <c r="X120" s="12"/>
      <c r="Y120" s="12" t="s">
        <v>6</v>
      </c>
      <c r="Z120" s="12" t="s">
        <v>7</v>
      </c>
      <c r="AA120" s="12" t="s">
        <v>8</v>
      </c>
    </row>
    <row r="121" spans="1:27" x14ac:dyDescent="0.2">
      <c r="A121" s="13">
        <v>1</v>
      </c>
      <c r="B121" s="10">
        <v>1750</v>
      </c>
      <c r="C121" s="10">
        <v>1680</v>
      </c>
      <c r="D121" s="10">
        <v>1760</v>
      </c>
      <c r="E121" s="10"/>
      <c r="F121" s="10">
        <f>AVERAGE(B121:D121)</f>
        <v>1730</v>
      </c>
      <c r="G121" s="10"/>
      <c r="H121" s="14">
        <f>F127/F121</f>
        <v>6.3583815028901737E-3</v>
      </c>
      <c r="I121" s="10"/>
      <c r="J121" s="14">
        <f>AVERAGE(H121:H123)</f>
        <v>6.6905566352679887E-3</v>
      </c>
      <c r="K121" s="14">
        <f>STDEV(H121:H123)</f>
        <v>1.5565810029047524E-3</v>
      </c>
      <c r="L121" s="14">
        <f>K121/SQRT(3)</f>
        <v>8.9869246104251654E-4</v>
      </c>
      <c r="P121" s="13">
        <v>1</v>
      </c>
      <c r="Q121" s="10">
        <v>2260</v>
      </c>
      <c r="R121" s="10">
        <v>2430</v>
      </c>
      <c r="S121" s="10">
        <v>1990</v>
      </c>
      <c r="T121" s="10"/>
      <c r="U121" s="10">
        <f>AVERAGE(Q121:S121)</f>
        <v>2226.6666666666665</v>
      </c>
      <c r="V121" s="10"/>
      <c r="W121" s="14">
        <f>U127/U121</f>
        <v>9.4311377245508993E-3</v>
      </c>
      <c r="X121" s="10"/>
      <c r="Y121" s="14">
        <f>AVERAGE(W121:W123)</f>
        <v>6.9714857574621923E-3</v>
      </c>
      <c r="Z121" s="14">
        <f>STDEV(W121:W139)</f>
        <v>3.125846279123694E-3</v>
      </c>
      <c r="AA121" s="14">
        <f>Z121/SQRT(3)</f>
        <v>1.8047081906974549E-3</v>
      </c>
    </row>
    <row r="122" spans="1:27" x14ac:dyDescent="0.2">
      <c r="A122" s="13">
        <v>2</v>
      </c>
      <c r="B122" s="10">
        <v>3240</v>
      </c>
      <c r="C122" s="10">
        <v>3190</v>
      </c>
      <c r="D122" s="10">
        <v>2990</v>
      </c>
      <c r="E122" s="10"/>
      <c r="F122" s="10">
        <f t="shared" ref="F122:F123" si="54">AVERAGE(B122:D122)</f>
        <v>3140</v>
      </c>
      <c r="G122" s="10"/>
      <c r="H122" s="14">
        <f t="shared" ref="H122:H123" si="55">F128/F122</f>
        <v>8.3864118895966028E-3</v>
      </c>
      <c r="I122" s="10"/>
      <c r="J122" s="10"/>
      <c r="K122" s="10"/>
      <c r="L122" s="10"/>
      <c r="P122" s="13">
        <v>2</v>
      </c>
      <c r="Q122" s="10">
        <v>2130</v>
      </c>
      <c r="R122" s="10">
        <v>2070</v>
      </c>
      <c r="S122" s="10">
        <v>2040</v>
      </c>
      <c r="T122" s="10"/>
      <c r="U122" s="10">
        <f t="shared" ref="U122:U123" si="56">AVERAGE(Q122:S122)</f>
        <v>2080</v>
      </c>
      <c r="V122" s="10"/>
      <c r="W122" s="14">
        <f t="shared" ref="W122:W123" si="57">U128/U122</f>
        <v>8.9743589743589754E-3</v>
      </c>
      <c r="X122" s="10"/>
      <c r="Y122" s="10"/>
      <c r="Z122" s="10"/>
      <c r="AA122" s="10"/>
    </row>
    <row r="123" spans="1:27" x14ac:dyDescent="0.2">
      <c r="A123" s="13">
        <v>3</v>
      </c>
      <c r="B123" s="10">
        <v>1320</v>
      </c>
      <c r="C123" s="10">
        <v>1440</v>
      </c>
      <c r="D123" s="10">
        <v>1370</v>
      </c>
      <c r="E123" s="10"/>
      <c r="F123" s="10">
        <f t="shared" si="54"/>
        <v>1376.6666666666667</v>
      </c>
      <c r="G123" s="10"/>
      <c r="H123" s="14">
        <f t="shared" si="55"/>
        <v>5.3268765133171912E-3</v>
      </c>
      <c r="I123" s="10"/>
      <c r="J123" s="10"/>
      <c r="K123" s="10"/>
      <c r="L123" s="10"/>
      <c r="P123" s="13">
        <v>3</v>
      </c>
      <c r="Q123" s="10">
        <v>980</v>
      </c>
      <c r="R123" s="10">
        <v>890</v>
      </c>
      <c r="S123" s="10">
        <v>920</v>
      </c>
      <c r="T123" s="10"/>
      <c r="U123" s="10">
        <f t="shared" si="56"/>
        <v>930</v>
      </c>
      <c r="V123" s="10"/>
      <c r="W123" s="14">
        <f t="shared" si="57"/>
        <v>2.5089605734767025E-3</v>
      </c>
      <c r="X123" s="10"/>
      <c r="Y123" s="10"/>
      <c r="Z123" s="10"/>
      <c r="AA123" s="10"/>
    </row>
    <row r="124" spans="1:27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x14ac:dyDescent="0.2">
      <c r="A125" s="9" t="s">
        <v>60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P125" s="9" t="s">
        <v>61</v>
      </c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x14ac:dyDescent="0.2">
      <c r="A126" s="11" t="s">
        <v>1</v>
      </c>
      <c r="B126" s="11"/>
      <c r="C126" s="11"/>
      <c r="D126" s="11"/>
      <c r="E126" s="12"/>
      <c r="F126" s="12" t="s">
        <v>5</v>
      </c>
      <c r="G126" s="12"/>
      <c r="H126" s="12"/>
      <c r="I126" s="12"/>
      <c r="J126" s="12"/>
      <c r="K126" s="12"/>
      <c r="L126" s="12"/>
      <c r="P126" s="11" t="s">
        <v>1</v>
      </c>
      <c r="Q126" s="11" t="s">
        <v>2</v>
      </c>
      <c r="R126" s="11" t="s">
        <v>3</v>
      </c>
      <c r="S126" s="11" t="s">
        <v>4</v>
      </c>
      <c r="T126" s="12"/>
      <c r="U126" s="12" t="s">
        <v>5</v>
      </c>
      <c r="V126" s="12"/>
      <c r="W126" s="12"/>
      <c r="X126" s="12"/>
      <c r="Y126" s="12"/>
      <c r="Z126" s="12"/>
      <c r="AA126" s="12"/>
    </row>
    <row r="127" spans="1:27" x14ac:dyDescent="0.2">
      <c r="A127" s="13">
        <v>1</v>
      </c>
      <c r="B127" s="10">
        <v>10</v>
      </c>
      <c r="C127" s="10">
        <v>10</v>
      </c>
      <c r="D127" s="10">
        <v>13</v>
      </c>
      <c r="E127" s="10"/>
      <c r="F127" s="10">
        <f>AVERAGE(B127:D127)</f>
        <v>11</v>
      </c>
      <c r="G127" s="10"/>
      <c r="H127" s="14"/>
      <c r="I127" s="10"/>
      <c r="J127" s="10"/>
      <c r="K127" s="10"/>
      <c r="L127" s="14"/>
      <c r="P127" s="13">
        <v>1</v>
      </c>
      <c r="Q127" s="10">
        <v>24</v>
      </c>
      <c r="R127" s="10">
        <v>22</v>
      </c>
      <c r="S127" s="10">
        <v>17</v>
      </c>
      <c r="T127" s="10"/>
      <c r="U127" s="10">
        <f>AVERAGE(Q127:S127)</f>
        <v>21</v>
      </c>
      <c r="V127" s="10"/>
      <c r="W127" s="14"/>
      <c r="X127" s="10"/>
      <c r="Y127" s="14"/>
      <c r="Z127" s="14"/>
      <c r="AA127" s="14"/>
    </row>
    <row r="128" spans="1:27" x14ac:dyDescent="0.2">
      <c r="A128" s="13">
        <v>2</v>
      </c>
      <c r="B128" s="10">
        <v>23</v>
      </c>
      <c r="C128" s="10">
        <v>29</v>
      </c>
      <c r="D128" s="10">
        <v>27</v>
      </c>
      <c r="E128" s="10"/>
      <c r="F128" s="10">
        <f t="shared" ref="F128:F129" si="58">AVERAGE(B128:D128)</f>
        <v>26.333333333333332</v>
      </c>
      <c r="G128" s="10"/>
      <c r="H128" s="14"/>
      <c r="I128" s="10"/>
      <c r="J128" s="10"/>
      <c r="K128" s="10"/>
      <c r="L128" s="10"/>
      <c r="P128" s="13">
        <v>2</v>
      </c>
      <c r="Q128" s="10">
        <v>19</v>
      </c>
      <c r="R128" s="10">
        <v>14</v>
      </c>
      <c r="S128" s="10">
        <v>23</v>
      </c>
      <c r="T128" s="10"/>
      <c r="U128" s="10">
        <f>AVERAGE(Q128:S128)</f>
        <v>18.666666666666668</v>
      </c>
      <c r="V128" s="10"/>
      <c r="W128" s="14"/>
      <c r="X128" s="10"/>
      <c r="Y128" s="10"/>
      <c r="Z128" s="10"/>
      <c r="AA128" s="10"/>
    </row>
    <row r="129" spans="1:27" x14ac:dyDescent="0.2">
      <c r="A129" s="13">
        <v>3</v>
      </c>
      <c r="B129" s="10">
        <v>9</v>
      </c>
      <c r="C129" s="10">
        <v>6</v>
      </c>
      <c r="D129" s="10">
        <v>7</v>
      </c>
      <c r="E129" s="15"/>
      <c r="F129" s="10">
        <f t="shared" si="58"/>
        <v>7.333333333333333</v>
      </c>
      <c r="G129" s="10"/>
      <c r="H129" s="14"/>
      <c r="I129" s="10"/>
      <c r="J129" s="10"/>
      <c r="K129" s="10"/>
      <c r="L129" s="10"/>
      <c r="P129" s="13">
        <v>3</v>
      </c>
      <c r="Q129" s="10">
        <v>2</v>
      </c>
      <c r="R129" s="10">
        <v>2</v>
      </c>
      <c r="S129" s="10">
        <v>3</v>
      </c>
      <c r="T129" s="10"/>
      <c r="U129" s="10">
        <f t="shared" ref="U129" si="59">AVERAGE(Q129:S129)</f>
        <v>2.3333333333333335</v>
      </c>
      <c r="V129" s="10"/>
      <c r="W129" s="14"/>
      <c r="X129" s="10"/>
      <c r="Y129" s="10"/>
      <c r="Z129" s="10"/>
      <c r="AA129" s="10"/>
    </row>
    <row r="131" spans="1:27" x14ac:dyDescent="0.2">
      <c r="A131" s="24" t="s">
        <v>62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4" t="s">
        <v>64</v>
      </c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x14ac:dyDescent="0.2">
      <c r="A132" s="26" t="s">
        <v>1</v>
      </c>
      <c r="B132" s="26" t="s">
        <v>2</v>
      </c>
      <c r="C132" s="26" t="s">
        <v>3</v>
      </c>
      <c r="D132" s="26" t="s">
        <v>4</v>
      </c>
      <c r="E132" s="27"/>
      <c r="F132" s="27" t="s">
        <v>5</v>
      </c>
      <c r="G132" s="27"/>
      <c r="H132" s="27" t="s">
        <v>11</v>
      </c>
      <c r="I132" s="27"/>
      <c r="J132" s="27" t="s">
        <v>6</v>
      </c>
      <c r="K132" s="27" t="s">
        <v>7</v>
      </c>
      <c r="L132" s="27" t="s">
        <v>8</v>
      </c>
      <c r="M132" s="25"/>
      <c r="N132" s="25"/>
      <c r="O132" s="25"/>
      <c r="P132" s="26" t="s">
        <v>1</v>
      </c>
      <c r="Q132" s="26" t="s">
        <v>2</v>
      </c>
      <c r="R132" s="26" t="s">
        <v>3</v>
      </c>
      <c r="S132" s="26" t="s">
        <v>4</v>
      </c>
      <c r="T132" s="27"/>
      <c r="U132" s="27" t="s">
        <v>5</v>
      </c>
      <c r="V132" s="27"/>
      <c r="W132" s="27" t="s">
        <v>11</v>
      </c>
      <c r="X132" s="27"/>
      <c r="Y132" s="27" t="s">
        <v>6</v>
      </c>
      <c r="Z132" s="27" t="s">
        <v>7</v>
      </c>
      <c r="AA132" s="27" t="s">
        <v>8</v>
      </c>
    </row>
    <row r="133" spans="1:27" x14ac:dyDescent="0.2">
      <c r="A133" s="28">
        <v>1</v>
      </c>
      <c r="B133">
        <v>7500</v>
      </c>
      <c r="C133">
        <v>8000</v>
      </c>
      <c r="D133">
        <v>6200</v>
      </c>
      <c r="E133" s="25"/>
      <c r="F133" s="25">
        <f>AVERAGE(B133:D133)</f>
        <v>7233.333333333333</v>
      </c>
      <c r="G133" s="25"/>
      <c r="H133" s="29">
        <f>F139/F133</f>
        <v>1.2903225806451615E-3</v>
      </c>
      <c r="I133" s="25"/>
      <c r="J133" s="29">
        <f>AVERAGE(H133:H135)</f>
        <v>1.2848820458809347E-3</v>
      </c>
      <c r="K133" s="29">
        <f>STDEV(H133:H151)</f>
        <v>3.683537931078115E-4</v>
      </c>
      <c r="L133" s="29">
        <f>K133/SQRT(3)</f>
        <v>2.1266916160781469E-4</v>
      </c>
      <c r="M133" s="25"/>
      <c r="N133" s="25"/>
      <c r="O133" s="25"/>
      <c r="P133" s="28">
        <v>1</v>
      </c>
      <c r="Q133">
        <v>2590</v>
      </c>
      <c r="R133">
        <v>2460</v>
      </c>
      <c r="S133">
        <v>2260</v>
      </c>
      <c r="T133" s="25"/>
      <c r="U133" s="25">
        <f>AVERAGE(Q133:S133)</f>
        <v>2436.6666666666665</v>
      </c>
      <c r="V133" s="25"/>
      <c r="W133" s="29">
        <f>U139/U133</f>
        <v>5.6087551299589603E-3</v>
      </c>
      <c r="X133" s="25"/>
      <c r="Y133" s="29">
        <f>AVERAGE(W133:W135)</f>
        <v>3.9457851024142284E-3</v>
      </c>
      <c r="Z133" s="29">
        <f>STDEV(W133:W151)</f>
        <v>1.6041755176336128E-3</v>
      </c>
      <c r="AA133" s="29">
        <f>Z133/SQRT(3)</f>
        <v>9.2617116693317371E-4</v>
      </c>
    </row>
    <row r="134" spans="1:27" x14ac:dyDescent="0.2">
      <c r="A134" s="28">
        <v>2</v>
      </c>
      <c r="B134" s="25">
        <v>6980</v>
      </c>
      <c r="C134" s="25">
        <v>6790</v>
      </c>
      <c r="D134" s="25">
        <v>6830</v>
      </c>
      <c r="E134" s="25"/>
      <c r="F134" s="25">
        <f t="shared" ref="F134:F135" si="60">AVERAGE(B134:D134)</f>
        <v>6866.666666666667</v>
      </c>
      <c r="G134" s="25"/>
      <c r="H134" s="29">
        <f t="shared" ref="H134:H135" si="61">F140/F134</f>
        <v>1.6504854368932038E-3</v>
      </c>
      <c r="I134" s="25"/>
      <c r="J134" s="25"/>
      <c r="K134" s="25"/>
      <c r="L134" s="25"/>
      <c r="M134" s="25"/>
      <c r="N134" s="25"/>
      <c r="O134" s="25"/>
      <c r="P134" s="28">
        <v>2</v>
      </c>
      <c r="Q134">
        <v>4240</v>
      </c>
      <c r="R134">
        <v>4140</v>
      </c>
      <c r="S134">
        <v>4080</v>
      </c>
      <c r="T134" s="25"/>
      <c r="U134" s="25">
        <f t="shared" ref="U134:U135" si="62">AVERAGE(Q134:S134)</f>
        <v>4153.333333333333</v>
      </c>
      <c r="V134" s="25"/>
      <c r="W134" s="29">
        <f t="shared" ref="W134:W135" si="63">U140/U134</f>
        <v>2.4077046548956664E-3</v>
      </c>
      <c r="X134" s="25"/>
      <c r="Y134" s="25"/>
      <c r="Z134" s="25"/>
      <c r="AA134" s="25"/>
    </row>
    <row r="135" spans="1:27" x14ac:dyDescent="0.2">
      <c r="A135" s="28">
        <v>3</v>
      </c>
      <c r="B135" s="25">
        <v>2380</v>
      </c>
      <c r="C135" s="25">
        <v>2310</v>
      </c>
      <c r="D135" s="25">
        <v>2970</v>
      </c>
      <c r="E135" s="25"/>
      <c r="F135" s="25">
        <f t="shared" si="60"/>
        <v>2553.3333333333335</v>
      </c>
      <c r="G135" s="25"/>
      <c r="H135" s="29">
        <f t="shared" si="61"/>
        <v>9.138381201044387E-4</v>
      </c>
      <c r="I135" s="25"/>
      <c r="J135" s="25"/>
      <c r="K135" s="25"/>
      <c r="L135" s="25"/>
      <c r="M135" s="25"/>
      <c r="N135" s="25"/>
      <c r="O135" s="25"/>
      <c r="P135" s="28">
        <v>3</v>
      </c>
      <c r="Q135">
        <v>5060</v>
      </c>
      <c r="R135">
        <v>5630</v>
      </c>
      <c r="S135">
        <v>6060</v>
      </c>
      <c r="T135" s="25"/>
      <c r="U135" s="25">
        <f t="shared" si="62"/>
        <v>5583.333333333333</v>
      </c>
      <c r="V135" s="25"/>
      <c r="W135" s="29">
        <f t="shared" si="63"/>
        <v>3.8208955223880598E-3</v>
      </c>
      <c r="X135" s="25"/>
      <c r="Y135" s="25"/>
      <c r="Z135" s="25"/>
      <c r="AA135" s="25"/>
    </row>
    <row r="136" spans="1:27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x14ac:dyDescent="0.2">
      <c r="A137" s="24" t="s">
        <v>63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4" t="s">
        <v>65</v>
      </c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x14ac:dyDescent="0.2">
      <c r="A138" s="26" t="s">
        <v>1</v>
      </c>
      <c r="B138" s="26" t="s">
        <v>2</v>
      </c>
      <c r="C138" s="26" t="s">
        <v>3</v>
      </c>
      <c r="D138" s="26" t="s">
        <v>4</v>
      </c>
      <c r="E138" s="27"/>
      <c r="F138" s="27" t="s">
        <v>5</v>
      </c>
      <c r="G138" s="27"/>
      <c r="H138" s="27"/>
      <c r="I138" s="27"/>
      <c r="J138" s="27"/>
      <c r="K138" s="27"/>
      <c r="L138" s="27"/>
      <c r="M138" s="25"/>
      <c r="N138" s="25"/>
      <c r="O138" s="25"/>
      <c r="P138" s="26" t="s">
        <v>1</v>
      </c>
      <c r="Q138" s="26" t="s">
        <v>2</v>
      </c>
      <c r="R138" s="26" t="s">
        <v>3</v>
      </c>
      <c r="S138" s="26" t="s">
        <v>4</v>
      </c>
      <c r="T138" s="27"/>
      <c r="U138" s="27" t="s">
        <v>5</v>
      </c>
      <c r="V138" s="27"/>
      <c r="W138" s="27"/>
      <c r="X138" s="27"/>
      <c r="Y138" s="27"/>
      <c r="Z138" s="27"/>
      <c r="AA138" s="27"/>
    </row>
    <row r="139" spans="1:27" x14ac:dyDescent="0.2">
      <c r="A139" s="28">
        <v>1</v>
      </c>
      <c r="B139">
        <v>18</v>
      </c>
      <c r="C139">
        <v>6</v>
      </c>
      <c r="D139">
        <v>4</v>
      </c>
      <c r="E139" s="25"/>
      <c r="F139" s="25">
        <f>AVERAGE(B139:D139)</f>
        <v>9.3333333333333339</v>
      </c>
      <c r="G139" s="25"/>
      <c r="H139" s="29"/>
      <c r="I139" s="25"/>
      <c r="J139" s="29"/>
      <c r="K139" s="29"/>
      <c r="L139" s="29"/>
      <c r="M139" s="25"/>
      <c r="N139" s="25"/>
      <c r="O139" s="25"/>
      <c r="P139" s="28">
        <v>1</v>
      </c>
      <c r="Q139">
        <v>15</v>
      </c>
      <c r="R139">
        <v>12</v>
      </c>
      <c r="S139">
        <v>14</v>
      </c>
      <c r="T139" s="25"/>
      <c r="U139" s="25">
        <f>AVERAGE(Q139:S139)</f>
        <v>13.666666666666666</v>
      </c>
      <c r="V139" s="25"/>
      <c r="W139" s="29"/>
      <c r="X139" s="25"/>
      <c r="Y139" s="29"/>
      <c r="Z139" s="29"/>
      <c r="AA139" s="29"/>
    </row>
    <row r="140" spans="1:27" x14ac:dyDescent="0.2">
      <c r="A140" s="28">
        <v>2</v>
      </c>
      <c r="B140" s="25">
        <v>9</v>
      </c>
      <c r="C140" s="25">
        <v>14</v>
      </c>
      <c r="D140" s="25">
        <v>11</v>
      </c>
      <c r="E140" s="25"/>
      <c r="F140" s="25">
        <f t="shared" ref="F140:F141" si="64">AVERAGE(B140:D140)</f>
        <v>11.333333333333334</v>
      </c>
      <c r="G140" s="25"/>
      <c r="H140" s="29"/>
      <c r="I140" s="25"/>
      <c r="J140" s="25"/>
      <c r="K140" s="25"/>
      <c r="L140" s="25"/>
      <c r="M140" s="25"/>
      <c r="N140" s="25"/>
      <c r="O140" s="25"/>
      <c r="P140" s="28">
        <v>2</v>
      </c>
      <c r="Q140">
        <v>9</v>
      </c>
      <c r="R140">
        <v>11</v>
      </c>
      <c r="S140">
        <v>10</v>
      </c>
      <c r="T140" s="25"/>
      <c r="U140" s="25">
        <f t="shared" ref="U140:U141" si="65">AVERAGE(Q140:S140)</f>
        <v>10</v>
      </c>
      <c r="V140" s="25"/>
      <c r="W140" s="29"/>
      <c r="X140" s="25"/>
      <c r="Y140" s="25"/>
      <c r="Z140" s="25"/>
      <c r="AA140" s="25"/>
    </row>
    <row r="141" spans="1:27" x14ac:dyDescent="0.2">
      <c r="A141" s="28">
        <v>3</v>
      </c>
      <c r="B141" s="31">
        <v>3</v>
      </c>
      <c r="C141" s="31">
        <v>2</v>
      </c>
      <c r="D141" s="31">
        <v>2</v>
      </c>
      <c r="E141" s="25"/>
      <c r="F141" s="25">
        <f t="shared" si="64"/>
        <v>2.3333333333333335</v>
      </c>
      <c r="G141" s="25"/>
      <c r="H141" s="29"/>
      <c r="I141" s="25"/>
      <c r="J141" s="25"/>
      <c r="K141" s="25"/>
      <c r="L141" s="25"/>
      <c r="M141" s="25"/>
      <c r="N141" s="25"/>
      <c r="O141" s="25"/>
      <c r="P141" s="28">
        <v>3</v>
      </c>
      <c r="Q141">
        <v>19</v>
      </c>
      <c r="R141">
        <v>18</v>
      </c>
      <c r="S141">
        <v>27</v>
      </c>
      <c r="T141" s="25"/>
      <c r="U141" s="25">
        <f t="shared" si="65"/>
        <v>21.333333333333332</v>
      </c>
      <c r="V141" s="25"/>
      <c r="W141" s="29"/>
      <c r="X141" s="25"/>
      <c r="Y141" s="25"/>
      <c r="Z141" s="25"/>
      <c r="AA141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36A8-5A14-554E-8792-0FDE870321CB}">
  <dimension ref="A1:Y94"/>
  <sheetViews>
    <sheetView topLeftCell="G61" zoomScaleNormal="100" workbookViewId="0">
      <selection activeCell="B91" sqref="B91:F94"/>
    </sheetView>
  </sheetViews>
  <sheetFormatPr baseColWidth="10" defaultRowHeight="16" x14ac:dyDescent="0.2"/>
  <sheetData>
    <row r="1" spans="1:25" x14ac:dyDescent="0.2">
      <c r="A1" s="2" t="s">
        <v>135</v>
      </c>
    </row>
    <row r="3" spans="1:25" x14ac:dyDescent="0.2">
      <c r="A3" s="2" t="s">
        <v>9</v>
      </c>
      <c r="N3" s="2" t="s">
        <v>136</v>
      </c>
    </row>
    <row r="4" spans="1:25" x14ac:dyDescent="0.2">
      <c r="A4" s="4" t="s">
        <v>1</v>
      </c>
      <c r="B4" s="4" t="s">
        <v>2</v>
      </c>
      <c r="C4" s="4" t="s">
        <v>3</v>
      </c>
      <c r="D4" s="4" t="s">
        <v>4</v>
      </c>
      <c r="E4" s="5"/>
      <c r="F4" s="5" t="s">
        <v>5</v>
      </c>
      <c r="G4" s="5"/>
      <c r="H4" s="5" t="s">
        <v>11</v>
      </c>
      <c r="I4" s="5"/>
      <c r="J4" s="5" t="s">
        <v>6</v>
      </c>
      <c r="K4" s="5" t="s">
        <v>7</v>
      </c>
      <c r="L4" s="5" t="s">
        <v>8</v>
      </c>
      <c r="N4" s="4" t="s">
        <v>1</v>
      </c>
      <c r="O4" s="4" t="s">
        <v>2</v>
      </c>
      <c r="P4" s="4" t="s">
        <v>3</v>
      </c>
      <c r="Q4" s="4" t="s">
        <v>4</v>
      </c>
      <c r="R4" s="5"/>
      <c r="S4" s="5" t="s">
        <v>5</v>
      </c>
      <c r="T4" s="5"/>
      <c r="U4" s="5" t="s">
        <v>11</v>
      </c>
      <c r="V4" s="5"/>
      <c r="W4" s="5" t="s">
        <v>6</v>
      </c>
      <c r="X4" s="5" t="s">
        <v>7</v>
      </c>
      <c r="Y4" s="5" t="s">
        <v>8</v>
      </c>
    </row>
    <row r="5" spans="1:25" x14ac:dyDescent="0.2">
      <c r="A5" s="6">
        <v>1</v>
      </c>
      <c r="B5">
        <v>18500</v>
      </c>
      <c r="C5">
        <v>20510</v>
      </c>
      <c r="D5">
        <v>19290</v>
      </c>
      <c r="F5">
        <f>AVERAGE(B5:D5)</f>
        <v>19433.333333333332</v>
      </c>
      <c r="H5" s="7">
        <f>F11/F5</f>
        <v>1.9176672384219558E-2</v>
      </c>
      <c r="J5" s="7">
        <f>AVERAGE(H5:H24)</f>
        <v>1.6503471595884386E-2</v>
      </c>
      <c r="K5" s="7">
        <f>STDEV(H5:H23)</f>
        <v>3.5797458658887826E-3</v>
      </c>
      <c r="L5" s="7">
        <f>K5/SQRT(3)</f>
        <v>2.0667672393013389E-3</v>
      </c>
      <c r="N5" s="6">
        <v>1</v>
      </c>
      <c r="O5">
        <v>2040</v>
      </c>
      <c r="P5">
        <v>2230</v>
      </c>
      <c r="Q5">
        <v>2370</v>
      </c>
      <c r="S5">
        <f>AVERAGE(O5:Q5)</f>
        <v>2213.3333333333335</v>
      </c>
      <c r="U5" s="7">
        <f>S11/S5</f>
        <v>7.0783132530120472E-3</v>
      </c>
      <c r="W5" s="7">
        <f>AVERAGE(U5:U7)</f>
        <v>9.7283468309397117E-3</v>
      </c>
      <c r="X5" s="7">
        <f>STDEV(U5:U7)</f>
        <v>4.1426122191911743E-3</v>
      </c>
      <c r="Y5" s="7">
        <f>X5/SQRT(3)</f>
        <v>2.3917382798982574E-3</v>
      </c>
    </row>
    <row r="6" spans="1:25" x14ac:dyDescent="0.2">
      <c r="A6" s="6">
        <v>2</v>
      </c>
      <c r="B6">
        <v>10290</v>
      </c>
      <c r="C6">
        <v>10570</v>
      </c>
      <c r="F6">
        <f t="shared" ref="F6:F7" si="0">AVERAGE(B6:D6)</f>
        <v>10430</v>
      </c>
      <c r="H6" s="7">
        <f t="shared" ref="H6:H7" si="1">F12/F6</f>
        <v>1.9654841802492808E-2</v>
      </c>
      <c r="N6" s="6">
        <v>2</v>
      </c>
      <c r="O6">
        <v>920</v>
      </c>
      <c r="P6">
        <v>820</v>
      </c>
      <c r="Q6">
        <v>890</v>
      </c>
      <c r="S6">
        <f t="shared" ref="S6:S7" si="2">AVERAGE(O6:Q6)</f>
        <v>876.66666666666663</v>
      </c>
      <c r="U6" s="7">
        <f t="shared" ref="U6:U7" si="3">S12/S6</f>
        <v>7.6045627376425864E-3</v>
      </c>
    </row>
    <row r="7" spans="1:25" x14ac:dyDescent="0.2">
      <c r="A7" s="6">
        <v>3</v>
      </c>
      <c r="B7">
        <v>5200</v>
      </c>
      <c r="C7">
        <v>5510</v>
      </c>
      <c r="D7">
        <v>5390</v>
      </c>
      <c r="F7">
        <f t="shared" si="0"/>
        <v>5366.666666666667</v>
      </c>
      <c r="H7" s="7">
        <f t="shared" si="1"/>
        <v>1.5962732919254659E-2</v>
      </c>
      <c r="N7" s="6">
        <v>3</v>
      </c>
      <c r="O7" s="16">
        <v>2890</v>
      </c>
      <c r="P7" s="16">
        <v>3290</v>
      </c>
      <c r="Q7" s="16">
        <v>3060</v>
      </c>
      <c r="S7">
        <f t="shared" si="2"/>
        <v>3080</v>
      </c>
      <c r="U7" s="7">
        <f t="shared" si="3"/>
        <v>1.4502164502164501E-2</v>
      </c>
    </row>
    <row r="9" spans="1:25" x14ac:dyDescent="0.2">
      <c r="A9" s="2" t="s">
        <v>10</v>
      </c>
      <c r="N9" s="2" t="s">
        <v>45</v>
      </c>
    </row>
    <row r="10" spans="1:25" x14ac:dyDescent="0.2">
      <c r="A10" s="4" t="s">
        <v>1</v>
      </c>
      <c r="B10" s="4" t="s">
        <v>2</v>
      </c>
      <c r="C10" s="4" t="s">
        <v>3</v>
      </c>
      <c r="D10" s="4" t="s">
        <v>4</v>
      </c>
      <c r="E10" s="5"/>
      <c r="F10" s="5" t="s">
        <v>5</v>
      </c>
      <c r="G10" s="5"/>
      <c r="H10" s="5"/>
      <c r="I10" s="5"/>
      <c r="J10" s="5"/>
      <c r="K10" s="5"/>
      <c r="L10" s="5"/>
      <c r="N10" s="4" t="s">
        <v>1</v>
      </c>
      <c r="O10" s="4" t="s">
        <v>2</v>
      </c>
      <c r="P10" s="4" t="s">
        <v>3</v>
      </c>
      <c r="Q10" s="4" t="s">
        <v>4</v>
      </c>
      <c r="R10" s="5"/>
      <c r="S10" s="5" t="s">
        <v>5</v>
      </c>
      <c r="T10" s="5"/>
      <c r="U10" s="5"/>
      <c r="V10" s="5"/>
      <c r="W10" s="5"/>
      <c r="X10" s="5"/>
      <c r="Y10" s="5"/>
    </row>
    <row r="11" spans="1:25" x14ac:dyDescent="0.2">
      <c r="A11" s="6">
        <v>1</v>
      </c>
      <c r="B11">
        <v>353</v>
      </c>
      <c r="C11">
        <v>380</v>
      </c>
      <c r="D11">
        <v>385</v>
      </c>
      <c r="F11">
        <f>AVERAGE(B11:D11)</f>
        <v>372.66666666666669</v>
      </c>
      <c r="H11" s="7"/>
      <c r="J11" s="7"/>
      <c r="K11" s="7"/>
      <c r="L11" s="7"/>
      <c r="N11" s="6">
        <v>1</v>
      </c>
      <c r="O11">
        <v>18</v>
      </c>
      <c r="P11">
        <v>20</v>
      </c>
      <c r="Q11">
        <v>9</v>
      </c>
      <c r="S11">
        <f>AVERAGE(O11:Q11)</f>
        <v>15.666666666666666</v>
      </c>
      <c r="U11" s="7"/>
      <c r="W11" s="7"/>
      <c r="X11" s="7"/>
      <c r="Y11" s="7"/>
    </row>
    <row r="12" spans="1:25" x14ac:dyDescent="0.2">
      <c r="A12" s="6">
        <v>2</v>
      </c>
      <c r="B12">
        <v>228</v>
      </c>
      <c r="C12">
        <v>213</v>
      </c>
      <c r="D12">
        <v>174</v>
      </c>
      <c r="F12">
        <f t="shared" ref="F12:F13" si="4">AVERAGE(B12:D12)</f>
        <v>205</v>
      </c>
      <c r="H12" s="7"/>
      <c r="N12" s="6">
        <v>2</v>
      </c>
      <c r="O12">
        <v>13</v>
      </c>
      <c r="P12">
        <v>1</v>
      </c>
      <c r="Q12">
        <v>6</v>
      </c>
      <c r="S12">
        <f t="shared" ref="S12:S13" si="5">AVERAGE(O12:Q12)</f>
        <v>6.666666666666667</v>
      </c>
      <c r="U12" s="7"/>
    </row>
    <row r="13" spans="1:25" x14ac:dyDescent="0.2">
      <c r="A13" s="6">
        <v>3</v>
      </c>
      <c r="B13">
        <v>78</v>
      </c>
      <c r="C13">
        <v>97</v>
      </c>
      <c r="D13">
        <v>82</v>
      </c>
      <c r="F13">
        <f t="shared" si="4"/>
        <v>85.666666666666671</v>
      </c>
      <c r="H13" s="7"/>
      <c r="N13" s="6">
        <v>3</v>
      </c>
      <c r="O13">
        <v>38</v>
      </c>
      <c r="P13">
        <v>53</v>
      </c>
      <c r="Q13">
        <v>43</v>
      </c>
      <c r="S13">
        <f t="shared" si="5"/>
        <v>44.666666666666664</v>
      </c>
      <c r="U13" s="7"/>
    </row>
    <row r="15" spans="1:25" x14ac:dyDescent="0.2">
      <c r="A15" s="18" t="s">
        <v>137</v>
      </c>
      <c r="B15" s="18"/>
      <c r="C15" s="16"/>
      <c r="D15" s="16"/>
      <c r="E15" s="16"/>
      <c r="F15" s="16"/>
      <c r="G15" s="16"/>
      <c r="H15" s="16"/>
      <c r="I15" s="16"/>
      <c r="J15" s="16"/>
      <c r="K15" s="16"/>
      <c r="L15" s="16"/>
      <c r="N15" s="18" t="s">
        <v>141</v>
      </c>
      <c r="O15" s="18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x14ac:dyDescent="0.2">
      <c r="A16" s="19" t="s">
        <v>1</v>
      </c>
      <c r="B16" s="19" t="s">
        <v>2</v>
      </c>
      <c r="C16" s="19" t="s">
        <v>3</v>
      </c>
      <c r="D16" s="19" t="s">
        <v>4</v>
      </c>
      <c r="E16" s="20"/>
      <c r="F16" s="20" t="s">
        <v>5</v>
      </c>
      <c r="G16" s="20"/>
      <c r="H16" s="20" t="s">
        <v>11</v>
      </c>
      <c r="I16" s="20"/>
      <c r="J16" s="20" t="s">
        <v>6</v>
      </c>
      <c r="K16" s="20" t="s">
        <v>7</v>
      </c>
      <c r="L16" s="20" t="s">
        <v>8</v>
      </c>
      <c r="N16" s="19" t="s">
        <v>1</v>
      </c>
      <c r="O16" s="19" t="s">
        <v>2</v>
      </c>
      <c r="P16" s="19" t="s">
        <v>3</v>
      </c>
      <c r="Q16" s="19" t="s">
        <v>4</v>
      </c>
      <c r="R16" s="20"/>
      <c r="S16" s="20" t="s">
        <v>5</v>
      </c>
      <c r="T16" s="20"/>
      <c r="U16" s="20" t="s">
        <v>11</v>
      </c>
      <c r="V16" s="20"/>
      <c r="W16" s="20" t="s">
        <v>6</v>
      </c>
      <c r="X16" s="20" t="s">
        <v>7</v>
      </c>
      <c r="Y16" s="20" t="s">
        <v>8</v>
      </c>
    </row>
    <row r="17" spans="1:25" x14ac:dyDescent="0.2">
      <c r="A17" s="21">
        <v>1</v>
      </c>
      <c r="B17" s="16">
        <v>9860</v>
      </c>
      <c r="C17" s="16">
        <v>9370</v>
      </c>
      <c r="D17" s="16">
        <v>9550</v>
      </c>
      <c r="E17" s="16"/>
      <c r="F17" s="16">
        <f>AVERAGE(B17:D17)</f>
        <v>9593.3333333333339</v>
      </c>
      <c r="G17" s="16"/>
      <c r="H17" s="22">
        <f>F23/F17</f>
        <v>1.1153578874218206E-2</v>
      </c>
      <c r="I17" s="16"/>
      <c r="J17" s="22">
        <f>AVERAGE(H17:H19)</f>
        <v>1.4742194156446425E-2</v>
      </c>
      <c r="K17" s="22">
        <f>STDEV(H17:H19)</f>
        <v>4.3241804261305739E-3</v>
      </c>
      <c r="L17" s="22">
        <f>K17/SQRT(3)</f>
        <v>2.4965667330509975E-3</v>
      </c>
      <c r="N17" s="21">
        <v>1</v>
      </c>
      <c r="O17" s="16">
        <v>480</v>
      </c>
      <c r="P17" s="16">
        <v>650</v>
      </c>
      <c r="Q17" s="16">
        <v>480</v>
      </c>
      <c r="R17" s="16"/>
      <c r="S17" s="16">
        <f>AVERAGE(O17:Q17)</f>
        <v>536.66666666666663</v>
      </c>
      <c r="T17" s="16"/>
      <c r="U17" s="22">
        <f>S23/S17</f>
        <v>2.546583850931677E-2</v>
      </c>
      <c r="V17" s="16"/>
      <c r="W17" s="22">
        <f>AVERAGE(U17:U19)</f>
        <v>3.1478496737164872E-2</v>
      </c>
      <c r="X17" s="22">
        <f>STDEV(U17:U19)</f>
        <v>7.7444399990948204E-3</v>
      </c>
      <c r="Y17" s="22">
        <f>X17/SQRT(3)</f>
        <v>4.4712545182002995E-3</v>
      </c>
    </row>
    <row r="18" spans="1:25" x14ac:dyDescent="0.2">
      <c r="A18" s="21">
        <v>2</v>
      </c>
      <c r="B18" s="16">
        <v>4360</v>
      </c>
      <c r="C18" s="16">
        <v>4470</v>
      </c>
      <c r="D18" s="16">
        <v>4400</v>
      </c>
      <c r="E18" s="16"/>
      <c r="F18" s="16">
        <f t="shared" ref="F18:F19" si="6">AVERAGE(B18:D18)</f>
        <v>4410</v>
      </c>
      <c r="G18" s="16"/>
      <c r="H18" s="22">
        <f t="shared" ref="H18:H19" si="7">F24/F18</f>
        <v>1.3529856386999243E-2</v>
      </c>
      <c r="I18" s="16"/>
      <c r="J18" s="16"/>
      <c r="K18" s="16"/>
      <c r="L18" s="16"/>
      <c r="N18" s="21">
        <v>2</v>
      </c>
      <c r="O18">
        <v>1130</v>
      </c>
      <c r="P18">
        <v>1400</v>
      </c>
      <c r="Q18">
        <v>1150</v>
      </c>
      <c r="R18" s="16"/>
      <c r="S18" s="16">
        <f t="shared" ref="S18:S19" si="8">AVERAGE(O18:Q18)</f>
        <v>1226.6666666666667</v>
      </c>
      <c r="T18" s="16"/>
      <c r="U18" s="22">
        <f t="shared" ref="U18:U19" si="9">S24/S18</f>
        <v>4.0217391304347823E-2</v>
      </c>
      <c r="V18" s="16"/>
      <c r="W18" s="16"/>
      <c r="X18" s="16"/>
      <c r="Y18" s="16"/>
    </row>
    <row r="19" spans="1:25" x14ac:dyDescent="0.2">
      <c r="A19" s="21">
        <v>3</v>
      </c>
      <c r="B19" s="16">
        <v>5270</v>
      </c>
      <c r="C19" s="16">
        <v>5280</v>
      </c>
      <c r="D19" s="16">
        <v>5210</v>
      </c>
      <c r="E19" s="16"/>
      <c r="F19" s="16">
        <f t="shared" si="6"/>
        <v>5253.333333333333</v>
      </c>
      <c r="G19" s="16"/>
      <c r="H19" s="22">
        <f t="shared" si="7"/>
        <v>1.9543147208121829E-2</v>
      </c>
      <c r="I19" s="16"/>
      <c r="J19" s="16"/>
      <c r="K19" s="16"/>
      <c r="L19" s="16"/>
      <c r="N19" s="21">
        <v>3</v>
      </c>
      <c r="O19">
        <v>1780</v>
      </c>
      <c r="P19">
        <v>1920</v>
      </c>
      <c r="Q19">
        <v>1830</v>
      </c>
      <c r="R19" s="16"/>
      <c r="S19" s="16">
        <f t="shared" si="8"/>
        <v>1843.3333333333333</v>
      </c>
      <c r="T19" s="16"/>
      <c r="U19" s="22">
        <f t="shared" si="9"/>
        <v>2.8752260397830021E-2</v>
      </c>
      <c r="V19" s="16"/>
      <c r="W19" s="16"/>
      <c r="X19" s="16"/>
      <c r="Y19" s="16"/>
    </row>
    <row r="20" spans="1: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x14ac:dyDescent="0.2">
      <c r="A21" s="18" t="s">
        <v>138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N21" s="18" t="s">
        <v>140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x14ac:dyDescent="0.2">
      <c r="A22" s="19" t="s">
        <v>1</v>
      </c>
      <c r="B22" s="19" t="s">
        <v>2</v>
      </c>
      <c r="C22" s="19" t="s">
        <v>3</v>
      </c>
      <c r="D22" s="19" t="s">
        <v>4</v>
      </c>
      <c r="E22" s="20"/>
      <c r="F22" s="20" t="s">
        <v>5</v>
      </c>
      <c r="G22" s="20"/>
      <c r="H22" s="20"/>
      <c r="I22" s="20"/>
      <c r="J22" s="20"/>
      <c r="K22" s="20"/>
      <c r="L22" s="20"/>
      <c r="N22" s="19" t="s">
        <v>1</v>
      </c>
      <c r="O22" s="19" t="s">
        <v>2</v>
      </c>
      <c r="P22" s="19" t="s">
        <v>3</v>
      </c>
      <c r="Q22" s="19" t="s">
        <v>4</v>
      </c>
      <c r="R22" s="20"/>
      <c r="S22" s="20" t="s">
        <v>5</v>
      </c>
      <c r="T22" s="20"/>
      <c r="U22" s="20"/>
      <c r="V22" s="20"/>
      <c r="W22" s="20"/>
      <c r="X22" s="20"/>
      <c r="Y22" s="20"/>
    </row>
    <row r="23" spans="1:25" x14ac:dyDescent="0.2">
      <c r="A23" s="21">
        <v>1</v>
      </c>
      <c r="B23" s="16">
        <v>101</v>
      </c>
      <c r="C23" s="16">
        <v>111</v>
      </c>
      <c r="D23" s="16">
        <v>109</v>
      </c>
      <c r="E23" s="16"/>
      <c r="F23" s="16">
        <f>AVERAGE(B23:D23)</f>
        <v>107</v>
      </c>
      <c r="G23" s="16"/>
      <c r="H23" s="22"/>
      <c r="I23" s="16"/>
      <c r="J23" s="22"/>
      <c r="K23" s="22"/>
      <c r="L23" s="22"/>
      <c r="N23" s="21">
        <v>1</v>
      </c>
      <c r="O23">
        <v>6</v>
      </c>
      <c r="P23">
        <v>16</v>
      </c>
      <c r="Q23">
        <v>19</v>
      </c>
      <c r="R23" s="16"/>
      <c r="S23" s="16">
        <f>AVERAGE(O23:Q23)</f>
        <v>13.666666666666666</v>
      </c>
      <c r="T23" s="16"/>
      <c r="U23" s="22"/>
      <c r="V23" s="16"/>
      <c r="W23" s="22"/>
      <c r="X23" s="22"/>
      <c r="Y23" s="22"/>
    </row>
    <row r="24" spans="1:25" x14ac:dyDescent="0.2">
      <c r="A24" s="21">
        <v>2</v>
      </c>
      <c r="B24" s="16">
        <v>72</v>
      </c>
      <c r="C24" s="16">
        <v>89</v>
      </c>
      <c r="D24" s="16">
        <v>18</v>
      </c>
      <c r="E24" s="16"/>
      <c r="F24" s="16">
        <f t="shared" ref="F24:F25" si="10">AVERAGE(B24:D24)</f>
        <v>59.666666666666664</v>
      </c>
      <c r="G24" s="16"/>
      <c r="H24" s="22"/>
      <c r="I24" s="16"/>
      <c r="J24" s="16"/>
      <c r="K24" s="16"/>
      <c r="L24" s="16"/>
      <c r="N24" s="21">
        <v>2</v>
      </c>
      <c r="O24" s="16">
        <v>40</v>
      </c>
      <c r="P24" s="16">
        <v>52</v>
      </c>
      <c r="Q24" s="16">
        <v>56</v>
      </c>
      <c r="R24" s="16"/>
      <c r="S24" s="16">
        <f t="shared" ref="S24:S25" si="11">AVERAGE(O24:Q24)</f>
        <v>49.333333333333336</v>
      </c>
      <c r="T24" s="16"/>
      <c r="U24" s="22"/>
      <c r="V24" s="16"/>
      <c r="W24" s="16"/>
      <c r="X24" s="16"/>
      <c r="Y24" s="16"/>
    </row>
    <row r="25" spans="1:25" x14ac:dyDescent="0.2">
      <c r="A25" s="21">
        <v>3</v>
      </c>
      <c r="B25" s="16">
        <v>108</v>
      </c>
      <c r="C25" s="16">
        <v>98</v>
      </c>
      <c r="D25" s="16">
        <v>102</v>
      </c>
      <c r="E25" s="16"/>
      <c r="F25" s="16">
        <f t="shared" si="10"/>
        <v>102.66666666666667</v>
      </c>
      <c r="G25" s="16"/>
      <c r="H25" s="22"/>
      <c r="I25" s="16"/>
      <c r="J25" s="16"/>
      <c r="K25" s="16"/>
      <c r="L25" s="16"/>
      <c r="N25" s="6">
        <v>3</v>
      </c>
      <c r="O25">
        <v>60</v>
      </c>
      <c r="P25">
        <v>51</v>
      </c>
      <c r="Q25">
        <v>48</v>
      </c>
      <c r="S25" s="16">
        <f t="shared" si="11"/>
        <v>53</v>
      </c>
    </row>
    <row r="27" spans="1:25" x14ac:dyDescent="0.2">
      <c r="A27" s="18" t="s">
        <v>139</v>
      </c>
      <c r="B27" s="18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25" x14ac:dyDescent="0.2">
      <c r="A28" s="19" t="s">
        <v>1</v>
      </c>
      <c r="B28" s="19" t="s">
        <v>2</v>
      </c>
      <c r="C28" s="19" t="s">
        <v>3</v>
      </c>
      <c r="D28" s="19" t="s">
        <v>4</v>
      </c>
      <c r="E28" s="20"/>
      <c r="F28" s="20" t="s">
        <v>5</v>
      </c>
      <c r="G28" s="20"/>
      <c r="H28" s="20" t="s">
        <v>11</v>
      </c>
      <c r="I28" s="20"/>
      <c r="J28" s="20" t="s">
        <v>6</v>
      </c>
      <c r="K28" s="20" t="s">
        <v>7</v>
      </c>
      <c r="L28" s="20" t="s">
        <v>8</v>
      </c>
    </row>
    <row r="29" spans="1:25" x14ac:dyDescent="0.2">
      <c r="A29" s="21">
        <v>1</v>
      </c>
      <c r="B29">
        <v>1320</v>
      </c>
      <c r="C29">
        <v>1410</v>
      </c>
      <c r="D29">
        <v>1240</v>
      </c>
      <c r="E29" s="16"/>
      <c r="F29" s="16">
        <f>AVERAGE(B29:D29)</f>
        <v>1323.3333333333333</v>
      </c>
      <c r="G29" s="16"/>
      <c r="H29" s="22">
        <f>F35/F29</f>
        <v>3.0982367758186399E-2</v>
      </c>
      <c r="I29" s="16"/>
      <c r="J29" s="22">
        <f>AVERAGE(H29:H31)</f>
        <v>3.6144929257274694E-2</v>
      </c>
      <c r="K29" s="22">
        <f>STDEV(H29:H31)</f>
        <v>8.182758929027879E-3</v>
      </c>
      <c r="L29" s="22">
        <f>K29/SQRT(3)</f>
        <v>4.7243180703880599E-3</v>
      </c>
    </row>
    <row r="30" spans="1:25" x14ac:dyDescent="0.2">
      <c r="A30" s="21">
        <v>2</v>
      </c>
      <c r="B30">
        <v>1740</v>
      </c>
      <c r="C30">
        <v>1540</v>
      </c>
      <c r="D30">
        <v>1810</v>
      </c>
      <c r="E30" s="16"/>
      <c r="F30" s="16">
        <f t="shared" ref="F30:F31" si="12">AVERAGE(B30:D30)</f>
        <v>1696.6666666666667</v>
      </c>
      <c r="G30" s="16"/>
      <c r="H30" s="22">
        <f t="shared" ref="H30:H31" si="13">F36/F30</f>
        <v>4.5579567779960702E-2</v>
      </c>
      <c r="I30" s="16"/>
      <c r="J30" s="16"/>
      <c r="K30" s="16"/>
      <c r="L30" s="16"/>
    </row>
    <row r="31" spans="1:25" x14ac:dyDescent="0.2">
      <c r="A31" s="21">
        <v>3</v>
      </c>
      <c r="B31">
        <v>3560</v>
      </c>
      <c r="C31">
        <v>4010</v>
      </c>
      <c r="D31">
        <v>4070</v>
      </c>
      <c r="E31" s="16"/>
      <c r="F31" s="16">
        <f t="shared" si="12"/>
        <v>3880</v>
      </c>
      <c r="G31" s="16"/>
      <c r="H31" s="22">
        <f t="shared" si="13"/>
        <v>3.1872852233676974E-2</v>
      </c>
      <c r="I31" s="16"/>
      <c r="J31" s="16"/>
      <c r="K31" s="16"/>
      <c r="L31" s="16"/>
    </row>
    <row r="32" spans="1: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25" x14ac:dyDescent="0.2">
      <c r="A33" s="18" t="s">
        <v>142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25" x14ac:dyDescent="0.2">
      <c r="A34" s="19" t="s">
        <v>1</v>
      </c>
      <c r="B34" s="19" t="s">
        <v>2</v>
      </c>
      <c r="C34" s="19" t="s">
        <v>3</v>
      </c>
      <c r="D34" s="19" t="s">
        <v>4</v>
      </c>
      <c r="E34" s="20"/>
      <c r="F34" s="20" t="s">
        <v>5</v>
      </c>
      <c r="G34" s="20"/>
      <c r="H34" s="20"/>
      <c r="I34" s="20"/>
      <c r="J34" s="20"/>
      <c r="K34" s="20"/>
      <c r="L34" s="20"/>
    </row>
    <row r="35" spans="1:25" x14ac:dyDescent="0.2">
      <c r="A35" s="21">
        <v>1</v>
      </c>
      <c r="B35">
        <v>48</v>
      </c>
      <c r="C35">
        <v>34</v>
      </c>
      <c r="D35">
        <v>41</v>
      </c>
      <c r="E35" s="16"/>
      <c r="F35" s="16">
        <f>AVERAGE(B35:D35)</f>
        <v>41</v>
      </c>
      <c r="G35" s="16"/>
      <c r="H35" s="22"/>
      <c r="I35" s="16"/>
      <c r="J35" s="22"/>
      <c r="K35" s="22"/>
      <c r="L35" s="22"/>
    </row>
    <row r="36" spans="1:25" x14ac:dyDescent="0.2">
      <c r="A36" s="21">
        <v>2</v>
      </c>
      <c r="B36">
        <v>92</v>
      </c>
      <c r="C36">
        <v>69</v>
      </c>
      <c r="D36">
        <v>71</v>
      </c>
      <c r="E36" s="16"/>
      <c r="F36" s="16">
        <f t="shared" ref="F36:F37" si="14">AVERAGE(B36:D36)</f>
        <v>77.333333333333329</v>
      </c>
      <c r="G36" s="16"/>
      <c r="H36" s="22"/>
      <c r="I36" s="16"/>
      <c r="J36" s="16"/>
      <c r="K36" s="16"/>
      <c r="L36" s="16"/>
    </row>
    <row r="37" spans="1:25" x14ac:dyDescent="0.2">
      <c r="A37" s="6">
        <v>3</v>
      </c>
      <c r="B37">
        <v>142</v>
      </c>
      <c r="C37">
        <v>98</v>
      </c>
      <c r="D37">
        <v>131</v>
      </c>
      <c r="F37" s="16">
        <f t="shared" si="14"/>
        <v>123.66666666666667</v>
      </c>
    </row>
    <row r="40" spans="1:25" x14ac:dyDescent="0.2">
      <c r="A40" s="2" t="s">
        <v>143</v>
      </c>
    </row>
    <row r="42" spans="1:25" x14ac:dyDescent="0.2">
      <c r="A42" s="2" t="s">
        <v>9</v>
      </c>
      <c r="N42" s="2" t="s">
        <v>136</v>
      </c>
    </row>
    <row r="43" spans="1:25" x14ac:dyDescent="0.2">
      <c r="A43" s="4" t="s">
        <v>1</v>
      </c>
      <c r="B43" s="4" t="s">
        <v>2</v>
      </c>
      <c r="C43" s="4" t="s">
        <v>3</v>
      </c>
      <c r="D43" s="4" t="s">
        <v>4</v>
      </c>
      <c r="E43" s="5"/>
      <c r="F43" s="5" t="s">
        <v>5</v>
      </c>
      <c r="G43" s="5"/>
      <c r="H43" s="5" t="s">
        <v>11</v>
      </c>
      <c r="I43" s="5"/>
      <c r="J43" s="5" t="s">
        <v>6</v>
      </c>
      <c r="K43" s="5" t="s">
        <v>7</v>
      </c>
      <c r="L43" s="5" t="s">
        <v>8</v>
      </c>
      <c r="N43" s="4" t="s">
        <v>1</v>
      </c>
      <c r="O43" s="4" t="s">
        <v>2</v>
      </c>
      <c r="P43" s="4" t="s">
        <v>3</v>
      </c>
      <c r="Q43" s="4" t="s">
        <v>4</v>
      </c>
      <c r="R43" s="5"/>
      <c r="S43" s="5" t="s">
        <v>5</v>
      </c>
      <c r="T43" s="5"/>
      <c r="U43" s="5" t="s">
        <v>11</v>
      </c>
      <c r="W43" s="20" t="s">
        <v>6</v>
      </c>
      <c r="X43" s="20" t="s">
        <v>7</v>
      </c>
      <c r="Y43" s="20" t="s">
        <v>8</v>
      </c>
    </row>
    <row r="44" spans="1:25" x14ac:dyDescent="0.2">
      <c r="A44" s="6">
        <v>1</v>
      </c>
      <c r="B44">
        <v>15310</v>
      </c>
      <c r="C44">
        <v>17350</v>
      </c>
      <c r="D44">
        <v>16120</v>
      </c>
      <c r="F44">
        <f>AVERAGE(B44:D44)</f>
        <v>16260</v>
      </c>
      <c r="H44" s="7">
        <f>F50/F44</f>
        <v>6.9290692906929076E-3</v>
      </c>
      <c r="J44" s="7">
        <f>AVERAGE(H44:H63)</f>
        <v>7.6204622330681192E-3</v>
      </c>
      <c r="K44" s="7">
        <f>STDEV(H44:H62)</f>
        <v>5.9548526724978435E-4</v>
      </c>
      <c r="L44" s="7">
        <f>K44/SQRT(3)</f>
        <v>3.4380357934511924E-4</v>
      </c>
      <c r="N44" s="6">
        <v>1</v>
      </c>
      <c r="O44">
        <v>2560</v>
      </c>
      <c r="P44">
        <v>2110</v>
      </c>
      <c r="Q44">
        <v>2250</v>
      </c>
      <c r="S44">
        <f>AVERAGE(O44:Q44)</f>
        <v>2306.6666666666665</v>
      </c>
      <c r="U44" s="7">
        <f>S50/S44</f>
        <v>4.1907514450867048E-3</v>
      </c>
      <c r="W44" s="7">
        <f>AVERAGE(U44:U46)</f>
        <v>3.7150775284337865E-3</v>
      </c>
      <c r="X44">
        <f>STDEV(U44:U46)</f>
        <v>4.2703183214512621E-4</v>
      </c>
      <c r="Y44">
        <f>X44/SQRT(3)</f>
        <v>2.4654694324152774E-4</v>
      </c>
    </row>
    <row r="45" spans="1:25" x14ac:dyDescent="0.2">
      <c r="A45" s="6">
        <v>2</v>
      </c>
      <c r="B45">
        <v>10630</v>
      </c>
      <c r="C45">
        <v>10870</v>
      </c>
      <c r="F45">
        <f t="shared" ref="F45:F46" si="15">AVERAGE(B45:D45)</f>
        <v>10750</v>
      </c>
      <c r="H45" s="7">
        <f t="shared" ref="H45:H46" si="16">F51/F45</f>
        <v>8.1550387596899237E-3</v>
      </c>
      <c r="N45" s="6">
        <v>2</v>
      </c>
      <c r="O45">
        <v>660</v>
      </c>
      <c r="P45">
        <v>600</v>
      </c>
      <c r="Q45">
        <v>690</v>
      </c>
      <c r="S45">
        <f t="shared" ref="S45:S46" si="17">AVERAGE(O45:Q45)</f>
        <v>650</v>
      </c>
      <c r="U45" s="7">
        <f t="shared" ref="U45:U46" si="18">S51/S45</f>
        <v>3.5897435897435902E-3</v>
      </c>
    </row>
    <row r="46" spans="1:25" x14ac:dyDescent="0.2">
      <c r="A46" s="6">
        <v>3</v>
      </c>
      <c r="B46">
        <v>6740</v>
      </c>
      <c r="C46">
        <v>6710</v>
      </c>
      <c r="D46">
        <v>6660</v>
      </c>
      <c r="F46">
        <f t="shared" si="15"/>
        <v>6703.333333333333</v>
      </c>
      <c r="H46" s="7">
        <f t="shared" si="16"/>
        <v>8.0556936847339632E-3</v>
      </c>
      <c r="N46" s="6">
        <v>3</v>
      </c>
      <c r="O46">
        <v>2280</v>
      </c>
      <c r="P46">
        <v>2660</v>
      </c>
      <c r="Q46">
        <v>2490</v>
      </c>
      <c r="S46">
        <f t="shared" si="17"/>
        <v>2476.6666666666665</v>
      </c>
      <c r="U46" s="7">
        <f t="shared" si="18"/>
        <v>3.3647375504710637E-3</v>
      </c>
    </row>
    <row r="48" spans="1:25" x14ac:dyDescent="0.2">
      <c r="A48" s="2" t="s">
        <v>10</v>
      </c>
      <c r="N48" s="2" t="s">
        <v>45</v>
      </c>
    </row>
    <row r="49" spans="1:25" x14ac:dyDescent="0.2">
      <c r="A49" s="4" t="s">
        <v>1</v>
      </c>
      <c r="B49" s="4" t="s">
        <v>2</v>
      </c>
      <c r="C49" s="4" t="s">
        <v>3</v>
      </c>
      <c r="D49" s="4" t="s">
        <v>4</v>
      </c>
      <c r="E49" s="5"/>
      <c r="F49" s="5" t="s">
        <v>5</v>
      </c>
      <c r="G49" s="5"/>
      <c r="H49" s="5"/>
      <c r="I49" s="5"/>
      <c r="J49" s="5"/>
      <c r="K49" s="5"/>
      <c r="L49" s="5"/>
      <c r="N49" s="4" t="s">
        <v>1</v>
      </c>
      <c r="O49" s="4" t="s">
        <v>2</v>
      </c>
      <c r="P49" s="4" t="s">
        <v>3</v>
      </c>
      <c r="Q49" s="4" t="s">
        <v>4</v>
      </c>
      <c r="R49" s="5"/>
      <c r="S49" s="5" t="s">
        <v>5</v>
      </c>
      <c r="T49" s="5"/>
      <c r="U49" s="5"/>
    </row>
    <row r="50" spans="1:25" x14ac:dyDescent="0.2">
      <c r="A50" s="6">
        <v>1</v>
      </c>
      <c r="B50" s="16">
        <v>103</v>
      </c>
      <c r="C50" s="16">
        <v>116</v>
      </c>
      <c r="D50" s="16">
        <v>119</v>
      </c>
      <c r="F50">
        <f>AVERAGE(B50:D50)</f>
        <v>112.66666666666667</v>
      </c>
      <c r="H50" s="7"/>
      <c r="J50" s="7"/>
      <c r="K50" s="7"/>
      <c r="L50" s="7"/>
      <c r="N50" s="6">
        <v>1</v>
      </c>
      <c r="O50">
        <v>14</v>
      </c>
      <c r="P50">
        <v>10</v>
      </c>
      <c r="Q50">
        <v>5</v>
      </c>
      <c r="S50">
        <f>AVERAGE(O50:Q50)</f>
        <v>9.6666666666666661</v>
      </c>
      <c r="U50" s="7"/>
    </row>
    <row r="51" spans="1:25" x14ac:dyDescent="0.2">
      <c r="A51" s="6">
        <v>2</v>
      </c>
      <c r="B51">
        <v>97</v>
      </c>
      <c r="C51">
        <v>81</v>
      </c>
      <c r="D51">
        <v>85</v>
      </c>
      <c r="F51">
        <f t="shared" ref="F51:F52" si="19">AVERAGE(B51:D51)</f>
        <v>87.666666666666671</v>
      </c>
      <c r="H51" s="7"/>
      <c r="N51" s="6">
        <v>2</v>
      </c>
      <c r="O51">
        <v>3</v>
      </c>
      <c r="P51">
        <v>4</v>
      </c>
      <c r="Q51">
        <v>0</v>
      </c>
      <c r="S51">
        <f t="shared" ref="S51:S52" si="20">AVERAGE(O51:Q51)</f>
        <v>2.3333333333333335</v>
      </c>
      <c r="U51" s="7"/>
    </row>
    <row r="52" spans="1:25" x14ac:dyDescent="0.2">
      <c r="A52" s="6">
        <v>3</v>
      </c>
      <c r="B52">
        <v>51</v>
      </c>
      <c r="C52">
        <v>57</v>
      </c>
      <c r="D52">
        <v>54</v>
      </c>
      <c r="F52">
        <f t="shared" si="19"/>
        <v>54</v>
      </c>
      <c r="H52" s="7"/>
      <c r="N52" s="6">
        <v>3</v>
      </c>
      <c r="O52">
        <v>11</v>
      </c>
      <c r="P52">
        <v>10</v>
      </c>
      <c r="Q52">
        <v>4</v>
      </c>
      <c r="S52">
        <f t="shared" si="20"/>
        <v>8.3333333333333339</v>
      </c>
      <c r="U52" s="7"/>
    </row>
    <row r="54" spans="1:25" x14ac:dyDescent="0.2">
      <c r="A54" s="18" t="s">
        <v>137</v>
      </c>
      <c r="B54" s="18"/>
      <c r="C54" s="16"/>
      <c r="D54" s="16"/>
      <c r="E54" s="16"/>
      <c r="F54" s="16"/>
      <c r="G54" s="16"/>
      <c r="H54" s="16"/>
      <c r="I54" s="16"/>
      <c r="J54" s="16"/>
      <c r="K54" s="16"/>
      <c r="L54" s="16"/>
      <c r="N54" s="18" t="s">
        <v>141</v>
      </c>
      <c r="O54" s="18"/>
      <c r="P54" s="16"/>
      <c r="Q54" s="16"/>
      <c r="R54" s="16"/>
      <c r="S54" s="16"/>
      <c r="T54" s="16"/>
      <c r="U54" s="16"/>
    </row>
    <row r="55" spans="1:25" x14ac:dyDescent="0.2">
      <c r="A55" s="19" t="s">
        <v>1</v>
      </c>
      <c r="B55" s="19" t="s">
        <v>2</v>
      </c>
      <c r="C55" s="19" t="s">
        <v>3</v>
      </c>
      <c r="D55" s="19" t="s">
        <v>4</v>
      </c>
      <c r="E55" s="20"/>
      <c r="F55" s="20" t="s">
        <v>5</v>
      </c>
      <c r="G55" s="20"/>
      <c r="H55" s="20" t="s">
        <v>11</v>
      </c>
      <c r="I55" s="20"/>
      <c r="J55" s="20" t="s">
        <v>6</v>
      </c>
      <c r="K55" s="20" t="s">
        <v>7</v>
      </c>
      <c r="L55" s="20" t="s">
        <v>8</v>
      </c>
      <c r="N55" s="19" t="s">
        <v>1</v>
      </c>
      <c r="O55" s="19" t="s">
        <v>2</v>
      </c>
      <c r="P55" s="19" t="s">
        <v>3</v>
      </c>
      <c r="Q55" s="19" t="s">
        <v>4</v>
      </c>
      <c r="R55" s="20"/>
      <c r="S55" s="20" t="s">
        <v>5</v>
      </c>
      <c r="T55" s="20"/>
      <c r="U55" s="20" t="s">
        <v>11</v>
      </c>
      <c r="W55" s="20" t="s">
        <v>6</v>
      </c>
      <c r="X55" s="20" t="s">
        <v>7</v>
      </c>
      <c r="Y55" s="20" t="s">
        <v>8</v>
      </c>
    </row>
    <row r="56" spans="1:25" x14ac:dyDescent="0.2">
      <c r="A56" s="21">
        <v>1</v>
      </c>
      <c r="B56" s="16">
        <v>980</v>
      </c>
      <c r="C56" s="16">
        <v>1030</v>
      </c>
      <c r="D56" s="16">
        <v>1050</v>
      </c>
      <c r="E56" s="16"/>
      <c r="F56" s="16">
        <f>AVERAGE(B56:D56)</f>
        <v>1020</v>
      </c>
      <c r="G56" s="16"/>
      <c r="H56" s="22">
        <f>F62/F56</f>
        <v>8.1699346405228763E-3</v>
      </c>
      <c r="I56" s="16"/>
      <c r="J56" s="22">
        <f>AVERAGE(H56:H58)</f>
        <v>7.5276572210973064E-3</v>
      </c>
      <c r="K56" s="22">
        <f>STDEV(H56:H58)</f>
        <v>6.3006052356761103E-4</v>
      </c>
      <c r="L56" s="22">
        <f>K56/SQRT(3)</f>
        <v>3.6376561288751678E-4</v>
      </c>
      <c r="N56" s="21">
        <v>1</v>
      </c>
      <c r="O56">
        <v>480</v>
      </c>
      <c r="P56">
        <v>660</v>
      </c>
      <c r="Q56">
        <v>680</v>
      </c>
      <c r="R56" s="16"/>
      <c r="S56" s="16">
        <f>AVERAGE(O56:Q56)</f>
        <v>606.66666666666663</v>
      </c>
      <c r="T56" s="16"/>
      <c r="U56" s="22">
        <f>S62/S56</f>
        <v>1.4835164835164836E-2</v>
      </c>
      <c r="W56" s="7">
        <f>AVERAGE(U56:U58)</f>
        <v>1.3866035070223553E-2</v>
      </c>
      <c r="X56">
        <f>STDEV(U56:U58)</f>
        <v>2.861593116874912E-3</v>
      </c>
      <c r="Y56">
        <f>X56/SQRT(3)</f>
        <v>1.6521415563389107E-3</v>
      </c>
    </row>
    <row r="57" spans="1:25" x14ac:dyDescent="0.2">
      <c r="A57" s="21">
        <v>2</v>
      </c>
      <c r="B57" s="16">
        <v>2370</v>
      </c>
      <c r="C57" s="16">
        <v>2520</v>
      </c>
      <c r="D57" s="16">
        <v>2490</v>
      </c>
      <c r="E57" s="16"/>
      <c r="F57" s="16">
        <f t="shared" ref="F57:F58" si="21">AVERAGE(B57:D57)</f>
        <v>2460</v>
      </c>
      <c r="G57" s="16"/>
      <c r="H57" s="22">
        <f t="shared" ref="H57:H58" si="22">F63/F57</f>
        <v>6.9105691056910567E-3</v>
      </c>
      <c r="I57" s="16"/>
      <c r="J57" s="16"/>
      <c r="K57" s="16"/>
      <c r="L57" s="16"/>
      <c r="N57" s="21">
        <v>2</v>
      </c>
      <c r="O57">
        <v>1640</v>
      </c>
      <c r="P57">
        <v>1090</v>
      </c>
      <c r="R57" s="16"/>
      <c r="S57" s="16">
        <f t="shared" ref="S57:S58" si="23">AVERAGE(O57:Q57)</f>
        <v>1365</v>
      </c>
      <c r="T57" s="16"/>
      <c r="U57" s="22">
        <f t="shared" ref="U57:U58" si="24">S63/S57</f>
        <v>1.6117216117216119E-2</v>
      </c>
    </row>
    <row r="58" spans="1:25" x14ac:dyDescent="0.2">
      <c r="A58" s="21">
        <v>3</v>
      </c>
      <c r="B58" s="16">
        <v>3440</v>
      </c>
      <c r="C58" s="16">
        <v>3370</v>
      </c>
      <c r="D58" s="16">
        <v>3320</v>
      </c>
      <c r="E58" s="16"/>
      <c r="F58" s="16">
        <f t="shared" si="21"/>
        <v>3376.6666666666665</v>
      </c>
      <c r="G58" s="16"/>
      <c r="H58" s="22">
        <f t="shared" si="22"/>
        <v>7.5024679170779861E-3</v>
      </c>
      <c r="I58" s="16"/>
      <c r="J58" s="16"/>
      <c r="K58" s="16"/>
      <c r="L58" s="16"/>
      <c r="N58" s="21">
        <v>3</v>
      </c>
      <c r="O58">
        <v>1800</v>
      </c>
      <c r="P58">
        <v>1890</v>
      </c>
      <c r="Q58">
        <v>2040</v>
      </c>
      <c r="R58" s="16"/>
      <c r="S58" s="16">
        <f t="shared" si="23"/>
        <v>1910</v>
      </c>
      <c r="T58" s="16"/>
      <c r="U58" s="22">
        <f t="shared" si="24"/>
        <v>1.0645724258289703E-2</v>
      </c>
    </row>
    <row r="59" spans="1: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N59" s="16"/>
      <c r="O59" s="16"/>
      <c r="P59" s="16"/>
      <c r="Q59" s="16"/>
      <c r="R59" s="16"/>
      <c r="S59" s="16"/>
      <c r="T59" s="16"/>
      <c r="U59" s="16"/>
    </row>
    <row r="60" spans="1:25" x14ac:dyDescent="0.2">
      <c r="A60" s="18" t="s">
        <v>138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N60" s="18" t="s">
        <v>140</v>
      </c>
      <c r="O60" s="16"/>
      <c r="P60" s="16"/>
      <c r="Q60" s="16"/>
      <c r="R60" s="16"/>
      <c r="S60" s="16"/>
      <c r="T60" s="16"/>
      <c r="U60" s="16"/>
    </row>
    <row r="61" spans="1:25" x14ac:dyDescent="0.2">
      <c r="A61" s="19" t="s">
        <v>1</v>
      </c>
      <c r="B61" s="19" t="s">
        <v>2</v>
      </c>
      <c r="C61" s="19" t="s">
        <v>3</v>
      </c>
      <c r="D61" s="19" t="s">
        <v>4</v>
      </c>
      <c r="E61" s="20"/>
      <c r="F61" s="20" t="s">
        <v>5</v>
      </c>
      <c r="G61" s="20"/>
      <c r="H61" s="20"/>
      <c r="I61" s="20"/>
      <c r="J61" s="20"/>
      <c r="K61" s="20"/>
      <c r="L61" s="20"/>
      <c r="N61" s="19" t="s">
        <v>1</v>
      </c>
      <c r="O61" s="19" t="s">
        <v>2</v>
      </c>
      <c r="P61" s="19" t="s">
        <v>3</v>
      </c>
      <c r="Q61" s="19" t="s">
        <v>4</v>
      </c>
      <c r="R61" s="20"/>
      <c r="S61" s="20" t="s">
        <v>5</v>
      </c>
      <c r="T61" s="20"/>
      <c r="U61" s="20"/>
    </row>
    <row r="62" spans="1:25" x14ac:dyDescent="0.2">
      <c r="A62" s="21">
        <v>1</v>
      </c>
      <c r="B62" s="16">
        <v>9</v>
      </c>
      <c r="C62" s="16">
        <v>7</v>
      </c>
      <c r="D62" s="16">
        <v>9</v>
      </c>
      <c r="E62" s="16"/>
      <c r="F62" s="16">
        <f>AVERAGE(B62:D62)</f>
        <v>8.3333333333333339</v>
      </c>
      <c r="G62" s="16"/>
      <c r="H62" s="22"/>
      <c r="I62" s="16"/>
      <c r="J62" s="22"/>
      <c r="K62" s="22"/>
      <c r="L62" s="22"/>
      <c r="N62" s="21">
        <v>1</v>
      </c>
      <c r="O62">
        <v>8</v>
      </c>
      <c r="P62">
        <v>8</v>
      </c>
      <c r="Q62">
        <v>11</v>
      </c>
      <c r="R62" s="16"/>
      <c r="S62" s="16">
        <f>AVERAGE(O62:Q62)</f>
        <v>9</v>
      </c>
      <c r="T62" s="16"/>
      <c r="U62" s="22"/>
    </row>
    <row r="63" spans="1:25" x14ac:dyDescent="0.2">
      <c r="A63" s="21">
        <v>2</v>
      </c>
      <c r="B63" s="16">
        <v>21</v>
      </c>
      <c r="C63" s="16">
        <v>18</v>
      </c>
      <c r="D63" s="16">
        <v>12</v>
      </c>
      <c r="E63" s="16"/>
      <c r="F63" s="16">
        <f t="shared" ref="F63:F64" si="25">AVERAGE(B63:D63)</f>
        <v>17</v>
      </c>
      <c r="G63" s="16"/>
      <c r="H63" s="22"/>
      <c r="I63" s="16"/>
      <c r="J63" s="16"/>
      <c r="K63" s="16"/>
      <c r="L63" s="16"/>
      <c r="N63" s="21">
        <v>2</v>
      </c>
      <c r="O63">
        <v>20</v>
      </c>
      <c r="P63">
        <v>16</v>
      </c>
      <c r="Q63">
        <v>30</v>
      </c>
      <c r="R63" s="16"/>
      <c r="S63" s="16">
        <f t="shared" ref="S63:S64" si="26">AVERAGE(O63:Q63)</f>
        <v>22</v>
      </c>
      <c r="T63" s="16"/>
      <c r="U63" s="22"/>
    </row>
    <row r="64" spans="1:25" x14ac:dyDescent="0.2">
      <c r="A64" s="21">
        <v>3</v>
      </c>
      <c r="B64" s="16">
        <v>26</v>
      </c>
      <c r="C64" s="16">
        <v>23</v>
      </c>
      <c r="D64" s="16">
        <v>27</v>
      </c>
      <c r="E64" s="16"/>
      <c r="F64" s="16">
        <f t="shared" si="25"/>
        <v>25.333333333333332</v>
      </c>
      <c r="G64" s="16"/>
      <c r="H64" s="22"/>
      <c r="I64" s="16"/>
      <c r="J64" s="16"/>
      <c r="K64" s="16"/>
      <c r="L64" s="16"/>
      <c r="N64" s="6">
        <v>3</v>
      </c>
      <c r="O64">
        <v>25</v>
      </c>
      <c r="P64">
        <v>16</v>
      </c>
      <c r="Q64">
        <v>20</v>
      </c>
      <c r="S64" s="16">
        <f t="shared" si="26"/>
        <v>20.333333333333332</v>
      </c>
    </row>
    <row r="66" spans="1:12" x14ac:dyDescent="0.2">
      <c r="A66" s="18" t="s">
        <v>139</v>
      </c>
      <c r="B66" s="18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2">
      <c r="A67" s="19" t="s">
        <v>1</v>
      </c>
      <c r="B67" s="19" t="s">
        <v>2</v>
      </c>
      <c r="C67" s="19" t="s">
        <v>3</v>
      </c>
      <c r="D67" s="19" t="s">
        <v>4</v>
      </c>
      <c r="E67" s="20"/>
      <c r="F67" s="20" t="s">
        <v>5</v>
      </c>
      <c r="G67" s="20"/>
      <c r="H67" s="20" t="s">
        <v>11</v>
      </c>
      <c r="I67" s="20"/>
      <c r="J67" s="20" t="s">
        <v>6</v>
      </c>
      <c r="K67" s="20" t="s">
        <v>7</v>
      </c>
      <c r="L67" s="20" t="s">
        <v>8</v>
      </c>
    </row>
    <row r="68" spans="1:12" x14ac:dyDescent="0.2">
      <c r="A68" s="21">
        <v>1</v>
      </c>
      <c r="B68">
        <v>800</v>
      </c>
      <c r="C68">
        <v>1010</v>
      </c>
      <c r="E68" s="16"/>
      <c r="F68" s="16">
        <f>AVERAGE(B68:D68)</f>
        <v>905</v>
      </c>
      <c r="G68" s="16"/>
      <c r="H68" s="22">
        <f>F74/F68</f>
        <v>1.1049723756906077E-2</v>
      </c>
      <c r="I68" s="16"/>
      <c r="J68" s="22">
        <f>AVERAGE(H68:H70)</f>
        <v>1.6043767599657695E-2</v>
      </c>
      <c r="K68" s="22">
        <f>STDEV(H68:H70)</f>
        <v>5.8670913622353516E-3</v>
      </c>
      <c r="L68" s="22">
        <f>K68/SQRT(3)</f>
        <v>3.3873667773467084E-3</v>
      </c>
    </row>
    <row r="69" spans="1:12" x14ac:dyDescent="0.2">
      <c r="A69" s="21">
        <v>2</v>
      </c>
      <c r="B69">
        <v>1760</v>
      </c>
      <c r="C69">
        <v>1780</v>
      </c>
      <c r="D69">
        <v>1170</v>
      </c>
      <c r="E69" s="16"/>
      <c r="F69" s="16">
        <f t="shared" ref="F69:F70" si="27">AVERAGE(B69:D69)</f>
        <v>1570</v>
      </c>
      <c r="G69" s="16"/>
      <c r="H69" s="22">
        <f t="shared" ref="H69:H70" si="28">F75/F69</f>
        <v>2.2505307855626329E-2</v>
      </c>
      <c r="I69" s="16"/>
      <c r="J69" s="16"/>
      <c r="K69" s="16"/>
      <c r="L69" s="16"/>
    </row>
    <row r="70" spans="1:12" x14ac:dyDescent="0.2">
      <c r="A70" s="21">
        <v>3</v>
      </c>
      <c r="B70">
        <v>3960</v>
      </c>
      <c r="C70">
        <v>3610</v>
      </c>
      <c r="D70">
        <v>4230</v>
      </c>
      <c r="E70" s="16"/>
      <c r="F70" s="16">
        <f t="shared" si="27"/>
        <v>3933.3333333333335</v>
      </c>
      <c r="G70" s="16"/>
      <c r="H70" s="22">
        <f t="shared" si="28"/>
        <v>1.4576271186440677E-2</v>
      </c>
      <c r="I70" s="16"/>
      <c r="J70" s="16"/>
      <c r="K70" s="16"/>
      <c r="L70" s="16"/>
    </row>
    <row r="71" spans="1:12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2">
      <c r="A72" s="18" t="s">
        <v>142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2">
      <c r="A73" s="19" t="s">
        <v>1</v>
      </c>
      <c r="B73" s="19" t="s">
        <v>2</v>
      </c>
      <c r="C73" s="19" t="s">
        <v>3</v>
      </c>
      <c r="D73" s="19" t="s">
        <v>4</v>
      </c>
      <c r="E73" s="20"/>
      <c r="F73" s="20" t="s">
        <v>5</v>
      </c>
      <c r="G73" s="20"/>
      <c r="H73" s="20"/>
      <c r="I73" s="20"/>
      <c r="J73" s="20"/>
      <c r="K73" s="20"/>
      <c r="L73" s="20"/>
    </row>
    <row r="74" spans="1:12" x14ac:dyDescent="0.2">
      <c r="A74" s="21">
        <v>1</v>
      </c>
      <c r="B74">
        <v>6</v>
      </c>
      <c r="C74">
        <v>11</v>
      </c>
      <c r="D74">
        <v>13</v>
      </c>
      <c r="E74" s="16"/>
      <c r="F74" s="16">
        <f>AVERAGE(B74:D74)</f>
        <v>10</v>
      </c>
      <c r="G74" s="16"/>
      <c r="H74" s="22"/>
      <c r="I74" s="16"/>
      <c r="J74" s="22"/>
      <c r="K74" s="22"/>
      <c r="L74" s="22"/>
    </row>
    <row r="75" spans="1:12" x14ac:dyDescent="0.2">
      <c r="A75" s="21">
        <v>2</v>
      </c>
      <c r="B75">
        <v>26</v>
      </c>
      <c r="C75">
        <v>47</v>
      </c>
      <c r="D75">
        <v>33</v>
      </c>
      <c r="E75" s="16"/>
      <c r="F75" s="16">
        <f t="shared" ref="F75:F76" si="29">AVERAGE(B75:D75)</f>
        <v>35.333333333333336</v>
      </c>
      <c r="G75" s="16"/>
      <c r="H75" s="22"/>
      <c r="I75" s="16"/>
      <c r="J75" s="16"/>
      <c r="K75" s="16"/>
      <c r="L75" s="16"/>
    </row>
    <row r="76" spans="1:12" x14ac:dyDescent="0.2">
      <c r="A76" s="6">
        <v>3</v>
      </c>
      <c r="B76" s="16">
        <v>58</v>
      </c>
      <c r="C76" s="16">
        <v>58</v>
      </c>
      <c r="D76" s="16">
        <v>56</v>
      </c>
      <c r="F76" s="16">
        <f t="shared" si="29"/>
        <v>57.333333333333336</v>
      </c>
    </row>
    <row r="79" spans="1:12" x14ac:dyDescent="0.2">
      <c r="A79" s="1" t="s">
        <v>144</v>
      </c>
    </row>
    <row r="81" spans="1:12" x14ac:dyDescent="0.2">
      <c r="A81" s="18" t="s">
        <v>146</v>
      </c>
      <c r="B81" s="18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2">
      <c r="A82" s="19" t="s">
        <v>1</v>
      </c>
      <c r="B82" s="19" t="s">
        <v>2</v>
      </c>
      <c r="C82" s="19" t="s">
        <v>3</v>
      </c>
      <c r="D82" s="19" t="s">
        <v>4</v>
      </c>
      <c r="E82" s="20"/>
      <c r="F82" s="20" t="s">
        <v>5</v>
      </c>
      <c r="G82" s="20"/>
      <c r="H82" s="20" t="s">
        <v>11</v>
      </c>
      <c r="I82" s="20"/>
      <c r="J82" s="20" t="s">
        <v>6</v>
      </c>
      <c r="K82" s="20" t="s">
        <v>7</v>
      </c>
      <c r="L82" s="20" t="s">
        <v>8</v>
      </c>
    </row>
    <row r="83" spans="1:12" x14ac:dyDescent="0.2">
      <c r="A83" s="21">
        <v>1</v>
      </c>
      <c r="B83">
        <v>1220</v>
      </c>
      <c r="C83">
        <v>1480</v>
      </c>
      <c r="D83">
        <v>1440</v>
      </c>
      <c r="F83">
        <f t="shared" ref="F83:F85" si="30">AVERAGE(B83:D83)</f>
        <v>1380</v>
      </c>
      <c r="G83" s="16"/>
      <c r="H83" s="22">
        <f>F91/F83</f>
        <v>3.5748792270531404E-2</v>
      </c>
      <c r="I83" s="16"/>
      <c r="J83" s="22">
        <f>AVERAGE(H83:H86)</f>
        <v>2.857852994857752E-2</v>
      </c>
      <c r="K83" s="22">
        <f>STDEV(H83:H86)</f>
        <v>9.9545260130406692E-3</v>
      </c>
      <c r="L83" s="22">
        <f>K83/SQRT(3)</f>
        <v>5.7472482732841626E-3</v>
      </c>
    </row>
    <row r="84" spans="1:12" x14ac:dyDescent="0.2">
      <c r="A84" s="21">
        <v>2</v>
      </c>
      <c r="B84">
        <v>4610</v>
      </c>
      <c r="C84">
        <v>4620</v>
      </c>
      <c r="D84">
        <v>5080</v>
      </c>
      <c r="F84">
        <f t="shared" si="30"/>
        <v>4770</v>
      </c>
      <c r="G84" s="16"/>
      <c r="H84" s="22">
        <f>F92/F84</f>
        <v>2.4947589098532494E-2</v>
      </c>
      <c r="I84" s="16"/>
      <c r="J84" s="16"/>
      <c r="K84" s="16"/>
      <c r="L84" s="16"/>
    </row>
    <row r="85" spans="1:12" x14ac:dyDescent="0.2">
      <c r="A85" s="21">
        <v>3</v>
      </c>
      <c r="B85">
        <v>9510</v>
      </c>
      <c r="C85">
        <v>9790</v>
      </c>
      <c r="D85">
        <v>10020</v>
      </c>
      <c r="F85">
        <f t="shared" si="30"/>
        <v>9773.3333333333339</v>
      </c>
      <c r="G85" s="16"/>
      <c r="H85" s="22">
        <f>F93/F85</f>
        <v>3.744884038199181E-2</v>
      </c>
      <c r="I85" s="16"/>
      <c r="J85" s="16"/>
      <c r="K85" s="16"/>
      <c r="L85" s="16"/>
    </row>
    <row r="86" spans="1:12" x14ac:dyDescent="0.2">
      <c r="A86" s="21">
        <v>4</v>
      </c>
      <c r="B86">
        <v>3420</v>
      </c>
      <c r="C86">
        <v>3200</v>
      </c>
      <c r="D86">
        <v>3090</v>
      </c>
      <c r="F86">
        <f>AVERAGE(B86:D86)</f>
        <v>3236.6666666666665</v>
      </c>
      <c r="G86" s="16"/>
      <c r="H86" s="22">
        <f>F94/F86</f>
        <v>1.6168898043254377E-2</v>
      </c>
      <c r="I86" s="16"/>
      <c r="J86" s="16"/>
      <c r="K86" s="16"/>
      <c r="L86" s="16"/>
    </row>
    <row r="87" spans="1:12" x14ac:dyDescent="0.2">
      <c r="A87" s="21"/>
      <c r="G87" s="16"/>
      <c r="H87" s="22"/>
      <c r="I87" s="16"/>
      <c r="J87" s="16"/>
      <c r="K87" s="16"/>
      <c r="L87" s="16"/>
    </row>
    <row r="88" spans="1:12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2">
      <c r="A89" s="18" t="s">
        <v>147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2">
      <c r="A90" s="19" t="s">
        <v>1</v>
      </c>
      <c r="B90" s="19" t="s">
        <v>2</v>
      </c>
      <c r="C90" s="19" t="s">
        <v>3</v>
      </c>
      <c r="D90" s="19" t="s">
        <v>4</v>
      </c>
      <c r="E90" s="20"/>
      <c r="F90" s="20" t="s">
        <v>5</v>
      </c>
      <c r="G90" s="20"/>
      <c r="H90" s="20"/>
      <c r="I90" s="20"/>
      <c r="J90" s="20"/>
      <c r="K90" s="20"/>
      <c r="L90" s="20"/>
    </row>
    <row r="91" spans="1:12" x14ac:dyDescent="0.2">
      <c r="A91" s="21">
        <v>1</v>
      </c>
      <c r="B91">
        <v>46</v>
      </c>
      <c r="C91">
        <v>48</v>
      </c>
      <c r="D91">
        <v>54</v>
      </c>
      <c r="F91">
        <f t="shared" ref="F91:F93" si="31">AVERAGE(B91:D91)</f>
        <v>49.333333333333336</v>
      </c>
      <c r="G91" s="16"/>
      <c r="H91" s="22"/>
      <c r="I91" s="16"/>
      <c r="J91" s="22"/>
      <c r="K91" s="22"/>
      <c r="L91" s="22"/>
    </row>
    <row r="92" spans="1:12" x14ac:dyDescent="0.2">
      <c r="A92" s="21">
        <v>2</v>
      </c>
      <c r="B92">
        <v>133</v>
      </c>
      <c r="C92">
        <v>118</v>
      </c>
      <c r="D92">
        <v>106</v>
      </c>
      <c r="F92">
        <f t="shared" si="31"/>
        <v>119</v>
      </c>
      <c r="G92" s="16"/>
      <c r="H92" s="22"/>
      <c r="I92" s="16"/>
      <c r="J92" s="16"/>
      <c r="K92" s="16"/>
      <c r="L92" s="16"/>
    </row>
    <row r="93" spans="1:12" x14ac:dyDescent="0.2">
      <c r="A93" s="6">
        <v>3</v>
      </c>
      <c r="B93">
        <v>373</v>
      </c>
      <c r="C93">
        <v>364</v>
      </c>
      <c r="D93">
        <v>361</v>
      </c>
      <c r="F93">
        <f t="shared" si="31"/>
        <v>366</v>
      </c>
    </row>
    <row r="94" spans="1:12" x14ac:dyDescent="0.2">
      <c r="A94" s="6">
        <v>4</v>
      </c>
      <c r="B94">
        <v>52</v>
      </c>
      <c r="C94">
        <v>56</v>
      </c>
      <c r="D94">
        <v>49</v>
      </c>
      <c r="F94">
        <f>AVERAGE(B94:D94)</f>
        <v>52.333333333333336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CD265-CC93-724B-86B1-AC3D074FC3E4}">
  <dimension ref="A1:R70"/>
  <sheetViews>
    <sheetView workbookViewId="0">
      <selection activeCell="P27" sqref="P27"/>
    </sheetView>
  </sheetViews>
  <sheetFormatPr baseColWidth="10" defaultRowHeight="16" x14ac:dyDescent="0.2"/>
  <cols>
    <col min="1" max="1" width="14" bestFit="1" customWidth="1"/>
    <col min="7" max="7" width="13.1640625" bestFit="1" customWidth="1"/>
  </cols>
  <sheetData>
    <row r="1" spans="1:18" ht="19" x14ac:dyDescent="0.25">
      <c r="A1" s="36" t="s">
        <v>117</v>
      </c>
      <c r="G1" s="36" t="s">
        <v>118</v>
      </c>
    </row>
    <row r="2" spans="1:18" ht="19" x14ac:dyDescent="0.25">
      <c r="A2" s="36" t="s">
        <v>119</v>
      </c>
      <c r="B2" s="4" t="s">
        <v>2</v>
      </c>
      <c r="C2" s="4" t="s">
        <v>120</v>
      </c>
      <c r="D2" s="4" t="s">
        <v>4</v>
      </c>
      <c r="E2" s="4" t="s">
        <v>5</v>
      </c>
      <c r="G2" s="36" t="s">
        <v>119</v>
      </c>
      <c r="H2" s="4" t="s">
        <v>2</v>
      </c>
      <c r="I2" s="4" t="s">
        <v>120</v>
      </c>
      <c r="J2" s="4" t="s">
        <v>4</v>
      </c>
      <c r="K2" s="4" t="s">
        <v>5</v>
      </c>
      <c r="M2" s="4" t="s">
        <v>121</v>
      </c>
      <c r="N2" s="4"/>
      <c r="O2" s="37">
        <v>396</v>
      </c>
      <c r="P2" s="4" t="s">
        <v>122</v>
      </c>
      <c r="Q2" s="4" t="s">
        <v>102</v>
      </c>
      <c r="R2" s="4" t="s">
        <v>8</v>
      </c>
    </row>
    <row r="3" spans="1:18" ht="19" x14ac:dyDescent="0.25">
      <c r="A3" s="42" t="s">
        <v>0</v>
      </c>
      <c r="B3" s="34">
        <v>3320</v>
      </c>
      <c r="C3" s="34">
        <v>3090</v>
      </c>
      <c r="D3" s="34"/>
      <c r="E3" s="34">
        <f>AVERAGE(B3:C3)</f>
        <v>3205</v>
      </c>
      <c r="G3" s="42" t="s">
        <v>0</v>
      </c>
      <c r="H3" s="34">
        <v>0</v>
      </c>
      <c r="I3" s="34">
        <v>2</v>
      </c>
      <c r="J3" s="34"/>
      <c r="K3" s="34">
        <f>AVERAGE(H3:I3)</f>
        <v>1</v>
      </c>
      <c r="M3" s="41">
        <f>K3/E3</f>
        <v>3.1201248049921997E-4</v>
      </c>
      <c r="N3" s="4"/>
      <c r="O3" s="3" t="s">
        <v>0</v>
      </c>
      <c r="P3" s="41">
        <f>AVERAGE(M3:M5)</f>
        <v>2.3220928837153483E-4</v>
      </c>
      <c r="Q3" s="41">
        <f>STDEV(M3:M5)</f>
        <v>2.0434935925036865E-4</v>
      </c>
      <c r="R3" s="41">
        <f>Q3/SQRT(3)</f>
        <v>1.1798115757192788E-4</v>
      </c>
    </row>
    <row r="4" spans="1:18" ht="19" x14ac:dyDescent="0.25">
      <c r="A4" s="42" t="s">
        <v>0</v>
      </c>
      <c r="B4" s="34">
        <v>1280</v>
      </c>
      <c r="C4" s="34">
        <v>1320</v>
      </c>
      <c r="D4" s="34"/>
      <c r="E4" s="34">
        <f t="shared" ref="E4:E5" si="0">AVERAGE(B4:C4)</f>
        <v>1300</v>
      </c>
      <c r="G4" s="42" t="s">
        <v>0</v>
      </c>
      <c r="H4" s="34">
        <v>0</v>
      </c>
      <c r="I4" s="34">
        <v>1</v>
      </c>
      <c r="J4" s="34"/>
      <c r="K4" s="34">
        <f t="shared" ref="K4:K5" si="1">AVERAGE(H4:I4)</f>
        <v>0.5</v>
      </c>
      <c r="M4" s="41">
        <f t="shared" ref="M4:M5" si="2">K4/E4</f>
        <v>3.8461538461538462E-4</v>
      </c>
      <c r="N4" s="4"/>
      <c r="O4" s="3" t="s">
        <v>16</v>
      </c>
      <c r="P4" s="41">
        <f>AVERAGE(M6:M8)</f>
        <v>4.4634959515547391E-4</v>
      </c>
      <c r="Q4" s="41">
        <f>STDEV(M6:M8)</f>
        <v>4.3524395728313295E-4</v>
      </c>
      <c r="R4" s="41">
        <f t="shared" ref="R4:R12" si="3">Q4/SQRT(3)</f>
        <v>2.5128821590057483E-4</v>
      </c>
    </row>
    <row r="5" spans="1:18" ht="19" x14ac:dyDescent="0.25">
      <c r="A5" s="42" t="s">
        <v>0</v>
      </c>
      <c r="B5" s="34">
        <v>2190</v>
      </c>
      <c r="C5" s="34">
        <v>2210</v>
      </c>
      <c r="D5" s="34"/>
      <c r="E5" s="34">
        <f t="shared" si="0"/>
        <v>2200</v>
      </c>
      <c r="G5" s="42" t="s">
        <v>0</v>
      </c>
      <c r="H5" s="34">
        <v>0</v>
      </c>
      <c r="I5" s="34">
        <v>0</v>
      </c>
      <c r="J5" s="34"/>
      <c r="K5" s="34">
        <f t="shared" si="1"/>
        <v>0</v>
      </c>
      <c r="M5" s="41">
        <f t="shared" si="2"/>
        <v>0</v>
      </c>
      <c r="N5" s="4"/>
      <c r="O5" s="3" t="s">
        <v>14</v>
      </c>
      <c r="P5" s="41">
        <f>AVERAGE(M9:M11)</f>
        <v>3.4598210091221458E-3</v>
      </c>
      <c r="Q5" s="41">
        <f>STDEV(M9:M11)</f>
        <v>1.1584475441161579E-3</v>
      </c>
      <c r="R5" s="41">
        <f t="shared" si="3"/>
        <v>6.6883000143752472E-4</v>
      </c>
    </row>
    <row r="6" spans="1:18" x14ac:dyDescent="0.2">
      <c r="A6" s="38" t="s">
        <v>80</v>
      </c>
      <c r="B6" s="39">
        <v>1690</v>
      </c>
      <c r="C6" s="39">
        <v>1800</v>
      </c>
      <c r="D6" s="39"/>
      <c r="E6" s="39">
        <f>AVERAGE(B6:C6)</f>
        <v>1745</v>
      </c>
      <c r="F6" s="39"/>
      <c r="G6" s="38" t="s">
        <v>80</v>
      </c>
      <c r="H6" s="39">
        <v>0</v>
      </c>
      <c r="I6" s="39">
        <v>0</v>
      </c>
      <c r="J6" s="39"/>
      <c r="K6" s="39">
        <f>AVERAGE(H6:I6)</f>
        <v>0</v>
      </c>
      <c r="L6" s="39"/>
      <c r="M6" s="40">
        <f>K6/E6</f>
        <v>0</v>
      </c>
      <c r="O6" s="3" t="s">
        <v>15</v>
      </c>
      <c r="P6" s="41">
        <f>AVERAGE(M12:M14)</f>
        <v>1.8112816022365274E-3</v>
      </c>
      <c r="Q6" s="41">
        <f>STDEV(M12:M14)</f>
        <v>1.1262718083988928E-3</v>
      </c>
      <c r="R6" s="41">
        <f t="shared" si="3"/>
        <v>6.5025333175978744E-4</v>
      </c>
    </row>
    <row r="7" spans="1:18" x14ac:dyDescent="0.2">
      <c r="A7" s="38" t="s">
        <v>80</v>
      </c>
      <c r="B7" s="39">
        <v>1030</v>
      </c>
      <c r="C7" s="39">
        <v>120</v>
      </c>
      <c r="D7" s="39"/>
      <c r="E7" s="39">
        <f t="shared" ref="E7:E28" si="4">AVERAGE(B7:C7)</f>
        <v>575</v>
      </c>
      <c r="F7" s="39"/>
      <c r="G7" s="38" t="s">
        <v>80</v>
      </c>
      <c r="H7" s="39">
        <v>1</v>
      </c>
      <c r="I7" s="39">
        <v>0</v>
      </c>
      <c r="J7" s="39"/>
      <c r="K7" s="39">
        <f t="shared" ref="K7:K32" si="5">AVERAGE(H7:I7)</f>
        <v>0.5</v>
      </c>
      <c r="L7" s="39"/>
      <c r="M7" s="40">
        <f t="shared" ref="M7:M32" si="6">K7/E7</f>
        <v>8.6956521739130438E-4</v>
      </c>
      <c r="O7" s="3" t="s">
        <v>17</v>
      </c>
      <c r="P7" s="41">
        <f>AVERAGE(M15:M17)</f>
        <v>3.7595858765517224E-3</v>
      </c>
      <c r="Q7" s="41">
        <f>STDEV(M15:M17)</f>
        <v>8.5741405509026322E-4</v>
      </c>
      <c r="R7" s="41">
        <f t="shared" si="3"/>
        <v>4.9502823551333215E-4</v>
      </c>
    </row>
    <row r="8" spans="1:18" x14ac:dyDescent="0.2">
      <c r="A8" s="38" t="s">
        <v>80</v>
      </c>
      <c r="B8" s="39">
        <v>970</v>
      </c>
      <c r="C8" s="39">
        <v>1160</v>
      </c>
      <c r="D8" s="39"/>
      <c r="E8" s="39">
        <f t="shared" si="4"/>
        <v>1065</v>
      </c>
      <c r="F8" s="39"/>
      <c r="G8" s="38" t="s">
        <v>80</v>
      </c>
      <c r="H8" s="39">
        <v>0</v>
      </c>
      <c r="I8" s="39">
        <v>1</v>
      </c>
      <c r="J8" s="39"/>
      <c r="K8" s="39">
        <f t="shared" si="5"/>
        <v>0.5</v>
      </c>
      <c r="L8" s="39"/>
      <c r="M8" s="40">
        <f t="shared" si="6"/>
        <v>4.6948356807511736E-4</v>
      </c>
      <c r="O8" s="3" t="s">
        <v>18</v>
      </c>
      <c r="P8" s="41">
        <f>AVERAGE(M18:M20)</f>
        <v>1.3742325813913783E-2</v>
      </c>
      <c r="Q8" s="41">
        <f>STDEV(M18:M20)</f>
        <v>3.3651096464292238E-3</v>
      </c>
      <c r="R8" s="41">
        <f t="shared" si="3"/>
        <v>1.9428469602185189E-3</v>
      </c>
    </row>
    <row r="9" spans="1:18" x14ac:dyDescent="0.2">
      <c r="A9" s="3" t="s">
        <v>79</v>
      </c>
      <c r="B9">
        <v>3350</v>
      </c>
      <c r="C9">
        <v>3630</v>
      </c>
      <c r="E9">
        <f t="shared" si="4"/>
        <v>3490</v>
      </c>
      <c r="G9" s="3" t="s">
        <v>79</v>
      </c>
      <c r="H9">
        <v>7</v>
      </c>
      <c r="I9">
        <v>9</v>
      </c>
      <c r="K9">
        <f t="shared" si="5"/>
        <v>8</v>
      </c>
      <c r="M9" s="7">
        <f t="shared" si="6"/>
        <v>2.2922636103151861E-3</v>
      </c>
      <c r="O9" s="3" t="s">
        <v>19</v>
      </c>
      <c r="P9" s="41">
        <f>AVERAGE(M21:M23)</f>
        <v>8.2739602193897723E-3</v>
      </c>
      <c r="Q9" s="41">
        <f>STDEV(M21:M23)</f>
        <v>1.601268567868645E-3</v>
      </c>
      <c r="R9" s="41">
        <f t="shared" si="3"/>
        <v>9.2449283870384873E-4</v>
      </c>
    </row>
    <row r="10" spans="1:18" x14ac:dyDescent="0.2">
      <c r="A10" s="3" t="s">
        <v>79</v>
      </c>
      <c r="B10">
        <v>2510</v>
      </c>
      <c r="C10">
        <v>2090</v>
      </c>
      <c r="E10">
        <f t="shared" si="4"/>
        <v>2300</v>
      </c>
      <c r="G10" s="3" t="s">
        <v>79</v>
      </c>
      <c r="H10">
        <v>7</v>
      </c>
      <c r="I10">
        <v>9</v>
      </c>
      <c r="K10">
        <f t="shared" si="5"/>
        <v>8</v>
      </c>
      <c r="M10" s="7">
        <f t="shared" si="6"/>
        <v>3.4782608695652175E-3</v>
      </c>
      <c r="O10" s="3" t="s">
        <v>20</v>
      </c>
      <c r="P10" s="41">
        <f>AVERAGE(M24:M26)</f>
        <v>3.5351318115879695E-3</v>
      </c>
      <c r="Q10" s="41">
        <f>STDEV(M24:M26)</f>
        <v>6.0079950622023831E-4</v>
      </c>
      <c r="R10" s="41">
        <f t="shared" si="3"/>
        <v>3.4687175664524885E-4</v>
      </c>
    </row>
    <row r="11" spans="1:18" x14ac:dyDescent="0.2">
      <c r="A11" s="3" t="s">
        <v>79</v>
      </c>
      <c r="B11">
        <v>3720</v>
      </c>
      <c r="C11">
        <v>3440</v>
      </c>
      <c r="E11">
        <f t="shared" si="4"/>
        <v>3580</v>
      </c>
      <c r="G11" s="3" t="s">
        <v>79</v>
      </c>
      <c r="H11">
        <v>16</v>
      </c>
      <c r="I11">
        <v>17</v>
      </c>
      <c r="K11">
        <f t="shared" si="5"/>
        <v>16.5</v>
      </c>
      <c r="M11" s="7">
        <f t="shared" si="6"/>
        <v>4.6089385474860339E-3</v>
      </c>
      <c r="O11" s="3" t="s">
        <v>21</v>
      </c>
      <c r="P11" s="41">
        <f>AVERAGE(M27:M29)</f>
        <v>2.1252819752588289E-2</v>
      </c>
      <c r="Q11" s="41">
        <f>STDEV(M27:M29)</f>
        <v>6.990242678897447E-4</v>
      </c>
      <c r="R11" s="41">
        <f t="shared" si="3"/>
        <v>4.035818492362252E-4</v>
      </c>
    </row>
    <row r="12" spans="1:18" x14ac:dyDescent="0.2">
      <c r="A12" s="38" t="s">
        <v>81</v>
      </c>
      <c r="B12" s="39">
        <v>2610</v>
      </c>
      <c r="C12" s="39">
        <v>3210</v>
      </c>
      <c r="D12" s="39"/>
      <c r="E12" s="39">
        <f t="shared" si="4"/>
        <v>2910</v>
      </c>
      <c r="F12" s="39"/>
      <c r="G12" s="38" t="s">
        <v>81</v>
      </c>
      <c r="H12" s="39">
        <v>1</v>
      </c>
      <c r="I12" s="39">
        <v>2</v>
      </c>
      <c r="J12" s="39"/>
      <c r="K12" s="39">
        <f t="shared" si="5"/>
        <v>1.5</v>
      </c>
      <c r="L12" s="39"/>
      <c r="M12" s="40">
        <f t="shared" si="6"/>
        <v>5.1546391752577321E-4</v>
      </c>
      <c r="O12" s="3" t="s">
        <v>127</v>
      </c>
      <c r="P12" s="41">
        <f>AVERAGE(M30:M32)</f>
        <v>8.6835054002927497E-3</v>
      </c>
      <c r="Q12" s="41">
        <f>STDEV(M30:M32)</f>
        <v>1.2515482596306446E-3</v>
      </c>
      <c r="R12" s="41">
        <f t="shared" si="3"/>
        <v>7.2258172460156031E-4</v>
      </c>
    </row>
    <row r="13" spans="1:18" x14ac:dyDescent="0.2">
      <c r="A13" s="38" t="s">
        <v>81</v>
      </c>
      <c r="B13" s="39">
        <v>2750</v>
      </c>
      <c r="C13" s="39">
        <v>2730</v>
      </c>
      <c r="D13" s="39"/>
      <c r="E13" s="39">
        <f t="shared" si="4"/>
        <v>2740</v>
      </c>
      <c r="F13" s="39"/>
      <c r="G13" s="38" t="s">
        <v>81</v>
      </c>
      <c r="H13" s="39">
        <v>6</v>
      </c>
      <c r="I13" s="39">
        <v>8</v>
      </c>
      <c r="J13" s="39"/>
      <c r="K13" s="39">
        <f t="shared" si="5"/>
        <v>7</v>
      </c>
      <c r="L13" s="39"/>
      <c r="M13" s="40">
        <f t="shared" si="6"/>
        <v>2.5547445255474453E-3</v>
      </c>
      <c r="O13" s="3" t="s">
        <v>128</v>
      </c>
      <c r="P13" s="41">
        <f>AVERAGE(M33:M35)</f>
        <v>1.1562535126298417E-2</v>
      </c>
      <c r="Q13" s="41">
        <f>STDEV(M33:M35)</f>
        <v>2.4638874327166595E-3</v>
      </c>
      <c r="R13" s="41">
        <f>Q13/SQRT(3)</f>
        <v>1.4225260725318995E-3</v>
      </c>
    </row>
    <row r="14" spans="1:18" x14ac:dyDescent="0.2">
      <c r="A14" s="38" t="s">
        <v>81</v>
      </c>
      <c r="B14" s="39">
        <v>2770</v>
      </c>
      <c r="C14" s="39">
        <v>2730</v>
      </c>
      <c r="D14" s="39"/>
      <c r="E14" s="39">
        <f t="shared" si="4"/>
        <v>2750</v>
      </c>
      <c r="F14" s="39"/>
      <c r="G14" s="38" t="s">
        <v>81</v>
      </c>
      <c r="H14" s="39">
        <v>4</v>
      </c>
      <c r="I14" s="39">
        <v>9</v>
      </c>
      <c r="J14" s="39"/>
      <c r="K14" s="39">
        <f t="shared" si="5"/>
        <v>6.5</v>
      </c>
      <c r="L14" s="39"/>
      <c r="M14" s="40">
        <f t="shared" si="6"/>
        <v>2.3636363636363638E-3</v>
      </c>
    </row>
    <row r="15" spans="1:18" x14ac:dyDescent="0.2">
      <c r="A15" s="3" t="s">
        <v>83</v>
      </c>
      <c r="B15">
        <v>3530</v>
      </c>
      <c r="C15">
        <v>3600</v>
      </c>
      <c r="E15">
        <f t="shared" si="4"/>
        <v>3565</v>
      </c>
      <c r="G15" s="3" t="s">
        <v>83</v>
      </c>
      <c r="H15">
        <v>14</v>
      </c>
      <c r="I15">
        <v>9</v>
      </c>
      <c r="K15">
        <f t="shared" si="5"/>
        <v>11.5</v>
      </c>
      <c r="M15" s="7">
        <f t="shared" si="6"/>
        <v>3.2258064516129032E-3</v>
      </c>
    </row>
    <row r="16" spans="1:18" x14ac:dyDescent="0.2">
      <c r="A16" s="3" t="s">
        <v>83</v>
      </c>
      <c r="B16">
        <v>1700</v>
      </c>
      <c r="C16">
        <v>1880</v>
      </c>
      <c r="E16">
        <f t="shared" si="4"/>
        <v>1790</v>
      </c>
      <c r="G16" s="3" t="s">
        <v>83</v>
      </c>
      <c r="H16">
        <v>10</v>
      </c>
      <c r="I16">
        <v>7</v>
      </c>
      <c r="K16">
        <f t="shared" si="5"/>
        <v>8.5</v>
      </c>
      <c r="M16" s="7">
        <f t="shared" si="6"/>
        <v>4.7486033519553075E-3</v>
      </c>
    </row>
    <row r="17" spans="1:13" x14ac:dyDescent="0.2">
      <c r="A17" s="3" t="s">
        <v>83</v>
      </c>
      <c r="B17">
        <v>2440</v>
      </c>
      <c r="C17">
        <v>3310</v>
      </c>
      <c r="E17">
        <f t="shared" si="4"/>
        <v>2875</v>
      </c>
      <c r="G17" s="3" t="s">
        <v>83</v>
      </c>
      <c r="H17">
        <v>11</v>
      </c>
      <c r="I17">
        <v>8</v>
      </c>
      <c r="K17">
        <f t="shared" si="5"/>
        <v>9.5</v>
      </c>
      <c r="M17" s="7">
        <f t="shared" si="6"/>
        <v>3.3043478260869567E-3</v>
      </c>
    </row>
    <row r="18" spans="1:13" x14ac:dyDescent="0.2">
      <c r="A18" s="38" t="s">
        <v>84</v>
      </c>
      <c r="B18" s="39">
        <v>2930</v>
      </c>
      <c r="C18" s="39">
        <v>3340</v>
      </c>
      <c r="D18" s="39"/>
      <c r="E18" s="39">
        <f t="shared" si="4"/>
        <v>3135</v>
      </c>
      <c r="F18" s="39"/>
      <c r="G18" s="38" t="s">
        <v>84</v>
      </c>
      <c r="H18" s="39">
        <v>44</v>
      </c>
      <c r="I18" s="39">
        <v>48</v>
      </c>
      <c r="J18" s="39"/>
      <c r="K18" s="39">
        <f t="shared" si="5"/>
        <v>46</v>
      </c>
      <c r="L18" s="39"/>
      <c r="M18" s="40">
        <f t="shared" si="6"/>
        <v>1.4673046251993621E-2</v>
      </c>
    </row>
    <row r="19" spans="1:13" x14ac:dyDescent="0.2">
      <c r="A19" s="38" t="s">
        <v>84</v>
      </c>
      <c r="B19" s="39">
        <v>4900</v>
      </c>
      <c r="C19" s="39">
        <v>5290</v>
      </c>
      <c r="D19" s="39"/>
      <c r="E19" s="39">
        <f t="shared" si="4"/>
        <v>5095</v>
      </c>
      <c r="F19" s="39"/>
      <c r="G19" s="38" t="s">
        <v>84</v>
      </c>
      <c r="H19" s="39">
        <v>55</v>
      </c>
      <c r="I19" s="39">
        <v>47</v>
      </c>
      <c r="J19" s="39"/>
      <c r="K19" s="39">
        <f t="shared" si="5"/>
        <v>51</v>
      </c>
      <c r="L19" s="39"/>
      <c r="M19" s="40">
        <f t="shared" si="6"/>
        <v>1.0009813542688911E-2</v>
      </c>
    </row>
    <row r="20" spans="1:13" x14ac:dyDescent="0.2">
      <c r="A20" s="38" t="s">
        <v>84</v>
      </c>
      <c r="B20" s="39">
        <v>3140</v>
      </c>
      <c r="C20" s="39">
        <v>2300</v>
      </c>
      <c r="D20" s="39"/>
      <c r="E20" s="39">
        <f t="shared" si="4"/>
        <v>2720</v>
      </c>
      <c r="F20" s="39"/>
      <c r="G20" s="38" t="s">
        <v>84</v>
      </c>
      <c r="H20" s="39">
        <v>45</v>
      </c>
      <c r="I20" s="39">
        <v>45</v>
      </c>
      <c r="J20" s="39"/>
      <c r="K20" s="39">
        <f t="shared" si="5"/>
        <v>45</v>
      </c>
      <c r="L20" s="39"/>
      <c r="M20" s="40">
        <f t="shared" si="6"/>
        <v>1.6544117647058824E-2</v>
      </c>
    </row>
    <row r="21" spans="1:13" x14ac:dyDescent="0.2">
      <c r="A21" s="3" t="s">
        <v>85</v>
      </c>
      <c r="B21">
        <v>2760</v>
      </c>
      <c r="C21">
        <v>2730</v>
      </c>
      <c r="E21">
        <f t="shared" si="4"/>
        <v>2745</v>
      </c>
      <c r="G21" s="3" t="s">
        <v>85</v>
      </c>
      <c r="H21">
        <v>22</v>
      </c>
      <c r="I21">
        <v>18</v>
      </c>
      <c r="K21">
        <f t="shared" si="5"/>
        <v>20</v>
      </c>
      <c r="M21" s="7">
        <f t="shared" si="6"/>
        <v>7.2859744990892532E-3</v>
      </c>
    </row>
    <row r="22" spans="1:13" x14ac:dyDescent="0.2">
      <c r="A22" s="3" t="s">
        <v>85</v>
      </c>
      <c r="B22">
        <v>2770</v>
      </c>
      <c r="C22">
        <v>2490</v>
      </c>
      <c r="E22">
        <f t="shared" si="4"/>
        <v>2630</v>
      </c>
      <c r="G22" s="3" t="s">
        <v>85</v>
      </c>
      <c r="H22">
        <v>15</v>
      </c>
      <c r="I22">
        <v>24</v>
      </c>
      <c r="K22">
        <f t="shared" si="5"/>
        <v>19.5</v>
      </c>
      <c r="M22" s="7">
        <f t="shared" si="6"/>
        <v>7.4144486692015212E-3</v>
      </c>
    </row>
    <row r="23" spans="1:13" x14ac:dyDescent="0.2">
      <c r="A23" s="3" t="s">
        <v>85</v>
      </c>
      <c r="B23">
        <v>2040</v>
      </c>
      <c r="C23">
        <v>2900</v>
      </c>
      <c r="E23">
        <f t="shared" si="4"/>
        <v>2470</v>
      </c>
      <c r="G23" s="3" t="s">
        <v>85</v>
      </c>
      <c r="H23">
        <v>27</v>
      </c>
      <c r="I23">
        <v>23</v>
      </c>
      <c r="K23">
        <f t="shared" si="5"/>
        <v>25</v>
      </c>
      <c r="M23" s="7">
        <f t="shared" si="6"/>
        <v>1.0121457489878543E-2</v>
      </c>
    </row>
    <row r="24" spans="1:13" x14ac:dyDescent="0.2">
      <c r="A24" s="38" t="s">
        <v>123</v>
      </c>
      <c r="B24" s="39">
        <v>3480</v>
      </c>
      <c r="C24" s="39">
        <v>2350</v>
      </c>
      <c r="D24" s="39"/>
      <c r="E24" s="39">
        <f t="shared" si="4"/>
        <v>2915</v>
      </c>
      <c r="F24" s="39"/>
      <c r="G24" s="38" t="s">
        <v>123</v>
      </c>
      <c r="H24" s="39">
        <v>12</v>
      </c>
      <c r="I24" s="39">
        <v>10</v>
      </c>
      <c r="J24" s="39"/>
      <c r="K24" s="39">
        <f t="shared" si="5"/>
        <v>11</v>
      </c>
      <c r="L24" s="39"/>
      <c r="M24" s="40">
        <f t="shared" si="6"/>
        <v>3.7735849056603774E-3</v>
      </c>
    </row>
    <row r="25" spans="1:13" x14ac:dyDescent="0.2">
      <c r="A25" s="38" t="s">
        <v>123</v>
      </c>
      <c r="B25" s="39">
        <v>2650</v>
      </c>
      <c r="C25" s="39">
        <v>2610</v>
      </c>
      <c r="D25" s="39"/>
      <c r="E25" s="39">
        <f t="shared" si="4"/>
        <v>2630</v>
      </c>
      <c r="F25" s="39"/>
      <c r="G25" s="38" t="s">
        <v>123</v>
      </c>
      <c r="H25" s="39">
        <v>4</v>
      </c>
      <c r="I25" s="39">
        <v>11</v>
      </c>
      <c r="J25" s="39"/>
      <c r="K25" s="39">
        <f t="shared" si="5"/>
        <v>7.5</v>
      </c>
      <c r="L25" s="39"/>
      <c r="M25" s="40">
        <f t="shared" si="6"/>
        <v>2.8517110266159697E-3</v>
      </c>
    </row>
    <row r="26" spans="1:13" x14ac:dyDescent="0.2">
      <c r="A26" s="38" t="s">
        <v>123</v>
      </c>
      <c r="B26" s="39">
        <v>2010</v>
      </c>
      <c r="C26" s="39"/>
      <c r="D26" s="39"/>
      <c r="E26" s="39">
        <f t="shared" si="4"/>
        <v>2010</v>
      </c>
      <c r="F26" s="39"/>
      <c r="G26" s="38" t="s">
        <v>123</v>
      </c>
      <c r="H26" s="39">
        <v>10</v>
      </c>
      <c r="I26" s="39">
        <v>6</v>
      </c>
      <c r="J26" s="39"/>
      <c r="K26" s="39">
        <f t="shared" si="5"/>
        <v>8</v>
      </c>
      <c r="L26" s="39"/>
      <c r="M26" s="40">
        <f t="shared" si="6"/>
        <v>3.9800995024875619E-3</v>
      </c>
    </row>
    <row r="27" spans="1:13" x14ac:dyDescent="0.2">
      <c r="A27" s="3" t="s">
        <v>124</v>
      </c>
      <c r="B27">
        <v>4710</v>
      </c>
      <c r="C27">
        <v>4790</v>
      </c>
      <c r="E27">
        <f t="shared" si="4"/>
        <v>4750</v>
      </c>
      <c r="G27" s="3" t="s">
        <v>124</v>
      </c>
      <c r="H27">
        <v>96</v>
      </c>
      <c r="I27">
        <v>99</v>
      </c>
      <c r="K27">
        <f t="shared" si="5"/>
        <v>97.5</v>
      </c>
      <c r="M27" s="7">
        <f t="shared" si="6"/>
        <v>2.0526315789473684E-2</v>
      </c>
    </row>
    <row r="28" spans="1:13" x14ac:dyDescent="0.2">
      <c r="A28" s="3" t="s">
        <v>124</v>
      </c>
      <c r="B28">
        <v>7640</v>
      </c>
      <c r="C28">
        <v>6730</v>
      </c>
      <c r="E28">
        <f t="shared" si="4"/>
        <v>7185</v>
      </c>
      <c r="G28" s="3" t="s">
        <v>124</v>
      </c>
      <c r="H28">
        <v>162</v>
      </c>
      <c r="I28">
        <v>153</v>
      </c>
      <c r="K28">
        <f t="shared" si="5"/>
        <v>157.5</v>
      </c>
      <c r="M28" s="7">
        <f t="shared" si="6"/>
        <v>2.1920668058455117E-2</v>
      </c>
    </row>
    <row r="29" spans="1:13" x14ac:dyDescent="0.2">
      <c r="A29" s="3" t="s">
        <v>124</v>
      </c>
      <c r="B29">
        <v>3550</v>
      </c>
      <c r="C29">
        <v>4380</v>
      </c>
      <c r="E29">
        <f t="shared" ref="E29:E35" si="7">AVERAGE(B29:C29)</f>
        <v>3965</v>
      </c>
      <c r="G29" s="3" t="s">
        <v>124</v>
      </c>
      <c r="H29">
        <v>98</v>
      </c>
      <c r="I29">
        <v>71</v>
      </c>
      <c r="K29">
        <f t="shared" si="5"/>
        <v>84.5</v>
      </c>
      <c r="M29" s="7">
        <f t="shared" si="6"/>
        <v>2.1311475409836064E-2</v>
      </c>
    </row>
    <row r="30" spans="1:13" x14ac:dyDescent="0.2">
      <c r="A30" s="43" t="s">
        <v>129</v>
      </c>
      <c r="B30" s="44">
        <v>640</v>
      </c>
      <c r="C30" s="44">
        <v>730</v>
      </c>
      <c r="D30" s="44">
        <v>440</v>
      </c>
      <c r="E30" s="44">
        <f t="shared" si="7"/>
        <v>685</v>
      </c>
      <c r="F30" s="44"/>
      <c r="G30" s="43" t="s">
        <v>129</v>
      </c>
      <c r="H30" s="44">
        <v>6</v>
      </c>
      <c r="I30" s="44">
        <v>5</v>
      </c>
      <c r="J30" s="44">
        <v>2</v>
      </c>
      <c r="K30" s="44">
        <f t="shared" si="5"/>
        <v>5.5</v>
      </c>
      <c r="L30" s="44"/>
      <c r="M30" s="45">
        <f t="shared" si="6"/>
        <v>8.0291970802919711E-3</v>
      </c>
    </row>
    <row r="31" spans="1:13" x14ac:dyDescent="0.2">
      <c r="A31" s="43" t="s">
        <v>129</v>
      </c>
      <c r="B31" s="44">
        <v>570</v>
      </c>
      <c r="C31" s="44">
        <v>570</v>
      </c>
      <c r="D31" s="44">
        <v>470</v>
      </c>
      <c r="E31" s="44">
        <f t="shared" si="7"/>
        <v>570</v>
      </c>
      <c r="F31" s="44"/>
      <c r="G31" s="43" t="s">
        <v>129</v>
      </c>
      <c r="H31" s="44">
        <v>3</v>
      </c>
      <c r="I31" s="44">
        <v>6</v>
      </c>
      <c r="J31" s="44">
        <v>7</v>
      </c>
      <c r="K31" s="44">
        <f t="shared" si="5"/>
        <v>4.5</v>
      </c>
      <c r="L31" s="44"/>
      <c r="M31" s="45">
        <f t="shared" si="6"/>
        <v>7.8947368421052634E-3</v>
      </c>
    </row>
    <row r="32" spans="1:13" x14ac:dyDescent="0.2">
      <c r="A32" s="43" t="s">
        <v>129</v>
      </c>
      <c r="B32" s="44">
        <v>330</v>
      </c>
      <c r="C32" s="44">
        <v>460</v>
      </c>
      <c r="D32" s="44">
        <v>420</v>
      </c>
      <c r="E32" s="44">
        <f t="shared" si="7"/>
        <v>395</v>
      </c>
      <c r="F32" s="44"/>
      <c r="G32" s="43" t="s">
        <v>129</v>
      </c>
      <c r="H32" s="44">
        <v>5</v>
      </c>
      <c r="I32" s="44">
        <v>3</v>
      </c>
      <c r="J32" s="44">
        <v>4</v>
      </c>
      <c r="K32" s="44">
        <f t="shared" si="5"/>
        <v>4</v>
      </c>
      <c r="L32" s="44"/>
      <c r="M32" s="45">
        <f t="shared" si="6"/>
        <v>1.0126582278481013E-2</v>
      </c>
    </row>
    <row r="33" spans="1:18" x14ac:dyDescent="0.2">
      <c r="A33" s="3" t="s">
        <v>130</v>
      </c>
      <c r="B33" s="25">
        <v>112</v>
      </c>
      <c r="C33" s="25">
        <v>101</v>
      </c>
      <c r="D33" s="25">
        <v>119</v>
      </c>
      <c r="E33" s="25">
        <f t="shared" si="7"/>
        <v>106.5</v>
      </c>
      <c r="G33" s="3" t="s">
        <v>130</v>
      </c>
      <c r="H33" s="25">
        <v>2</v>
      </c>
      <c r="I33" s="25">
        <v>0</v>
      </c>
      <c r="J33" s="25">
        <v>1</v>
      </c>
      <c r="K33" s="25">
        <f>AVERAGE(H33:J33)</f>
        <v>1</v>
      </c>
      <c r="M33" s="7">
        <f>K33/E33</f>
        <v>9.3896713615023476E-3</v>
      </c>
    </row>
    <row r="34" spans="1:18" x14ac:dyDescent="0.2">
      <c r="A34" s="3" t="s">
        <v>130</v>
      </c>
      <c r="B34" s="25">
        <v>244</v>
      </c>
      <c r="C34" s="25">
        <v>271</v>
      </c>
      <c r="D34" s="25">
        <v>268</v>
      </c>
      <c r="E34" s="25">
        <f t="shared" si="7"/>
        <v>257.5</v>
      </c>
      <c r="G34" s="3" t="s">
        <v>130</v>
      </c>
      <c r="H34" s="25">
        <v>3</v>
      </c>
      <c r="I34" s="25">
        <v>3</v>
      </c>
      <c r="J34" s="25">
        <v>5</v>
      </c>
      <c r="K34" s="25">
        <f t="shared" ref="K34:K35" si="8">AVERAGE(H34:J34)</f>
        <v>3.6666666666666665</v>
      </c>
      <c r="M34" s="7">
        <f t="shared" ref="M34:M35" si="9">K34/E34</f>
        <v>1.4239482200647248E-2</v>
      </c>
    </row>
    <row r="35" spans="1:18" x14ac:dyDescent="0.2">
      <c r="A35" s="3" t="s">
        <v>130</v>
      </c>
      <c r="B35" s="25">
        <v>201</v>
      </c>
      <c r="C35" s="25">
        <v>221</v>
      </c>
      <c r="D35" s="25">
        <v>213</v>
      </c>
      <c r="E35" s="25">
        <f t="shared" si="7"/>
        <v>211</v>
      </c>
      <c r="G35" s="3" t="s">
        <v>130</v>
      </c>
      <c r="H35" s="25">
        <v>2</v>
      </c>
      <c r="I35" s="25">
        <v>3</v>
      </c>
      <c r="J35" s="25">
        <v>2</v>
      </c>
      <c r="K35" s="25">
        <f t="shared" si="8"/>
        <v>2.3333333333333335</v>
      </c>
      <c r="M35" s="7">
        <f t="shared" si="9"/>
        <v>1.1058451816745656E-2</v>
      </c>
    </row>
    <row r="37" spans="1:18" ht="19" x14ac:dyDescent="0.25">
      <c r="A37" s="36" t="s">
        <v>125</v>
      </c>
      <c r="B37" s="4" t="s">
        <v>2</v>
      </c>
      <c r="C37" s="4" t="s">
        <v>120</v>
      </c>
      <c r="D37" s="4" t="s">
        <v>4</v>
      </c>
      <c r="E37" s="4" t="s">
        <v>5</v>
      </c>
      <c r="G37" s="36" t="s">
        <v>125</v>
      </c>
      <c r="H37" s="4" t="s">
        <v>2</v>
      </c>
      <c r="I37" s="4" t="s">
        <v>120</v>
      </c>
      <c r="J37" s="4" t="s">
        <v>4</v>
      </c>
      <c r="K37" s="4" t="s">
        <v>5</v>
      </c>
      <c r="M37" s="4" t="s">
        <v>126</v>
      </c>
      <c r="N37" s="4"/>
      <c r="O37" s="37">
        <v>397</v>
      </c>
      <c r="P37" s="4" t="s">
        <v>122</v>
      </c>
      <c r="Q37" s="4" t="s">
        <v>102</v>
      </c>
      <c r="R37" s="4" t="s">
        <v>8</v>
      </c>
    </row>
    <row r="38" spans="1:18" ht="19" x14ac:dyDescent="0.25">
      <c r="A38" s="42" t="s">
        <v>0</v>
      </c>
      <c r="B38" s="34">
        <v>321</v>
      </c>
      <c r="C38" s="34">
        <v>329</v>
      </c>
      <c r="D38" s="34">
        <v>309</v>
      </c>
      <c r="E38" s="34">
        <f>AVERAGE(B38:D38)</f>
        <v>319.66666666666669</v>
      </c>
      <c r="G38" s="42" t="s">
        <v>0</v>
      </c>
      <c r="H38" s="34">
        <v>102</v>
      </c>
      <c r="I38" s="34">
        <v>109</v>
      </c>
      <c r="J38" s="34">
        <v>116</v>
      </c>
      <c r="K38" s="34">
        <f>AVERAGE(H38:J38)</f>
        <v>109</v>
      </c>
      <c r="L38" s="34"/>
      <c r="M38" s="41">
        <f>K38/E38</f>
        <v>0.34098018769551613</v>
      </c>
      <c r="N38" s="4"/>
      <c r="O38" s="3" t="s">
        <v>0</v>
      </c>
      <c r="P38" s="41">
        <f>AVERAGE(M38:M40)</f>
        <v>0.33770018094767118</v>
      </c>
      <c r="Q38" s="41">
        <f>STDEV(M38:M40)</f>
        <v>3.1213774499392527E-2</v>
      </c>
      <c r="R38" s="41">
        <f>Q38/SQRT(3)</f>
        <v>1.8021281109648554E-2</v>
      </c>
    </row>
    <row r="39" spans="1:18" ht="19" x14ac:dyDescent="0.25">
      <c r="A39" s="42" t="s">
        <v>0</v>
      </c>
      <c r="B39" s="34">
        <v>298</v>
      </c>
      <c r="C39" s="34">
        <v>302</v>
      </c>
      <c r="D39" s="34">
        <v>307</v>
      </c>
      <c r="E39" s="34">
        <f t="shared" ref="E39:E40" si="10">AVERAGE(B39:D39)</f>
        <v>302.33333333333331</v>
      </c>
      <c r="G39" s="42" t="s">
        <v>0</v>
      </c>
      <c r="H39" s="34">
        <v>112</v>
      </c>
      <c r="I39" s="34">
        <v>117</v>
      </c>
      <c r="J39" s="34">
        <v>104</v>
      </c>
      <c r="K39" s="34">
        <f t="shared" ref="K39:K40" si="11">AVERAGE(H39:J39)</f>
        <v>111</v>
      </c>
      <c r="L39" s="34"/>
      <c r="M39" s="41">
        <f t="shared" ref="M39:M40" si="12">K39/E39</f>
        <v>0.36714443219404636</v>
      </c>
      <c r="N39" s="4"/>
      <c r="O39" s="3" t="s">
        <v>16</v>
      </c>
      <c r="P39" s="41">
        <f>AVERAGE(M41:M43)</f>
        <v>1.3001208324499825E-2</v>
      </c>
      <c r="Q39" s="41">
        <f>STDEV(M41:M43)</f>
        <v>9.1641482834403619E-3</v>
      </c>
      <c r="R39" s="41">
        <f t="shared" ref="R39:R46" si="13">Q39/SQRT(3)</f>
        <v>5.2909234783379399E-3</v>
      </c>
    </row>
    <row r="40" spans="1:18" ht="19" x14ac:dyDescent="0.25">
      <c r="A40" s="42" t="s">
        <v>0</v>
      </c>
      <c r="B40" s="34">
        <v>199</v>
      </c>
      <c r="C40" s="34">
        <v>211</v>
      </c>
      <c r="D40" s="34">
        <v>213</v>
      </c>
      <c r="E40" s="34">
        <f t="shared" si="10"/>
        <v>207.66666666666666</v>
      </c>
      <c r="G40" s="42" t="s">
        <v>0</v>
      </c>
      <c r="H40" s="34">
        <v>52</v>
      </c>
      <c r="I40" s="34">
        <v>71</v>
      </c>
      <c r="J40" s="34">
        <v>67</v>
      </c>
      <c r="K40" s="34">
        <f t="shared" si="11"/>
        <v>63.333333333333336</v>
      </c>
      <c r="L40" s="34"/>
      <c r="M40" s="41">
        <f t="shared" si="12"/>
        <v>0.30497592295345105</v>
      </c>
      <c r="N40" s="4"/>
      <c r="O40" s="3" t="s">
        <v>14</v>
      </c>
      <c r="P40" s="41">
        <f>AVERAGE(M44:M46)</f>
        <v>0.55512026043040574</v>
      </c>
      <c r="Q40" s="41">
        <f>STDEV(M44:M46)</f>
        <v>9.2981216370793332E-2</v>
      </c>
      <c r="R40" s="41">
        <f t="shared" si="13"/>
        <v>5.3682730301256372E-2</v>
      </c>
    </row>
    <row r="41" spans="1:18" x14ac:dyDescent="0.2">
      <c r="A41" s="38" t="s">
        <v>80</v>
      </c>
      <c r="B41" s="39">
        <v>174</v>
      </c>
      <c r="C41" s="39">
        <v>186</v>
      </c>
      <c r="D41" s="39"/>
      <c r="E41" s="39">
        <f>AVERAGE(B41:C41)</f>
        <v>180</v>
      </c>
      <c r="F41" s="39"/>
      <c r="G41" s="38" t="s">
        <v>80</v>
      </c>
      <c r="H41" s="39">
        <v>1</v>
      </c>
      <c r="I41" s="39">
        <v>0</v>
      </c>
      <c r="J41" s="39"/>
      <c r="K41" s="39">
        <f>AVERAGE(H41:I41)</f>
        <v>0.5</v>
      </c>
      <c r="L41" s="39"/>
      <c r="M41" s="40">
        <f>K41/E41</f>
        <v>2.7777777777777779E-3</v>
      </c>
      <c r="O41" s="3" t="s">
        <v>15</v>
      </c>
      <c r="P41" s="41">
        <f>AVERAGE(M47:M49)</f>
        <v>2.5151536264195642E-3</v>
      </c>
      <c r="Q41" s="41">
        <f>STDEV(M47:M49)</f>
        <v>2.2458014542778315E-3</v>
      </c>
      <c r="R41" s="41">
        <f t="shared" si="13"/>
        <v>1.2966140741737591E-3</v>
      </c>
    </row>
    <row r="42" spans="1:18" x14ac:dyDescent="0.2">
      <c r="A42" s="38" t="s">
        <v>80</v>
      </c>
      <c r="B42" s="39">
        <v>151</v>
      </c>
      <c r="C42" s="39">
        <v>142</v>
      </c>
      <c r="D42" s="39"/>
      <c r="E42" s="39">
        <f t="shared" ref="E42:E70" si="14">AVERAGE(B42:C42)</f>
        <v>146.5</v>
      </c>
      <c r="F42" s="39"/>
      <c r="G42" s="38" t="s">
        <v>80</v>
      </c>
      <c r="H42" s="39">
        <v>1</v>
      </c>
      <c r="I42" s="39">
        <v>5</v>
      </c>
      <c r="J42" s="39"/>
      <c r="K42" s="39">
        <f t="shared" ref="K42:K64" si="15">AVERAGE(H42:I42)</f>
        <v>3</v>
      </c>
      <c r="L42" s="39"/>
      <c r="M42" s="40">
        <f t="shared" ref="M42:M64" si="16">K42/E42</f>
        <v>2.0477815699658702E-2</v>
      </c>
      <c r="O42" s="3" t="s">
        <v>17</v>
      </c>
      <c r="P42" s="41">
        <f>AVERAGE(M50:M52)</f>
        <v>0.36848266942000923</v>
      </c>
      <c r="Q42" s="41">
        <f>STDEV(M50:M52)</f>
        <v>4.8133346052927135E-2</v>
      </c>
      <c r="R42" s="41">
        <f t="shared" si="13"/>
        <v>2.7789800300654893E-2</v>
      </c>
    </row>
    <row r="43" spans="1:18" x14ac:dyDescent="0.2">
      <c r="A43" s="38" t="s">
        <v>80</v>
      </c>
      <c r="B43" s="39">
        <v>147</v>
      </c>
      <c r="C43" s="39">
        <v>107</v>
      </c>
      <c r="D43" s="39"/>
      <c r="E43" s="39">
        <f t="shared" si="14"/>
        <v>127</v>
      </c>
      <c r="F43" s="39"/>
      <c r="G43" s="38" t="s">
        <v>80</v>
      </c>
      <c r="H43" s="39">
        <v>0</v>
      </c>
      <c r="I43" s="39">
        <v>4</v>
      </c>
      <c r="J43" s="39"/>
      <c r="K43" s="39">
        <f t="shared" si="15"/>
        <v>2</v>
      </c>
      <c r="L43" s="39"/>
      <c r="M43" s="40">
        <f t="shared" si="16"/>
        <v>1.5748031496062992E-2</v>
      </c>
      <c r="O43" s="3" t="s">
        <v>18</v>
      </c>
      <c r="P43" s="41">
        <f>AVERAGE(M53:M55)</f>
        <v>0.19922843586579705</v>
      </c>
      <c r="Q43" s="41">
        <f>STDEV(M53:M55)</f>
        <v>3.6355993738615415E-2</v>
      </c>
      <c r="R43" s="41">
        <f t="shared" si="13"/>
        <v>2.0990142771645959E-2</v>
      </c>
    </row>
    <row r="44" spans="1:18" x14ac:dyDescent="0.2">
      <c r="A44" s="3" t="s">
        <v>79</v>
      </c>
      <c r="B44">
        <v>478</v>
      </c>
      <c r="C44">
        <v>427</v>
      </c>
      <c r="E44">
        <f t="shared" si="14"/>
        <v>452.5</v>
      </c>
      <c r="G44" s="3" t="s">
        <v>79</v>
      </c>
      <c r="H44">
        <v>208</v>
      </c>
      <c r="I44">
        <v>216</v>
      </c>
      <c r="K44">
        <f t="shared" si="15"/>
        <v>212</v>
      </c>
      <c r="M44" s="7">
        <f t="shared" si="16"/>
        <v>0.46850828729281768</v>
      </c>
      <c r="O44" s="3" t="s">
        <v>19</v>
      </c>
      <c r="P44" s="41">
        <f>AVERAGE(M56:M58)</f>
        <v>0.29919549958278308</v>
      </c>
      <c r="Q44" s="41">
        <f>STDEV(M56:M58)</f>
        <v>9.5902433456610509E-2</v>
      </c>
      <c r="R44" s="41">
        <f t="shared" si="13"/>
        <v>5.5369295772114253E-2</v>
      </c>
    </row>
    <row r="45" spans="1:18" x14ac:dyDescent="0.2">
      <c r="A45" s="3" t="s">
        <v>79</v>
      </c>
      <c r="B45">
        <v>184</v>
      </c>
      <c r="E45">
        <f t="shared" si="14"/>
        <v>184</v>
      </c>
      <c r="G45" s="3" t="s">
        <v>79</v>
      </c>
      <c r="H45">
        <v>105</v>
      </c>
      <c r="I45">
        <v>95</v>
      </c>
      <c r="K45">
        <f t="shared" si="15"/>
        <v>100</v>
      </c>
      <c r="M45" s="7">
        <f t="shared" si="16"/>
        <v>0.54347826086956519</v>
      </c>
      <c r="O45" s="3" t="s">
        <v>20</v>
      </c>
      <c r="P45" s="41">
        <f>AVERAGE(M59:M61)</f>
        <v>0.20326203463842843</v>
      </c>
      <c r="Q45" s="41">
        <f>STDEV(M59:M61)</f>
        <v>1.3614727450049888E-2</v>
      </c>
      <c r="R45" s="41">
        <f t="shared" si="13"/>
        <v>7.8604665582296899E-3</v>
      </c>
    </row>
    <row r="46" spans="1:18" x14ac:dyDescent="0.2">
      <c r="A46" s="3" t="s">
        <v>79</v>
      </c>
      <c r="B46">
        <v>169</v>
      </c>
      <c r="C46">
        <v>157</v>
      </c>
      <c r="E46">
        <f t="shared" si="14"/>
        <v>163</v>
      </c>
      <c r="G46" s="3" t="s">
        <v>79</v>
      </c>
      <c r="H46">
        <v>113</v>
      </c>
      <c r="I46">
        <v>100</v>
      </c>
      <c r="K46">
        <f t="shared" si="15"/>
        <v>106.5</v>
      </c>
      <c r="M46" s="7">
        <f t="shared" si="16"/>
        <v>0.65337423312883436</v>
      </c>
      <c r="O46" s="3" t="s">
        <v>21</v>
      </c>
      <c r="P46" s="41">
        <f>AVERAGE(M62:M64)</f>
        <v>0.54577105443821272</v>
      </c>
      <c r="Q46" s="41">
        <f>STDEV(M62:M64)</f>
        <v>6.2150500747976449E-2</v>
      </c>
      <c r="R46" s="41">
        <f t="shared" si="13"/>
        <v>3.5882608337114243E-2</v>
      </c>
    </row>
    <row r="47" spans="1:18" x14ac:dyDescent="0.2">
      <c r="A47" s="38" t="s">
        <v>81</v>
      </c>
      <c r="B47" s="39">
        <v>164</v>
      </c>
      <c r="C47" s="39">
        <v>146</v>
      </c>
      <c r="D47" s="39"/>
      <c r="E47" s="39">
        <f t="shared" si="14"/>
        <v>155</v>
      </c>
      <c r="F47" s="39"/>
      <c r="G47" s="38" t="s">
        <v>81</v>
      </c>
      <c r="H47" s="39">
        <v>1</v>
      </c>
      <c r="I47" s="39">
        <v>0</v>
      </c>
      <c r="J47" s="39"/>
      <c r="K47" s="39">
        <f t="shared" si="15"/>
        <v>0.5</v>
      </c>
      <c r="L47" s="39"/>
      <c r="M47" s="40">
        <f t="shared" si="16"/>
        <v>3.2258064516129032E-3</v>
      </c>
      <c r="O47" s="3" t="s">
        <v>127</v>
      </c>
      <c r="P47" s="41">
        <f>AVERAGE(M65:M67)</f>
        <v>0.35916251964569484</v>
      </c>
      <c r="Q47" s="41">
        <f>STDEV(M65:M67)</f>
        <v>6.1358229696102759E-2</v>
      </c>
      <c r="R47" s="41">
        <f>Q47/SQRT(3)</f>
        <v>3.542519043204382E-2</v>
      </c>
    </row>
    <row r="48" spans="1:18" x14ac:dyDescent="0.2">
      <c r="A48" s="38" t="s">
        <v>81</v>
      </c>
      <c r="B48" s="39">
        <v>221</v>
      </c>
      <c r="C48" s="39">
        <v>242</v>
      </c>
      <c r="D48" s="39"/>
      <c r="E48" s="39">
        <f t="shared" si="14"/>
        <v>231.5</v>
      </c>
      <c r="F48" s="39"/>
      <c r="G48" s="38" t="s">
        <v>81</v>
      </c>
      <c r="H48" s="39">
        <v>0</v>
      </c>
      <c r="I48" s="39">
        <v>2</v>
      </c>
      <c r="J48" s="39"/>
      <c r="K48" s="39">
        <f t="shared" si="15"/>
        <v>1</v>
      </c>
      <c r="L48" s="39"/>
      <c r="M48" s="40">
        <f t="shared" si="16"/>
        <v>4.3196544276457886E-3</v>
      </c>
      <c r="O48" s="3" t="s">
        <v>128</v>
      </c>
      <c r="P48" s="41">
        <f>AVERAGE(M68:M70)</f>
        <v>0.28080274670663685</v>
      </c>
      <c r="Q48" s="41">
        <f>STDEV(M68:M70)</f>
        <v>3.6588476901147901E-2</v>
      </c>
      <c r="R48" s="41">
        <f>Q48/SQRT(3)</f>
        <v>2.1124366988116147E-2</v>
      </c>
    </row>
    <row r="49" spans="1:18" x14ac:dyDescent="0.2">
      <c r="A49" s="38" t="s">
        <v>81</v>
      </c>
      <c r="B49" s="39">
        <v>230</v>
      </c>
      <c r="C49" s="39">
        <v>224</v>
      </c>
      <c r="D49" s="39"/>
      <c r="E49" s="39">
        <f t="shared" si="14"/>
        <v>227</v>
      </c>
      <c r="F49" s="39"/>
      <c r="G49" s="38" t="s">
        <v>81</v>
      </c>
      <c r="H49" s="39">
        <v>0</v>
      </c>
      <c r="I49" s="39">
        <v>0</v>
      </c>
      <c r="J49" s="39"/>
      <c r="K49" s="39">
        <f t="shared" si="15"/>
        <v>0</v>
      </c>
      <c r="L49" s="39"/>
      <c r="M49" s="40">
        <f t="shared" si="16"/>
        <v>0</v>
      </c>
      <c r="P49" s="34"/>
      <c r="Q49" s="34"/>
      <c r="R49" s="34"/>
    </row>
    <row r="50" spans="1:18" x14ac:dyDescent="0.2">
      <c r="A50" s="3" t="s">
        <v>83</v>
      </c>
      <c r="B50">
        <v>199</v>
      </c>
      <c r="C50">
        <v>193</v>
      </c>
      <c r="E50">
        <f t="shared" si="14"/>
        <v>196</v>
      </c>
      <c r="G50" s="3" t="s">
        <v>83</v>
      </c>
      <c r="H50">
        <v>67</v>
      </c>
      <c r="I50">
        <v>96</v>
      </c>
      <c r="K50">
        <f t="shared" si="15"/>
        <v>81.5</v>
      </c>
      <c r="M50" s="7">
        <f t="shared" si="16"/>
        <v>0.41581632653061223</v>
      </c>
    </row>
    <row r="51" spans="1:18" x14ac:dyDescent="0.2">
      <c r="A51" s="3" t="s">
        <v>83</v>
      </c>
      <c r="B51">
        <v>227</v>
      </c>
      <c r="C51">
        <v>227</v>
      </c>
      <c r="E51">
        <f t="shared" si="14"/>
        <v>227</v>
      </c>
      <c r="G51" s="3" t="s">
        <v>83</v>
      </c>
      <c r="H51">
        <v>75</v>
      </c>
      <c r="I51">
        <v>93</v>
      </c>
      <c r="K51">
        <f t="shared" si="15"/>
        <v>84</v>
      </c>
      <c r="M51" s="7">
        <f t="shared" si="16"/>
        <v>0.37004405286343611</v>
      </c>
    </row>
    <row r="52" spans="1:18" x14ac:dyDescent="0.2">
      <c r="A52" s="3" t="s">
        <v>83</v>
      </c>
      <c r="B52">
        <v>238</v>
      </c>
      <c r="C52">
        <v>247</v>
      </c>
      <c r="E52">
        <f t="shared" si="14"/>
        <v>242.5</v>
      </c>
      <c r="G52" s="3" t="s">
        <v>83</v>
      </c>
      <c r="H52">
        <v>74</v>
      </c>
      <c r="I52">
        <v>81</v>
      </c>
      <c r="K52">
        <f t="shared" si="15"/>
        <v>77.5</v>
      </c>
      <c r="M52" s="7">
        <f t="shared" si="16"/>
        <v>0.31958762886597936</v>
      </c>
    </row>
    <row r="53" spans="1:18" x14ac:dyDescent="0.2">
      <c r="A53" s="38" t="s">
        <v>84</v>
      </c>
      <c r="B53" s="39">
        <v>323</v>
      </c>
      <c r="C53" s="39">
        <v>287</v>
      </c>
      <c r="D53" s="39"/>
      <c r="E53" s="39">
        <f t="shared" si="14"/>
        <v>305</v>
      </c>
      <c r="F53" s="39"/>
      <c r="G53" s="38" t="s">
        <v>84</v>
      </c>
      <c r="H53" s="39">
        <v>48</v>
      </c>
      <c r="I53" s="39">
        <v>50</v>
      </c>
      <c r="J53" s="39"/>
      <c r="K53" s="39">
        <f t="shared" si="15"/>
        <v>49</v>
      </c>
      <c r="L53" s="39"/>
      <c r="M53" s="40">
        <f t="shared" si="16"/>
        <v>0.16065573770491803</v>
      </c>
    </row>
    <row r="54" spans="1:18" x14ac:dyDescent="0.2">
      <c r="A54" s="38" t="s">
        <v>84</v>
      </c>
      <c r="B54" s="39">
        <v>496</v>
      </c>
      <c r="C54" s="39">
        <v>464</v>
      </c>
      <c r="D54" s="39"/>
      <c r="E54" s="39">
        <f t="shared" si="14"/>
        <v>480</v>
      </c>
      <c r="F54" s="39"/>
      <c r="G54" s="38" t="s">
        <v>84</v>
      </c>
      <c r="H54" s="39">
        <v>103</v>
      </c>
      <c r="I54" s="39">
        <v>93</v>
      </c>
      <c r="J54" s="39"/>
      <c r="K54" s="39">
        <f t="shared" si="15"/>
        <v>98</v>
      </c>
      <c r="L54" s="39"/>
      <c r="M54" s="40">
        <f t="shared" si="16"/>
        <v>0.20416666666666666</v>
      </c>
    </row>
    <row r="55" spans="1:18" x14ac:dyDescent="0.2">
      <c r="A55" s="38" t="s">
        <v>84</v>
      </c>
      <c r="B55" s="39">
        <v>504</v>
      </c>
      <c r="C55" s="39">
        <v>488</v>
      </c>
      <c r="D55" s="39"/>
      <c r="E55" s="39">
        <f t="shared" si="14"/>
        <v>496</v>
      </c>
      <c r="F55" s="39"/>
      <c r="G55" s="38" t="s">
        <v>84</v>
      </c>
      <c r="H55" s="39">
        <v>106</v>
      </c>
      <c r="I55" s="39">
        <v>125</v>
      </c>
      <c r="J55" s="39"/>
      <c r="K55" s="39">
        <f t="shared" si="15"/>
        <v>115.5</v>
      </c>
      <c r="L55" s="39"/>
      <c r="M55" s="40">
        <f t="shared" si="16"/>
        <v>0.23286290322580644</v>
      </c>
    </row>
    <row r="56" spans="1:18" x14ac:dyDescent="0.2">
      <c r="A56" s="3" t="s">
        <v>85</v>
      </c>
      <c r="B56">
        <v>480</v>
      </c>
      <c r="C56">
        <v>403</v>
      </c>
      <c r="E56">
        <f t="shared" si="14"/>
        <v>441.5</v>
      </c>
      <c r="G56" s="3" t="s">
        <v>85</v>
      </c>
      <c r="H56">
        <v>76</v>
      </c>
      <c r="I56">
        <v>91</v>
      </c>
      <c r="K56">
        <f t="shared" si="15"/>
        <v>83.5</v>
      </c>
      <c r="M56" s="7">
        <f t="shared" si="16"/>
        <v>0.18912797281993204</v>
      </c>
    </row>
    <row r="57" spans="1:18" x14ac:dyDescent="0.2">
      <c r="A57" s="3" t="s">
        <v>85</v>
      </c>
      <c r="B57">
        <v>499</v>
      </c>
      <c r="E57">
        <f t="shared" si="14"/>
        <v>499</v>
      </c>
      <c r="G57" s="3" t="s">
        <v>85</v>
      </c>
      <c r="H57">
        <v>176</v>
      </c>
      <c r="I57">
        <v>167</v>
      </c>
      <c r="K57">
        <f t="shared" si="15"/>
        <v>171.5</v>
      </c>
      <c r="M57" s="7">
        <f t="shared" si="16"/>
        <v>0.34368737474949901</v>
      </c>
    </row>
    <row r="58" spans="1:18" x14ac:dyDescent="0.2">
      <c r="A58" s="3" t="s">
        <v>85</v>
      </c>
      <c r="B58">
        <v>379</v>
      </c>
      <c r="C58">
        <v>342</v>
      </c>
      <c r="E58">
        <f t="shared" si="14"/>
        <v>360.5</v>
      </c>
      <c r="G58" s="3" t="s">
        <v>85</v>
      </c>
      <c r="H58">
        <v>121</v>
      </c>
      <c r="I58">
        <v>142</v>
      </c>
      <c r="K58">
        <f t="shared" si="15"/>
        <v>131.5</v>
      </c>
      <c r="M58" s="7">
        <f t="shared" si="16"/>
        <v>0.36477115117891817</v>
      </c>
    </row>
    <row r="59" spans="1:18" x14ac:dyDescent="0.2">
      <c r="A59" s="38" t="s">
        <v>123</v>
      </c>
      <c r="B59" s="39">
        <v>376</v>
      </c>
      <c r="C59" s="39">
        <v>355</v>
      </c>
      <c r="D59" s="39"/>
      <c r="E59" s="39">
        <f t="shared" si="14"/>
        <v>365.5</v>
      </c>
      <c r="F59" s="39"/>
      <c r="G59" s="38" t="s">
        <v>123</v>
      </c>
      <c r="H59" s="39">
        <v>80</v>
      </c>
      <c r="I59" s="39">
        <v>59</v>
      </c>
      <c r="J59" s="39"/>
      <c r="K59" s="39">
        <f t="shared" si="15"/>
        <v>69.5</v>
      </c>
      <c r="L59" s="39"/>
      <c r="M59" s="40">
        <f t="shared" si="16"/>
        <v>0.19015047879616964</v>
      </c>
    </row>
    <row r="60" spans="1:18" x14ac:dyDescent="0.2">
      <c r="A60" s="38" t="s">
        <v>123</v>
      </c>
      <c r="B60" s="39">
        <v>348</v>
      </c>
      <c r="C60" s="39">
        <v>356</v>
      </c>
      <c r="D60" s="39"/>
      <c r="E60" s="39">
        <f t="shared" si="14"/>
        <v>352</v>
      </c>
      <c r="F60" s="39"/>
      <c r="G60" s="38" t="s">
        <v>123</v>
      </c>
      <c r="H60" s="39">
        <v>76</v>
      </c>
      <c r="I60" s="39">
        <v>77</v>
      </c>
      <c r="J60" s="39"/>
      <c r="K60" s="39">
        <f t="shared" si="15"/>
        <v>76.5</v>
      </c>
      <c r="L60" s="39"/>
      <c r="M60" s="40">
        <f t="shared" si="16"/>
        <v>0.21732954545454544</v>
      </c>
    </row>
    <row r="61" spans="1:18" x14ac:dyDescent="0.2">
      <c r="A61" s="38" t="s">
        <v>123</v>
      </c>
      <c r="B61" s="39">
        <v>442</v>
      </c>
      <c r="C61" s="39">
        <v>512</v>
      </c>
      <c r="D61" s="39"/>
      <c r="E61" s="39">
        <f t="shared" si="14"/>
        <v>477</v>
      </c>
      <c r="F61" s="39"/>
      <c r="G61" s="38" t="s">
        <v>123</v>
      </c>
      <c r="H61" s="39">
        <v>94</v>
      </c>
      <c r="I61" s="39">
        <v>99</v>
      </c>
      <c r="J61" s="39"/>
      <c r="K61" s="39">
        <f t="shared" si="15"/>
        <v>96.5</v>
      </c>
      <c r="L61" s="39"/>
      <c r="M61" s="40">
        <f t="shared" si="16"/>
        <v>0.20230607966457023</v>
      </c>
    </row>
    <row r="62" spans="1:18" x14ac:dyDescent="0.2">
      <c r="A62" s="3" t="s">
        <v>124</v>
      </c>
      <c r="B62">
        <v>237</v>
      </c>
      <c r="C62">
        <v>281</v>
      </c>
      <c r="E62">
        <f t="shared" si="14"/>
        <v>259</v>
      </c>
      <c r="G62" s="3" t="s">
        <v>124</v>
      </c>
      <c r="H62">
        <v>126</v>
      </c>
      <c r="I62">
        <v>148</v>
      </c>
      <c r="K62">
        <f t="shared" si="15"/>
        <v>137</v>
      </c>
      <c r="M62" s="7">
        <f t="shared" si="16"/>
        <v>0.52895752895752901</v>
      </c>
    </row>
    <row r="63" spans="1:18" x14ac:dyDescent="0.2">
      <c r="A63" s="3" t="s">
        <v>124</v>
      </c>
      <c r="B63">
        <v>427</v>
      </c>
      <c r="C63">
        <v>454</v>
      </c>
      <c r="E63">
        <f t="shared" si="14"/>
        <v>440.5</v>
      </c>
      <c r="G63" s="3" t="s">
        <v>124</v>
      </c>
      <c r="H63">
        <v>215</v>
      </c>
      <c r="I63">
        <v>220</v>
      </c>
      <c r="K63">
        <f t="shared" si="15"/>
        <v>217.5</v>
      </c>
      <c r="M63" s="7">
        <f t="shared" si="16"/>
        <v>0.49375709421112374</v>
      </c>
    </row>
    <row r="64" spans="1:18" x14ac:dyDescent="0.2">
      <c r="A64" s="3" t="s">
        <v>124</v>
      </c>
      <c r="B64">
        <v>334</v>
      </c>
      <c r="C64">
        <v>351</v>
      </c>
      <c r="E64">
        <f t="shared" si="14"/>
        <v>342.5</v>
      </c>
      <c r="G64" s="3" t="s">
        <v>124</v>
      </c>
      <c r="H64">
        <v>208</v>
      </c>
      <c r="I64">
        <v>213</v>
      </c>
      <c r="K64">
        <f t="shared" si="15"/>
        <v>210.5</v>
      </c>
      <c r="M64" s="7">
        <f t="shared" si="16"/>
        <v>0.61459854014598536</v>
      </c>
    </row>
    <row r="65" spans="1:13" x14ac:dyDescent="0.2">
      <c r="A65" s="43" t="s">
        <v>129</v>
      </c>
      <c r="B65" s="44">
        <v>52</v>
      </c>
      <c r="C65" s="44">
        <v>43</v>
      </c>
      <c r="D65" s="44">
        <v>41</v>
      </c>
      <c r="E65" s="44">
        <f t="shared" si="14"/>
        <v>47.5</v>
      </c>
      <c r="F65" s="44"/>
      <c r="G65" s="43" t="s">
        <v>129</v>
      </c>
      <c r="H65" s="44">
        <v>16</v>
      </c>
      <c r="I65" s="44">
        <v>20</v>
      </c>
      <c r="J65" s="44">
        <v>14</v>
      </c>
      <c r="K65" s="44">
        <f>AVERAGE(H65:J65)</f>
        <v>16.666666666666668</v>
      </c>
      <c r="L65" s="44"/>
      <c r="M65" s="45">
        <f>K65/E65</f>
        <v>0.35087719298245618</v>
      </c>
    </row>
    <row r="66" spans="1:13" x14ac:dyDescent="0.2">
      <c r="A66" s="43" t="s">
        <v>129</v>
      </c>
      <c r="B66" s="44">
        <v>96</v>
      </c>
      <c r="C66" s="44">
        <v>87</v>
      </c>
      <c r="D66" s="44">
        <v>62</v>
      </c>
      <c r="E66" s="44">
        <f t="shared" si="14"/>
        <v>91.5</v>
      </c>
      <c r="F66" s="44"/>
      <c r="G66" s="43" t="s">
        <v>129</v>
      </c>
      <c r="H66" s="44">
        <v>21</v>
      </c>
      <c r="I66" s="44">
        <v>26</v>
      </c>
      <c r="J66" s="44">
        <v>36</v>
      </c>
      <c r="K66" s="44">
        <f t="shared" ref="K66:K67" si="17">AVERAGE(H66:J66)</f>
        <v>27.666666666666668</v>
      </c>
      <c r="L66" s="44"/>
      <c r="M66" s="45">
        <f t="shared" ref="M66:M67" si="18">K66/E66</f>
        <v>0.30236794171220405</v>
      </c>
    </row>
    <row r="67" spans="1:13" x14ac:dyDescent="0.2">
      <c r="A67" s="43" t="s">
        <v>129</v>
      </c>
      <c r="B67" s="44">
        <v>64</v>
      </c>
      <c r="C67" s="44">
        <v>68</v>
      </c>
      <c r="D67" s="44">
        <v>64</v>
      </c>
      <c r="E67" s="44">
        <f t="shared" si="14"/>
        <v>66</v>
      </c>
      <c r="F67" s="44"/>
      <c r="G67" s="43" t="s">
        <v>129</v>
      </c>
      <c r="H67" s="44">
        <v>35</v>
      </c>
      <c r="I67" s="44">
        <v>27</v>
      </c>
      <c r="J67" s="44">
        <v>22</v>
      </c>
      <c r="K67" s="44">
        <f t="shared" si="17"/>
        <v>28</v>
      </c>
      <c r="L67" s="44"/>
      <c r="M67" s="45">
        <f t="shared" si="18"/>
        <v>0.42424242424242425</v>
      </c>
    </row>
    <row r="68" spans="1:13" x14ac:dyDescent="0.2">
      <c r="A68" s="3" t="s">
        <v>130</v>
      </c>
      <c r="B68" s="25">
        <v>157</v>
      </c>
      <c r="C68" s="25">
        <v>142</v>
      </c>
      <c r="D68" s="25">
        <v>151</v>
      </c>
      <c r="E68" s="25">
        <f t="shared" si="14"/>
        <v>149.5</v>
      </c>
      <c r="G68" s="3" t="s">
        <v>130</v>
      </c>
      <c r="H68" s="25">
        <v>43</v>
      </c>
      <c r="I68" s="25">
        <v>46</v>
      </c>
      <c r="J68" s="25">
        <v>31</v>
      </c>
      <c r="K68">
        <f>AVERAGE(H68:J68)</f>
        <v>40</v>
      </c>
      <c r="M68" s="7">
        <f>K68/E68</f>
        <v>0.26755852842809363</v>
      </c>
    </row>
    <row r="69" spans="1:13" x14ac:dyDescent="0.2">
      <c r="A69" s="3" t="s">
        <v>130</v>
      </c>
      <c r="B69" s="25">
        <v>201</v>
      </c>
      <c r="C69" s="25">
        <v>217</v>
      </c>
      <c r="D69" s="25">
        <v>218</v>
      </c>
      <c r="E69" s="25">
        <f t="shared" si="14"/>
        <v>209</v>
      </c>
      <c r="G69" s="3" t="s">
        <v>130</v>
      </c>
      <c r="H69" s="25">
        <v>64</v>
      </c>
      <c r="I69" s="25">
        <v>67</v>
      </c>
      <c r="J69" s="25">
        <v>71</v>
      </c>
      <c r="K69">
        <f t="shared" ref="K69:K70" si="19">AVERAGE(H69:J69)</f>
        <v>67.333333333333329</v>
      </c>
      <c r="M69" s="7">
        <f t="shared" ref="M69:M70" si="20">K69/E69</f>
        <v>0.32216905901116427</v>
      </c>
    </row>
    <row r="70" spans="1:13" x14ac:dyDescent="0.2">
      <c r="A70" s="3" t="s">
        <v>130</v>
      </c>
      <c r="B70" s="25">
        <v>364</v>
      </c>
      <c r="C70" s="25">
        <v>351</v>
      </c>
      <c r="D70" s="25">
        <v>369</v>
      </c>
      <c r="E70" s="25">
        <f t="shared" si="14"/>
        <v>357.5</v>
      </c>
      <c r="G70" s="3" t="s">
        <v>130</v>
      </c>
      <c r="H70" s="25">
        <v>98</v>
      </c>
      <c r="I70" s="25">
        <v>92</v>
      </c>
      <c r="J70" s="25">
        <v>81</v>
      </c>
      <c r="K70">
        <f t="shared" si="19"/>
        <v>90.333333333333329</v>
      </c>
      <c r="M70" s="7">
        <f t="shared" si="20"/>
        <v>0.25268065268065265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B969-1693-404D-A87C-2A22402BD6F7}">
  <dimension ref="A1:W47"/>
  <sheetViews>
    <sheetView workbookViewId="0">
      <selection activeCell="N28" sqref="N28"/>
    </sheetView>
  </sheetViews>
  <sheetFormatPr baseColWidth="10" defaultRowHeight="16" x14ac:dyDescent="0.2"/>
  <sheetData>
    <row r="1" spans="1:12" x14ac:dyDescent="0.2">
      <c r="A1" s="1" t="s">
        <v>145</v>
      </c>
    </row>
    <row r="3" spans="1:12" x14ac:dyDescent="0.2">
      <c r="A3" s="2" t="s">
        <v>9</v>
      </c>
    </row>
    <row r="4" spans="1:12" x14ac:dyDescent="0.2">
      <c r="A4" s="4" t="s">
        <v>1</v>
      </c>
      <c r="B4" s="4" t="s">
        <v>2</v>
      </c>
      <c r="C4" s="4" t="s">
        <v>3</v>
      </c>
      <c r="D4" s="4" t="s">
        <v>4</v>
      </c>
      <c r="E4" s="5"/>
      <c r="F4" s="5" t="s">
        <v>5</v>
      </c>
      <c r="G4" s="5"/>
      <c r="H4" s="5" t="s">
        <v>11</v>
      </c>
      <c r="I4" s="5"/>
      <c r="J4" s="5" t="s">
        <v>6</v>
      </c>
      <c r="K4" s="5" t="s">
        <v>7</v>
      </c>
      <c r="L4" s="5" t="s">
        <v>8</v>
      </c>
    </row>
    <row r="5" spans="1:12" x14ac:dyDescent="0.2">
      <c r="A5" s="6">
        <v>1</v>
      </c>
      <c r="B5">
        <v>9920</v>
      </c>
      <c r="C5">
        <v>9860</v>
      </c>
      <c r="D5">
        <v>1130</v>
      </c>
      <c r="F5">
        <f>AVERAGE(B5:D5)</f>
        <v>6970</v>
      </c>
      <c r="H5" s="7">
        <f t="shared" ref="H5:H23" si="0">F27/F5</f>
        <v>1.2290769966523195E-2</v>
      </c>
      <c r="J5" s="7">
        <f>AVERAGE(H5:H23)</f>
        <v>2.6875741164989409E-2</v>
      </c>
      <c r="K5" s="7">
        <f>STDEV(H5:H13)</f>
        <v>5.5318151881247326E-3</v>
      </c>
      <c r="L5" s="7">
        <f>K5/SQRT(19)</f>
        <v>1.269085441019955E-3</v>
      </c>
    </row>
    <row r="6" spans="1:12" x14ac:dyDescent="0.2">
      <c r="A6" s="6">
        <v>2</v>
      </c>
      <c r="B6">
        <v>4610</v>
      </c>
      <c r="C6">
        <v>4620</v>
      </c>
      <c r="D6">
        <v>5080</v>
      </c>
      <c r="F6">
        <f t="shared" ref="F6:F14" si="1">AVERAGE(B6:D6)</f>
        <v>4770</v>
      </c>
      <c r="H6" s="7">
        <f t="shared" si="0"/>
        <v>2.4947589098532494E-2</v>
      </c>
    </row>
    <row r="7" spans="1:12" x14ac:dyDescent="0.2">
      <c r="A7" s="6">
        <v>3</v>
      </c>
      <c r="B7">
        <v>2190</v>
      </c>
      <c r="C7">
        <v>2620</v>
      </c>
      <c r="D7">
        <v>2900</v>
      </c>
      <c r="F7">
        <f t="shared" si="1"/>
        <v>2570</v>
      </c>
      <c r="H7" s="7">
        <f t="shared" si="0"/>
        <v>2.2957198443579768E-2</v>
      </c>
    </row>
    <row r="8" spans="1:12" x14ac:dyDescent="0.2">
      <c r="A8" s="6">
        <v>4</v>
      </c>
      <c r="B8">
        <v>2740</v>
      </c>
      <c r="C8">
        <v>3330</v>
      </c>
      <c r="D8">
        <v>3930</v>
      </c>
      <c r="F8">
        <f t="shared" si="1"/>
        <v>3333.3333333333335</v>
      </c>
      <c r="H8" s="7">
        <f t="shared" si="0"/>
        <v>1.9099999999999999E-2</v>
      </c>
      <c r="J8" s="7"/>
    </row>
    <row r="9" spans="1:12" x14ac:dyDescent="0.2">
      <c r="A9" s="6">
        <v>5</v>
      </c>
      <c r="B9">
        <v>3420</v>
      </c>
      <c r="C9">
        <v>3380</v>
      </c>
      <c r="D9">
        <v>3650</v>
      </c>
      <c r="F9">
        <f t="shared" si="1"/>
        <v>3483.3333333333335</v>
      </c>
      <c r="H9" s="7">
        <f t="shared" si="0"/>
        <v>1.7607655502392343E-2</v>
      </c>
    </row>
    <row r="10" spans="1:12" x14ac:dyDescent="0.2">
      <c r="A10" s="6">
        <v>6</v>
      </c>
      <c r="B10">
        <v>3950</v>
      </c>
      <c r="C10">
        <v>3860</v>
      </c>
      <c r="D10">
        <v>4070</v>
      </c>
      <c r="F10">
        <f t="shared" si="1"/>
        <v>3960</v>
      </c>
      <c r="H10" s="7">
        <f t="shared" si="0"/>
        <v>1.994949494949495E-2</v>
      </c>
    </row>
    <row r="11" spans="1:12" x14ac:dyDescent="0.2">
      <c r="A11" s="6">
        <v>7</v>
      </c>
      <c r="B11">
        <v>2460</v>
      </c>
      <c r="C11">
        <v>3850</v>
      </c>
      <c r="D11">
        <v>3420</v>
      </c>
      <c r="F11">
        <f t="shared" si="1"/>
        <v>3243.3333333333335</v>
      </c>
      <c r="H11" s="7">
        <f t="shared" si="0"/>
        <v>1.0996916752312435E-2</v>
      </c>
      <c r="J11" s="7"/>
    </row>
    <row r="12" spans="1:12" x14ac:dyDescent="0.2">
      <c r="A12" s="6">
        <v>8</v>
      </c>
      <c r="B12">
        <v>1390</v>
      </c>
      <c r="C12">
        <v>1280</v>
      </c>
      <c r="D12">
        <v>1030</v>
      </c>
      <c r="F12">
        <f t="shared" si="1"/>
        <v>1233.3333333333333</v>
      </c>
      <c r="H12" s="7">
        <f t="shared" si="0"/>
        <v>1.0810810810810811E-2</v>
      </c>
    </row>
    <row r="13" spans="1:12" x14ac:dyDescent="0.2">
      <c r="A13" s="6">
        <v>9</v>
      </c>
      <c r="B13">
        <v>1870</v>
      </c>
      <c r="C13">
        <v>1910</v>
      </c>
      <c r="D13">
        <v>1920</v>
      </c>
      <c r="F13">
        <f t="shared" si="1"/>
        <v>1900</v>
      </c>
      <c r="H13" s="7">
        <f t="shared" si="0"/>
        <v>1.0877192982456142E-2</v>
      </c>
    </row>
    <row r="14" spans="1:12" x14ac:dyDescent="0.2">
      <c r="A14" s="6">
        <v>10</v>
      </c>
      <c r="B14">
        <v>1220</v>
      </c>
      <c r="C14">
        <v>1480</v>
      </c>
      <c r="D14">
        <v>1440</v>
      </c>
      <c r="F14">
        <f t="shared" si="1"/>
        <v>1380</v>
      </c>
      <c r="G14" s="16"/>
      <c r="H14" s="22">
        <f t="shared" si="0"/>
        <v>3.5748792270531404E-2</v>
      </c>
    </row>
    <row r="15" spans="1:12" x14ac:dyDescent="0.2">
      <c r="A15" s="6">
        <v>11</v>
      </c>
      <c r="B15">
        <v>9510</v>
      </c>
      <c r="C15">
        <v>9790</v>
      </c>
      <c r="D15">
        <v>10020</v>
      </c>
      <c r="F15">
        <f t="shared" ref="F15" si="2">AVERAGE(B15:D15)</f>
        <v>9773.3333333333339</v>
      </c>
      <c r="G15" s="16"/>
      <c r="H15" s="22">
        <f t="shared" si="0"/>
        <v>3.744884038199181E-2</v>
      </c>
    </row>
    <row r="16" spans="1:12" x14ac:dyDescent="0.2">
      <c r="A16" s="6">
        <v>12</v>
      </c>
      <c r="B16">
        <v>3420</v>
      </c>
      <c r="C16">
        <v>3200</v>
      </c>
      <c r="D16">
        <v>3090</v>
      </c>
      <c r="F16">
        <f t="shared" ref="F16:F23" si="3">AVERAGE(B16:D16)</f>
        <v>3236.6666666666665</v>
      </c>
      <c r="G16" s="16"/>
      <c r="H16" s="22">
        <f t="shared" si="0"/>
        <v>1.6168898043254377E-2</v>
      </c>
    </row>
    <row r="17" spans="1:23" x14ac:dyDescent="0.2">
      <c r="A17" s="6">
        <v>13</v>
      </c>
      <c r="B17" s="16">
        <v>5480</v>
      </c>
      <c r="C17" s="16">
        <v>5610</v>
      </c>
      <c r="D17" s="16">
        <v>6490</v>
      </c>
      <c r="F17">
        <f t="shared" si="3"/>
        <v>5860</v>
      </c>
      <c r="G17" s="16"/>
      <c r="H17" s="22">
        <f t="shared" si="0"/>
        <v>4.1069397042093288E-2</v>
      </c>
    </row>
    <row r="18" spans="1:23" x14ac:dyDescent="0.2">
      <c r="A18" s="6">
        <v>14</v>
      </c>
      <c r="B18">
        <v>3410</v>
      </c>
      <c r="C18">
        <v>3550</v>
      </c>
      <c r="D18">
        <v>3630</v>
      </c>
      <c r="F18">
        <f t="shared" si="3"/>
        <v>3530</v>
      </c>
      <c r="G18" s="16"/>
      <c r="H18" s="22">
        <f t="shared" si="0"/>
        <v>4.5420207743153924E-2</v>
      </c>
    </row>
    <row r="19" spans="1:23" x14ac:dyDescent="0.2">
      <c r="A19" s="6">
        <v>15</v>
      </c>
      <c r="B19">
        <v>2460</v>
      </c>
      <c r="C19">
        <v>2170</v>
      </c>
      <c r="D19">
        <v>2280</v>
      </c>
      <c r="F19">
        <f t="shared" si="3"/>
        <v>2303.3333333333335</v>
      </c>
      <c r="G19" s="16"/>
      <c r="H19" s="22">
        <f t="shared" si="0"/>
        <v>4.2112879884225754E-2</v>
      </c>
    </row>
    <row r="20" spans="1:23" x14ac:dyDescent="0.2">
      <c r="A20" s="6">
        <v>16</v>
      </c>
      <c r="B20">
        <v>1860</v>
      </c>
      <c r="C20">
        <v>1670</v>
      </c>
      <c r="D20">
        <v>1660</v>
      </c>
      <c r="F20">
        <f t="shared" si="3"/>
        <v>1730</v>
      </c>
      <c r="G20" s="16"/>
      <c r="H20" s="22">
        <f t="shared" si="0"/>
        <v>3.2562620423892102E-2</v>
      </c>
    </row>
    <row r="21" spans="1:23" x14ac:dyDescent="0.2">
      <c r="A21" s="6">
        <v>17</v>
      </c>
      <c r="B21">
        <v>920</v>
      </c>
      <c r="C21">
        <v>840</v>
      </c>
      <c r="D21">
        <v>800</v>
      </c>
      <c r="F21">
        <f t="shared" si="3"/>
        <v>853.33333333333337</v>
      </c>
      <c r="G21" s="16"/>
      <c r="H21" s="22">
        <f t="shared" si="0"/>
        <v>2.9296875E-2</v>
      </c>
    </row>
    <row r="22" spans="1:23" x14ac:dyDescent="0.2">
      <c r="A22" s="6">
        <v>18</v>
      </c>
      <c r="B22">
        <v>1140</v>
      </c>
      <c r="C22">
        <v>1230</v>
      </c>
      <c r="D22">
        <v>1290</v>
      </c>
      <c r="F22">
        <f t="shared" si="3"/>
        <v>1220</v>
      </c>
      <c r="G22" s="16"/>
      <c r="H22" s="22">
        <f t="shared" si="0"/>
        <v>4.3442622950819673E-2</v>
      </c>
    </row>
    <row r="23" spans="1:23" x14ac:dyDescent="0.2">
      <c r="A23" s="6">
        <v>19</v>
      </c>
      <c r="B23">
        <v>2190</v>
      </c>
      <c r="C23">
        <v>2220</v>
      </c>
      <c r="D23">
        <v>2780</v>
      </c>
      <c r="F23">
        <f t="shared" si="3"/>
        <v>2396.6666666666665</v>
      </c>
      <c r="G23" s="16"/>
      <c r="H23" s="22">
        <f t="shared" si="0"/>
        <v>3.7830319888734358E-2</v>
      </c>
    </row>
    <row r="24" spans="1:23" x14ac:dyDescent="0.2">
      <c r="H24" s="7"/>
    </row>
    <row r="25" spans="1:23" x14ac:dyDescent="0.2">
      <c r="A25" s="2" t="s">
        <v>10</v>
      </c>
      <c r="I25" s="2"/>
      <c r="K25" s="2"/>
      <c r="L25" s="4"/>
      <c r="M25" s="4"/>
      <c r="N25" s="4"/>
      <c r="O25" s="4"/>
      <c r="P25" s="5"/>
      <c r="Q25" s="5"/>
      <c r="R25" s="5"/>
      <c r="S25" s="5" t="s">
        <v>11</v>
      </c>
      <c r="T25" s="5"/>
      <c r="U25" s="5" t="s">
        <v>6</v>
      </c>
      <c r="V25" s="5" t="s">
        <v>7</v>
      </c>
      <c r="W25" s="5" t="s">
        <v>8</v>
      </c>
    </row>
    <row r="26" spans="1:23" x14ac:dyDescent="0.2">
      <c r="A26" s="4" t="s">
        <v>1</v>
      </c>
      <c r="B26" s="4" t="s">
        <v>2</v>
      </c>
      <c r="C26" s="4" t="s">
        <v>3</v>
      </c>
      <c r="D26" s="4" t="s">
        <v>4</v>
      </c>
      <c r="E26" s="5"/>
      <c r="F26" s="5" t="s">
        <v>5</v>
      </c>
      <c r="G26" s="5"/>
      <c r="H26" s="5"/>
      <c r="I26" s="3"/>
      <c r="J26" s="6"/>
      <c r="K26" s="6"/>
      <c r="L26" s="6"/>
      <c r="S26" s="7" t="e">
        <f>Q38/Q26</f>
        <v>#DIV/0!</v>
      </c>
      <c r="U26" s="7" t="e">
        <f>AVERAGE(S26:S35)</f>
        <v>#DIV/0!</v>
      </c>
      <c r="V26" s="7" t="e">
        <f>STDEV(S26:S34)</f>
        <v>#DIV/0!</v>
      </c>
      <c r="W26" s="7" t="e">
        <f>V26/SQRT(19)</f>
        <v>#DIV/0!</v>
      </c>
    </row>
    <row r="27" spans="1:23" x14ac:dyDescent="0.2">
      <c r="A27" s="6">
        <v>1</v>
      </c>
      <c r="B27">
        <v>84</v>
      </c>
      <c r="C27">
        <v>92</v>
      </c>
      <c r="D27">
        <v>81</v>
      </c>
      <c r="F27">
        <f>AVERAGE(B27:D27)</f>
        <v>85.666666666666671</v>
      </c>
      <c r="I27" s="3"/>
      <c r="K27" s="6"/>
      <c r="L27" s="6"/>
      <c r="S27" s="7" t="e">
        <f>Q39/Q27</f>
        <v>#DIV/0!</v>
      </c>
    </row>
    <row r="28" spans="1:23" x14ac:dyDescent="0.2">
      <c r="A28" s="6">
        <v>2</v>
      </c>
      <c r="B28">
        <v>133</v>
      </c>
      <c r="C28">
        <v>118</v>
      </c>
      <c r="D28">
        <v>106</v>
      </c>
      <c r="F28">
        <f t="shared" ref="F28:F36" si="4">AVERAGE(B28:D28)</f>
        <v>119</v>
      </c>
      <c r="I28" s="3"/>
      <c r="K28" s="6"/>
      <c r="L28" s="6"/>
      <c r="S28" s="7" t="e">
        <f>Q40/Q28</f>
        <v>#DIV/0!</v>
      </c>
    </row>
    <row r="29" spans="1:23" x14ac:dyDescent="0.2">
      <c r="A29" s="6">
        <v>3</v>
      </c>
      <c r="B29">
        <v>56</v>
      </c>
      <c r="C29">
        <v>58</v>
      </c>
      <c r="D29">
        <v>63</v>
      </c>
      <c r="F29">
        <f t="shared" si="4"/>
        <v>59</v>
      </c>
      <c r="I29" s="3"/>
      <c r="K29" s="6"/>
      <c r="L29" s="6"/>
      <c r="S29" s="7" t="e">
        <f t="shared" ref="S29:S34" si="5">Q42/Q29</f>
        <v>#DIV/0!</v>
      </c>
      <c r="U29" s="7"/>
    </row>
    <row r="30" spans="1:23" x14ac:dyDescent="0.2">
      <c r="A30" s="6">
        <v>4</v>
      </c>
      <c r="B30">
        <v>54</v>
      </c>
      <c r="C30">
        <v>69</v>
      </c>
      <c r="D30">
        <v>68</v>
      </c>
      <c r="F30">
        <f t="shared" si="4"/>
        <v>63.666666666666664</v>
      </c>
      <c r="I30" s="3"/>
      <c r="K30" s="6"/>
      <c r="L30" s="6"/>
      <c r="S30" s="7" t="e">
        <f t="shared" si="5"/>
        <v>#DIV/0!</v>
      </c>
    </row>
    <row r="31" spans="1:23" x14ac:dyDescent="0.2">
      <c r="A31" s="6">
        <v>5</v>
      </c>
      <c r="B31">
        <v>56</v>
      </c>
      <c r="C31">
        <v>68</v>
      </c>
      <c r="D31">
        <v>60</v>
      </c>
      <c r="F31">
        <f t="shared" si="4"/>
        <v>61.333333333333336</v>
      </c>
      <c r="I31" s="3"/>
      <c r="K31" s="6"/>
      <c r="L31" s="6"/>
      <c r="S31" s="7" t="e">
        <f t="shared" si="5"/>
        <v>#DIV/0!</v>
      </c>
    </row>
    <row r="32" spans="1:23" x14ac:dyDescent="0.2">
      <c r="A32" s="6">
        <v>6</v>
      </c>
      <c r="B32">
        <v>72</v>
      </c>
      <c r="C32">
        <v>91</v>
      </c>
      <c r="D32">
        <v>74</v>
      </c>
      <c r="F32">
        <f t="shared" si="4"/>
        <v>79</v>
      </c>
      <c r="I32" s="3"/>
      <c r="K32" s="6"/>
      <c r="L32" s="6"/>
      <c r="S32" s="7" t="e">
        <f t="shared" si="5"/>
        <v>#DIV/0!</v>
      </c>
      <c r="U32" s="7"/>
    </row>
    <row r="33" spans="1:23" x14ac:dyDescent="0.2">
      <c r="A33" s="6">
        <v>7</v>
      </c>
      <c r="B33">
        <v>34</v>
      </c>
      <c r="C33">
        <v>36</v>
      </c>
      <c r="D33">
        <v>37</v>
      </c>
      <c r="F33">
        <f t="shared" si="4"/>
        <v>35.666666666666664</v>
      </c>
      <c r="I33" s="3"/>
      <c r="K33" s="6"/>
      <c r="L33" s="6"/>
      <c r="S33" s="7" t="e">
        <f t="shared" si="5"/>
        <v>#DIV/0!</v>
      </c>
    </row>
    <row r="34" spans="1:23" x14ac:dyDescent="0.2">
      <c r="A34" s="6">
        <v>8</v>
      </c>
      <c r="B34">
        <v>12</v>
      </c>
      <c r="C34">
        <v>11</v>
      </c>
      <c r="D34">
        <v>17</v>
      </c>
      <c r="F34">
        <f t="shared" si="4"/>
        <v>13.333333333333334</v>
      </c>
      <c r="I34" s="3"/>
      <c r="K34" s="6"/>
      <c r="L34" s="6"/>
      <c r="S34" s="7" t="e">
        <f t="shared" si="5"/>
        <v>#DIV/0!</v>
      </c>
    </row>
    <row r="35" spans="1:23" x14ac:dyDescent="0.2">
      <c r="A35" s="6">
        <v>9</v>
      </c>
      <c r="B35">
        <v>26</v>
      </c>
      <c r="C35">
        <v>19</v>
      </c>
      <c r="D35">
        <v>17</v>
      </c>
      <c r="F35">
        <f t="shared" si="4"/>
        <v>20.666666666666668</v>
      </c>
      <c r="I35" s="3"/>
      <c r="K35" s="6"/>
      <c r="S35" s="7"/>
    </row>
    <row r="36" spans="1:23" x14ac:dyDescent="0.2">
      <c r="A36" s="6">
        <v>10</v>
      </c>
      <c r="B36">
        <v>46</v>
      </c>
      <c r="C36">
        <v>48</v>
      </c>
      <c r="D36">
        <v>54</v>
      </c>
      <c r="F36">
        <f t="shared" si="4"/>
        <v>49.333333333333336</v>
      </c>
      <c r="L36" s="2"/>
      <c r="T36" s="2"/>
      <c r="V36" s="2"/>
    </row>
    <row r="37" spans="1:23" x14ac:dyDescent="0.2">
      <c r="A37" s="6">
        <v>11</v>
      </c>
      <c r="B37">
        <v>373</v>
      </c>
      <c r="C37">
        <v>364</v>
      </c>
      <c r="D37">
        <v>361</v>
      </c>
      <c r="F37">
        <f t="shared" ref="F37" si="6">AVERAGE(B37:D37)</f>
        <v>366</v>
      </c>
      <c r="L37" s="4"/>
      <c r="M37" s="4"/>
      <c r="N37" s="4"/>
      <c r="O37" s="4"/>
      <c r="P37" s="5"/>
      <c r="Q37" s="5"/>
      <c r="R37" s="5"/>
      <c r="S37" s="5"/>
      <c r="T37" s="3"/>
      <c r="U37" s="6"/>
      <c r="V37" s="6"/>
    </row>
    <row r="38" spans="1:23" x14ac:dyDescent="0.2">
      <c r="A38" s="6">
        <v>12</v>
      </c>
      <c r="B38">
        <v>52</v>
      </c>
      <c r="C38">
        <v>56</v>
      </c>
      <c r="D38">
        <v>49</v>
      </c>
      <c r="F38">
        <f t="shared" ref="F38:F45" si="7">AVERAGE(B38:D38)</f>
        <v>52.333333333333336</v>
      </c>
      <c r="L38" s="6"/>
      <c r="T38" s="3"/>
      <c r="V38" s="6"/>
      <c r="W38" s="3"/>
    </row>
    <row r="39" spans="1:23" x14ac:dyDescent="0.2">
      <c r="A39" s="6">
        <v>13</v>
      </c>
      <c r="B39">
        <v>231</v>
      </c>
      <c r="C39">
        <v>259</v>
      </c>
      <c r="D39">
        <v>232</v>
      </c>
      <c r="F39">
        <f t="shared" si="7"/>
        <v>240.66666666666666</v>
      </c>
      <c r="L39" s="6"/>
      <c r="T39" s="3"/>
      <c r="V39" s="6"/>
      <c r="W39" s="3"/>
    </row>
    <row r="40" spans="1:23" x14ac:dyDescent="0.2">
      <c r="A40" s="6">
        <v>14</v>
      </c>
      <c r="B40">
        <v>153</v>
      </c>
      <c r="C40">
        <v>172</v>
      </c>
      <c r="D40">
        <v>156</v>
      </c>
      <c r="F40">
        <f t="shared" si="7"/>
        <v>160.33333333333334</v>
      </c>
      <c r="L40" s="6"/>
      <c r="T40" s="3"/>
      <c r="V40" s="6"/>
      <c r="W40" s="3"/>
    </row>
    <row r="41" spans="1:23" x14ac:dyDescent="0.2">
      <c r="A41" s="6">
        <v>15</v>
      </c>
      <c r="B41">
        <v>102</v>
      </c>
      <c r="C41">
        <v>97</v>
      </c>
      <c r="D41">
        <v>92</v>
      </c>
      <c r="F41">
        <f t="shared" si="7"/>
        <v>97</v>
      </c>
      <c r="L41" s="6"/>
      <c r="T41" s="3"/>
      <c r="V41" s="6"/>
      <c r="W41" s="3"/>
    </row>
    <row r="42" spans="1:23" x14ac:dyDescent="0.2">
      <c r="A42" s="6">
        <v>16</v>
      </c>
      <c r="B42">
        <v>52</v>
      </c>
      <c r="C42">
        <v>59</v>
      </c>
      <c r="D42">
        <v>58</v>
      </c>
      <c r="F42">
        <f t="shared" si="7"/>
        <v>56.333333333333336</v>
      </c>
      <c r="L42" s="6"/>
      <c r="T42" s="3"/>
      <c r="V42" s="6"/>
      <c r="W42" s="3"/>
    </row>
    <row r="43" spans="1:23" x14ac:dyDescent="0.2">
      <c r="A43" s="6">
        <v>17</v>
      </c>
      <c r="B43">
        <v>27</v>
      </c>
      <c r="C43">
        <v>23</v>
      </c>
      <c r="D43">
        <v>25</v>
      </c>
      <c r="F43">
        <f t="shared" si="7"/>
        <v>25</v>
      </c>
      <c r="L43" s="6"/>
      <c r="T43" s="3"/>
      <c r="V43" s="6"/>
      <c r="W43" s="3"/>
    </row>
    <row r="44" spans="1:23" x14ac:dyDescent="0.2">
      <c r="A44" s="6">
        <v>18</v>
      </c>
      <c r="B44">
        <v>52</v>
      </c>
      <c r="C44">
        <v>58</v>
      </c>
      <c r="D44">
        <v>49</v>
      </c>
      <c r="F44">
        <f t="shared" si="7"/>
        <v>53</v>
      </c>
      <c r="L44" s="6"/>
      <c r="T44" s="3"/>
      <c r="V44" s="6"/>
      <c r="W44" s="3"/>
    </row>
    <row r="45" spans="1:23" x14ac:dyDescent="0.2">
      <c r="A45" s="6">
        <v>19</v>
      </c>
      <c r="B45">
        <v>88</v>
      </c>
      <c r="C45">
        <v>94</v>
      </c>
      <c r="D45">
        <v>90</v>
      </c>
      <c r="F45">
        <f t="shared" si="7"/>
        <v>90.666666666666671</v>
      </c>
      <c r="L45" s="6"/>
      <c r="T45" s="3"/>
      <c r="V45" s="6"/>
      <c r="W45" s="3"/>
    </row>
    <row r="46" spans="1:23" x14ac:dyDescent="0.2">
      <c r="L46" s="6"/>
      <c r="T46" s="3"/>
      <c r="V46" s="6"/>
      <c r="W46" s="3"/>
    </row>
    <row r="47" spans="1:23" x14ac:dyDescent="0.2">
      <c r="L47" s="6"/>
      <c r="T47" s="3"/>
      <c r="V4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Fig. 1 - Xho1 Insertion</vt:lpstr>
      <vt:lpstr>Fig 1 - dsDNA</vt:lpstr>
      <vt:lpstr>Fig. 2 - SSA Assays</vt:lpstr>
      <vt:lpstr>Fig. 3 - Mutagenesis</vt:lpstr>
      <vt:lpstr>Fig. 4 - 1kb Deletion Template</vt:lpstr>
      <vt:lpstr>Fig. 5 - Mismatch Template</vt:lpstr>
      <vt:lpstr>Fig. 6 - Retron Assays</vt:lpstr>
      <vt:lpstr>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2020-07-17T21:29:13Z</dcterms:created>
  <dcterms:modified xsi:type="dcterms:W3CDTF">2020-09-29T00:14:04Z</dcterms:modified>
</cp:coreProperties>
</file>