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w147467\Desktop\Co_author Edits\PLOS FINAL\"/>
    </mc:Choice>
  </mc:AlternateContent>
  <bookViews>
    <workbookView xWindow="0" yWindow="0" windowWidth="13710" windowHeight="8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1" l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1" i="1"/>
  <c r="D61" i="1"/>
  <c r="C61" i="1"/>
  <c r="B61" i="1"/>
  <c r="E60" i="1"/>
  <c r="E62" i="1" s="1"/>
  <c r="D60" i="1"/>
  <c r="D62" i="1" s="1"/>
  <c r="C60" i="1"/>
  <c r="C62" i="1" s="1"/>
  <c r="B60" i="1"/>
  <c r="B62" i="1" s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H36" i="1"/>
  <c r="G36" i="1"/>
  <c r="F36" i="1"/>
  <c r="E36" i="1"/>
  <c r="K35" i="1"/>
  <c r="J35" i="1"/>
  <c r="I35" i="1"/>
  <c r="H35" i="1"/>
  <c r="G35" i="1"/>
  <c r="F35" i="1"/>
  <c r="E35" i="1"/>
  <c r="D35" i="1"/>
  <c r="C35" i="1"/>
  <c r="B35" i="1"/>
  <c r="K34" i="1"/>
  <c r="K36" i="1" s="1"/>
  <c r="J34" i="1"/>
  <c r="J36" i="1" s="1"/>
  <c r="I34" i="1"/>
  <c r="I36" i="1" s="1"/>
  <c r="H34" i="1"/>
  <c r="G34" i="1"/>
  <c r="F34" i="1"/>
  <c r="E34" i="1"/>
  <c r="D34" i="1"/>
  <c r="D36" i="1" s="1"/>
  <c r="C34" i="1"/>
  <c r="C36" i="1" s="1"/>
  <c r="B34" i="1"/>
  <c r="B36" i="1" s="1"/>
</calcChain>
</file>

<file path=xl/sharedStrings.xml><?xml version="1.0" encoding="utf-8"?>
<sst xmlns="http://schemas.openxmlformats.org/spreadsheetml/2006/main" count="109" uniqueCount="50">
  <si>
    <t>Figure 2A Source Data Gas Chromatograph Mass Spectrometry</t>
  </si>
  <si>
    <t>Sample</t>
  </si>
  <si>
    <t>Adult Flies</t>
  </si>
  <si>
    <t>Genotype</t>
  </si>
  <si>
    <t>pex2ex2/Df</t>
  </si>
  <si>
    <t>pex2ex1/Df</t>
  </si>
  <si>
    <t>pex2ex2 rescue</t>
  </si>
  <si>
    <t>pex2ex1 rescue</t>
  </si>
  <si>
    <t>pex16-1/Df</t>
  </si>
  <si>
    <t>pex16EY/Df</t>
  </si>
  <si>
    <t>pex16-1 rescue</t>
  </si>
  <si>
    <t>pex16EY rescue</t>
  </si>
  <si>
    <t>C24:0 - Lignoceric</t>
  </si>
  <si>
    <t>C26:0 - Hexacosanoic</t>
  </si>
  <si>
    <t>C28:0 - Octacosanoic</t>
  </si>
  <si>
    <t>C30:0</t>
  </si>
  <si>
    <t xml:space="preserve">Sample </t>
  </si>
  <si>
    <t>Larvae</t>
  </si>
  <si>
    <t>Figure 2C+E Source Data by LC-MSMS</t>
  </si>
  <si>
    <t>Genotype (Larvae)</t>
  </si>
  <si>
    <t>FRT80B/Df</t>
  </si>
  <si>
    <t>C16:0-Lyso-PAF</t>
  </si>
  <si>
    <t>2H4-C16:0-Lyso-PAFISTD</t>
  </si>
  <si>
    <t>16:0LPC</t>
  </si>
  <si>
    <t>1-C18:0-lyso-PAF</t>
  </si>
  <si>
    <t>18:2LPC</t>
  </si>
  <si>
    <t>18:1LPC</t>
  </si>
  <si>
    <t>18:0LPC</t>
  </si>
  <si>
    <t>20:0LPC</t>
  </si>
  <si>
    <t>22:0LPC</t>
  </si>
  <si>
    <t>24:0LPC</t>
  </si>
  <si>
    <t>26:0LPC</t>
  </si>
  <si>
    <t>2H4-26:0LPC ISTD</t>
  </si>
  <si>
    <t>16:0p/20:4 PE plasm</t>
  </si>
  <si>
    <t>16:0p/18:1 PE plasm</t>
  </si>
  <si>
    <t>18:1p/20:4 PE plasm</t>
  </si>
  <si>
    <t>18:0p/20:4 PE plasm</t>
  </si>
  <si>
    <t>Total lysoPC cps</t>
  </si>
  <si>
    <t xml:space="preserve"> pmolesC26:0LPC/20 larvae</t>
  </si>
  <si>
    <t>Total nmoles LPCs/20larvae</t>
  </si>
  <si>
    <t>ratio 24/22</t>
  </si>
  <si>
    <t>ratio 26/22</t>
  </si>
  <si>
    <t>ratio 24/20</t>
  </si>
  <si>
    <t>ratio 26/20</t>
  </si>
  <si>
    <t>Figure 2B+D Source Data by LC-MSMS</t>
  </si>
  <si>
    <t>Normal</t>
  </si>
  <si>
    <t>PBD</t>
  </si>
  <si>
    <t>2H9-26:0LPC ISTD</t>
  </si>
  <si>
    <t xml:space="preserve"> pmolesC26:0LPC/1/8" DBS</t>
  </si>
  <si>
    <t>Total nmoles LPCs/1/8" DBS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</si>
</sst>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1" applyFont="1"/>
    <xf numFmtId="0" fontId="5" fillId="0" borderId="1" xfId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1" applyFont="1" applyBorder="1"/>
    <xf numFmtId="11" fontId="6" fillId="0" borderId="1" xfId="2" applyNumberFormat="1" applyFont="1" applyBorder="1"/>
    <xf numFmtId="0" fontId="4" fillId="2" borderId="1" xfId="1" applyFont="1" applyFill="1" applyBorder="1"/>
    <xf numFmtId="11" fontId="6" fillId="2" borderId="1" xfId="2" applyNumberFormat="1" applyFont="1" applyFill="1" applyBorder="1"/>
    <xf numFmtId="0" fontId="4" fillId="0" borderId="1" xfId="1" applyFont="1" applyFill="1" applyBorder="1"/>
    <xf numFmtId="11" fontId="6" fillId="0" borderId="1" xfId="2" applyNumberFormat="1" applyFont="1" applyFill="1" applyBorder="1"/>
    <xf numFmtId="0" fontId="6" fillId="0" borderId="1" xfId="1" applyFont="1" applyBorder="1"/>
    <xf numFmtId="0" fontId="6" fillId="2" borderId="1" xfId="1" applyFont="1" applyFill="1" applyBorder="1"/>
    <xf numFmtId="2" fontId="6" fillId="0" borderId="1" xfId="1" applyNumberFormat="1" applyFont="1" applyBorder="1"/>
    <xf numFmtId="11" fontId="4" fillId="0" borderId="1" xfId="1" applyNumberFormat="1" applyFont="1" applyBorder="1"/>
    <xf numFmtId="164" fontId="6" fillId="0" borderId="1" xfId="1" applyNumberFormat="1" applyFont="1" applyBorder="1"/>
    <xf numFmtId="164" fontId="4" fillId="0" borderId="1" xfId="1" applyNumberFormat="1" applyFont="1" applyBorder="1"/>
    <xf numFmtId="2" fontId="4" fillId="0" borderId="1" xfId="1" applyNumberFormat="1" applyFont="1" applyBorder="1"/>
    <xf numFmtId="0" fontId="2" fillId="0" borderId="0" xfId="1" applyFont="1"/>
    <xf numFmtId="0" fontId="3" fillId="0" borderId="0" xfId="1"/>
    <xf numFmtId="0" fontId="1" fillId="0" borderId="1" xfId="1" applyFont="1" applyBorder="1"/>
    <xf numFmtId="11" fontId="4" fillId="0" borderId="1" xfId="0" applyNumberFormat="1" applyFont="1" applyBorder="1"/>
    <xf numFmtId="11" fontId="4" fillId="2" borderId="1" xfId="0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activeCell="C5" sqref="C5"/>
    </sheetView>
  </sheetViews>
  <sheetFormatPr defaultRowHeight="15" x14ac:dyDescent="0.25"/>
  <sheetData>
    <row r="1" spans="1:11" x14ac:dyDescent="0.25">
      <c r="A1" s="1" t="s">
        <v>0</v>
      </c>
    </row>
    <row r="2" spans="1:11" x14ac:dyDescent="0.25">
      <c r="A2" s="2" t="s">
        <v>1</v>
      </c>
      <c r="B2" s="2"/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2</v>
      </c>
    </row>
    <row r="3" spans="1:11" ht="30" x14ac:dyDescent="0.25">
      <c r="A3" s="3" t="s">
        <v>3</v>
      </c>
      <c r="B3" s="3"/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1" x14ac:dyDescent="0.25">
      <c r="A4" s="3" t="s">
        <v>12</v>
      </c>
      <c r="B4" s="3"/>
      <c r="C4" s="3">
        <v>2.6994796599575906E-3</v>
      </c>
      <c r="D4" s="3">
        <v>2.6882508057427487E-3</v>
      </c>
      <c r="E4" s="3">
        <v>8.2259603566776397E-4</v>
      </c>
      <c r="F4" s="3">
        <v>8.3745397159389794E-4</v>
      </c>
      <c r="G4" s="3">
        <v>2.2607240703251233E-3</v>
      </c>
      <c r="H4" s="3">
        <v>1.784195293148369E-3</v>
      </c>
      <c r="I4" s="3">
        <v>9.1717537637605099E-4</v>
      </c>
      <c r="J4" s="3">
        <v>9.0964286724654574E-4</v>
      </c>
    </row>
    <row r="5" spans="1:11" x14ac:dyDescent="0.25">
      <c r="A5" s="3" t="s">
        <v>13</v>
      </c>
      <c r="B5" s="3"/>
      <c r="C5" s="3">
        <v>1.0429807777108874E-3</v>
      </c>
      <c r="D5" s="3">
        <v>9.9252856724289492E-4</v>
      </c>
      <c r="E5" s="3">
        <v>3.3290945443495391E-4</v>
      </c>
      <c r="F5" s="3">
        <v>3.682272488164124E-4</v>
      </c>
      <c r="G5" s="3">
        <v>7.0567799370318109E-4</v>
      </c>
      <c r="H5" s="3">
        <v>5.5104082517026093E-4</v>
      </c>
      <c r="I5" s="3">
        <v>3.1110220052956507E-4</v>
      </c>
      <c r="J5" s="3">
        <v>3.2860304534504408E-4</v>
      </c>
    </row>
    <row r="6" spans="1:11" x14ac:dyDescent="0.25">
      <c r="A6" s="3" t="s">
        <v>14</v>
      </c>
      <c r="B6" s="3"/>
      <c r="C6" s="3">
        <v>4.5630409024851319E-4</v>
      </c>
      <c r="D6" s="3">
        <v>4.5414591268678589E-4</v>
      </c>
      <c r="E6" s="3">
        <v>8.7098403776586777E-5</v>
      </c>
      <c r="F6" s="3">
        <v>8.8374539715938978E-5</v>
      </c>
      <c r="G6" s="3">
        <v>4.1510470217834185E-4</v>
      </c>
      <c r="H6" s="3">
        <v>3.5041916552089406E-4</v>
      </c>
      <c r="I6" s="3">
        <v>1.0600519425451846E-4</v>
      </c>
      <c r="J6" s="3">
        <v>1.0663277630402092E-4</v>
      </c>
    </row>
    <row r="7" spans="1:11" x14ac:dyDescent="0.25">
      <c r="A7" s="3" t="s">
        <v>15</v>
      </c>
      <c r="B7" s="3"/>
      <c r="C7" s="3">
        <v>2.3773826550762872E-4</v>
      </c>
      <c r="D7" s="3">
        <v>2.3806035745678293E-4</v>
      </c>
      <c r="E7" s="3">
        <v>3.2903841426710561E-5</v>
      </c>
      <c r="F7" s="3">
        <v>2.9458179905312996E-5</v>
      </c>
      <c r="G7" s="3">
        <v>2.2671102965124822E-4</v>
      </c>
      <c r="H7" s="3">
        <v>1.6852219410546813E-4</v>
      </c>
      <c r="I7" s="3">
        <v>4.6089214893268895E-5</v>
      </c>
      <c r="J7" s="3">
        <v>8.0518627005077026E-5</v>
      </c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x14ac:dyDescent="0.25">
      <c r="A9" s="2" t="s">
        <v>16</v>
      </c>
      <c r="B9" s="3"/>
      <c r="C9" s="2" t="s">
        <v>17</v>
      </c>
      <c r="D9" s="2" t="s">
        <v>17</v>
      </c>
      <c r="E9" s="2" t="s">
        <v>17</v>
      </c>
      <c r="F9" s="2" t="s">
        <v>17</v>
      </c>
      <c r="G9" s="2" t="s">
        <v>17</v>
      </c>
      <c r="H9" s="2" t="s">
        <v>17</v>
      </c>
      <c r="I9" s="2" t="s">
        <v>17</v>
      </c>
      <c r="J9" s="2" t="s">
        <v>17</v>
      </c>
    </row>
    <row r="10" spans="1:11" ht="30" x14ac:dyDescent="0.25">
      <c r="A10" s="3" t="s">
        <v>3</v>
      </c>
      <c r="B10" s="3"/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10</v>
      </c>
      <c r="J10" s="4" t="s">
        <v>11</v>
      </c>
    </row>
    <row r="11" spans="1:11" x14ac:dyDescent="0.25">
      <c r="A11" s="3" t="s">
        <v>12</v>
      </c>
      <c r="B11" s="3"/>
      <c r="C11" s="3">
        <v>5.2297637198285519E-4</v>
      </c>
      <c r="D11" s="3">
        <v>4.4779566913568351E-4</v>
      </c>
      <c r="E11" s="3">
        <v>2.8125370070658826E-4</v>
      </c>
      <c r="F11" s="3">
        <v>2.6350428534668759E-4</v>
      </c>
      <c r="G11" s="3">
        <v>4.279586785188213E-4</v>
      </c>
      <c r="H11" s="3">
        <v>4.5604449586553869E-4</v>
      </c>
      <c r="I11" s="3">
        <v>2.2274508447012618E-4</v>
      </c>
      <c r="J11" s="3">
        <v>2.366257977196209E-4</v>
      </c>
    </row>
    <row r="12" spans="1:11" x14ac:dyDescent="0.25">
      <c r="A12" s="3" t="s">
        <v>13</v>
      </c>
      <c r="B12" s="3"/>
      <c r="C12" s="3">
        <v>1.7432545732761842E-4</v>
      </c>
      <c r="D12" s="3">
        <v>1.6012946396307668E-4</v>
      </c>
      <c r="E12" s="3">
        <v>9.0050526980618167E-5</v>
      </c>
      <c r="F12" s="3">
        <v>7.7937887215217454E-5</v>
      </c>
      <c r="G12" s="3">
        <v>1.7670551887228751E-4</v>
      </c>
      <c r="H12" s="3">
        <v>2.0382696117462982E-4</v>
      </c>
      <c r="I12" s="3">
        <v>8.2177798154027133E-5</v>
      </c>
      <c r="J12" s="3">
        <v>7.2415653612470181E-5</v>
      </c>
    </row>
    <row r="13" spans="1:11" x14ac:dyDescent="0.25">
      <c r="A13" s="3" t="s">
        <v>14</v>
      </c>
      <c r="B13" s="3"/>
      <c r="C13" s="3">
        <v>1.7570899270323443E-4</v>
      </c>
      <c r="D13" s="3">
        <v>1.4879286474445179E-4</v>
      </c>
      <c r="E13" s="3">
        <v>9.1284095843366367E-5</v>
      </c>
      <c r="F13" s="3">
        <v>8.1649215177846858E-5</v>
      </c>
      <c r="G13" s="3">
        <v>1.7670551887228751E-4</v>
      </c>
      <c r="H13" s="3">
        <v>1.6276829273657493E-4</v>
      </c>
      <c r="I13" s="3">
        <v>9.0828092696556301E-5</v>
      </c>
      <c r="J13" s="3">
        <v>1.0709357224379395E-4</v>
      </c>
    </row>
    <row r="14" spans="1:11" x14ac:dyDescent="0.25">
      <c r="A14" s="3" t="s">
        <v>15</v>
      </c>
      <c r="B14" s="3"/>
      <c r="C14" s="3">
        <v>8.5779193288193183E-5</v>
      </c>
      <c r="D14" s="3">
        <v>7.7939119628046185E-5</v>
      </c>
      <c r="E14" s="3">
        <v>6.1678443137409703E-5</v>
      </c>
      <c r="F14" s="3">
        <v>5.6907028760317508E-5</v>
      </c>
      <c r="G14" s="3">
        <v>7.4547640774246288E-5</v>
      </c>
      <c r="H14" s="3">
        <v>7.9184574844820229E-5</v>
      </c>
      <c r="I14" s="3">
        <v>4.9739193619542741E-5</v>
      </c>
      <c r="J14" s="3">
        <v>7.0375776045921728E-5</v>
      </c>
    </row>
    <row r="16" spans="1:11" x14ac:dyDescent="0.25">
      <c r="A16" s="1" t="s">
        <v>18</v>
      </c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45" x14ac:dyDescent="0.25">
      <c r="A17" s="6" t="s">
        <v>19</v>
      </c>
      <c r="B17" s="6" t="s">
        <v>20</v>
      </c>
      <c r="C17" s="7" t="s">
        <v>4</v>
      </c>
      <c r="D17" s="6" t="s">
        <v>5</v>
      </c>
      <c r="E17" s="6" t="s">
        <v>6</v>
      </c>
      <c r="F17" s="6" t="s">
        <v>7</v>
      </c>
      <c r="G17" s="6" t="s">
        <v>20</v>
      </c>
      <c r="H17" s="6" t="s">
        <v>8</v>
      </c>
      <c r="I17" s="6" t="s">
        <v>9</v>
      </c>
      <c r="J17" s="6" t="s">
        <v>10</v>
      </c>
      <c r="K17" s="6" t="s">
        <v>11</v>
      </c>
    </row>
    <row r="18" spans="1:11" x14ac:dyDescent="0.25">
      <c r="A18" s="8" t="s">
        <v>21</v>
      </c>
      <c r="B18" s="9">
        <v>2750</v>
      </c>
      <c r="C18" s="9">
        <v>2030</v>
      </c>
      <c r="D18" s="9">
        <v>2470</v>
      </c>
      <c r="E18" s="9">
        <v>3840</v>
      </c>
      <c r="F18" s="9">
        <v>6370</v>
      </c>
      <c r="G18" s="9">
        <v>9750</v>
      </c>
      <c r="H18" s="9">
        <v>1830</v>
      </c>
      <c r="I18" s="9">
        <v>5120</v>
      </c>
      <c r="J18" s="9">
        <v>7270</v>
      </c>
      <c r="K18" s="9">
        <v>13400</v>
      </c>
    </row>
    <row r="19" spans="1:11" x14ac:dyDescent="0.25">
      <c r="A19" s="8" t="s">
        <v>22</v>
      </c>
      <c r="B19" s="9">
        <v>363000</v>
      </c>
      <c r="C19" s="9">
        <v>453000</v>
      </c>
      <c r="D19" s="9">
        <v>383000</v>
      </c>
      <c r="E19" s="9">
        <v>511000</v>
      </c>
      <c r="F19" s="9">
        <v>615000</v>
      </c>
      <c r="G19" s="9">
        <v>661000</v>
      </c>
      <c r="H19" s="9">
        <v>363000</v>
      </c>
      <c r="I19" s="9">
        <v>478000</v>
      </c>
      <c r="J19" s="9">
        <v>450000</v>
      </c>
      <c r="K19" s="9">
        <v>1400000</v>
      </c>
    </row>
    <row r="20" spans="1:11" x14ac:dyDescent="0.25">
      <c r="A20" s="8" t="s">
        <v>23</v>
      </c>
      <c r="B20" s="9">
        <v>2750000</v>
      </c>
      <c r="C20" s="9">
        <v>4910000</v>
      </c>
      <c r="D20" s="9">
        <v>5020000</v>
      </c>
      <c r="E20" s="9">
        <v>5870000</v>
      </c>
      <c r="F20" s="9">
        <v>5180000</v>
      </c>
      <c r="G20" s="9">
        <v>5250000</v>
      </c>
      <c r="H20" s="9">
        <v>5540000</v>
      </c>
      <c r="I20" s="9">
        <v>6640000</v>
      </c>
      <c r="J20" s="9">
        <v>5690000</v>
      </c>
      <c r="K20" s="9">
        <v>5130000</v>
      </c>
    </row>
    <row r="21" spans="1:11" x14ac:dyDescent="0.25">
      <c r="A21" s="8" t="s">
        <v>24</v>
      </c>
      <c r="B21" s="9">
        <v>8230</v>
      </c>
      <c r="C21" s="9">
        <v>7460</v>
      </c>
      <c r="D21" s="9">
        <v>29200</v>
      </c>
      <c r="E21" s="9">
        <v>422000</v>
      </c>
      <c r="F21" s="9">
        <v>19800</v>
      </c>
      <c r="G21" s="9">
        <v>23200</v>
      </c>
      <c r="H21" s="9">
        <v>14900</v>
      </c>
      <c r="I21" s="9">
        <v>33200</v>
      </c>
      <c r="J21" s="9">
        <v>489000</v>
      </c>
      <c r="K21" s="9">
        <v>26000</v>
      </c>
    </row>
    <row r="22" spans="1:11" x14ac:dyDescent="0.25">
      <c r="A22" s="8" t="s">
        <v>25</v>
      </c>
      <c r="B22" s="9">
        <v>849000</v>
      </c>
      <c r="C22" s="9">
        <v>1450000</v>
      </c>
      <c r="D22" s="9">
        <v>1720000</v>
      </c>
      <c r="E22" s="9">
        <v>1470000</v>
      </c>
      <c r="F22" s="9">
        <v>1820000</v>
      </c>
      <c r="G22" s="9">
        <v>2030000</v>
      </c>
      <c r="H22" s="9">
        <v>2270000</v>
      </c>
      <c r="I22" s="9">
        <v>2220000</v>
      </c>
      <c r="J22" s="9">
        <v>1600000</v>
      </c>
      <c r="K22" s="9">
        <v>1980000</v>
      </c>
    </row>
    <row r="23" spans="1:11" x14ac:dyDescent="0.25">
      <c r="A23" s="8" t="s">
        <v>26</v>
      </c>
      <c r="B23" s="9">
        <v>1380000</v>
      </c>
      <c r="C23" s="9">
        <v>2320000</v>
      </c>
      <c r="D23" s="9">
        <v>2790000</v>
      </c>
      <c r="E23" s="9">
        <v>3430000</v>
      </c>
      <c r="F23" s="9">
        <v>3890000</v>
      </c>
      <c r="G23" s="9">
        <v>3950000</v>
      </c>
      <c r="H23" s="9">
        <v>3860000</v>
      </c>
      <c r="I23" s="9">
        <v>3760000</v>
      </c>
      <c r="J23" s="9">
        <v>3290000</v>
      </c>
      <c r="K23" s="9">
        <v>3610000</v>
      </c>
    </row>
    <row r="24" spans="1:11" x14ac:dyDescent="0.25">
      <c r="A24" s="8" t="s">
        <v>27</v>
      </c>
      <c r="B24" s="9">
        <v>364000</v>
      </c>
      <c r="C24" s="9">
        <v>833000</v>
      </c>
      <c r="D24" s="9">
        <v>855000</v>
      </c>
      <c r="E24" s="9">
        <v>1230000</v>
      </c>
      <c r="F24" s="9">
        <v>1580000</v>
      </c>
      <c r="G24" s="9">
        <v>1850000</v>
      </c>
      <c r="H24" s="9">
        <v>1170000</v>
      </c>
      <c r="I24" s="9">
        <v>1540000</v>
      </c>
      <c r="J24" s="9">
        <v>1280000</v>
      </c>
      <c r="K24" s="9">
        <v>1440000</v>
      </c>
    </row>
    <row r="25" spans="1:11" x14ac:dyDescent="0.25">
      <c r="A25" s="8" t="s">
        <v>28</v>
      </c>
      <c r="B25" s="9">
        <v>35300</v>
      </c>
      <c r="C25" s="9">
        <v>86900</v>
      </c>
      <c r="D25" s="9">
        <v>99400</v>
      </c>
      <c r="E25" s="9">
        <v>63300</v>
      </c>
      <c r="F25" s="9">
        <v>72000</v>
      </c>
      <c r="G25" s="9">
        <v>112000</v>
      </c>
      <c r="H25" s="9">
        <v>161000</v>
      </c>
      <c r="I25" s="9">
        <v>179000</v>
      </c>
      <c r="J25" s="9">
        <v>60600</v>
      </c>
      <c r="K25" s="9">
        <v>83100</v>
      </c>
    </row>
    <row r="26" spans="1:11" x14ac:dyDescent="0.25">
      <c r="A26" s="8" t="s">
        <v>29</v>
      </c>
      <c r="B26" s="9">
        <v>1190</v>
      </c>
      <c r="C26" s="9">
        <v>7690</v>
      </c>
      <c r="D26" s="9">
        <v>8380</v>
      </c>
      <c r="E26" s="9">
        <v>1480</v>
      </c>
      <c r="F26" s="9">
        <v>1460</v>
      </c>
      <c r="G26" s="9">
        <v>1810</v>
      </c>
      <c r="H26" s="9">
        <v>8740</v>
      </c>
      <c r="I26" s="9">
        <v>9060</v>
      </c>
      <c r="J26" s="9">
        <v>2490</v>
      </c>
      <c r="K26" s="9">
        <v>2080</v>
      </c>
    </row>
    <row r="27" spans="1:11" x14ac:dyDescent="0.25">
      <c r="A27" s="10" t="s">
        <v>30</v>
      </c>
      <c r="B27" s="11">
        <v>397</v>
      </c>
      <c r="C27" s="11">
        <v>1100</v>
      </c>
      <c r="D27" s="11">
        <v>909</v>
      </c>
      <c r="E27" s="11">
        <v>45.2</v>
      </c>
      <c r="F27" s="11">
        <v>64.400000000000006</v>
      </c>
      <c r="G27" s="11">
        <v>212</v>
      </c>
      <c r="H27" s="11">
        <v>1070</v>
      </c>
      <c r="I27" s="11">
        <v>605</v>
      </c>
      <c r="J27" s="11">
        <v>31.1</v>
      </c>
      <c r="K27" s="11">
        <v>186</v>
      </c>
    </row>
    <row r="28" spans="1:11" x14ac:dyDescent="0.25">
      <c r="A28" s="8" t="s">
        <v>31</v>
      </c>
      <c r="B28" s="9">
        <v>6620</v>
      </c>
      <c r="C28" s="9">
        <v>1630</v>
      </c>
      <c r="D28" s="9">
        <v>1750</v>
      </c>
      <c r="E28" s="9">
        <v>8750</v>
      </c>
      <c r="F28" s="9">
        <v>6760</v>
      </c>
      <c r="G28" s="9">
        <v>5790</v>
      </c>
      <c r="H28" s="9">
        <v>1460</v>
      </c>
      <c r="I28" s="9">
        <v>3340</v>
      </c>
      <c r="J28" s="9">
        <v>3430</v>
      </c>
      <c r="K28" s="9">
        <v>7780</v>
      </c>
    </row>
    <row r="29" spans="1:11" x14ac:dyDescent="0.25">
      <c r="A29" s="12" t="s">
        <v>32</v>
      </c>
      <c r="B29" s="13">
        <v>2820</v>
      </c>
      <c r="C29" s="13">
        <v>4020</v>
      </c>
      <c r="D29" s="13">
        <v>3420</v>
      </c>
      <c r="E29" s="13">
        <v>2600</v>
      </c>
      <c r="F29" s="13">
        <v>2650</v>
      </c>
      <c r="G29" s="13">
        <v>3270</v>
      </c>
      <c r="H29" s="13">
        <v>3330</v>
      </c>
      <c r="I29" s="13">
        <v>3490</v>
      </c>
      <c r="J29" s="13">
        <v>2940</v>
      </c>
      <c r="K29" s="13">
        <v>6960</v>
      </c>
    </row>
    <row r="30" spans="1:11" x14ac:dyDescent="0.25">
      <c r="A30" s="14" t="s">
        <v>33</v>
      </c>
      <c r="B30" s="9">
        <v>48.7</v>
      </c>
      <c r="C30" s="9">
        <v>0</v>
      </c>
      <c r="D30" s="9">
        <v>32.200000000000003</v>
      </c>
      <c r="E30" s="9">
        <v>49.6</v>
      </c>
      <c r="F30" s="9">
        <v>33.1</v>
      </c>
      <c r="G30" s="9">
        <v>0</v>
      </c>
      <c r="H30" s="9">
        <v>16.100000000000001</v>
      </c>
      <c r="I30" s="9">
        <v>215</v>
      </c>
      <c r="J30" s="9">
        <v>66.099999999999994</v>
      </c>
      <c r="K30" s="9">
        <v>16.399999999999999</v>
      </c>
    </row>
    <row r="31" spans="1:11" x14ac:dyDescent="0.25">
      <c r="A31" s="14" t="s">
        <v>34</v>
      </c>
      <c r="B31" s="9">
        <v>48.9</v>
      </c>
      <c r="C31" s="9">
        <v>32.4</v>
      </c>
      <c r="D31" s="9">
        <v>16.3</v>
      </c>
      <c r="E31" s="9">
        <v>0</v>
      </c>
      <c r="F31" s="9">
        <v>116</v>
      </c>
      <c r="G31" s="9">
        <v>82.7</v>
      </c>
      <c r="H31" s="9">
        <v>116</v>
      </c>
      <c r="I31" s="9">
        <v>99.2</v>
      </c>
      <c r="J31" s="9">
        <v>82.7</v>
      </c>
      <c r="K31" s="9">
        <v>99.2</v>
      </c>
    </row>
    <row r="32" spans="1:11" x14ac:dyDescent="0.25">
      <c r="A32" s="15" t="s">
        <v>35</v>
      </c>
      <c r="B32" s="11">
        <v>5610</v>
      </c>
      <c r="C32" s="11">
        <v>471</v>
      </c>
      <c r="D32" s="11">
        <v>546</v>
      </c>
      <c r="E32" s="11">
        <v>4780</v>
      </c>
      <c r="F32" s="11">
        <v>10300</v>
      </c>
      <c r="G32" s="11">
        <v>16800</v>
      </c>
      <c r="H32" s="11">
        <v>397</v>
      </c>
      <c r="I32" s="11">
        <v>331</v>
      </c>
      <c r="J32" s="11">
        <v>7110</v>
      </c>
      <c r="K32" s="11">
        <v>16900</v>
      </c>
    </row>
    <row r="33" spans="1:11" x14ac:dyDescent="0.25">
      <c r="A33" s="14" t="s">
        <v>36</v>
      </c>
      <c r="B33" s="9">
        <v>162</v>
      </c>
      <c r="C33" s="9">
        <v>132</v>
      </c>
      <c r="D33" s="9">
        <v>65.3</v>
      </c>
      <c r="E33" s="9">
        <v>82.3</v>
      </c>
      <c r="F33" s="9">
        <v>65.400000000000006</v>
      </c>
      <c r="G33" s="9">
        <v>32.700000000000003</v>
      </c>
      <c r="H33" s="9">
        <v>49.1</v>
      </c>
      <c r="I33" s="9">
        <v>82.1</v>
      </c>
      <c r="J33" s="9">
        <v>99.2</v>
      </c>
      <c r="K33" s="9">
        <v>82.7</v>
      </c>
    </row>
    <row r="34" spans="1:11" x14ac:dyDescent="0.25">
      <c r="A34" s="16" t="s">
        <v>37</v>
      </c>
      <c r="B34" s="17">
        <f t="shared" ref="B34:K34" si="0">B18+B20+B21+B22+B23+B24+B25+B26+B27+B28</f>
        <v>5397487</v>
      </c>
      <c r="C34" s="17">
        <f t="shared" si="0"/>
        <v>9619810</v>
      </c>
      <c r="D34" s="17">
        <f t="shared" si="0"/>
        <v>10527109</v>
      </c>
      <c r="E34" s="17">
        <f t="shared" si="0"/>
        <v>12499415.199999999</v>
      </c>
      <c r="F34" s="17">
        <f t="shared" si="0"/>
        <v>12576454.4</v>
      </c>
      <c r="G34" s="17">
        <f t="shared" si="0"/>
        <v>13232762</v>
      </c>
      <c r="H34" s="17">
        <f t="shared" si="0"/>
        <v>13029000</v>
      </c>
      <c r="I34" s="17">
        <f t="shared" si="0"/>
        <v>14390325</v>
      </c>
      <c r="J34" s="17">
        <f t="shared" si="0"/>
        <v>12422821.1</v>
      </c>
      <c r="K34" s="17">
        <f t="shared" si="0"/>
        <v>12292546</v>
      </c>
    </row>
    <row r="35" spans="1:11" x14ac:dyDescent="0.25">
      <c r="A35" s="16" t="s">
        <v>38</v>
      </c>
      <c r="B35" s="18">
        <f t="shared" ref="B35:K35" si="1">B28/B29*15.6</f>
        <v>36.621276595744682</v>
      </c>
      <c r="C35" s="18">
        <f t="shared" si="1"/>
        <v>6.3253731343283581</v>
      </c>
      <c r="D35" s="18">
        <f t="shared" si="1"/>
        <v>7.9824561403508767</v>
      </c>
      <c r="E35" s="18">
        <f t="shared" si="1"/>
        <v>52.5</v>
      </c>
      <c r="F35" s="18">
        <f t="shared" si="1"/>
        <v>39.794716981132069</v>
      </c>
      <c r="G35" s="18">
        <f t="shared" si="1"/>
        <v>27.622018348623854</v>
      </c>
      <c r="H35" s="18">
        <f t="shared" si="1"/>
        <v>6.8396396396396391</v>
      </c>
      <c r="I35" s="18">
        <f t="shared" si="1"/>
        <v>14.929512893982807</v>
      </c>
      <c r="J35" s="18">
        <f t="shared" si="1"/>
        <v>18.2</v>
      </c>
      <c r="K35" s="18">
        <f t="shared" si="1"/>
        <v>17.437931034482759</v>
      </c>
    </row>
    <row r="36" spans="1:11" x14ac:dyDescent="0.25">
      <c r="A36" s="16" t="s">
        <v>39</v>
      </c>
      <c r="B36" s="19">
        <f t="shared" ref="B36:K36" si="2">B34/B29*0.0156</f>
        <v>29.858438723404255</v>
      </c>
      <c r="C36" s="19">
        <f t="shared" si="2"/>
        <v>37.33060597014925</v>
      </c>
      <c r="D36" s="19">
        <f t="shared" si="2"/>
        <v>48.01839192982456</v>
      </c>
      <c r="E36" s="19">
        <f t="shared" si="2"/>
        <v>74.996491199999994</v>
      </c>
      <c r="F36" s="19">
        <f t="shared" si="2"/>
        <v>74.034976845283012</v>
      </c>
      <c r="G36" s="19">
        <f t="shared" si="2"/>
        <v>63.128772844036696</v>
      </c>
      <c r="H36" s="19">
        <f t="shared" si="2"/>
        <v>61.036756756756759</v>
      </c>
      <c r="I36" s="19">
        <f t="shared" si="2"/>
        <v>64.323515759312315</v>
      </c>
      <c r="J36" s="19">
        <f t="shared" si="2"/>
        <v>65.917009918367341</v>
      </c>
      <c r="K36" s="19">
        <f t="shared" si="2"/>
        <v>27.552258275862069</v>
      </c>
    </row>
    <row r="37" spans="1:11" x14ac:dyDescent="0.25">
      <c r="A37" s="16" t="s">
        <v>40</v>
      </c>
      <c r="B37" s="20">
        <f t="shared" ref="B37:K37" si="3">B27/B26</f>
        <v>0.33361344537815124</v>
      </c>
      <c r="C37" s="20">
        <f t="shared" si="3"/>
        <v>0.14304291287386217</v>
      </c>
      <c r="D37" s="20">
        <f t="shared" si="3"/>
        <v>0.10847255369928401</v>
      </c>
      <c r="E37" s="20">
        <f t="shared" si="3"/>
        <v>3.0540540540540541E-2</v>
      </c>
      <c r="F37" s="20">
        <f t="shared" si="3"/>
        <v>4.4109589041095895E-2</v>
      </c>
      <c r="G37" s="20">
        <f t="shared" si="3"/>
        <v>0.11712707182320442</v>
      </c>
      <c r="H37" s="20">
        <f t="shared" si="3"/>
        <v>0.12242562929061784</v>
      </c>
      <c r="I37" s="20">
        <f t="shared" si="3"/>
        <v>6.6777041942604851E-2</v>
      </c>
      <c r="J37" s="20">
        <f t="shared" si="3"/>
        <v>1.2489959839357431E-2</v>
      </c>
      <c r="K37" s="20">
        <f t="shared" si="3"/>
        <v>8.9423076923076925E-2</v>
      </c>
    </row>
    <row r="38" spans="1:11" x14ac:dyDescent="0.25">
      <c r="A38" s="16" t="s">
        <v>41</v>
      </c>
      <c r="B38" s="20">
        <f t="shared" ref="B38:K38" si="4">B28/B26</f>
        <v>5.5630252100840334</v>
      </c>
      <c r="C38" s="20">
        <f t="shared" si="4"/>
        <v>0.21196358907672302</v>
      </c>
      <c r="D38" s="20">
        <f t="shared" si="4"/>
        <v>0.20883054892601433</v>
      </c>
      <c r="E38" s="20">
        <f t="shared" si="4"/>
        <v>5.9121621621621623</v>
      </c>
      <c r="F38" s="20">
        <f t="shared" si="4"/>
        <v>4.6301369863013697</v>
      </c>
      <c r="G38" s="20">
        <f t="shared" si="4"/>
        <v>3.1988950276243093</v>
      </c>
      <c r="H38" s="20">
        <f t="shared" si="4"/>
        <v>0.16704805491990846</v>
      </c>
      <c r="I38" s="20">
        <f t="shared" si="4"/>
        <v>0.36865342163355408</v>
      </c>
      <c r="J38" s="20">
        <f t="shared" si="4"/>
        <v>1.3775100401606426</v>
      </c>
      <c r="K38" s="20">
        <f t="shared" si="4"/>
        <v>3.7403846153846154</v>
      </c>
    </row>
    <row r="39" spans="1:11" x14ac:dyDescent="0.25">
      <c r="A39" s="16" t="s">
        <v>42</v>
      </c>
      <c r="B39" s="20">
        <f t="shared" ref="B39:K39" si="5">B27/B25</f>
        <v>1.1246458923512748E-2</v>
      </c>
      <c r="C39" s="20">
        <f t="shared" si="5"/>
        <v>1.2658227848101266E-2</v>
      </c>
      <c r="D39" s="20">
        <f t="shared" si="5"/>
        <v>9.1448692152917514E-3</v>
      </c>
      <c r="E39" s="20">
        <f t="shared" si="5"/>
        <v>7.1406003159557672E-4</v>
      </c>
      <c r="F39" s="20">
        <f t="shared" si="5"/>
        <v>8.9444444444444456E-4</v>
      </c>
      <c r="G39" s="20">
        <f t="shared" si="5"/>
        <v>1.892857142857143E-3</v>
      </c>
      <c r="H39" s="20">
        <f t="shared" si="5"/>
        <v>6.6459627329192549E-3</v>
      </c>
      <c r="I39" s="20">
        <f t="shared" si="5"/>
        <v>3.3798882681564247E-3</v>
      </c>
      <c r="J39" s="20">
        <f t="shared" si="5"/>
        <v>5.1320132013201326E-4</v>
      </c>
      <c r="K39" s="20">
        <f t="shared" si="5"/>
        <v>2.2382671480144405E-3</v>
      </c>
    </row>
    <row r="40" spans="1:11" x14ac:dyDescent="0.25">
      <c r="A40" s="16" t="s">
        <v>43</v>
      </c>
      <c r="B40" s="20">
        <f t="shared" ref="B40:K40" si="6">B28/B25</f>
        <v>0.18753541076487251</v>
      </c>
      <c r="C40" s="20">
        <f t="shared" si="6"/>
        <v>1.8757192174913694E-2</v>
      </c>
      <c r="D40" s="20">
        <f t="shared" si="6"/>
        <v>1.7605633802816902E-2</v>
      </c>
      <c r="E40" s="20">
        <f t="shared" si="6"/>
        <v>0.1382306477093207</v>
      </c>
      <c r="F40" s="20">
        <f t="shared" si="6"/>
        <v>9.3888888888888883E-2</v>
      </c>
      <c r="G40" s="20">
        <f t="shared" si="6"/>
        <v>5.1696428571428574E-2</v>
      </c>
      <c r="H40" s="20">
        <f t="shared" si="6"/>
        <v>9.0683229813664588E-3</v>
      </c>
      <c r="I40" s="20">
        <f t="shared" si="6"/>
        <v>1.8659217877094972E-2</v>
      </c>
      <c r="J40" s="20">
        <f t="shared" si="6"/>
        <v>5.66006600660066E-2</v>
      </c>
      <c r="K40" s="20">
        <f t="shared" si="6"/>
        <v>9.3622141997593264E-2</v>
      </c>
    </row>
    <row r="42" spans="1:11" x14ac:dyDescent="0.25">
      <c r="A42" s="21" t="s">
        <v>44</v>
      </c>
      <c r="B42" s="22"/>
      <c r="C42" s="22"/>
      <c r="D42" s="22"/>
      <c r="E42" s="22"/>
      <c r="F42" s="22"/>
      <c r="G42" s="22"/>
    </row>
    <row r="43" spans="1:11" x14ac:dyDescent="0.25">
      <c r="A43" s="23" t="s">
        <v>1</v>
      </c>
      <c r="B43" s="23" t="s">
        <v>45</v>
      </c>
      <c r="C43" s="23" t="s">
        <v>45</v>
      </c>
      <c r="D43" s="23" t="s">
        <v>46</v>
      </c>
      <c r="E43" s="23" t="s">
        <v>46</v>
      </c>
    </row>
    <row r="44" spans="1:11" x14ac:dyDescent="0.25">
      <c r="A44" s="8" t="s">
        <v>21</v>
      </c>
      <c r="B44" s="24">
        <v>23400</v>
      </c>
      <c r="C44" s="24">
        <v>24600</v>
      </c>
      <c r="D44" s="24">
        <v>4180</v>
      </c>
      <c r="E44" s="24">
        <v>4270</v>
      </c>
    </row>
    <row r="45" spans="1:11" x14ac:dyDescent="0.25">
      <c r="A45" s="8" t="s">
        <v>22</v>
      </c>
      <c r="B45" s="24">
        <v>231000</v>
      </c>
      <c r="C45" s="24">
        <v>223000</v>
      </c>
      <c r="D45" s="24">
        <v>228000</v>
      </c>
      <c r="E45" s="24">
        <v>250000</v>
      </c>
    </row>
    <row r="46" spans="1:11" x14ac:dyDescent="0.25">
      <c r="A46" s="8" t="s">
        <v>23</v>
      </c>
      <c r="B46" s="24">
        <v>1070000</v>
      </c>
      <c r="C46" s="24">
        <v>831000</v>
      </c>
      <c r="D46" s="24">
        <v>2140000</v>
      </c>
      <c r="E46" s="24">
        <v>2050000</v>
      </c>
    </row>
    <row r="47" spans="1:11" x14ac:dyDescent="0.25">
      <c r="A47" s="8" t="s">
        <v>24</v>
      </c>
      <c r="B47" s="24">
        <v>11900</v>
      </c>
      <c r="C47" s="24">
        <v>11500</v>
      </c>
      <c r="D47" s="24">
        <v>3130</v>
      </c>
      <c r="E47" s="24">
        <v>3370</v>
      </c>
    </row>
    <row r="48" spans="1:11" x14ac:dyDescent="0.25">
      <c r="A48" s="8" t="s">
        <v>25</v>
      </c>
      <c r="B48" s="24">
        <v>147000</v>
      </c>
      <c r="C48" s="24">
        <v>127000</v>
      </c>
      <c r="D48" s="24">
        <v>517000</v>
      </c>
      <c r="E48" s="24">
        <v>512000</v>
      </c>
    </row>
    <row r="49" spans="1:5" x14ac:dyDescent="0.25">
      <c r="A49" s="8" t="s">
        <v>26</v>
      </c>
      <c r="B49" s="24">
        <v>154000</v>
      </c>
      <c r="C49" s="24">
        <v>124000</v>
      </c>
      <c r="D49" s="24">
        <v>740000</v>
      </c>
      <c r="E49" s="24">
        <v>790000</v>
      </c>
    </row>
    <row r="50" spans="1:5" x14ac:dyDescent="0.25">
      <c r="A50" s="8" t="s">
        <v>27</v>
      </c>
      <c r="B50" s="24">
        <v>332000</v>
      </c>
      <c r="C50" s="24">
        <v>283000</v>
      </c>
      <c r="D50" s="24">
        <v>669000</v>
      </c>
      <c r="E50" s="24">
        <v>657000</v>
      </c>
    </row>
    <row r="51" spans="1:5" x14ac:dyDescent="0.25">
      <c r="A51" s="8" t="s">
        <v>28</v>
      </c>
      <c r="B51" s="24">
        <v>2780</v>
      </c>
      <c r="C51" s="24">
        <v>2360</v>
      </c>
      <c r="D51" s="24">
        <v>7820</v>
      </c>
      <c r="E51" s="24">
        <v>7640</v>
      </c>
    </row>
    <row r="52" spans="1:5" x14ac:dyDescent="0.25">
      <c r="A52" s="8" t="s">
        <v>29</v>
      </c>
      <c r="B52" s="24">
        <v>913</v>
      </c>
      <c r="C52" s="24">
        <v>907</v>
      </c>
      <c r="D52" s="24">
        <v>1890</v>
      </c>
      <c r="E52" s="24">
        <v>1670</v>
      </c>
    </row>
    <row r="53" spans="1:5" x14ac:dyDescent="0.25">
      <c r="A53" s="10" t="s">
        <v>30</v>
      </c>
      <c r="B53" s="25">
        <v>2300</v>
      </c>
      <c r="C53" s="25">
        <v>2230</v>
      </c>
      <c r="D53" s="25">
        <v>10100</v>
      </c>
      <c r="E53" s="25">
        <v>8760</v>
      </c>
    </row>
    <row r="54" spans="1:5" x14ac:dyDescent="0.25">
      <c r="A54" s="8" t="s">
        <v>31</v>
      </c>
      <c r="B54" s="24">
        <v>1180</v>
      </c>
      <c r="C54" s="24">
        <v>1220</v>
      </c>
      <c r="D54" s="24">
        <v>25100</v>
      </c>
      <c r="E54" s="24">
        <v>22800</v>
      </c>
    </row>
    <row r="55" spans="1:5" x14ac:dyDescent="0.25">
      <c r="A55" s="8" t="s">
        <v>47</v>
      </c>
      <c r="B55" s="24">
        <v>75600</v>
      </c>
      <c r="C55" s="24">
        <v>69600</v>
      </c>
      <c r="D55" s="24">
        <v>92500</v>
      </c>
      <c r="E55" s="24">
        <v>83600</v>
      </c>
    </row>
    <row r="56" spans="1:5" x14ac:dyDescent="0.25">
      <c r="A56" s="14" t="s">
        <v>33</v>
      </c>
      <c r="B56" s="24">
        <v>30400</v>
      </c>
      <c r="C56" s="24">
        <v>23100</v>
      </c>
      <c r="D56" s="24">
        <v>265</v>
      </c>
      <c r="E56" s="24">
        <v>132</v>
      </c>
    </row>
    <row r="57" spans="1:5" x14ac:dyDescent="0.25">
      <c r="A57" s="14" t="s">
        <v>34</v>
      </c>
      <c r="B57" s="24">
        <v>19700</v>
      </c>
      <c r="C57" s="24">
        <v>14200</v>
      </c>
      <c r="D57" s="24">
        <v>281</v>
      </c>
      <c r="E57" s="24">
        <v>99.2</v>
      </c>
    </row>
    <row r="58" spans="1:5" x14ac:dyDescent="0.25">
      <c r="A58" s="15" t="s">
        <v>35</v>
      </c>
      <c r="B58" s="25">
        <v>14000</v>
      </c>
      <c r="C58" s="25">
        <v>12000</v>
      </c>
      <c r="D58" s="25">
        <v>203</v>
      </c>
      <c r="E58" s="25">
        <v>79</v>
      </c>
    </row>
    <row r="59" spans="1:5" x14ac:dyDescent="0.25">
      <c r="A59" s="14" t="s">
        <v>36</v>
      </c>
      <c r="B59" s="24">
        <v>62700</v>
      </c>
      <c r="C59" s="24">
        <v>52200</v>
      </c>
      <c r="D59" s="24">
        <v>704</v>
      </c>
      <c r="E59" s="24">
        <v>190</v>
      </c>
    </row>
    <row r="60" spans="1:5" x14ac:dyDescent="0.25">
      <c r="A60" s="16" t="s">
        <v>37</v>
      </c>
      <c r="B60" s="17">
        <f t="shared" ref="B60:E60" si="7">B44+B46+B47+B48+B49+B50+B51+B52+B53+B54</f>
        <v>1745473</v>
      </c>
      <c r="C60" s="17">
        <f t="shared" si="7"/>
        <v>1407817</v>
      </c>
      <c r="D60" s="17">
        <f t="shared" si="7"/>
        <v>4118220</v>
      </c>
      <c r="E60" s="17">
        <f t="shared" si="7"/>
        <v>4057510</v>
      </c>
    </row>
    <row r="61" spans="1:5" x14ac:dyDescent="0.25">
      <c r="A61" s="16" t="s">
        <v>48</v>
      </c>
      <c r="B61" s="18">
        <f t="shared" ref="B61:E61" si="8">B54/B55*15.6</f>
        <v>0.24349206349206348</v>
      </c>
      <c r="C61" s="18">
        <f t="shared" si="8"/>
        <v>0.27344827586206899</v>
      </c>
      <c r="D61" s="18">
        <f t="shared" si="8"/>
        <v>4.2330810810810808</v>
      </c>
      <c r="E61" s="18">
        <f t="shared" si="8"/>
        <v>4.254545454545454</v>
      </c>
    </row>
    <row r="62" spans="1:5" x14ac:dyDescent="0.25">
      <c r="A62" s="16" t="s">
        <v>49</v>
      </c>
      <c r="B62" s="19">
        <f t="shared" ref="B62:E62" si="9">B60/B55*0.0156</f>
        <v>0.36017696825396822</v>
      </c>
      <c r="C62" s="19">
        <f t="shared" si="9"/>
        <v>0.31554518965517242</v>
      </c>
      <c r="D62" s="19">
        <f t="shared" si="9"/>
        <v>0.6945322378378378</v>
      </c>
      <c r="E62" s="19">
        <f t="shared" si="9"/>
        <v>0.75714301435406695</v>
      </c>
    </row>
    <row r="63" spans="1:5" x14ac:dyDescent="0.25">
      <c r="A63" s="16" t="s">
        <v>40</v>
      </c>
      <c r="B63" s="20">
        <f t="shared" ref="B63:E63" si="10">B53/B52</f>
        <v>2.5191675794085433</v>
      </c>
      <c r="C63" s="20">
        <f t="shared" si="10"/>
        <v>2.4586549062844543</v>
      </c>
      <c r="D63" s="20">
        <f t="shared" si="10"/>
        <v>5.3439153439153442</v>
      </c>
      <c r="E63" s="20">
        <f t="shared" si="10"/>
        <v>5.2455089820359282</v>
      </c>
    </row>
    <row r="64" spans="1:5" x14ac:dyDescent="0.25">
      <c r="A64" s="16" t="s">
        <v>41</v>
      </c>
      <c r="B64" s="20">
        <f t="shared" ref="B64:E64" si="11">B54/B52</f>
        <v>1.2924424972617743</v>
      </c>
      <c r="C64" s="20">
        <f t="shared" si="11"/>
        <v>1.3450937155457552</v>
      </c>
      <c r="D64" s="20">
        <f t="shared" si="11"/>
        <v>13.28042328042328</v>
      </c>
      <c r="E64" s="20">
        <f t="shared" si="11"/>
        <v>13.652694610778443</v>
      </c>
    </row>
    <row r="65" spans="1:5" x14ac:dyDescent="0.25">
      <c r="A65" s="16" t="s">
        <v>42</v>
      </c>
      <c r="B65" s="20">
        <f t="shared" ref="B65:E65" si="12">B53/B51</f>
        <v>0.82733812949640284</v>
      </c>
      <c r="C65" s="20">
        <f t="shared" si="12"/>
        <v>0.94491525423728817</v>
      </c>
      <c r="D65" s="20">
        <f t="shared" si="12"/>
        <v>1.2915601023017902</v>
      </c>
      <c r="E65" s="20">
        <f t="shared" si="12"/>
        <v>1.1465968586387434</v>
      </c>
    </row>
    <row r="66" spans="1:5" x14ac:dyDescent="0.25">
      <c r="A66" s="16" t="s">
        <v>43</v>
      </c>
      <c r="B66" s="20">
        <f t="shared" ref="B66:E66" si="13">B54/B51</f>
        <v>0.42446043165467628</v>
      </c>
      <c r="C66" s="20">
        <f t="shared" si="13"/>
        <v>0.51694915254237284</v>
      </c>
      <c r="D66" s="20">
        <f t="shared" si="13"/>
        <v>3.2097186700767262</v>
      </c>
      <c r="E66" s="20">
        <f t="shared" si="13"/>
        <v>2.9842931937172774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Baylor College of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Wangler, Michael Francis</dc:creator>
  <cp:lastModifiedBy>Wangler, Michael Francis</cp:lastModifiedBy>
  <dcterms:created xsi:type="dcterms:W3CDTF">2017-05-23T23:12:38Z</dcterms:created>
  <dcterms:modified xsi:type="dcterms:W3CDTF">2017-05-23T23:22:24Z</dcterms:modified>
</cp:coreProperties>
</file>