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8380" tabRatio="500"/>
  </bookViews>
  <sheets>
    <sheet name="S4" sheetId="1" r:id="rId1"/>
  </sheets>
  <externalReferences>
    <externalReference r:id="rId2"/>
  </externalReferences>
  <definedNames>
    <definedName name="_xlnm._FilterDatabase" localSheetId="0" hidden="1">'S4'!$A$18:$W$110</definedName>
    <definedName name="trxx">[1]S2!#REF!</definedName>
  </definedNames>
  <calcPr calcId="140000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10" i="1" l="1"/>
  <c r="Q110" i="1"/>
  <c r="M110" i="1"/>
  <c r="I110" i="1"/>
  <c r="U109" i="1"/>
  <c r="Q109" i="1"/>
  <c r="M109" i="1"/>
  <c r="I109" i="1"/>
  <c r="U108" i="1"/>
  <c r="Q108" i="1"/>
  <c r="M108" i="1"/>
  <c r="I108" i="1"/>
  <c r="U107" i="1"/>
  <c r="Q107" i="1"/>
  <c r="M107" i="1"/>
  <c r="I107" i="1"/>
  <c r="U106" i="1"/>
  <c r="Q106" i="1"/>
  <c r="M106" i="1"/>
  <c r="I106" i="1"/>
  <c r="U105" i="1"/>
  <c r="Q105" i="1"/>
  <c r="M105" i="1"/>
  <c r="I105" i="1"/>
  <c r="U104" i="1"/>
  <c r="Q104" i="1"/>
  <c r="M104" i="1"/>
  <c r="I104" i="1"/>
  <c r="U103" i="1"/>
  <c r="Q103" i="1"/>
  <c r="M103" i="1"/>
  <c r="I103" i="1"/>
  <c r="U102" i="1"/>
  <c r="Q102" i="1"/>
  <c r="M102" i="1"/>
  <c r="I102" i="1"/>
  <c r="U101" i="1"/>
  <c r="Q101" i="1"/>
  <c r="M101" i="1"/>
  <c r="I101" i="1"/>
  <c r="U100" i="1"/>
  <c r="Q100" i="1"/>
  <c r="M100" i="1"/>
  <c r="I100" i="1"/>
  <c r="U99" i="1"/>
  <c r="Q99" i="1"/>
  <c r="M99" i="1"/>
  <c r="I99" i="1"/>
  <c r="U98" i="1"/>
  <c r="Q98" i="1"/>
  <c r="M98" i="1"/>
  <c r="I98" i="1"/>
  <c r="U97" i="1"/>
  <c r="Q97" i="1"/>
  <c r="M97" i="1"/>
  <c r="I97" i="1"/>
  <c r="U96" i="1"/>
  <c r="Q96" i="1"/>
  <c r="M96" i="1"/>
  <c r="I96" i="1"/>
  <c r="U95" i="1"/>
  <c r="Q95" i="1"/>
  <c r="M95" i="1"/>
  <c r="I95" i="1"/>
  <c r="U94" i="1"/>
  <c r="Q94" i="1"/>
  <c r="M94" i="1"/>
  <c r="I94" i="1"/>
  <c r="U93" i="1"/>
  <c r="Q93" i="1"/>
  <c r="M93" i="1"/>
  <c r="I93" i="1"/>
  <c r="U92" i="1"/>
  <c r="Q92" i="1"/>
  <c r="M92" i="1"/>
  <c r="I92" i="1"/>
  <c r="U91" i="1"/>
  <c r="Q91" i="1"/>
  <c r="M91" i="1"/>
  <c r="I91" i="1"/>
  <c r="U90" i="1"/>
  <c r="Q90" i="1"/>
  <c r="M90" i="1"/>
  <c r="I90" i="1"/>
  <c r="U89" i="1"/>
  <c r="Q89" i="1"/>
  <c r="M89" i="1"/>
  <c r="I89" i="1"/>
  <c r="U88" i="1"/>
  <c r="Q88" i="1"/>
  <c r="M88" i="1"/>
  <c r="I88" i="1"/>
  <c r="U87" i="1"/>
  <c r="Q87" i="1"/>
  <c r="M87" i="1"/>
  <c r="I87" i="1"/>
  <c r="U86" i="1"/>
  <c r="Q86" i="1"/>
  <c r="M86" i="1"/>
  <c r="I86" i="1"/>
  <c r="U85" i="1"/>
  <c r="Q85" i="1"/>
  <c r="M85" i="1"/>
  <c r="I85" i="1"/>
  <c r="U84" i="1"/>
  <c r="Q84" i="1"/>
  <c r="M84" i="1"/>
  <c r="I84" i="1"/>
  <c r="U83" i="1"/>
  <c r="Q83" i="1"/>
  <c r="M83" i="1"/>
  <c r="I83" i="1"/>
  <c r="U82" i="1"/>
  <c r="Q82" i="1"/>
  <c r="M82" i="1"/>
  <c r="I82" i="1"/>
  <c r="U81" i="1"/>
  <c r="Q81" i="1"/>
  <c r="M81" i="1"/>
  <c r="I81" i="1"/>
  <c r="U80" i="1"/>
  <c r="Q80" i="1"/>
  <c r="M80" i="1"/>
  <c r="I80" i="1"/>
  <c r="U79" i="1"/>
  <c r="Q79" i="1"/>
  <c r="M79" i="1"/>
  <c r="I79" i="1"/>
  <c r="U78" i="1"/>
  <c r="Q78" i="1"/>
  <c r="M78" i="1"/>
  <c r="I78" i="1"/>
  <c r="U77" i="1"/>
  <c r="Q77" i="1"/>
  <c r="M77" i="1"/>
  <c r="I77" i="1"/>
  <c r="U76" i="1"/>
  <c r="Q76" i="1"/>
  <c r="M76" i="1"/>
  <c r="I76" i="1"/>
  <c r="U75" i="1"/>
  <c r="Q75" i="1"/>
  <c r="M75" i="1"/>
  <c r="I75" i="1"/>
  <c r="U74" i="1"/>
  <c r="Q74" i="1"/>
  <c r="M74" i="1"/>
  <c r="I74" i="1"/>
  <c r="U73" i="1"/>
  <c r="Q73" i="1"/>
  <c r="M73" i="1"/>
  <c r="I73" i="1"/>
  <c r="U72" i="1"/>
  <c r="Q72" i="1"/>
  <c r="M72" i="1"/>
  <c r="I72" i="1"/>
  <c r="U71" i="1"/>
  <c r="Q71" i="1"/>
  <c r="M71" i="1"/>
  <c r="I71" i="1"/>
  <c r="U70" i="1"/>
  <c r="Q70" i="1"/>
  <c r="M70" i="1"/>
  <c r="I70" i="1"/>
  <c r="U69" i="1"/>
  <c r="Q69" i="1"/>
  <c r="M69" i="1"/>
  <c r="I69" i="1"/>
  <c r="U68" i="1"/>
  <c r="Q68" i="1"/>
  <c r="M68" i="1"/>
  <c r="I68" i="1"/>
  <c r="U67" i="1"/>
  <c r="Q67" i="1"/>
  <c r="M67" i="1"/>
  <c r="I67" i="1"/>
  <c r="U66" i="1"/>
  <c r="Q66" i="1"/>
  <c r="M66" i="1"/>
  <c r="I66" i="1"/>
  <c r="U65" i="1"/>
  <c r="Q65" i="1"/>
  <c r="M65" i="1"/>
  <c r="I65" i="1"/>
  <c r="U64" i="1"/>
  <c r="Q64" i="1"/>
  <c r="M64" i="1"/>
  <c r="I64" i="1"/>
  <c r="U63" i="1"/>
  <c r="Q63" i="1"/>
  <c r="M63" i="1"/>
  <c r="I63" i="1"/>
  <c r="U62" i="1"/>
  <c r="Q62" i="1"/>
  <c r="M62" i="1"/>
  <c r="I62" i="1"/>
  <c r="U61" i="1"/>
  <c r="Q61" i="1"/>
  <c r="M61" i="1"/>
  <c r="I61" i="1"/>
  <c r="U60" i="1"/>
  <c r="Q60" i="1"/>
  <c r="M60" i="1"/>
  <c r="I60" i="1"/>
  <c r="U59" i="1"/>
  <c r="Q59" i="1"/>
  <c r="M59" i="1"/>
  <c r="I59" i="1"/>
  <c r="U58" i="1"/>
  <c r="Q58" i="1"/>
  <c r="M58" i="1"/>
  <c r="I58" i="1"/>
  <c r="U57" i="1"/>
  <c r="Q57" i="1"/>
  <c r="M57" i="1"/>
  <c r="I57" i="1"/>
  <c r="U56" i="1"/>
  <c r="Q56" i="1"/>
  <c r="M56" i="1"/>
  <c r="I56" i="1"/>
  <c r="U55" i="1"/>
  <c r="Q55" i="1"/>
  <c r="M55" i="1"/>
  <c r="I55" i="1"/>
  <c r="U54" i="1"/>
  <c r="Q54" i="1"/>
  <c r="M54" i="1"/>
  <c r="I54" i="1"/>
  <c r="U53" i="1"/>
  <c r="Q53" i="1"/>
  <c r="M53" i="1"/>
  <c r="I53" i="1"/>
  <c r="U52" i="1"/>
  <c r="Q52" i="1"/>
  <c r="M52" i="1"/>
  <c r="I52" i="1"/>
  <c r="U51" i="1"/>
  <c r="Q51" i="1"/>
  <c r="M51" i="1"/>
  <c r="I51" i="1"/>
  <c r="U50" i="1"/>
  <c r="Q50" i="1"/>
  <c r="M50" i="1"/>
  <c r="I50" i="1"/>
  <c r="U49" i="1"/>
  <c r="Q49" i="1"/>
  <c r="M49" i="1"/>
  <c r="I49" i="1"/>
  <c r="U48" i="1"/>
  <c r="Q48" i="1"/>
  <c r="M48" i="1"/>
  <c r="I48" i="1"/>
  <c r="U47" i="1"/>
  <c r="Q47" i="1"/>
  <c r="M47" i="1"/>
  <c r="I47" i="1"/>
  <c r="U46" i="1"/>
  <c r="Q46" i="1"/>
  <c r="M46" i="1"/>
  <c r="I46" i="1"/>
  <c r="U45" i="1"/>
  <c r="Q45" i="1"/>
  <c r="M45" i="1"/>
  <c r="I45" i="1"/>
  <c r="U44" i="1"/>
  <c r="Q44" i="1"/>
  <c r="M44" i="1"/>
  <c r="I44" i="1"/>
  <c r="U43" i="1"/>
  <c r="Q43" i="1"/>
  <c r="M43" i="1"/>
  <c r="I43" i="1"/>
  <c r="U42" i="1"/>
  <c r="Q42" i="1"/>
  <c r="M42" i="1"/>
  <c r="I42" i="1"/>
  <c r="U41" i="1"/>
  <c r="Q41" i="1"/>
  <c r="M41" i="1"/>
  <c r="I41" i="1"/>
  <c r="U40" i="1"/>
  <c r="Q40" i="1"/>
  <c r="M40" i="1"/>
  <c r="I40" i="1"/>
  <c r="U39" i="1"/>
  <c r="Q39" i="1"/>
  <c r="M39" i="1"/>
  <c r="I39" i="1"/>
  <c r="U38" i="1"/>
  <c r="Q38" i="1"/>
  <c r="M38" i="1"/>
  <c r="I38" i="1"/>
  <c r="E38" i="1"/>
  <c r="U37" i="1"/>
  <c r="Q37" i="1"/>
  <c r="M37" i="1"/>
  <c r="I37" i="1"/>
  <c r="U36" i="1"/>
  <c r="Q36" i="1"/>
  <c r="M36" i="1"/>
  <c r="I36" i="1"/>
  <c r="U35" i="1"/>
  <c r="Q35" i="1"/>
  <c r="M35" i="1"/>
  <c r="I35" i="1"/>
  <c r="U34" i="1"/>
  <c r="Q34" i="1"/>
  <c r="M34" i="1"/>
  <c r="I34" i="1"/>
  <c r="U33" i="1"/>
  <c r="Q33" i="1"/>
  <c r="M33" i="1"/>
  <c r="I33" i="1"/>
  <c r="U32" i="1"/>
  <c r="Q32" i="1"/>
  <c r="M32" i="1"/>
  <c r="I32" i="1"/>
  <c r="U31" i="1"/>
  <c r="Q31" i="1"/>
  <c r="M31" i="1"/>
  <c r="I31" i="1"/>
  <c r="U30" i="1"/>
  <c r="Q30" i="1"/>
  <c r="M30" i="1"/>
  <c r="I30" i="1"/>
  <c r="U29" i="1"/>
  <c r="Q29" i="1"/>
  <c r="M29" i="1"/>
  <c r="I29" i="1"/>
  <c r="U28" i="1"/>
  <c r="Q28" i="1"/>
  <c r="M28" i="1"/>
  <c r="I28" i="1"/>
  <c r="U27" i="1"/>
  <c r="Q27" i="1"/>
  <c r="M27" i="1"/>
  <c r="I27" i="1"/>
  <c r="U26" i="1"/>
  <c r="Q26" i="1"/>
  <c r="M26" i="1"/>
  <c r="I26" i="1"/>
  <c r="U25" i="1"/>
  <c r="Q25" i="1"/>
  <c r="M25" i="1"/>
  <c r="I25" i="1"/>
  <c r="U24" i="1"/>
  <c r="Q24" i="1"/>
  <c r="M24" i="1"/>
  <c r="I24" i="1"/>
  <c r="U23" i="1"/>
  <c r="Q23" i="1"/>
  <c r="M23" i="1"/>
  <c r="I23" i="1"/>
  <c r="U22" i="1"/>
  <c r="Q22" i="1"/>
  <c r="M22" i="1"/>
  <c r="I22" i="1"/>
  <c r="U21" i="1"/>
  <c r="Q21" i="1"/>
  <c r="M21" i="1"/>
  <c r="I21" i="1"/>
  <c r="U20" i="1"/>
  <c r="Q20" i="1"/>
  <c r="M20" i="1"/>
  <c r="I20" i="1"/>
  <c r="U19" i="1"/>
  <c r="Q19" i="1"/>
  <c r="M19" i="1"/>
  <c r="I19" i="1"/>
  <c r="W15" i="1"/>
  <c r="S15" i="1"/>
  <c r="O15" i="1"/>
  <c r="K15" i="1"/>
  <c r="G15" i="1"/>
  <c r="W14" i="1"/>
  <c r="S14" i="1"/>
  <c r="O14" i="1"/>
  <c r="K14" i="1"/>
  <c r="G14" i="1"/>
  <c r="W13" i="1"/>
  <c r="S13" i="1"/>
  <c r="O13" i="1"/>
  <c r="K13" i="1"/>
  <c r="G13" i="1"/>
  <c r="W12" i="1"/>
  <c r="S12" i="1"/>
  <c r="O12" i="1"/>
  <c r="K12" i="1"/>
  <c r="G12" i="1"/>
  <c r="W11" i="1"/>
  <c r="S11" i="1"/>
  <c r="O11" i="1"/>
  <c r="K11" i="1"/>
  <c r="G11" i="1"/>
  <c r="W10" i="1"/>
  <c r="S10" i="1"/>
  <c r="O10" i="1"/>
  <c r="K10" i="1"/>
  <c r="G10" i="1"/>
  <c r="E7" i="1"/>
  <c r="D7" i="1"/>
  <c r="E6" i="1"/>
  <c r="D6" i="1"/>
  <c r="I5" i="1"/>
  <c r="E5" i="1"/>
  <c r="D5" i="1"/>
  <c r="M4" i="1"/>
  <c r="I4" i="1"/>
  <c r="E4" i="1"/>
  <c r="D4" i="1"/>
  <c r="M3" i="1"/>
  <c r="I3" i="1"/>
  <c r="D3" i="1"/>
</calcChain>
</file>

<file path=xl/sharedStrings.xml><?xml version="1.0" encoding="utf-8"?>
<sst xmlns="http://schemas.openxmlformats.org/spreadsheetml/2006/main" count="891" uniqueCount="152">
  <si>
    <t>Table S4. Validation of 92 variants &gt;200 bp using PCR in five DGRP lines</t>
  </si>
  <si>
    <t>Variant Predictions + PCR worked</t>
  </si>
  <si>
    <t>No variant predicted + PCR worked</t>
  </si>
  <si>
    <t>Variant predicted</t>
  </si>
  <si>
    <t>True Positive - Predicted Size (TP_PS)</t>
  </si>
  <si>
    <t>True Negative</t>
  </si>
  <si>
    <t>No variant predicted</t>
  </si>
  <si>
    <t>True Positive - non-Predicted Size (TP_NPS)</t>
  </si>
  <si>
    <t>False Negative</t>
  </si>
  <si>
    <t>True Positive - TP_PS + TP_NPS</t>
  </si>
  <si>
    <t>False Positive</t>
  </si>
  <si>
    <t>Category</t>
  </si>
  <si>
    <t>Count</t>
  </si>
  <si>
    <t>TP-PS</t>
  </si>
  <si>
    <t>TN</t>
  </si>
  <si>
    <t>TP-NPS</t>
  </si>
  <si>
    <t>FP</t>
  </si>
  <si>
    <t>FN</t>
  </si>
  <si>
    <t>Failed</t>
  </si>
  <si>
    <t>Line</t>
  </si>
  <si>
    <t>Reference genome</t>
  </si>
  <si>
    <t>DGRP-358</t>
  </si>
  <si>
    <t>DGRP-486</t>
  </si>
  <si>
    <t>DGRP-707</t>
  </si>
  <si>
    <t>DGRP-730</t>
  </si>
  <si>
    <t>DGRP-786</t>
  </si>
  <si>
    <t>Variant</t>
  </si>
  <si>
    <t>Type</t>
  </si>
  <si>
    <r>
      <rPr>
        <b/>
        <i/>
        <sz val="10"/>
        <rFont val="Arial"/>
      </rPr>
      <t>in silico</t>
    </r>
    <r>
      <rPr>
        <b/>
        <sz val="10"/>
        <rFont val="Arial"/>
      </rPr>
      <t xml:space="preserve"> predicted PCR size (bp)</t>
    </r>
  </si>
  <si>
    <t>Predicted variant size (bp)</t>
  </si>
  <si>
    <t>Predicted PCR size (bp)</t>
  </si>
  <si>
    <t>Observed size (bp)</t>
  </si>
  <si>
    <t>3L:18730092</t>
  </si>
  <si>
    <t>ins, sd</t>
  </si>
  <si>
    <t>empty</t>
  </si>
  <si>
    <t>250-300</t>
  </si>
  <si>
    <t>2L:18408083</t>
  </si>
  <si>
    <t>del, sd</t>
  </si>
  <si>
    <t>200-300</t>
  </si>
  <si>
    <t>250-301</t>
  </si>
  <si>
    <t>2R:13933233</t>
  </si>
  <si>
    <t>200-250</t>
  </si>
  <si>
    <t>3R:19897868</t>
  </si>
  <si>
    <t>X:7678328</t>
  </si>
  <si>
    <t>X:13295577</t>
  </si>
  <si>
    <t>X:18088161</t>
  </si>
  <si>
    <t>300-400</t>
  </si>
  <si>
    <t>300-350</t>
  </si>
  <si>
    <t>2R:1336999*</t>
  </si>
  <si>
    <t>ins</t>
  </si>
  <si>
    <t>400-500</t>
  </si>
  <si>
    <t>700-800</t>
  </si>
  <si>
    <t>2R:2925687</t>
  </si>
  <si>
    <t>500-600</t>
  </si>
  <si>
    <t>600-700</t>
  </si>
  <si>
    <t>3L:4647552</t>
  </si>
  <si>
    <t>3L:5284032</t>
  </si>
  <si>
    <t>350-400</t>
  </si>
  <si>
    <t>3L:8388125</t>
  </si>
  <si>
    <t>3L:8784431</t>
  </si>
  <si>
    <t>3L:13626567</t>
  </si>
  <si>
    <t>3R:4056656</t>
  </si>
  <si>
    <t>3R:12847277</t>
  </si>
  <si>
    <t>3R:15261289</t>
  </si>
  <si>
    <t>3R:16529258</t>
  </si>
  <si>
    <t>3L:16229691</t>
  </si>
  <si>
    <t>100-150</t>
  </si>
  <si>
    <t>2L:16280307</t>
  </si>
  <si>
    <t>3L:11716242</t>
  </si>
  <si>
    <t>3R:13417070</t>
  </si>
  <si>
    <t>3R:13588940</t>
  </si>
  <si>
    <t>3R:20752907</t>
  </si>
  <si>
    <t>150-200</t>
  </si>
  <si>
    <t>X:8258927</t>
  </si>
  <si>
    <t>2L:4135868</t>
  </si>
  <si>
    <t>3L:4934459</t>
  </si>
  <si>
    <t>3R:17502894</t>
  </si>
  <si>
    <t>3R:18934501</t>
  </si>
  <si>
    <t>X:10060570</t>
  </si>
  <si>
    <t>X:11102799</t>
  </si>
  <si>
    <t>300/800</t>
  </si>
  <si>
    <t>1000/300</t>
  </si>
  <si>
    <t>2L:13493385</t>
  </si>
  <si>
    <t>del</t>
  </si>
  <si>
    <t>3L:13451072</t>
  </si>
  <si>
    <t>3L:15473701</t>
  </si>
  <si>
    <t>3L:17783756*</t>
  </si>
  <si>
    <t>3R:6813052</t>
  </si>
  <si>
    <t>3R:23295819</t>
  </si>
  <si>
    <t>800-900</t>
  </si>
  <si>
    <t>2L:20976703</t>
  </si>
  <si>
    <t>2R:6907442*</t>
  </si>
  <si>
    <t>3L:9212405</t>
  </si>
  <si>
    <t>3L:9519644</t>
  </si>
  <si>
    <t>3R:26064541</t>
  </si>
  <si>
    <t>X:19366219*</t>
  </si>
  <si>
    <t>2L:15140409</t>
  </si>
  <si>
    <t>2L:20223179</t>
  </si>
  <si>
    <t>2R:92535</t>
  </si>
  <si>
    <t>3R:16308873</t>
  </si>
  <si>
    <t>3R:27772929</t>
  </si>
  <si>
    <t>X:3473263</t>
  </si>
  <si>
    <t>2L:2250472*</t>
  </si>
  <si>
    <t>2L:22899292</t>
  </si>
  <si>
    <t>3L:88799</t>
  </si>
  <si>
    <t>3L:5250784</t>
  </si>
  <si>
    <t>3R:13172467</t>
  </si>
  <si>
    <t>550-600</t>
  </si>
  <si>
    <t>3R:26726311</t>
  </si>
  <si>
    <t>2R:871632</t>
  </si>
  <si>
    <t>300/500</t>
  </si>
  <si>
    <t>300/600</t>
  </si>
  <si>
    <t>250/500/800</t>
  </si>
  <si>
    <t>700/200</t>
  </si>
  <si>
    <t>2L:5342828</t>
  </si>
  <si>
    <t>2L:14890012</t>
  </si>
  <si>
    <t>2R:6867215*</t>
  </si>
  <si>
    <t>3L:1485765</t>
  </si>
  <si>
    <t>3R:2563278*</t>
  </si>
  <si>
    <t>3R:24127886</t>
  </si>
  <si>
    <t>2L:21335629</t>
  </si>
  <si>
    <t>2R:11464188</t>
  </si>
  <si>
    <t>3L:21038647</t>
  </si>
  <si>
    <t>3R:16298431</t>
  </si>
  <si>
    <t>X:3673687</t>
  </si>
  <si>
    <t>X:5942951</t>
  </si>
  <si>
    <t>2L:1883475</t>
  </si>
  <si>
    <t>2R:1210189*</t>
  </si>
  <si>
    <t>3L:4658021</t>
  </si>
  <si>
    <t>3L:9507729</t>
  </si>
  <si>
    <t>3R:957075</t>
  </si>
  <si>
    <t>3R:5201140</t>
  </si>
  <si>
    <t>3L:17639837</t>
  </si>
  <si>
    <t>2L:20835862</t>
  </si>
  <si>
    <t>3L:3281499*</t>
  </si>
  <si>
    <t>3L:19002002</t>
  </si>
  <si>
    <t>3L:21630748</t>
  </si>
  <si>
    <t>3R:4533136</t>
  </si>
  <si>
    <t>2L:19796933</t>
  </si>
  <si>
    <t>2L:21360458</t>
  </si>
  <si>
    <t>2R:949842</t>
  </si>
  <si>
    <t>2R:20409177</t>
  </si>
  <si>
    <t>3L:19378244**</t>
  </si>
  <si>
    <t>X:10051013</t>
  </si>
  <si>
    <t>2L:22445646</t>
  </si>
  <si>
    <t>2R:508925</t>
  </si>
  <si>
    <t>2R:1012809</t>
  </si>
  <si>
    <t>3L:8213463</t>
  </si>
  <si>
    <t>3L:9102907</t>
  </si>
  <si>
    <t>X:12734005</t>
  </si>
  <si>
    <t>*Indel breakpoints validated by Sanger sequencing</t>
  </si>
  <si>
    <t>**Indel breakpoints not validated by Sanger sequencing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</si>
</sst>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 vertical="center"/>
    </xf>
    <xf numFmtId="9" fontId="4" fillId="3" borderId="0" xfId="1" applyFont="1" applyFill="1"/>
    <xf numFmtId="0" fontId="4" fillId="3" borderId="8" xfId="0" applyFont="1" applyFill="1" applyBorder="1"/>
    <xf numFmtId="164" fontId="4" fillId="3" borderId="0" xfId="1" applyNumberFormat="1" applyFont="1" applyFill="1"/>
    <xf numFmtId="0" fontId="4" fillId="3" borderId="7" xfId="0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1" fontId="4" fillId="3" borderId="0" xfId="0" applyNumberFormat="1" applyFont="1" applyFill="1"/>
    <xf numFmtId="0" fontId="4" fillId="3" borderId="0" xfId="2" applyFont="1" applyFill="1" applyAlignment="1">
      <alignment horizontal="center" vertical="center"/>
    </xf>
  </cellXfs>
  <cellStyles count="4">
    <cellStyle name="Neutral 2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souras%20et%20al_Supplementary%20Tables_PGENETICS-D-12-01327_revi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34"/>
  <sheetViews>
    <sheetView tabSelected="1" zoomScaleSheetLayoutView="90" workbookViewId="0"/>
  </sheetViews>
  <sheetFormatPr baseColWidth="10" defaultColWidth="8.6640625" defaultRowHeight="14.5" customHeight="1" x14ac:dyDescent="0"/>
  <cols>
    <col min="1" max="1" width="15.83203125" style="2" customWidth="1"/>
    <col min="2" max="2" width="8.33203125" style="2" customWidth="1"/>
    <col min="3" max="3" width="19.6640625" style="2" customWidth="1"/>
    <col min="4" max="4" width="14.6640625" style="3" bestFit="1" customWidth="1"/>
    <col min="5" max="5" width="15" style="3" bestFit="1" customWidth="1"/>
    <col min="6" max="6" width="11.6640625" style="2" bestFit="1" customWidth="1"/>
    <col min="7" max="7" width="8.6640625" style="2" customWidth="1"/>
    <col min="8" max="8" width="19.33203125" style="2" customWidth="1"/>
    <col min="9" max="9" width="15.5" style="2" customWidth="1"/>
    <col min="10" max="10" width="11.6640625" style="2" bestFit="1" customWidth="1"/>
    <col min="11" max="11" width="8.83203125" style="2" customWidth="1"/>
    <col min="12" max="12" width="14.6640625" style="2" bestFit="1" customWidth="1"/>
    <col min="13" max="13" width="15" style="2" bestFit="1" customWidth="1"/>
    <col min="14" max="14" width="11.6640625" style="2" bestFit="1" customWidth="1"/>
    <col min="15" max="15" width="8.1640625" style="2" customWidth="1"/>
    <col min="16" max="16" width="14.6640625" style="2" bestFit="1" customWidth="1"/>
    <col min="17" max="17" width="15" style="2" bestFit="1" customWidth="1"/>
    <col min="18" max="18" width="13.6640625" style="2" customWidth="1"/>
    <col min="19" max="19" width="8.5" style="2" customWidth="1"/>
    <col min="20" max="20" width="14.6640625" style="2" bestFit="1" customWidth="1"/>
    <col min="21" max="21" width="15" style="2" bestFit="1" customWidth="1"/>
    <col min="22" max="22" width="11.6640625" style="2" bestFit="1" customWidth="1"/>
    <col min="23" max="23" width="9" style="2" customWidth="1"/>
    <col min="24" max="16384" width="8.6640625" style="2"/>
  </cols>
  <sheetData>
    <row r="1" spans="1:33" ht="14.5" customHeight="1">
      <c r="A1" s="1" t="s">
        <v>0</v>
      </c>
      <c r="B1" s="1"/>
    </row>
    <row r="3" spans="1:33" ht="14.5" customHeight="1">
      <c r="A3" s="4" t="s">
        <v>1</v>
      </c>
      <c r="B3" s="5"/>
      <c r="C3" s="5"/>
      <c r="D3" s="6">
        <f ca="1">D4+D5+D7</f>
        <v>249</v>
      </c>
      <c r="E3" s="7"/>
      <c r="G3" s="4" t="s">
        <v>2</v>
      </c>
      <c r="H3" s="5"/>
      <c r="I3" s="8">
        <f ca="1">I4+I5</f>
        <v>199</v>
      </c>
      <c r="K3" s="4" t="s">
        <v>3</v>
      </c>
      <c r="L3" s="5"/>
      <c r="M3" s="7">
        <f ca="1">COUNTIF($D$19:$D$110, "&lt;&gt;0")+COUNTIF($H$19:$H$110,"&lt;&gt;0")+COUNTIF($L$19:$L$110,"&lt;&gt;0")+COUNTIF($P$19:$P$110,"&lt;&gt;0")+COUNTIF($T$19:$T$110,"&lt;&gt;0")</f>
        <v>255</v>
      </c>
    </row>
    <row r="4" spans="1:33" ht="14.5" customHeight="1">
      <c r="A4" s="9" t="s">
        <v>4</v>
      </c>
      <c r="B4" s="10"/>
      <c r="C4" s="10"/>
      <c r="D4" s="11">
        <f ca="1">SUM(G10:W10)</f>
        <v>194</v>
      </c>
      <c r="E4" s="12">
        <f ca="1">D4/$D$3</f>
        <v>0.77911646586345384</v>
      </c>
      <c r="G4" s="9" t="s">
        <v>5</v>
      </c>
      <c r="H4" s="10"/>
      <c r="I4" s="13">
        <f ca="1">SUM(G11:W11)</f>
        <v>117</v>
      </c>
      <c r="K4" s="14" t="s">
        <v>6</v>
      </c>
      <c r="L4" s="15"/>
      <c r="M4" s="16">
        <f ca="1">COUNTIF($D$19:$D$110, "0")+COUNTIF($H$19:$H$110,"0")+COUNTIF($L$19:$L$110,"0")+COUNTIF($P$19:$P$110,"0")+COUNTIF($T$19:$T$110,"0")</f>
        <v>205</v>
      </c>
      <c r="AB4" s="17"/>
      <c r="AG4" s="17"/>
    </row>
    <row r="5" spans="1:33" ht="14.5" customHeight="1">
      <c r="A5" s="9" t="s">
        <v>7</v>
      </c>
      <c r="B5" s="10"/>
      <c r="C5" s="10"/>
      <c r="D5" s="11">
        <f ca="1">SUM(G12:W12)</f>
        <v>37</v>
      </c>
      <c r="E5" s="12">
        <f ca="1">D5/$D$3</f>
        <v>0.14859437751004015</v>
      </c>
      <c r="G5" s="14" t="s">
        <v>8</v>
      </c>
      <c r="H5" s="15"/>
      <c r="I5" s="18">
        <f ca="1">SUM(G14:W14)</f>
        <v>82</v>
      </c>
      <c r="AB5" s="17"/>
      <c r="AG5" s="19"/>
    </row>
    <row r="6" spans="1:33" ht="14.5" customHeight="1">
      <c r="A6" s="9" t="s">
        <v>9</v>
      </c>
      <c r="B6" s="10"/>
      <c r="C6" s="10"/>
      <c r="D6" s="11">
        <f ca="1">SUM(D4:D5)</f>
        <v>231</v>
      </c>
      <c r="E6" s="12">
        <f ca="1">D6/$D$3</f>
        <v>0.92771084337349397</v>
      </c>
      <c r="AB6" s="17"/>
      <c r="AG6" s="17"/>
    </row>
    <row r="7" spans="1:33" ht="14.5" customHeight="1">
      <c r="A7" s="14" t="s">
        <v>10</v>
      </c>
      <c r="B7" s="15"/>
      <c r="C7" s="15"/>
      <c r="D7" s="20">
        <f ca="1">SUM(G13:W13)</f>
        <v>18</v>
      </c>
      <c r="E7" s="21">
        <f ca="1">D7/$D$3</f>
        <v>7.2289156626506021E-2</v>
      </c>
      <c r="AB7" s="17"/>
      <c r="AG7" s="17"/>
    </row>
    <row r="9" spans="1:33" ht="14.5" customHeight="1">
      <c r="F9" s="22" t="s">
        <v>11</v>
      </c>
      <c r="G9" s="22" t="s">
        <v>12</v>
      </c>
      <c r="J9" s="22" t="s">
        <v>11</v>
      </c>
      <c r="K9" s="22" t="s">
        <v>12</v>
      </c>
      <c r="N9" s="22" t="s">
        <v>11</v>
      </c>
      <c r="O9" s="22" t="s">
        <v>12</v>
      </c>
      <c r="R9" s="22" t="s">
        <v>11</v>
      </c>
      <c r="S9" s="22" t="s">
        <v>12</v>
      </c>
      <c r="V9" s="22" t="s">
        <v>11</v>
      </c>
      <c r="W9" s="22" t="s">
        <v>12</v>
      </c>
    </row>
    <row r="10" spans="1:33" ht="14.5" customHeight="1">
      <c r="F10" s="4" t="s">
        <v>13</v>
      </c>
      <c r="G10" s="8">
        <f ca="1">COUNTIF(G$19:G$110,"="&amp;$F10)</f>
        <v>39</v>
      </c>
      <c r="H10" s="17"/>
      <c r="J10" s="4" t="s">
        <v>13</v>
      </c>
      <c r="K10" s="8">
        <f ca="1">COUNTIF(K$19:K$110,"="&amp;$F10)</f>
        <v>38</v>
      </c>
      <c r="N10" s="4" t="s">
        <v>13</v>
      </c>
      <c r="O10" s="8">
        <f ca="1">COUNTIF(O$19:O$110,"="&amp;$F10)</f>
        <v>53</v>
      </c>
      <c r="R10" s="4" t="s">
        <v>13</v>
      </c>
      <c r="S10" s="8">
        <f ca="1">COUNTIF(S$19:S$110,"="&amp;$F10)</f>
        <v>26</v>
      </c>
      <c r="V10" s="4" t="s">
        <v>13</v>
      </c>
      <c r="W10" s="8">
        <f ca="1">COUNTIF(W$19:W$110,"="&amp;$F10)</f>
        <v>38</v>
      </c>
    </row>
    <row r="11" spans="1:33" ht="14.5" customHeight="1">
      <c r="F11" s="9" t="s">
        <v>14</v>
      </c>
      <c r="G11" s="13">
        <f ca="1">COUNTIF(G$19:G$110,$F11)</f>
        <v>20</v>
      </c>
      <c r="J11" s="9" t="s">
        <v>14</v>
      </c>
      <c r="K11" s="13">
        <f ca="1">COUNTIF(K$19:K$110,$F11)</f>
        <v>25</v>
      </c>
      <c r="N11" s="9" t="s">
        <v>14</v>
      </c>
      <c r="O11" s="13">
        <f ca="1">COUNTIF(O$19:O$110,$F11)</f>
        <v>26</v>
      </c>
      <c r="R11" s="9" t="s">
        <v>14</v>
      </c>
      <c r="S11" s="13">
        <f ca="1">COUNTIF(S$19:S$110,$F11)</f>
        <v>22</v>
      </c>
      <c r="V11" s="9" t="s">
        <v>14</v>
      </c>
      <c r="W11" s="13">
        <f ca="1">COUNTIF(W$19:W$110,$F11)</f>
        <v>24</v>
      </c>
    </row>
    <row r="12" spans="1:33" ht="14.5" customHeight="1">
      <c r="F12" s="9" t="s">
        <v>15</v>
      </c>
      <c r="G12" s="13">
        <f ca="1">COUNTIF(G$19:G$110,$F12)</f>
        <v>3</v>
      </c>
      <c r="J12" s="9" t="s">
        <v>15</v>
      </c>
      <c r="K12" s="13">
        <f ca="1">COUNTIF(K$19:K$110,$F12)</f>
        <v>9</v>
      </c>
      <c r="N12" s="9" t="s">
        <v>15</v>
      </c>
      <c r="O12" s="13">
        <f ca="1">COUNTIF(O$19:O$110,$F12)</f>
        <v>3</v>
      </c>
      <c r="R12" s="9" t="s">
        <v>15</v>
      </c>
      <c r="S12" s="13">
        <f ca="1">COUNTIF(S$19:S$110,$F12)</f>
        <v>11</v>
      </c>
      <c r="V12" s="9" t="s">
        <v>15</v>
      </c>
      <c r="W12" s="13">
        <f ca="1">COUNTIF(W$19:W$110,$F12)</f>
        <v>11</v>
      </c>
    </row>
    <row r="13" spans="1:33" ht="14.5" customHeight="1">
      <c r="F13" s="9" t="s">
        <v>16</v>
      </c>
      <c r="G13" s="13">
        <f ca="1">COUNTIF(G$19:G$110,$F13)</f>
        <v>3</v>
      </c>
      <c r="J13" s="9" t="s">
        <v>16</v>
      </c>
      <c r="K13" s="13">
        <f ca="1">COUNTIF(K$19:K$110,$F13)</f>
        <v>3</v>
      </c>
      <c r="N13" s="9" t="s">
        <v>16</v>
      </c>
      <c r="O13" s="13">
        <f ca="1">COUNTIF(O$19:O$110,$F13)</f>
        <v>1</v>
      </c>
      <c r="R13" s="9" t="s">
        <v>16</v>
      </c>
      <c r="S13" s="13">
        <f ca="1">COUNTIF(S$19:S$110,$F13)</f>
        <v>11</v>
      </c>
      <c r="V13" s="9" t="s">
        <v>16</v>
      </c>
      <c r="W13" s="13">
        <f ca="1">COUNTIF(W$19:W$110,$F13)</f>
        <v>0</v>
      </c>
    </row>
    <row r="14" spans="1:33" ht="14.5" customHeight="1">
      <c r="F14" s="9" t="s">
        <v>17</v>
      </c>
      <c r="G14" s="13">
        <f ca="1">COUNTIF(G$19:G$110,$F14)</f>
        <v>23</v>
      </c>
      <c r="J14" s="9" t="s">
        <v>17</v>
      </c>
      <c r="K14" s="13">
        <f ca="1">COUNTIF(K$19:K$110,$F14)</f>
        <v>14</v>
      </c>
      <c r="N14" s="9" t="s">
        <v>17</v>
      </c>
      <c r="O14" s="13">
        <f ca="1">COUNTIF(O$19:O$110,$F14)</f>
        <v>8</v>
      </c>
      <c r="R14" s="9" t="s">
        <v>17</v>
      </c>
      <c r="S14" s="13">
        <f ca="1">COUNTIF(S$19:S$110,$F14)</f>
        <v>20</v>
      </c>
      <c r="V14" s="9" t="s">
        <v>17</v>
      </c>
      <c r="W14" s="13">
        <f ca="1">COUNTIF(W$19:W$110,$F14)</f>
        <v>17</v>
      </c>
    </row>
    <row r="15" spans="1:33" ht="14.5" customHeight="1">
      <c r="F15" s="14" t="s">
        <v>18</v>
      </c>
      <c r="G15" s="18">
        <f ca="1">COUNTIF(G$19:G$110,$F15)</f>
        <v>4</v>
      </c>
      <c r="H15" s="3"/>
      <c r="J15" s="14" t="s">
        <v>18</v>
      </c>
      <c r="K15" s="18">
        <f ca="1">COUNTIF(K$19:K$110,$F15)</f>
        <v>3</v>
      </c>
      <c r="L15" s="3"/>
      <c r="N15" s="14" t="s">
        <v>18</v>
      </c>
      <c r="O15" s="18">
        <f ca="1">COUNTIF(O$19:O$110,$F15)</f>
        <v>1</v>
      </c>
      <c r="P15" s="3"/>
      <c r="R15" s="14" t="s">
        <v>18</v>
      </c>
      <c r="S15" s="18">
        <f ca="1">COUNTIF(S$19:S$110,$F15)</f>
        <v>2</v>
      </c>
      <c r="T15" s="3"/>
      <c r="V15" s="14" t="s">
        <v>18</v>
      </c>
      <c r="W15" s="18">
        <f ca="1">COUNTIF(W$19:W$110,$F15)</f>
        <v>2</v>
      </c>
    </row>
    <row r="16" spans="1:33" ht="14.5" customHeight="1">
      <c r="C16" s="23" t="s">
        <v>19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pans="1:23" s="3" customFormat="1" ht="14.5" customHeight="1">
      <c r="A17" s="11"/>
      <c r="B17" s="11"/>
      <c r="C17" s="26" t="s">
        <v>20</v>
      </c>
      <c r="D17" s="27" t="s">
        <v>21</v>
      </c>
      <c r="E17" s="27"/>
      <c r="F17" s="27"/>
      <c r="G17" s="28"/>
      <c r="H17" s="27" t="s">
        <v>22</v>
      </c>
      <c r="I17" s="27"/>
      <c r="J17" s="27"/>
      <c r="K17" s="28"/>
      <c r="L17" s="29" t="s">
        <v>23</v>
      </c>
      <c r="M17" s="29"/>
      <c r="N17" s="29"/>
      <c r="O17" s="30"/>
      <c r="P17" s="29" t="s">
        <v>24</v>
      </c>
      <c r="Q17" s="29"/>
      <c r="R17" s="29"/>
      <c r="S17" s="30"/>
      <c r="T17" s="29" t="s">
        <v>25</v>
      </c>
      <c r="U17" s="29"/>
      <c r="V17" s="29"/>
      <c r="W17" s="30"/>
    </row>
    <row r="18" spans="1:23" s="35" customFormat="1" ht="24">
      <c r="A18" s="31" t="s">
        <v>26</v>
      </c>
      <c r="B18" s="31" t="s">
        <v>27</v>
      </c>
      <c r="C18" s="32" t="s">
        <v>28</v>
      </c>
      <c r="D18" s="33" t="s">
        <v>29</v>
      </c>
      <c r="E18" s="33" t="s">
        <v>30</v>
      </c>
      <c r="F18" s="33" t="s">
        <v>31</v>
      </c>
      <c r="G18" s="34" t="s">
        <v>11</v>
      </c>
      <c r="H18" s="33" t="s">
        <v>29</v>
      </c>
      <c r="I18" s="33" t="s">
        <v>30</v>
      </c>
      <c r="J18" s="33" t="s">
        <v>31</v>
      </c>
      <c r="K18" s="34" t="s">
        <v>11</v>
      </c>
      <c r="L18" s="33" t="s">
        <v>29</v>
      </c>
      <c r="M18" s="33" t="s">
        <v>30</v>
      </c>
      <c r="N18" s="33" t="s">
        <v>31</v>
      </c>
      <c r="O18" s="34" t="s">
        <v>11</v>
      </c>
      <c r="P18" s="33" t="s">
        <v>29</v>
      </c>
      <c r="Q18" s="33" t="s">
        <v>30</v>
      </c>
      <c r="R18" s="33" t="s">
        <v>31</v>
      </c>
      <c r="S18" s="34" t="s">
        <v>11</v>
      </c>
      <c r="T18" s="33" t="s">
        <v>29</v>
      </c>
      <c r="U18" s="33" t="s">
        <v>30</v>
      </c>
      <c r="V18" s="33" t="s">
        <v>31</v>
      </c>
      <c r="W18" s="34" t="s">
        <v>11</v>
      </c>
    </row>
    <row r="19" spans="1:23" ht="14.5" customHeight="1">
      <c r="A19" s="36" t="s">
        <v>32</v>
      </c>
      <c r="B19" s="36" t="s">
        <v>33</v>
      </c>
      <c r="C19" s="37">
        <v>305</v>
      </c>
      <c r="D19" s="3">
        <v>434</v>
      </c>
      <c r="E19" s="11">
        <v>739</v>
      </c>
      <c r="F19" s="11" t="s">
        <v>34</v>
      </c>
      <c r="G19" s="38" t="s">
        <v>18</v>
      </c>
      <c r="H19" s="11">
        <v>0</v>
      </c>
      <c r="I19" s="11">
        <f t="shared" ref="I19:I82" ca="1" si="0">H19+C19</f>
        <v>305</v>
      </c>
      <c r="J19" s="11">
        <v>250</v>
      </c>
      <c r="K19" s="38" t="s">
        <v>14</v>
      </c>
      <c r="L19" s="11">
        <v>0</v>
      </c>
      <c r="M19" s="11">
        <f t="shared" ref="M19:M82" ca="1" si="1">L19+C19</f>
        <v>305</v>
      </c>
      <c r="N19" s="11" t="s">
        <v>35</v>
      </c>
      <c r="O19" s="38" t="s">
        <v>14</v>
      </c>
      <c r="P19" s="11">
        <v>0</v>
      </c>
      <c r="Q19" s="11">
        <f t="shared" ref="Q19:Q82" ca="1" si="2">P19+C19</f>
        <v>305</v>
      </c>
      <c r="R19" s="11">
        <v>250</v>
      </c>
      <c r="S19" s="38" t="s">
        <v>14</v>
      </c>
      <c r="T19" s="11">
        <v>0</v>
      </c>
      <c r="U19" s="11">
        <f t="shared" ref="U19:U82" ca="1" si="3">T19+C19</f>
        <v>305</v>
      </c>
      <c r="V19" s="11">
        <v>250</v>
      </c>
      <c r="W19" s="38" t="s">
        <v>14</v>
      </c>
    </row>
    <row r="20" spans="1:23" ht="14.5" customHeight="1">
      <c r="A20" s="36" t="s">
        <v>36</v>
      </c>
      <c r="B20" s="36" t="s">
        <v>37</v>
      </c>
      <c r="C20" s="37">
        <v>5031</v>
      </c>
      <c r="D20" s="3">
        <v>-4731</v>
      </c>
      <c r="E20" s="11">
        <v>300</v>
      </c>
      <c r="F20" s="11" t="s">
        <v>38</v>
      </c>
      <c r="G20" s="38" t="s">
        <v>13</v>
      </c>
      <c r="H20" s="11">
        <v>-4731</v>
      </c>
      <c r="I20" s="11">
        <f t="shared" ca="1" si="0"/>
        <v>300</v>
      </c>
      <c r="J20" s="11">
        <v>250</v>
      </c>
      <c r="K20" s="38" t="s">
        <v>13</v>
      </c>
      <c r="L20" s="11">
        <v>-4731</v>
      </c>
      <c r="M20" s="11">
        <f t="shared" ca="1" si="1"/>
        <v>300</v>
      </c>
      <c r="N20" s="11" t="s">
        <v>39</v>
      </c>
      <c r="O20" s="38" t="s">
        <v>13</v>
      </c>
      <c r="P20" s="11">
        <v>-4731</v>
      </c>
      <c r="Q20" s="11">
        <f t="shared" ca="1" si="2"/>
        <v>300</v>
      </c>
      <c r="R20" s="11">
        <v>250</v>
      </c>
      <c r="S20" s="38" t="s">
        <v>13</v>
      </c>
      <c r="T20" s="11">
        <v>0</v>
      </c>
      <c r="U20" s="11">
        <f t="shared" ca="1" si="3"/>
        <v>5031</v>
      </c>
      <c r="V20" s="11">
        <v>250</v>
      </c>
      <c r="W20" s="38" t="s">
        <v>17</v>
      </c>
    </row>
    <row r="21" spans="1:23" ht="14.5" customHeight="1">
      <c r="A21" s="36" t="s">
        <v>40</v>
      </c>
      <c r="B21" s="36" t="s">
        <v>37</v>
      </c>
      <c r="C21" s="37">
        <v>521</v>
      </c>
      <c r="D21" s="3">
        <v>-299</v>
      </c>
      <c r="E21" s="11">
        <v>222</v>
      </c>
      <c r="F21" s="11" t="s">
        <v>41</v>
      </c>
      <c r="G21" s="38" t="s">
        <v>13</v>
      </c>
      <c r="H21" s="11">
        <v>-299</v>
      </c>
      <c r="I21" s="11">
        <f t="shared" ca="1" si="0"/>
        <v>222</v>
      </c>
      <c r="J21" s="11" t="s">
        <v>41</v>
      </c>
      <c r="K21" s="38" t="s">
        <v>13</v>
      </c>
      <c r="L21" s="11">
        <v>-299</v>
      </c>
      <c r="M21" s="11">
        <f t="shared" ca="1" si="1"/>
        <v>222</v>
      </c>
      <c r="N21" s="11">
        <v>250</v>
      </c>
      <c r="O21" s="38" t="s">
        <v>13</v>
      </c>
      <c r="P21" s="11">
        <v>0</v>
      </c>
      <c r="Q21" s="11">
        <f t="shared" ca="1" si="2"/>
        <v>521</v>
      </c>
      <c r="R21" s="11">
        <v>200</v>
      </c>
      <c r="S21" s="38" t="s">
        <v>17</v>
      </c>
      <c r="T21" s="11">
        <v>0</v>
      </c>
      <c r="U21" s="11">
        <f t="shared" ca="1" si="3"/>
        <v>521</v>
      </c>
      <c r="V21" s="11">
        <v>200</v>
      </c>
      <c r="W21" s="38" t="s">
        <v>17</v>
      </c>
    </row>
    <row r="22" spans="1:23" ht="14.5" customHeight="1">
      <c r="A22" s="36" t="s">
        <v>42</v>
      </c>
      <c r="B22" s="36" t="s">
        <v>37</v>
      </c>
      <c r="C22" s="37">
        <v>649</v>
      </c>
      <c r="D22" s="3">
        <v>-385</v>
      </c>
      <c r="E22" s="11">
        <v>264</v>
      </c>
      <c r="F22" s="11" t="s">
        <v>38</v>
      </c>
      <c r="G22" s="38" t="s">
        <v>13</v>
      </c>
      <c r="H22" s="11">
        <v>-385</v>
      </c>
      <c r="I22" s="11">
        <f t="shared" ca="1" si="0"/>
        <v>264</v>
      </c>
      <c r="J22" s="11">
        <v>250</v>
      </c>
      <c r="K22" s="38" t="s">
        <v>13</v>
      </c>
      <c r="L22" s="11">
        <v>-385</v>
      </c>
      <c r="M22" s="11">
        <f t="shared" ca="1" si="1"/>
        <v>264</v>
      </c>
      <c r="N22" s="11">
        <v>250</v>
      </c>
      <c r="O22" s="38" t="s">
        <v>13</v>
      </c>
      <c r="P22" s="11">
        <v>0</v>
      </c>
      <c r="Q22" s="11">
        <f t="shared" ca="1" si="2"/>
        <v>649</v>
      </c>
      <c r="R22" s="11">
        <v>250</v>
      </c>
      <c r="S22" s="38" t="s">
        <v>17</v>
      </c>
      <c r="T22" s="11">
        <v>0</v>
      </c>
      <c r="U22" s="11">
        <f t="shared" ca="1" si="3"/>
        <v>649</v>
      </c>
      <c r="V22" s="11">
        <v>250</v>
      </c>
      <c r="W22" s="38" t="s">
        <v>17</v>
      </c>
    </row>
    <row r="23" spans="1:23" ht="14.5" customHeight="1">
      <c r="A23" s="36" t="s">
        <v>43</v>
      </c>
      <c r="B23" s="36" t="s">
        <v>37</v>
      </c>
      <c r="C23" s="37">
        <v>548</v>
      </c>
      <c r="D23" s="3">
        <v>-249</v>
      </c>
      <c r="E23" s="11">
        <v>299</v>
      </c>
      <c r="F23" s="11">
        <v>300</v>
      </c>
      <c r="G23" s="38" t="s">
        <v>13</v>
      </c>
      <c r="H23" s="11">
        <v>0</v>
      </c>
      <c r="I23" s="11">
        <f t="shared" ca="1" si="0"/>
        <v>548</v>
      </c>
      <c r="J23" s="11" t="s">
        <v>35</v>
      </c>
      <c r="K23" s="38" t="s">
        <v>17</v>
      </c>
      <c r="L23" s="11">
        <v>-249</v>
      </c>
      <c r="M23" s="11">
        <f t="shared" ca="1" si="1"/>
        <v>299</v>
      </c>
      <c r="N23" s="11" t="s">
        <v>35</v>
      </c>
      <c r="O23" s="38" t="s">
        <v>13</v>
      </c>
      <c r="P23" s="11">
        <v>0</v>
      </c>
      <c r="Q23" s="11">
        <f t="shared" ca="1" si="2"/>
        <v>548</v>
      </c>
      <c r="R23" s="11">
        <v>300</v>
      </c>
      <c r="S23" s="38" t="s">
        <v>17</v>
      </c>
      <c r="T23" s="11">
        <v>-249</v>
      </c>
      <c r="U23" s="11">
        <f t="shared" ca="1" si="3"/>
        <v>299</v>
      </c>
      <c r="V23" s="11">
        <v>300</v>
      </c>
      <c r="W23" s="38" t="s">
        <v>13</v>
      </c>
    </row>
    <row r="24" spans="1:23" ht="14.5" customHeight="1">
      <c r="A24" s="36" t="s">
        <v>44</v>
      </c>
      <c r="B24" s="36" t="s">
        <v>37</v>
      </c>
      <c r="C24" s="37">
        <v>538</v>
      </c>
      <c r="D24" s="3">
        <v>-299</v>
      </c>
      <c r="E24" s="11">
        <v>239</v>
      </c>
      <c r="F24" s="11" t="s">
        <v>38</v>
      </c>
      <c r="G24" s="38" t="s">
        <v>13</v>
      </c>
      <c r="H24" s="11">
        <v>0</v>
      </c>
      <c r="I24" s="11">
        <f t="shared" ca="1" si="0"/>
        <v>538</v>
      </c>
      <c r="J24" s="11" t="s">
        <v>41</v>
      </c>
      <c r="K24" s="38" t="s">
        <v>17</v>
      </c>
      <c r="L24" s="11">
        <v>-299</v>
      </c>
      <c r="M24" s="11">
        <f t="shared" ca="1" si="1"/>
        <v>239</v>
      </c>
      <c r="N24" s="11">
        <v>250</v>
      </c>
      <c r="O24" s="38" t="s">
        <v>13</v>
      </c>
      <c r="P24" s="11">
        <v>-299</v>
      </c>
      <c r="Q24" s="11">
        <f t="shared" ca="1" si="2"/>
        <v>239</v>
      </c>
      <c r="R24" s="11">
        <v>700</v>
      </c>
      <c r="S24" s="38" t="s">
        <v>15</v>
      </c>
      <c r="T24" s="11">
        <v>-299</v>
      </c>
      <c r="U24" s="11">
        <f t="shared" ca="1" si="3"/>
        <v>239</v>
      </c>
      <c r="V24" s="11">
        <v>250</v>
      </c>
      <c r="W24" s="38" t="s">
        <v>13</v>
      </c>
    </row>
    <row r="25" spans="1:23" ht="14.5" customHeight="1">
      <c r="A25" s="36" t="s">
        <v>45</v>
      </c>
      <c r="B25" s="36" t="s">
        <v>37</v>
      </c>
      <c r="C25" s="37">
        <v>845</v>
      </c>
      <c r="D25" s="3">
        <v>-482</v>
      </c>
      <c r="E25" s="11">
        <v>363</v>
      </c>
      <c r="F25" s="11" t="s">
        <v>46</v>
      </c>
      <c r="G25" s="38" t="s">
        <v>13</v>
      </c>
      <c r="H25" s="11">
        <v>-482</v>
      </c>
      <c r="I25" s="11">
        <f t="shared" ca="1" si="0"/>
        <v>363</v>
      </c>
      <c r="J25" s="11" t="s">
        <v>47</v>
      </c>
      <c r="K25" s="38" t="s">
        <v>13</v>
      </c>
      <c r="L25" s="11">
        <v>-482</v>
      </c>
      <c r="M25" s="11">
        <f t="shared" ca="1" si="1"/>
        <v>363</v>
      </c>
      <c r="N25" s="11">
        <v>300</v>
      </c>
      <c r="O25" s="38" t="s">
        <v>13</v>
      </c>
      <c r="P25" s="11">
        <v>-482</v>
      </c>
      <c r="Q25" s="11">
        <f t="shared" ca="1" si="2"/>
        <v>363</v>
      </c>
      <c r="R25" s="11">
        <v>600</v>
      </c>
      <c r="S25" s="38" t="s">
        <v>15</v>
      </c>
      <c r="T25" s="11">
        <v>-482</v>
      </c>
      <c r="U25" s="11">
        <f t="shared" ca="1" si="3"/>
        <v>363</v>
      </c>
      <c r="V25" s="11" t="s">
        <v>41</v>
      </c>
      <c r="W25" s="38" t="s">
        <v>15</v>
      </c>
    </row>
    <row r="26" spans="1:23" ht="14.5" customHeight="1">
      <c r="A26" s="36" t="s">
        <v>48</v>
      </c>
      <c r="B26" s="36" t="s">
        <v>49</v>
      </c>
      <c r="C26" s="37">
        <v>229</v>
      </c>
      <c r="D26" s="3">
        <v>338</v>
      </c>
      <c r="E26" s="11">
        <v>567</v>
      </c>
      <c r="F26" s="11" t="s">
        <v>50</v>
      </c>
      <c r="G26" s="38" t="s">
        <v>15</v>
      </c>
      <c r="H26" s="11">
        <v>338</v>
      </c>
      <c r="I26" s="11">
        <f t="shared" ca="1" si="0"/>
        <v>567</v>
      </c>
      <c r="J26" s="11" t="s">
        <v>46</v>
      </c>
      <c r="K26" s="38" t="s">
        <v>15</v>
      </c>
      <c r="L26" s="11">
        <v>338</v>
      </c>
      <c r="M26" s="11">
        <f t="shared" ca="1" si="1"/>
        <v>567</v>
      </c>
      <c r="N26" s="11">
        <v>600</v>
      </c>
      <c r="O26" s="38" t="s">
        <v>13</v>
      </c>
      <c r="P26" s="11">
        <v>338</v>
      </c>
      <c r="Q26" s="11">
        <f t="shared" ca="1" si="2"/>
        <v>567</v>
      </c>
      <c r="R26" s="11" t="s">
        <v>51</v>
      </c>
      <c r="S26" s="38" t="s">
        <v>15</v>
      </c>
      <c r="T26" s="11">
        <v>338</v>
      </c>
      <c r="U26" s="11">
        <f t="shared" ca="1" si="3"/>
        <v>567</v>
      </c>
      <c r="V26" s="11">
        <v>500</v>
      </c>
      <c r="W26" s="38" t="s">
        <v>13</v>
      </c>
    </row>
    <row r="27" spans="1:23" ht="14.5" customHeight="1">
      <c r="A27" s="36" t="s">
        <v>52</v>
      </c>
      <c r="B27" s="36" t="s">
        <v>49</v>
      </c>
      <c r="C27" s="37">
        <v>378</v>
      </c>
      <c r="D27" s="3">
        <v>715</v>
      </c>
      <c r="E27" s="11">
        <v>1093</v>
      </c>
      <c r="F27" s="11" t="s">
        <v>53</v>
      </c>
      <c r="G27" s="38" t="s">
        <v>15</v>
      </c>
      <c r="H27" s="11">
        <v>715</v>
      </c>
      <c r="I27" s="11">
        <f t="shared" ca="1" si="0"/>
        <v>1093</v>
      </c>
      <c r="J27" s="11" t="s">
        <v>53</v>
      </c>
      <c r="K27" s="38" t="s">
        <v>15</v>
      </c>
      <c r="L27" s="11">
        <v>715</v>
      </c>
      <c r="M27" s="11">
        <f t="shared" ca="1" si="1"/>
        <v>1093</v>
      </c>
      <c r="N27" s="11" t="s">
        <v>46</v>
      </c>
      <c r="O27" s="38" t="s">
        <v>16</v>
      </c>
      <c r="P27" s="11">
        <v>715</v>
      </c>
      <c r="Q27" s="11">
        <f t="shared" ca="1" si="2"/>
        <v>1093</v>
      </c>
      <c r="R27" s="11" t="s">
        <v>54</v>
      </c>
      <c r="S27" s="38" t="s">
        <v>15</v>
      </c>
      <c r="T27" s="11">
        <v>0</v>
      </c>
      <c r="U27" s="11">
        <f t="shared" ca="1" si="3"/>
        <v>378</v>
      </c>
      <c r="V27" s="11">
        <v>350</v>
      </c>
      <c r="W27" s="38" t="s">
        <v>14</v>
      </c>
    </row>
    <row r="28" spans="1:23" ht="14.5" customHeight="1">
      <c r="A28" s="36" t="s">
        <v>55</v>
      </c>
      <c r="B28" s="36" t="s">
        <v>49</v>
      </c>
      <c r="C28" s="37">
        <v>388</v>
      </c>
      <c r="D28" s="3">
        <v>217</v>
      </c>
      <c r="E28" s="11">
        <v>605</v>
      </c>
      <c r="F28" s="11" t="s">
        <v>38</v>
      </c>
      <c r="G28" s="38" t="s">
        <v>16</v>
      </c>
      <c r="H28" s="11">
        <v>217</v>
      </c>
      <c r="I28" s="11">
        <f t="shared" ca="1" si="0"/>
        <v>605</v>
      </c>
      <c r="J28" s="11" t="s">
        <v>46</v>
      </c>
      <c r="K28" s="38" t="s">
        <v>16</v>
      </c>
      <c r="L28" s="11">
        <v>217</v>
      </c>
      <c r="M28" s="11">
        <f t="shared" ca="1" si="1"/>
        <v>605</v>
      </c>
      <c r="N28" s="11">
        <v>600</v>
      </c>
      <c r="O28" s="38" t="s">
        <v>13</v>
      </c>
      <c r="P28" s="11">
        <v>217</v>
      </c>
      <c r="Q28" s="11">
        <f t="shared" ca="1" si="2"/>
        <v>605</v>
      </c>
      <c r="R28" s="11">
        <v>400</v>
      </c>
      <c r="S28" s="38" t="s">
        <v>16</v>
      </c>
      <c r="T28" s="11">
        <v>217</v>
      </c>
      <c r="U28" s="11">
        <f t="shared" ca="1" si="3"/>
        <v>605</v>
      </c>
      <c r="V28" s="11">
        <v>600</v>
      </c>
      <c r="W28" s="38" t="s">
        <v>13</v>
      </c>
    </row>
    <row r="29" spans="1:23" ht="14.5" customHeight="1">
      <c r="A29" s="36" t="s">
        <v>56</v>
      </c>
      <c r="B29" s="36" t="s">
        <v>49</v>
      </c>
      <c r="C29" s="37">
        <v>342</v>
      </c>
      <c r="D29" s="3">
        <v>227</v>
      </c>
      <c r="E29" s="11">
        <v>569</v>
      </c>
      <c r="F29" s="11" t="s">
        <v>53</v>
      </c>
      <c r="G29" s="38" t="s">
        <v>13</v>
      </c>
      <c r="H29" s="11">
        <v>0</v>
      </c>
      <c r="I29" s="11">
        <f t="shared" ca="1" si="0"/>
        <v>342</v>
      </c>
      <c r="J29" s="11" t="s">
        <v>57</v>
      </c>
      <c r="K29" s="38" t="s">
        <v>14</v>
      </c>
      <c r="L29" s="11">
        <v>227</v>
      </c>
      <c r="M29" s="11">
        <f t="shared" ca="1" si="1"/>
        <v>569</v>
      </c>
      <c r="N29" s="11">
        <v>550</v>
      </c>
      <c r="O29" s="38" t="s">
        <v>13</v>
      </c>
      <c r="P29" s="11">
        <v>0</v>
      </c>
      <c r="Q29" s="11">
        <f t="shared" ca="1" si="2"/>
        <v>342</v>
      </c>
      <c r="R29" s="11" t="s">
        <v>46</v>
      </c>
      <c r="S29" s="38" t="s">
        <v>14</v>
      </c>
      <c r="T29" s="11">
        <v>227</v>
      </c>
      <c r="U29" s="11">
        <f t="shared" ca="1" si="3"/>
        <v>569</v>
      </c>
      <c r="V29" s="11">
        <v>500</v>
      </c>
      <c r="W29" s="38" t="s">
        <v>13</v>
      </c>
    </row>
    <row r="30" spans="1:23" ht="14.5" customHeight="1">
      <c r="A30" s="36" t="s">
        <v>58</v>
      </c>
      <c r="B30" s="36" t="s">
        <v>49</v>
      </c>
      <c r="C30" s="37">
        <v>250</v>
      </c>
      <c r="D30" s="3">
        <v>210</v>
      </c>
      <c r="E30" s="11">
        <v>460</v>
      </c>
      <c r="F30" s="11" t="s">
        <v>50</v>
      </c>
      <c r="G30" s="38" t="s">
        <v>13</v>
      </c>
      <c r="H30" s="11">
        <v>210</v>
      </c>
      <c r="I30" s="11">
        <f t="shared" ca="1" si="0"/>
        <v>460</v>
      </c>
      <c r="J30" s="11" t="s">
        <v>35</v>
      </c>
      <c r="K30" s="38" t="s">
        <v>16</v>
      </c>
      <c r="L30" s="11">
        <v>210</v>
      </c>
      <c r="M30" s="11">
        <f t="shared" ca="1" si="1"/>
        <v>460</v>
      </c>
      <c r="N30" s="11">
        <v>500</v>
      </c>
      <c r="O30" s="38" t="s">
        <v>13</v>
      </c>
      <c r="P30" s="11">
        <v>210</v>
      </c>
      <c r="Q30" s="11">
        <f t="shared" ca="1" si="2"/>
        <v>460</v>
      </c>
      <c r="R30" s="11">
        <v>700</v>
      </c>
      <c r="S30" s="38" t="s">
        <v>15</v>
      </c>
      <c r="T30" s="11">
        <v>210</v>
      </c>
      <c r="U30" s="11">
        <f t="shared" ca="1" si="3"/>
        <v>460</v>
      </c>
      <c r="V30" s="11">
        <v>450</v>
      </c>
      <c r="W30" s="38" t="s">
        <v>13</v>
      </c>
    </row>
    <row r="31" spans="1:23" ht="14.5" customHeight="1">
      <c r="A31" s="36" t="s">
        <v>59</v>
      </c>
      <c r="B31" s="36" t="s">
        <v>37</v>
      </c>
      <c r="C31" s="37">
        <v>5627</v>
      </c>
      <c r="D31" s="3">
        <v>-5367</v>
      </c>
      <c r="E31" s="11">
        <v>260</v>
      </c>
      <c r="F31" s="11" t="s">
        <v>38</v>
      </c>
      <c r="G31" s="38" t="s">
        <v>13</v>
      </c>
      <c r="H31" s="11">
        <v>0</v>
      </c>
      <c r="I31" s="11">
        <f t="shared" ca="1" si="0"/>
        <v>5627</v>
      </c>
      <c r="J31" s="11" t="s">
        <v>41</v>
      </c>
      <c r="K31" s="38" t="s">
        <v>17</v>
      </c>
      <c r="L31" s="11">
        <v>-5367</v>
      </c>
      <c r="M31" s="11">
        <f t="shared" ca="1" si="1"/>
        <v>260</v>
      </c>
      <c r="N31" s="11">
        <v>250</v>
      </c>
      <c r="O31" s="38" t="s">
        <v>13</v>
      </c>
      <c r="P31" s="11">
        <v>-5367</v>
      </c>
      <c r="Q31" s="11">
        <f t="shared" ca="1" si="2"/>
        <v>260</v>
      </c>
      <c r="R31" s="11" t="s">
        <v>53</v>
      </c>
      <c r="S31" s="38" t="s">
        <v>15</v>
      </c>
      <c r="T31" s="11">
        <v>-5367</v>
      </c>
      <c r="U31" s="11">
        <f t="shared" ca="1" si="3"/>
        <v>260</v>
      </c>
      <c r="V31" s="11">
        <v>250</v>
      </c>
      <c r="W31" s="38" t="s">
        <v>13</v>
      </c>
    </row>
    <row r="32" spans="1:23" ht="14.5" customHeight="1">
      <c r="A32" s="36" t="s">
        <v>60</v>
      </c>
      <c r="B32" s="36" t="s">
        <v>37</v>
      </c>
      <c r="C32" s="37">
        <v>574</v>
      </c>
      <c r="D32" s="3">
        <v>-301</v>
      </c>
      <c r="E32" s="11">
        <v>273</v>
      </c>
      <c r="F32" s="11">
        <v>300</v>
      </c>
      <c r="G32" s="38" t="s">
        <v>13</v>
      </c>
      <c r="H32" s="11">
        <v>0</v>
      </c>
      <c r="I32" s="11">
        <f t="shared" ca="1" si="0"/>
        <v>574</v>
      </c>
      <c r="J32" s="11" t="s">
        <v>53</v>
      </c>
      <c r="K32" s="38" t="s">
        <v>14</v>
      </c>
      <c r="L32" s="11">
        <v>-301</v>
      </c>
      <c r="M32" s="11">
        <f t="shared" ca="1" si="1"/>
        <v>273</v>
      </c>
      <c r="N32" s="11">
        <v>250</v>
      </c>
      <c r="O32" s="38" t="s">
        <v>13</v>
      </c>
      <c r="P32" s="11">
        <v>0</v>
      </c>
      <c r="Q32" s="11">
        <f t="shared" ca="1" si="2"/>
        <v>574</v>
      </c>
      <c r="R32" s="11">
        <v>600</v>
      </c>
      <c r="S32" s="38" t="s">
        <v>14</v>
      </c>
      <c r="T32" s="11">
        <v>0</v>
      </c>
      <c r="U32" s="11">
        <f t="shared" ca="1" si="3"/>
        <v>574</v>
      </c>
      <c r="V32" s="11">
        <v>600</v>
      </c>
      <c r="W32" s="38" t="s">
        <v>14</v>
      </c>
    </row>
    <row r="33" spans="1:23" ht="14.5" customHeight="1">
      <c r="A33" s="36" t="s">
        <v>61</v>
      </c>
      <c r="B33" s="36" t="s">
        <v>37</v>
      </c>
      <c r="C33" s="37">
        <v>700</v>
      </c>
      <c r="D33" s="3">
        <v>-417</v>
      </c>
      <c r="E33" s="11">
        <v>283</v>
      </c>
      <c r="F33" s="11" t="s">
        <v>38</v>
      </c>
      <c r="G33" s="38" t="s">
        <v>13</v>
      </c>
      <c r="H33" s="11">
        <v>0</v>
      </c>
      <c r="I33" s="11">
        <f t="shared" ca="1" si="0"/>
        <v>700</v>
      </c>
      <c r="J33" s="11">
        <v>700</v>
      </c>
      <c r="K33" s="38" t="s">
        <v>14</v>
      </c>
      <c r="L33" s="11">
        <v>0</v>
      </c>
      <c r="M33" s="11">
        <f t="shared" ca="1" si="1"/>
        <v>700</v>
      </c>
      <c r="N33" s="11">
        <v>700</v>
      </c>
      <c r="O33" s="38" t="s">
        <v>14</v>
      </c>
      <c r="P33" s="11">
        <v>0</v>
      </c>
      <c r="Q33" s="11">
        <f t="shared" ca="1" si="2"/>
        <v>700</v>
      </c>
      <c r="R33" s="11" t="s">
        <v>54</v>
      </c>
      <c r="S33" s="38" t="s">
        <v>14</v>
      </c>
      <c r="T33" s="11">
        <v>0</v>
      </c>
      <c r="U33" s="11">
        <f t="shared" ca="1" si="3"/>
        <v>700</v>
      </c>
      <c r="V33" s="11">
        <v>700</v>
      </c>
      <c r="W33" s="38" t="s">
        <v>14</v>
      </c>
    </row>
    <row r="34" spans="1:23" ht="14.5" customHeight="1">
      <c r="A34" s="36" t="s">
        <v>62</v>
      </c>
      <c r="B34" s="36" t="s">
        <v>37</v>
      </c>
      <c r="C34" s="37">
        <v>707</v>
      </c>
      <c r="D34" s="3">
        <v>-427</v>
      </c>
      <c r="E34" s="11">
        <v>280</v>
      </c>
      <c r="F34" s="11" t="s">
        <v>38</v>
      </c>
      <c r="G34" s="38" t="s">
        <v>13</v>
      </c>
      <c r="H34" s="11">
        <v>0</v>
      </c>
      <c r="I34" s="11">
        <f t="shared" ca="1" si="0"/>
        <v>707</v>
      </c>
      <c r="J34" s="11">
        <v>700</v>
      </c>
      <c r="K34" s="38" t="s">
        <v>14</v>
      </c>
      <c r="L34" s="11">
        <v>0</v>
      </c>
      <c r="M34" s="11">
        <f t="shared" ca="1" si="1"/>
        <v>707</v>
      </c>
      <c r="N34" s="11">
        <v>700</v>
      </c>
      <c r="O34" s="38" t="s">
        <v>14</v>
      </c>
      <c r="P34" s="11">
        <v>0</v>
      </c>
      <c r="Q34" s="11">
        <f t="shared" ca="1" si="2"/>
        <v>707</v>
      </c>
      <c r="R34" s="11">
        <v>400</v>
      </c>
      <c r="S34" s="38" t="s">
        <v>17</v>
      </c>
      <c r="T34" s="11">
        <v>0</v>
      </c>
      <c r="U34" s="11">
        <f t="shared" ca="1" si="3"/>
        <v>707</v>
      </c>
      <c r="V34" s="11">
        <v>700</v>
      </c>
      <c r="W34" s="38" t="s">
        <v>14</v>
      </c>
    </row>
    <row r="35" spans="1:23" ht="14.5" customHeight="1">
      <c r="A35" s="36" t="s">
        <v>63</v>
      </c>
      <c r="B35" s="36" t="s">
        <v>37</v>
      </c>
      <c r="C35" s="37">
        <v>473</v>
      </c>
      <c r="D35" s="3">
        <v>-223</v>
      </c>
      <c r="E35" s="11">
        <v>250</v>
      </c>
      <c r="F35" s="11" t="s">
        <v>38</v>
      </c>
      <c r="G35" s="38" t="s">
        <v>13</v>
      </c>
      <c r="H35" s="11">
        <v>0</v>
      </c>
      <c r="I35" s="11">
        <f t="shared" ca="1" si="0"/>
        <v>473</v>
      </c>
      <c r="J35" s="11" t="s">
        <v>41</v>
      </c>
      <c r="K35" s="38" t="s">
        <v>17</v>
      </c>
      <c r="L35" s="11">
        <v>-223</v>
      </c>
      <c r="M35" s="11">
        <f t="shared" ca="1" si="1"/>
        <v>250</v>
      </c>
      <c r="N35" s="11">
        <v>250</v>
      </c>
      <c r="O35" s="38" t="s">
        <v>13</v>
      </c>
      <c r="P35" s="11">
        <v>0</v>
      </c>
      <c r="Q35" s="11">
        <f t="shared" ca="1" si="2"/>
        <v>473</v>
      </c>
      <c r="R35" s="11" t="s">
        <v>50</v>
      </c>
      <c r="S35" s="38" t="s">
        <v>14</v>
      </c>
      <c r="T35" s="11">
        <v>0</v>
      </c>
      <c r="U35" s="11">
        <f t="shared" ca="1" si="3"/>
        <v>473</v>
      </c>
      <c r="V35" s="11">
        <v>500</v>
      </c>
      <c r="W35" s="38" t="s">
        <v>14</v>
      </c>
    </row>
    <row r="36" spans="1:23" ht="14.5" customHeight="1">
      <c r="A36" s="36" t="s">
        <v>64</v>
      </c>
      <c r="B36" s="36" t="s">
        <v>37</v>
      </c>
      <c r="C36" s="37">
        <v>666</v>
      </c>
      <c r="D36" s="3">
        <v>-341</v>
      </c>
      <c r="E36" s="11">
        <v>325</v>
      </c>
      <c r="F36" s="11" t="s">
        <v>46</v>
      </c>
      <c r="G36" s="38" t="s">
        <v>13</v>
      </c>
      <c r="H36" s="11">
        <v>0</v>
      </c>
      <c r="I36" s="11">
        <f t="shared" ca="1" si="0"/>
        <v>666</v>
      </c>
      <c r="J36" s="11">
        <v>650</v>
      </c>
      <c r="K36" s="38" t="s">
        <v>14</v>
      </c>
      <c r="L36" s="11">
        <v>-341</v>
      </c>
      <c r="M36" s="11">
        <f t="shared" ca="1" si="1"/>
        <v>325</v>
      </c>
      <c r="N36" s="11">
        <v>300</v>
      </c>
      <c r="O36" s="38" t="s">
        <v>13</v>
      </c>
      <c r="P36" s="11">
        <v>0</v>
      </c>
      <c r="Q36" s="11">
        <f t="shared" ca="1" si="2"/>
        <v>666</v>
      </c>
      <c r="R36" s="11">
        <v>600</v>
      </c>
      <c r="S36" s="38" t="s">
        <v>14</v>
      </c>
      <c r="T36" s="11">
        <v>0</v>
      </c>
      <c r="U36" s="11">
        <f t="shared" ca="1" si="3"/>
        <v>666</v>
      </c>
      <c r="V36" s="11">
        <v>600</v>
      </c>
      <c r="W36" s="38" t="s">
        <v>14</v>
      </c>
    </row>
    <row r="37" spans="1:23" ht="14.5" customHeight="1">
      <c r="A37" s="36" t="s">
        <v>65</v>
      </c>
      <c r="B37" s="36" t="s">
        <v>33</v>
      </c>
      <c r="C37" s="37">
        <v>224</v>
      </c>
      <c r="D37" s="3">
        <v>0</v>
      </c>
      <c r="E37" s="11">
        <v>224</v>
      </c>
      <c r="F37" s="11" t="s">
        <v>34</v>
      </c>
      <c r="G37" s="38" t="s">
        <v>18</v>
      </c>
      <c r="H37" s="11">
        <v>233</v>
      </c>
      <c r="I37" s="11">
        <f t="shared" ca="1" si="0"/>
        <v>457</v>
      </c>
      <c r="J37" s="11" t="s">
        <v>34</v>
      </c>
      <c r="K37" s="38" t="s">
        <v>18</v>
      </c>
      <c r="L37" s="11">
        <v>0</v>
      </c>
      <c r="M37" s="11">
        <f t="shared" ca="1" si="1"/>
        <v>224</v>
      </c>
      <c r="N37" s="11">
        <v>225</v>
      </c>
      <c r="O37" s="38" t="s">
        <v>14</v>
      </c>
      <c r="P37" s="11">
        <v>0</v>
      </c>
      <c r="Q37" s="11">
        <f t="shared" ca="1" si="2"/>
        <v>224</v>
      </c>
      <c r="R37" s="11" t="s">
        <v>66</v>
      </c>
      <c r="S37" s="38" t="s">
        <v>17</v>
      </c>
      <c r="T37" s="11">
        <v>0</v>
      </c>
      <c r="U37" s="11">
        <f t="shared" ca="1" si="3"/>
        <v>224</v>
      </c>
      <c r="V37" s="11">
        <v>200</v>
      </c>
      <c r="W37" s="38" t="s">
        <v>14</v>
      </c>
    </row>
    <row r="38" spans="1:23" ht="14.5" customHeight="1">
      <c r="A38" s="36" t="s">
        <v>67</v>
      </c>
      <c r="B38" s="36" t="s">
        <v>37</v>
      </c>
      <c r="C38" s="37">
        <v>1456</v>
      </c>
      <c r="D38" s="3">
        <v>-1115</v>
      </c>
      <c r="E38" s="11">
        <f ca="1">D38+C38</f>
        <v>341</v>
      </c>
      <c r="F38" s="11" t="s">
        <v>46</v>
      </c>
      <c r="G38" s="38" t="s">
        <v>13</v>
      </c>
      <c r="H38" s="11">
        <v>-1118</v>
      </c>
      <c r="I38" s="11">
        <f t="shared" ca="1" si="0"/>
        <v>338</v>
      </c>
      <c r="J38" s="11">
        <v>200</v>
      </c>
      <c r="K38" s="38" t="s">
        <v>15</v>
      </c>
      <c r="L38" s="11">
        <v>0</v>
      </c>
      <c r="M38" s="11">
        <f t="shared" ca="1" si="1"/>
        <v>1456</v>
      </c>
      <c r="N38" s="11">
        <v>350</v>
      </c>
      <c r="O38" s="38" t="s">
        <v>14</v>
      </c>
      <c r="P38" s="11">
        <v>0</v>
      </c>
      <c r="Q38" s="11">
        <f t="shared" ca="1" si="2"/>
        <v>1456</v>
      </c>
      <c r="R38" s="11">
        <v>200</v>
      </c>
      <c r="S38" s="38" t="s">
        <v>17</v>
      </c>
      <c r="T38" s="11">
        <v>-1118</v>
      </c>
      <c r="U38" s="11">
        <f t="shared" ca="1" si="3"/>
        <v>338</v>
      </c>
      <c r="V38" s="11">
        <v>400</v>
      </c>
      <c r="W38" s="38" t="s">
        <v>13</v>
      </c>
    </row>
    <row r="39" spans="1:23" ht="14.5" customHeight="1">
      <c r="A39" s="36" t="s">
        <v>68</v>
      </c>
      <c r="B39" s="36" t="s">
        <v>37</v>
      </c>
      <c r="C39" s="37">
        <v>4974</v>
      </c>
      <c r="D39" s="3">
        <v>-4742</v>
      </c>
      <c r="E39" s="11">
        <v>232</v>
      </c>
      <c r="F39" s="11" t="s">
        <v>41</v>
      </c>
      <c r="G39" s="38" t="s">
        <v>13</v>
      </c>
      <c r="H39" s="11">
        <v>-4742</v>
      </c>
      <c r="I39" s="11">
        <f t="shared" ca="1" si="0"/>
        <v>232</v>
      </c>
      <c r="J39" s="11">
        <v>150</v>
      </c>
      <c r="K39" s="38" t="s">
        <v>15</v>
      </c>
      <c r="L39" s="11">
        <v>-4742</v>
      </c>
      <c r="M39" s="11">
        <f t="shared" ca="1" si="1"/>
        <v>232</v>
      </c>
      <c r="N39" s="11">
        <v>250</v>
      </c>
      <c r="O39" s="38" t="s">
        <v>13</v>
      </c>
      <c r="P39" s="11">
        <v>-4742</v>
      </c>
      <c r="Q39" s="11">
        <f t="shared" ca="1" si="2"/>
        <v>232</v>
      </c>
      <c r="R39" s="11">
        <v>100</v>
      </c>
      <c r="S39" s="38" t="s">
        <v>15</v>
      </c>
      <c r="T39" s="11">
        <v>-4742</v>
      </c>
      <c r="U39" s="11">
        <f t="shared" ca="1" si="3"/>
        <v>232</v>
      </c>
      <c r="V39" s="11">
        <v>500</v>
      </c>
      <c r="W39" s="38" t="s">
        <v>15</v>
      </c>
    </row>
    <row r="40" spans="1:23" ht="14.5" customHeight="1">
      <c r="A40" s="36" t="s">
        <v>69</v>
      </c>
      <c r="B40" s="36" t="s">
        <v>37</v>
      </c>
      <c r="C40" s="37">
        <v>606</v>
      </c>
      <c r="D40" s="3">
        <v>-383</v>
      </c>
      <c r="E40" s="11">
        <v>223</v>
      </c>
      <c r="F40" s="11" t="s">
        <v>38</v>
      </c>
      <c r="G40" s="38" t="s">
        <v>13</v>
      </c>
      <c r="H40" s="11">
        <v>-383</v>
      </c>
      <c r="I40" s="11">
        <f t="shared" ca="1" si="0"/>
        <v>223</v>
      </c>
      <c r="J40" s="11">
        <v>100</v>
      </c>
      <c r="K40" s="38" t="s">
        <v>15</v>
      </c>
      <c r="L40" s="11">
        <v>-383</v>
      </c>
      <c r="M40" s="11">
        <f t="shared" ca="1" si="1"/>
        <v>223</v>
      </c>
      <c r="N40" s="11">
        <v>200</v>
      </c>
      <c r="O40" s="38" t="s">
        <v>13</v>
      </c>
      <c r="P40" s="11">
        <v>-383</v>
      </c>
      <c r="Q40" s="11">
        <f t="shared" ca="1" si="2"/>
        <v>223</v>
      </c>
      <c r="R40" s="11">
        <v>100</v>
      </c>
      <c r="S40" s="38" t="s">
        <v>15</v>
      </c>
      <c r="T40" s="11">
        <v>0</v>
      </c>
      <c r="U40" s="11">
        <f t="shared" ca="1" si="3"/>
        <v>606</v>
      </c>
      <c r="V40" s="11">
        <v>225</v>
      </c>
      <c r="W40" s="38" t="s">
        <v>17</v>
      </c>
    </row>
    <row r="41" spans="1:23" ht="14.5" customHeight="1">
      <c r="A41" s="36" t="s">
        <v>70</v>
      </c>
      <c r="B41" s="36" t="s">
        <v>37</v>
      </c>
      <c r="C41" s="37">
        <v>685</v>
      </c>
      <c r="D41" s="3">
        <v>-433</v>
      </c>
      <c r="E41" s="11">
        <v>252</v>
      </c>
      <c r="F41" s="11" t="s">
        <v>41</v>
      </c>
      <c r="G41" s="38" t="s">
        <v>13</v>
      </c>
      <c r="H41" s="11">
        <v>-433</v>
      </c>
      <c r="I41" s="11">
        <f t="shared" ca="1" si="0"/>
        <v>252</v>
      </c>
      <c r="J41" s="11">
        <v>150</v>
      </c>
      <c r="K41" s="38" t="s">
        <v>15</v>
      </c>
      <c r="L41" s="11">
        <v>-433</v>
      </c>
      <c r="M41" s="11">
        <f t="shared" ca="1" si="1"/>
        <v>252</v>
      </c>
      <c r="N41" s="11">
        <v>250</v>
      </c>
      <c r="O41" s="38" t="s">
        <v>13</v>
      </c>
      <c r="P41" s="11">
        <v>-433</v>
      </c>
      <c r="Q41" s="11">
        <f t="shared" ca="1" si="2"/>
        <v>252</v>
      </c>
      <c r="R41" s="11">
        <v>150</v>
      </c>
      <c r="S41" s="38" t="s">
        <v>15</v>
      </c>
      <c r="T41" s="11">
        <v>-433</v>
      </c>
      <c r="U41" s="11">
        <f t="shared" ca="1" si="3"/>
        <v>252</v>
      </c>
      <c r="V41" s="11">
        <v>250</v>
      </c>
      <c r="W41" s="38" t="s">
        <v>13</v>
      </c>
    </row>
    <row r="42" spans="1:23" ht="14.5" customHeight="1">
      <c r="A42" s="36" t="s">
        <v>71</v>
      </c>
      <c r="B42" s="36" t="s">
        <v>37</v>
      </c>
      <c r="C42" s="37">
        <v>4967</v>
      </c>
      <c r="D42" s="3">
        <v>-4738</v>
      </c>
      <c r="E42" s="11">
        <v>229</v>
      </c>
      <c r="F42" s="11" t="s">
        <v>72</v>
      </c>
      <c r="G42" s="38" t="s">
        <v>13</v>
      </c>
      <c r="H42" s="11">
        <v>-4738</v>
      </c>
      <c r="I42" s="11">
        <f t="shared" ca="1" si="0"/>
        <v>229</v>
      </c>
      <c r="J42" s="11">
        <v>200</v>
      </c>
      <c r="K42" s="38" t="s">
        <v>13</v>
      </c>
      <c r="L42" s="11">
        <v>-4738</v>
      </c>
      <c r="M42" s="11">
        <f t="shared" ca="1" si="1"/>
        <v>229</v>
      </c>
      <c r="N42" s="11">
        <v>225</v>
      </c>
      <c r="O42" s="38" t="s">
        <v>13</v>
      </c>
      <c r="P42" s="11">
        <v>-4738</v>
      </c>
      <c r="Q42" s="11">
        <f t="shared" ca="1" si="2"/>
        <v>229</v>
      </c>
      <c r="R42" s="11">
        <v>200</v>
      </c>
      <c r="S42" s="38" t="s">
        <v>13</v>
      </c>
      <c r="T42" s="11">
        <v>-4738</v>
      </c>
      <c r="U42" s="11">
        <f t="shared" ca="1" si="3"/>
        <v>229</v>
      </c>
      <c r="V42" s="11">
        <v>200</v>
      </c>
      <c r="W42" s="38" t="s">
        <v>13</v>
      </c>
    </row>
    <row r="43" spans="1:23" ht="14.5" customHeight="1">
      <c r="A43" s="36" t="s">
        <v>73</v>
      </c>
      <c r="B43" s="36" t="s">
        <v>37</v>
      </c>
      <c r="C43" s="37">
        <v>676</v>
      </c>
      <c r="D43" s="3">
        <v>0</v>
      </c>
      <c r="E43" s="11">
        <v>676</v>
      </c>
      <c r="F43" s="11" t="s">
        <v>54</v>
      </c>
      <c r="G43" s="38" t="s">
        <v>14</v>
      </c>
      <c r="H43" s="11">
        <v>-344</v>
      </c>
      <c r="I43" s="11">
        <f t="shared" ca="1" si="0"/>
        <v>332</v>
      </c>
      <c r="J43" s="11" t="s">
        <v>35</v>
      </c>
      <c r="K43" s="38" t="s">
        <v>13</v>
      </c>
      <c r="L43" s="11">
        <v>0</v>
      </c>
      <c r="M43" s="11">
        <f t="shared" ca="1" si="1"/>
        <v>676</v>
      </c>
      <c r="N43" s="11">
        <v>300</v>
      </c>
      <c r="O43" s="38" t="s">
        <v>17</v>
      </c>
      <c r="P43" s="11">
        <v>0</v>
      </c>
      <c r="Q43" s="11">
        <f t="shared" ca="1" si="2"/>
        <v>676</v>
      </c>
      <c r="R43" s="11" t="s">
        <v>35</v>
      </c>
      <c r="S43" s="38" t="s">
        <v>17</v>
      </c>
      <c r="T43" s="11">
        <v>0</v>
      </c>
      <c r="U43" s="11">
        <f t="shared" ca="1" si="3"/>
        <v>676</v>
      </c>
      <c r="V43" s="11">
        <v>600</v>
      </c>
      <c r="W43" s="38" t="s">
        <v>14</v>
      </c>
    </row>
    <row r="44" spans="1:23" ht="14.5" customHeight="1">
      <c r="A44" s="36" t="s">
        <v>74</v>
      </c>
      <c r="B44" s="36" t="s">
        <v>49</v>
      </c>
      <c r="C44" s="37">
        <v>279</v>
      </c>
      <c r="D44" s="3">
        <v>0</v>
      </c>
      <c r="E44" s="11">
        <v>279</v>
      </c>
      <c r="F44" s="11" t="s">
        <v>53</v>
      </c>
      <c r="G44" s="38" t="s">
        <v>17</v>
      </c>
      <c r="H44" s="11">
        <v>286</v>
      </c>
      <c r="I44" s="11">
        <f t="shared" ca="1" si="0"/>
        <v>565</v>
      </c>
      <c r="J44" s="11">
        <v>500</v>
      </c>
      <c r="K44" s="38" t="s">
        <v>13</v>
      </c>
      <c r="L44" s="11">
        <v>0</v>
      </c>
      <c r="M44" s="11">
        <f t="shared" ca="1" si="1"/>
        <v>279</v>
      </c>
      <c r="N44" s="11" t="s">
        <v>53</v>
      </c>
      <c r="O44" s="38" t="s">
        <v>17</v>
      </c>
      <c r="P44" s="11">
        <v>286</v>
      </c>
      <c r="Q44" s="11">
        <f t="shared" ca="1" si="2"/>
        <v>565</v>
      </c>
      <c r="R44" s="11">
        <v>500</v>
      </c>
      <c r="S44" s="38" t="s">
        <v>13</v>
      </c>
      <c r="T44" s="11">
        <v>286</v>
      </c>
      <c r="U44" s="11">
        <f t="shared" ca="1" si="3"/>
        <v>565</v>
      </c>
      <c r="V44" s="11">
        <v>500</v>
      </c>
      <c r="W44" s="38" t="s">
        <v>13</v>
      </c>
    </row>
    <row r="45" spans="1:23" ht="14.5" customHeight="1">
      <c r="A45" s="36" t="s">
        <v>75</v>
      </c>
      <c r="B45" s="36" t="s">
        <v>49</v>
      </c>
      <c r="C45" s="37">
        <v>314</v>
      </c>
      <c r="D45" s="3">
        <v>0</v>
      </c>
      <c r="E45" s="11">
        <v>314</v>
      </c>
      <c r="F45" s="11" t="s">
        <v>50</v>
      </c>
      <c r="G45" s="38" t="s">
        <v>17</v>
      </c>
      <c r="H45" s="11">
        <v>310</v>
      </c>
      <c r="I45" s="11">
        <f t="shared" ca="1" si="0"/>
        <v>624</v>
      </c>
      <c r="J45" s="11">
        <v>450</v>
      </c>
      <c r="K45" s="38" t="s">
        <v>15</v>
      </c>
      <c r="L45" s="11">
        <v>0</v>
      </c>
      <c r="M45" s="11">
        <f t="shared" ca="1" si="1"/>
        <v>314</v>
      </c>
      <c r="N45" s="11">
        <v>300</v>
      </c>
      <c r="O45" s="38" t="s">
        <v>14</v>
      </c>
      <c r="P45" s="11">
        <v>0</v>
      </c>
      <c r="Q45" s="11">
        <f t="shared" ca="1" si="2"/>
        <v>314</v>
      </c>
      <c r="R45" s="11">
        <v>500</v>
      </c>
      <c r="S45" s="38" t="s">
        <v>17</v>
      </c>
      <c r="T45" s="11">
        <v>0</v>
      </c>
      <c r="U45" s="11">
        <f t="shared" ca="1" si="3"/>
        <v>314</v>
      </c>
      <c r="V45" s="11">
        <v>500</v>
      </c>
      <c r="W45" s="38" t="s">
        <v>17</v>
      </c>
    </row>
    <row r="46" spans="1:23" ht="14.5" customHeight="1">
      <c r="A46" s="36" t="s">
        <v>76</v>
      </c>
      <c r="B46" s="36" t="s">
        <v>49</v>
      </c>
      <c r="C46" s="37">
        <v>259</v>
      </c>
      <c r="D46" s="3">
        <v>261</v>
      </c>
      <c r="E46" s="11">
        <v>520</v>
      </c>
      <c r="F46" s="11">
        <v>500</v>
      </c>
      <c r="G46" s="38" t="s">
        <v>13</v>
      </c>
      <c r="H46" s="11">
        <v>261</v>
      </c>
      <c r="I46" s="11">
        <f t="shared" ca="1" si="0"/>
        <v>520</v>
      </c>
      <c r="J46" s="11">
        <v>500</v>
      </c>
      <c r="K46" s="38" t="s">
        <v>13</v>
      </c>
      <c r="L46" s="11">
        <v>261</v>
      </c>
      <c r="M46" s="11">
        <f t="shared" ca="1" si="1"/>
        <v>520</v>
      </c>
      <c r="N46" s="11">
        <v>500</v>
      </c>
      <c r="O46" s="38" t="s">
        <v>13</v>
      </c>
      <c r="P46" s="11">
        <v>261</v>
      </c>
      <c r="Q46" s="11">
        <f t="shared" ca="1" si="2"/>
        <v>520</v>
      </c>
      <c r="R46" s="11">
        <v>500</v>
      </c>
      <c r="S46" s="38" t="s">
        <v>13</v>
      </c>
      <c r="T46" s="11">
        <v>261</v>
      </c>
      <c r="U46" s="11">
        <f t="shared" ca="1" si="3"/>
        <v>520</v>
      </c>
      <c r="V46" s="11">
        <v>500</v>
      </c>
      <c r="W46" s="38" t="s">
        <v>13</v>
      </c>
    </row>
    <row r="47" spans="1:23" ht="14.5" customHeight="1">
      <c r="A47" s="36" t="s">
        <v>77</v>
      </c>
      <c r="B47" s="36" t="s">
        <v>49</v>
      </c>
      <c r="C47" s="37">
        <v>239</v>
      </c>
      <c r="D47" s="3">
        <v>0</v>
      </c>
      <c r="E47" s="11">
        <v>239</v>
      </c>
      <c r="F47" s="11" t="s">
        <v>53</v>
      </c>
      <c r="G47" s="38" t="s">
        <v>17</v>
      </c>
      <c r="H47" s="11">
        <v>403</v>
      </c>
      <c r="I47" s="11">
        <f t="shared" ca="1" si="0"/>
        <v>642</v>
      </c>
      <c r="J47" s="11">
        <v>600</v>
      </c>
      <c r="K47" s="38" t="s">
        <v>13</v>
      </c>
      <c r="L47" s="11">
        <v>0</v>
      </c>
      <c r="M47" s="11">
        <f t="shared" ca="1" si="1"/>
        <v>239</v>
      </c>
      <c r="N47" s="11" t="s">
        <v>46</v>
      </c>
      <c r="O47" s="38" t="s">
        <v>17</v>
      </c>
      <c r="P47" s="11">
        <v>0</v>
      </c>
      <c r="Q47" s="11">
        <f t="shared" ca="1" si="2"/>
        <v>239</v>
      </c>
      <c r="R47" s="11">
        <v>600</v>
      </c>
      <c r="S47" s="38" t="s">
        <v>17</v>
      </c>
      <c r="T47" s="11">
        <v>0</v>
      </c>
      <c r="U47" s="11">
        <f t="shared" ca="1" si="3"/>
        <v>239</v>
      </c>
      <c r="V47" s="11">
        <v>600</v>
      </c>
      <c r="W47" s="38" t="s">
        <v>17</v>
      </c>
    </row>
    <row r="48" spans="1:23" ht="14.5" customHeight="1">
      <c r="A48" s="36" t="s">
        <v>78</v>
      </c>
      <c r="B48" s="36" t="s">
        <v>49</v>
      </c>
      <c r="C48" s="37">
        <v>361</v>
      </c>
      <c r="D48" s="3">
        <v>385</v>
      </c>
      <c r="E48" s="11">
        <v>746</v>
      </c>
      <c r="F48" s="11" t="s">
        <v>51</v>
      </c>
      <c r="G48" s="38" t="s">
        <v>13</v>
      </c>
      <c r="H48" s="11">
        <v>385</v>
      </c>
      <c r="I48" s="11">
        <f t="shared" ca="1" si="0"/>
        <v>746</v>
      </c>
      <c r="J48" s="11" t="s">
        <v>54</v>
      </c>
      <c r="K48" s="38" t="s">
        <v>13</v>
      </c>
      <c r="L48" s="11">
        <v>385</v>
      </c>
      <c r="M48" s="11">
        <f t="shared" ca="1" si="1"/>
        <v>746</v>
      </c>
      <c r="N48" s="11" t="s">
        <v>51</v>
      </c>
      <c r="O48" s="38" t="s">
        <v>13</v>
      </c>
      <c r="P48" s="11">
        <v>385</v>
      </c>
      <c r="Q48" s="11">
        <f t="shared" ca="1" si="2"/>
        <v>746</v>
      </c>
      <c r="R48" s="11">
        <v>700</v>
      </c>
      <c r="S48" s="38" t="s">
        <v>13</v>
      </c>
      <c r="T48" s="11">
        <v>385</v>
      </c>
      <c r="U48" s="11">
        <f t="shared" ca="1" si="3"/>
        <v>746</v>
      </c>
      <c r="V48" s="11">
        <v>700</v>
      </c>
      <c r="W48" s="38" t="s">
        <v>13</v>
      </c>
    </row>
    <row r="49" spans="1:23" ht="14.5" customHeight="1">
      <c r="A49" s="36" t="s">
        <v>79</v>
      </c>
      <c r="B49" s="36" t="s">
        <v>49</v>
      </c>
      <c r="C49" s="37">
        <v>310</v>
      </c>
      <c r="D49" s="3">
        <v>0</v>
      </c>
      <c r="E49" s="11">
        <v>310</v>
      </c>
      <c r="F49" s="11">
        <v>1000</v>
      </c>
      <c r="G49" s="38" t="s">
        <v>17</v>
      </c>
      <c r="H49" s="11">
        <v>702</v>
      </c>
      <c r="I49" s="11">
        <f t="shared" ca="1" si="0"/>
        <v>1012</v>
      </c>
      <c r="J49" s="11">
        <v>1000</v>
      </c>
      <c r="K49" s="38" t="s">
        <v>13</v>
      </c>
      <c r="L49" s="11">
        <v>0</v>
      </c>
      <c r="M49" s="11">
        <f t="shared" ca="1" si="1"/>
        <v>310</v>
      </c>
      <c r="N49" s="11" t="s">
        <v>54</v>
      </c>
      <c r="O49" s="38" t="s">
        <v>17</v>
      </c>
      <c r="P49" s="11">
        <v>0</v>
      </c>
      <c r="Q49" s="11">
        <f t="shared" ca="1" si="2"/>
        <v>310</v>
      </c>
      <c r="R49" s="11" t="s">
        <v>80</v>
      </c>
      <c r="S49" s="38" t="s">
        <v>14</v>
      </c>
      <c r="T49" s="11">
        <v>0</v>
      </c>
      <c r="U49" s="11">
        <f t="shared" ca="1" si="3"/>
        <v>310</v>
      </c>
      <c r="V49" s="11" t="s">
        <v>81</v>
      </c>
      <c r="W49" s="38" t="s">
        <v>14</v>
      </c>
    </row>
    <row r="50" spans="1:23" ht="14.5" customHeight="1">
      <c r="A50" s="36" t="s">
        <v>82</v>
      </c>
      <c r="B50" s="36" t="s">
        <v>83</v>
      </c>
      <c r="C50" s="37">
        <v>462</v>
      </c>
      <c r="D50" s="3">
        <v>0</v>
      </c>
      <c r="E50" s="11">
        <v>462</v>
      </c>
      <c r="F50" s="11" t="s">
        <v>46</v>
      </c>
      <c r="G50" s="38" t="s">
        <v>14</v>
      </c>
      <c r="H50" s="11">
        <v>-230</v>
      </c>
      <c r="I50" s="11">
        <f t="shared" ca="1" si="0"/>
        <v>232</v>
      </c>
      <c r="J50" s="11" t="s">
        <v>41</v>
      </c>
      <c r="K50" s="38" t="s">
        <v>13</v>
      </c>
      <c r="L50" s="11">
        <v>0</v>
      </c>
      <c r="M50" s="11">
        <f t="shared" ca="1" si="1"/>
        <v>462</v>
      </c>
      <c r="N50" s="11" t="s">
        <v>50</v>
      </c>
      <c r="O50" s="38" t="s">
        <v>14</v>
      </c>
      <c r="P50" s="11">
        <v>0</v>
      </c>
      <c r="Q50" s="11">
        <f t="shared" ca="1" si="2"/>
        <v>462</v>
      </c>
      <c r="R50" s="11">
        <v>400</v>
      </c>
      <c r="S50" s="38" t="s">
        <v>14</v>
      </c>
      <c r="T50" s="11">
        <v>0</v>
      </c>
      <c r="U50" s="11">
        <f t="shared" ca="1" si="3"/>
        <v>462</v>
      </c>
      <c r="V50" s="11">
        <v>500</v>
      </c>
      <c r="W50" s="38" t="s">
        <v>14</v>
      </c>
    </row>
    <row r="51" spans="1:23" ht="14.5" customHeight="1">
      <c r="A51" s="36" t="s">
        <v>84</v>
      </c>
      <c r="B51" s="36" t="s">
        <v>37</v>
      </c>
      <c r="C51" s="37">
        <v>590</v>
      </c>
      <c r="D51" s="3">
        <v>0</v>
      </c>
      <c r="E51" s="11">
        <v>590</v>
      </c>
      <c r="F51" s="11" t="s">
        <v>38</v>
      </c>
      <c r="G51" s="38" t="s">
        <v>17</v>
      </c>
      <c r="H51" s="11">
        <v>-268</v>
      </c>
      <c r="I51" s="11">
        <f t="shared" ca="1" si="0"/>
        <v>322</v>
      </c>
      <c r="J51" s="11">
        <v>250</v>
      </c>
      <c r="K51" s="38" t="s">
        <v>13</v>
      </c>
      <c r="L51" s="11">
        <v>0</v>
      </c>
      <c r="M51" s="11">
        <f t="shared" ca="1" si="1"/>
        <v>590</v>
      </c>
      <c r="N51" s="11" t="s">
        <v>53</v>
      </c>
      <c r="O51" s="38" t="s">
        <v>14</v>
      </c>
      <c r="P51" s="11">
        <v>0</v>
      </c>
      <c r="Q51" s="11">
        <f t="shared" ca="1" si="2"/>
        <v>590</v>
      </c>
      <c r="R51" s="11">
        <v>500</v>
      </c>
      <c r="S51" s="38" t="s">
        <v>14</v>
      </c>
      <c r="T51" s="11">
        <v>0</v>
      </c>
      <c r="U51" s="11">
        <f t="shared" ca="1" si="3"/>
        <v>590</v>
      </c>
      <c r="V51" s="11">
        <v>300</v>
      </c>
      <c r="W51" s="38" t="s">
        <v>17</v>
      </c>
    </row>
    <row r="52" spans="1:23" ht="14.5" customHeight="1">
      <c r="A52" s="36" t="s">
        <v>85</v>
      </c>
      <c r="B52" s="36" t="s">
        <v>37</v>
      </c>
      <c r="C52" s="37">
        <v>660</v>
      </c>
      <c r="D52" s="3">
        <v>0</v>
      </c>
      <c r="E52" s="11">
        <v>660</v>
      </c>
      <c r="F52" s="11" t="s">
        <v>53</v>
      </c>
      <c r="G52" s="38" t="s">
        <v>14</v>
      </c>
      <c r="H52" s="11">
        <v>-391</v>
      </c>
      <c r="I52" s="11">
        <f t="shared" ca="1" si="0"/>
        <v>269</v>
      </c>
      <c r="J52" s="11" t="s">
        <v>41</v>
      </c>
      <c r="K52" s="38" t="s">
        <v>13</v>
      </c>
      <c r="L52" s="11">
        <v>0</v>
      </c>
      <c r="M52" s="11">
        <f t="shared" ca="1" si="1"/>
        <v>660</v>
      </c>
      <c r="N52" s="11" t="s">
        <v>54</v>
      </c>
      <c r="O52" s="38" t="s">
        <v>14</v>
      </c>
      <c r="P52" s="11">
        <v>0</v>
      </c>
      <c r="Q52" s="11">
        <f t="shared" ca="1" si="2"/>
        <v>660</v>
      </c>
      <c r="R52" s="11" t="s">
        <v>53</v>
      </c>
      <c r="S52" s="38" t="s">
        <v>14</v>
      </c>
      <c r="T52" s="11">
        <v>0</v>
      </c>
      <c r="U52" s="11">
        <f t="shared" ca="1" si="3"/>
        <v>660</v>
      </c>
      <c r="V52" s="11">
        <v>500</v>
      </c>
      <c r="W52" s="38" t="s">
        <v>17</v>
      </c>
    </row>
    <row r="53" spans="1:23" ht="14.5" customHeight="1">
      <c r="A53" s="36" t="s">
        <v>86</v>
      </c>
      <c r="B53" s="36" t="s">
        <v>37</v>
      </c>
      <c r="C53" s="37">
        <v>495</v>
      </c>
      <c r="D53" s="3">
        <v>-212</v>
      </c>
      <c r="E53" s="11">
        <v>283</v>
      </c>
      <c r="F53" s="11" t="s">
        <v>41</v>
      </c>
      <c r="G53" s="38" t="s">
        <v>13</v>
      </c>
      <c r="H53" s="11">
        <v>-212</v>
      </c>
      <c r="I53" s="11">
        <f t="shared" ca="1" si="0"/>
        <v>283</v>
      </c>
      <c r="J53" s="11" t="s">
        <v>72</v>
      </c>
      <c r="K53" s="38" t="s">
        <v>15</v>
      </c>
      <c r="L53" s="11">
        <v>-212</v>
      </c>
      <c r="M53" s="11">
        <f t="shared" ca="1" si="1"/>
        <v>283</v>
      </c>
      <c r="N53" s="11" t="s">
        <v>35</v>
      </c>
      <c r="O53" s="38" t="s">
        <v>13</v>
      </c>
      <c r="P53" s="11">
        <v>-212</v>
      </c>
      <c r="Q53" s="11">
        <f t="shared" ca="1" si="2"/>
        <v>283</v>
      </c>
      <c r="R53" s="11">
        <v>250</v>
      </c>
      <c r="S53" s="38" t="s">
        <v>13</v>
      </c>
      <c r="T53" s="11">
        <v>-212</v>
      </c>
      <c r="U53" s="11">
        <f t="shared" ca="1" si="3"/>
        <v>283</v>
      </c>
      <c r="V53" s="11">
        <v>200</v>
      </c>
      <c r="W53" s="38" t="s">
        <v>13</v>
      </c>
    </row>
    <row r="54" spans="1:23" ht="14.5" customHeight="1">
      <c r="A54" s="36" t="s">
        <v>87</v>
      </c>
      <c r="B54" s="36" t="s">
        <v>37</v>
      </c>
      <c r="C54" s="37">
        <v>1045</v>
      </c>
      <c r="D54" s="3">
        <v>0</v>
      </c>
      <c r="E54" s="11">
        <v>1045</v>
      </c>
      <c r="F54" s="11">
        <v>1000</v>
      </c>
      <c r="G54" s="38" t="s">
        <v>14</v>
      </c>
      <c r="H54" s="11">
        <v>-814</v>
      </c>
      <c r="I54" s="11">
        <f t="shared" ca="1" si="0"/>
        <v>231</v>
      </c>
      <c r="J54" s="11">
        <v>200</v>
      </c>
      <c r="K54" s="38" t="s">
        <v>13</v>
      </c>
      <c r="L54" s="11">
        <v>0</v>
      </c>
      <c r="M54" s="11">
        <f t="shared" ca="1" si="1"/>
        <v>1045</v>
      </c>
      <c r="N54" s="11">
        <v>1000</v>
      </c>
      <c r="O54" s="38" t="s">
        <v>14</v>
      </c>
      <c r="P54" s="11">
        <v>0</v>
      </c>
      <c r="Q54" s="11">
        <f t="shared" ca="1" si="2"/>
        <v>1045</v>
      </c>
      <c r="R54" s="11">
        <v>1000</v>
      </c>
      <c r="S54" s="38" t="s">
        <v>14</v>
      </c>
      <c r="T54" s="11">
        <v>0</v>
      </c>
      <c r="U54" s="11">
        <f t="shared" ca="1" si="3"/>
        <v>1045</v>
      </c>
      <c r="V54" s="11">
        <v>1000</v>
      </c>
      <c r="W54" s="38" t="s">
        <v>14</v>
      </c>
    </row>
    <row r="55" spans="1:23" ht="14.5" customHeight="1">
      <c r="A55" s="36" t="s">
        <v>88</v>
      </c>
      <c r="B55" s="36" t="s">
        <v>37</v>
      </c>
      <c r="C55" s="37">
        <v>841</v>
      </c>
      <c r="D55" s="3">
        <v>0</v>
      </c>
      <c r="E55" s="11">
        <v>841</v>
      </c>
      <c r="F55" s="11" t="s">
        <v>89</v>
      </c>
      <c r="G55" s="38" t="s">
        <v>14</v>
      </c>
      <c r="H55" s="11">
        <v>-609</v>
      </c>
      <c r="I55" s="11">
        <f t="shared" ca="1" si="0"/>
        <v>232</v>
      </c>
      <c r="J55" s="11">
        <v>200</v>
      </c>
      <c r="K55" s="38" t="s">
        <v>13</v>
      </c>
      <c r="L55" s="11">
        <v>0</v>
      </c>
      <c r="M55" s="11">
        <f t="shared" ca="1" si="1"/>
        <v>841</v>
      </c>
      <c r="N55" s="11">
        <v>800</v>
      </c>
      <c r="O55" s="38" t="s">
        <v>14</v>
      </c>
      <c r="P55" s="11">
        <v>0</v>
      </c>
      <c r="Q55" s="11">
        <f t="shared" ca="1" si="2"/>
        <v>841</v>
      </c>
      <c r="R55" s="11">
        <v>800</v>
      </c>
      <c r="S55" s="38" t="s">
        <v>14</v>
      </c>
      <c r="T55" s="11">
        <v>-609</v>
      </c>
      <c r="U55" s="11">
        <f t="shared" ca="1" si="3"/>
        <v>232</v>
      </c>
      <c r="V55" s="11">
        <v>200</v>
      </c>
      <c r="W55" s="38" t="s">
        <v>13</v>
      </c>
    </row>
    <row r="56" spans="1:23" ht="14.5" customHeight="1">
      <c r="A56" s="36" t="s">
        <v>90</v>
      </c>
      <c r="B56" s="36" t="s">
        <v>37</v>
      </c>
      <c r="C56" s="37">
        <v>5002</v>
      </c>
      <c r="D56" s="3">
        <v>0</v>
      </c>
      <c r="E56" s="11">
        <v>5002</v>
      </c>
      <c r="F56" s="11" t="s">
        <v>41</v>
      </c>
      <c r="G56" s="38" t="s">
        <v>17</v>
      </c>
      <c r="H56" s="11">
        <v>0</v>
      </c>
      <c r="I56" s="11">
        <f t="shared" ca="1" si="0"/>
        <v>5002</v>
      </c>
      <c r="J56" s="11">
        <v>200</v>
      </c>
      <c r="K56" s="38" t="s">
        <v>17</v>
      </c>
      <c r="L56" s="11">
        <v>-4762</v>
      </c>
      <c r="M56" s="11">
        <f t="shared" ca="1" si="1"/>
        <v>240</v>
      </c>
      <c r="N56" s="11">
        <v>250</v>
      </c>
      <c r="O56" s="38" t="s">
        <v>13</v>
      </c>
      <c r="P56" s="11">
        <v>-4762</v>
      </c>
      <c r="Q56" s="11">
        <f t="shared" ca="1" si="2"/>
        <v>240</v>
      </c>
      <c r="R56" s="11" t="s">
        <v>41</v>
      </c>
      <c r="S56" s="38" t="s">
        <v>13</v>
      </c>
      <c r="T56" s="11">
        <v>0</v>
      </c>
      <c r="U56" s="11">
        <f t="shared" ca="1" si="3"/>
        <v>5002</v>
      </c>
      <c r="V56" s="11">
        <v>200</v>
      </c>
      <c r="W56" s="38" t="s">
        <v>17</v>
      </c>
    </row>
    <row r="57" spans="1:23" ht="14.5" customHeight="1">
      <c r="A57" s="36" t="s">
        <v>91</v>
      </c>
      <c r="B57" s="36" t="s">
        <v>37</v>
      </c>
      <c r="C57" s="37">
        <v>5273</v>
      </c>
      <c r="D57" s="3">
        <v>0</v>
      </c>
      <c r="E57" s="11">
        <v>5273</v>
      </c>
      <c r="F57" s="11" t="s">
        <v>35</v>
      </c>
      <c r="G57" s="38" t="s">
        <v>17</v>
      </c>
      <c r="H57" s="11">
        <v>0</v>
      </c>
      <c r="I57" s="11">
        <f t="shared" ca="1" si="0"/>
        <v>5273</v>
      </c>
      <c r="J57" s="11">
        <v>225</v>
      </c>
      <c r="K57" s="38" t="s">
        <v>17</v>
      </c>
      <c r="L57" s="11">
        <v>-5013</v>
      </c>
      <c r="M57" s="11">
        <f t="shared" ca="1" si="1"/>
        <v>260</v>
      </c>
      <c r="N57" s="11">
        <v>250</v>
      </c>
      <c r="O57" s="38" t="s">
        <v>13</v>
      </c>
      <c r="P57" s="11">
        <v>0</v>
      </c>
      <c r="Q57" s="11">
        <f t="shared" ca="1" si="2"/>
        <v>5273</v>
      </c>
      <c r="R57" s="11">
        <v>250</v>
      </c>
      <c r="S57" s="38" t="s">
        <v>17</v>
      </c>
      <c r="T57" s="11">
        <v>0</v>
      </c>
      <c r="U57" s="11">
        <f t="shared" ca="1" si="3"/>
        <v>5273</v>
      </c>
      <c r="V57" s="11">
        <v>200</v>
      </c>
      <c r="W57" s="38" t="s">
        <v>17</v>
      </c>
    </row>
    <row r="58" spans="1:23" ht="14.5" customHeight="1">
      <c r="A58" s="36" t="s">
        <v>92</v>
      </c>
      <c r="B58" s="36" t="s">
        <v>37</v>
      </c>
      <c r="C58" s="37">
        <v>971</v>
      </c>
      <c r="D58" s="3">
        <v>-619</v>
      </c>
      <c r="E58" s="11">
        <v>352</v>
      </c>
      <c r="F58" s="11" t="s">
        <v>38</v>
      </c>
      <c r="G58" s="38" t="s">
        <v>13</v>
      </c>
      <c r="H58" s="11">
        <v>0</v>
      </c>
      <c r="I58" s="11">
        <f t="shared" ca="1" si="0"/>
        <v>971</v>
      </c>
      <c r="J58" s="11">
        <v>250</v>
      </c>
      <c r="K58" s="38" t="s">
        <v>17</v>
      </c>
      <c r="L58" s="11">
        <v>-619</v>
      </c>
      <c r="M58" s="11">
        <f t="shared" ca="1" si="1"/>
        <v>352</v>
      </c>
      <c r="N58" s="11">
        <v>350</v>
      </c>
      <c r="O58" s="38" t="s">
        <v>13</v>
      </c>
      <c r="P58" s="11">
        <v>-619</v>
      </c>
      <c r="Q58" s="11">
        <f t="shared" ca="1" si="2"/>
        <v>352</v>
      </c>
      <c r="R58" s="11" t="s">
        <v>35</v>
      </c>
      <c r="S58" s="38" t="s">
        <v>13</v>
      </c>
      <c r="T58" s="11">
        <v>0</v>
      </c>
      <c r="U58" s="11">
        <f t="shared" ca="1" si="3"/>
        <v>971</v>
      </c>
      <c r="V58" s="11">
        <v>300</v>
      </c>
      <c r="W58" s="38" t="s">
        <v>17</v>
      </c>
    </row>
    <row r="59" spans="1:23" ht="14.5" customHeight="1">
      <c r="A59" s="36" t="s">
        <v>93</v>
      </c>
      <c r="B59" s="36" t="s">
        <v>37</v>
      </c>
      <c r="C59" s="37">
        <v>1892</v>
      </c>
      <c r="D59" s="3">
        <v>0</v>
      </c>
      <c r="E59" s="11">
        <v>1892</v>
      </c>
      <c r="F59" s="11" t="s">
        <v>41</v>
      </c>
      <c r="G59" s="38" t="s">
        <v>17</v>
      </c>
      <c r="H59" s="11">
        <v>-1627</v>
      </c>
      <c r="I59" s="11">
        <f t="shared" ca="1" si="0"/>
        <v>265</v>
      </c>
      <c r="J59" s="11">
        <v>250</v>
      </c>
      <c r="K59" s="38" t="s">
        <v>13</v>
      </c>
      <c r="L59" s="11">
        <v>-1627</v>
      </c>
      <c r="M59" s="11">
        <f t="shared" ca="1" si="1"/>
        <v>265</v>
      </c>
      <c r="N59" s="11">
        <v>250</v>
      </c>
      <c r="O59" s="38" t="s">
        <v>13</v>
      </c>
      <c r="P59" s="11">
        <v>0</v>
      </c>
      <c r="Q59" s="11">
        <f t="shared" ca="1" si="2"/>
        <v>1892</v>
      </c>
      <c r="R59" s="11" t="s">
        <v>34</v>
      </c>
      <c r="S59" s="38" t="s">
        <v>18</v>
      </c>
      <c r="T59" s="11">
        <v>0</v>
      </c>
      <c r="U59" s="11">
        <f t="shared" ca="1" si="3"/>
        <v>1892</v>
      </c>
      <c r="V59" s="11">
        <v>200</v>
      </c>
      <c r="W59" s="38" t="s">
        <v>17</v>
      </c>
    </row>
    <row r="60" spans="1:23" ht="14.5" customHeight="1">
      <c r="A60" s="36" t="s">
        <v>94</v>
      </c>
      <c r="B60" s="36" t="s">
        <v>37</v>
      </c>
      <c r="C60" s="37">
        <v>1483</v>
      </c>
      <c r="D60" s="3">
        <v>-1111</v>
      </c>
      <c r="E60" s="11">
        <v>372</v>
      </c>
      <c r="F60" s="11" t="s">
        <v>35</v>
      </c>
      <c r="G60" s="38" t="s">
        <v>13</v>
      </c>
      <c r="H60" s="11">
        <v>-1111</v>
      </c>
      <c r="I60" s="11">
        <f t="shared" ca="1" si="0"/>
        <v>372</v>
      </c>
      <c r="J60" s="11" t="s">
        <v>34</v>
      </c>
      <c r="K60" s="38" t="s">
        <v>18</v>
      </c>
      <c r="L60" s="11">
        <v>-1111</v>
      </c>
      <c r="M60" s="11">
        <f t="shared" ca="1" si="1"/>
        <v>372</v>
      </c>
      <c r="N60" s="11">
        <v>350</v>
      </c>
      <c r="O60" s="38" t="s">
        <v>13</v>
      </c>
      <c r="P60" s="11">
        <v>0</v>
      </c>
      <c r="Q60" s="11">
        <f t="shared" ca="1" si="2"/>
        <v>1483</v>
      </c>
      <c r="R60" s="11">
        <v>350</v>
      </c>
      <c r="S60" s="38" t="s">
        <v>17</v>
      </c>
      <c r="T60" s="11">
        <v>-1111</v>
      </c>
      <c r="U60" s="11">
        <f t="shared" ca="1" si="3"/>
        <v>372</v>
      </c>
      <c r="V60" s="11">
        <v>400</v>
      </c>
      <c r="W60" s="38" t="s">
        <v>13</v>
      </c>
    </row>
    <row r="61" spans="1:23" ht="14.5" customHeight="1">
      <c r="A61" s="36" t="s">
        <v>95</v>
      </c>
      <c r="B61" s="36" t="s">
        <v>37</v>
      </c>
      <c r="C61" s="37">
        <v>748</v>
      </c>
      <c r="D61" s="3">
        <v>0</v>
      </c>
      <c r="E61" s="11">
        <v>748</v>
      </c>
      <c r="F61" s="11">
        <v>200</v>
      </c>
      <c r="G61" s="38" t="s">
        <v>17</v>
      </c>
      <c r="H61" s="11">
        <v>0</v>
      </c>
      <c r="I61" s="11">
        <f t="shared" ca="1" si="0"/>
        <v>748</v>
      </c>
      <c r="J61" s="11">
        <v>200</v>
      </c>
      <c r="K61" s="38" t="s">
        <v>17</v>
      </c>
      <c r="L61" s="11">
        <v>-517</v>
      </c>
      <c r="M61" s="11">
        <f t="shared" ca="1" si="1"/>
        <v>231</v>
      </c>
      <c r="N61" s="11">
        <v>250</v>
      </c>
      <c r="O61" s="38" t="s">
        <v>13</v>
      </c>
      <c r="P61" s="11">
        <v>-517</v>
      </c>
      <c r="Q61" s="11">
        <f t="shared" ca="1" si="2"/>
        <v>231</v>
      </c>
      <c r="R61" s="11">
        <v>250</v>
      </c>
      <c r="S61" s="38" t="s">
        <v>13</v>
      </c>
      <c r="T61" s="11">
        <v>-517</v>
      </c>
      <c r="U61" s="11">
        <f t="shared" ca="1" si="3"/>
        <v>231</v>
      </c>
      <c r="V61" s="11">
        <v>200</v>
      </c>
      <c r="W61" s="38" t="s">
        <v>13</v>
      </c>
    </row>
    <row r="62" spans="1:23" ht="14.5" customHeight="1">
      <c r="A62" s="36" t="s">
        <v>96</v>
      </c>
      <c r="B62" s="36" t="s">
        <v>33</v>
      </c>
      <c r="C62" s="37">
        <v>315</v>
      </c>
      <c r="D62" s="3">
        <v>0</v>
      </c>
      <c r="E62" s="11">
        <v>315</v>
      </c>
      <c r="F62" s="11" t="s">
        <v>41</v>
      </c>
      <c r="G62" s="38" t="s">
        <v>17</v>
      </c>
      <c r="H62" s="11">
        <v>0</v>
      </c>
      <c r="I62" s="11">
        <f t="shared" ca="1" si="0"/>
        <v>315</v>
      </c>
      <c r="J62" s="11">
        <v>250</v>
      </c>
      <c r="K62" s="38" t="s">
        <v>14</v>
      </c>
      <c r="L62" s="11">
        <v>424</v>
      </c>
      <c r="M62" s="11">
        <f t="shared" ca="1" si="1"/>
        <v>739</v>
      </c>
      <c r="N62" s="11" t="s">
        <v>34</v>
      </c>
      <c r="O62" s="38" t="s">
        <v>18</v>
      </c>
      <c r="P62" s="11">
        <v>0</v>
      </c>
      <c r="Q62" s="11">
        <f t="shared" ca="1" si="2"/>
        <v>315</v>
      </c>
      <c r="R62" s="11">
        <v>300</v>
      </c>
      <c r="S62" s="38" t="s">
        <v>14</v>
      </c>
      <c r="T62" s="11">
        <v>0</v>
      </c>
      <c r="U62" s="11">
        <f t="shared" ca="1" si="3"/>
        <v>315</v>
      </c>
      <c r="V62" s="11">
        <v>300</v>
      </c>
      <c r="W62" s="38" t="s">
        <v>14</v>
      </c>
    </row>
    <row r="63" spans="1:23" ht="14.5" customHeight="1">
      <c r="A63" s="36" t="s">
        <v>97</v>
      </c>
      <c r="B63" s="36" t="s">
        <v>49</v>
      </c>
      <c r="C63" s="37">
        <v>251</v>
      </c>
      <c r="D63" s="3">
        <v>226</v>
      </c>
      <c r="E63" s="11">
        <v>477</v>
      </c>
      <c r="F63" s="11">
        <v>500</v>
      </c>
      <c r="G63" s="38" t="s">
        <v>13</v>
      </c>
      <c r="H63" s="11">
        <v>226</v>
      </c>
      <c r="I63" s="11">
        <f t="shared" ca="1" si="0"/>
        <v>477</v>
      </c>
      <c r="J63" s="11">
        <v>450</v>
      </c>
      <c r="K63" s="38" t="s">
        <v>13</v>
      </c>
      <c r="L63" s="11">
        <v>226</v>
      </c>
      <c r="M63" s="11">
        <f t="shared" ca="1" si="1"/>
        <v>477</v>
      </c>
      <c r="N63" s="11">
        <v>500</v>
      </c>
      <c r="O63" s="38" t="s">
        <v>13</v>
      </c>
      <c r="P63" s="11">
        <v>226</v>
      </c>
      <c r="Q63" s="11">
        <f t="shared" ca="1" si="2"/>
        <v>477</v>
      </c>
      <c r="R63" s="11">
        <v>500</v>
      </c>
      <c r="S63" s="38" t="s">
        <v>13</v>
      </c>
      <c r="T63" s="11">
        <v>226</v>
      </c>
      <c r="U63" s="11">
        <f t="shared" ca="1" si="3"/>
        <v>477</v>
      </c>
      <c r="V63" s="11">
        <v>500</v>
      </c>
      <c r="W63" s="38" t="s">
        <v>13</v>
      </c>
    </row>
    <row r="64" spans="1:23" ht="14.5" customHeight="1">
      <c r="A64" s="36" t="s">
        <v>98</v>
      </c>
      <c r="B64" s="36" t="s">
        <v>49</v>
      </c>
      <c r="C64" s="37">
        <v>248</v>
      </c>
      <c r="D64" s="3">
        <v>0</v>
      </c>
      <c r="E64" s="11">
        <v>248</v>
      </c>
      <c r="F64" s="11" t="s">
        <v>41</v>
      </c>
      <c r="G64" s="38" t="s">
        <v>14</v>
      </c>
      <c r="H64" s="11">
        <v>0</v>
      </c>
      <c r="I64" s="11">
        <f t="shared" ca="1" si="0"/>
        <v>248</v>
      </c>
      <c r="J64" s="11">
        <v>250</v>
      </c>
      <c r="K64" s="38" t="s">
        <v>14</v>
      </c>
      <c r="L64" s="11">
        <v>388</v>
      </c>
      <c r="M64" s="11">
        <f t="shared" ca="1" si="1"/>
        <v>636</v>
      </c>
      <c r="N64" s="11">
        <v>1000</v>
      </c>
      <c r="O64" s="38" t="s">
        <v>15</v>
      </c>
      <c r="P64" s="11">
        <v>388</v>
      </c>
      <c r="Q64" s="11">
        <f t="shared" ca="1" si="2"/>
        <v>636</v>
      </c>
      <c r="R64" s="11">
        <v>200</v>
      </c>
      <c r="S64" s="38" t="s">
        <v>16</v>
      </c>
      <c r="T64" s="11">
        <v>0</v>
      </c>
      <c r="U64" s="11">
        <f t="shared" ca="1" si="3"/>
        <v>248</v>
      </c>
      <c r="V64" s="11">
        <v>250</v>
      </c>
      <c r="W64" s="38" t="s">
        <v>14</v>
      </c>
    </row>
    <row r="65" spans="1:23" ht="14.5" customHeight="1">
      <c r="A65" s="36" t="s">
        <v>99</v>
      </c>
      <c r="B65" s="36" t="s">
        <v>49</v>
      </c>
      <c r="C65" s="37">
        <v>270</v>
      </c>
      <c r="D65" s="3">
        <v>246</v>
      </c>
      <c r="E65" s="11">
        <v>516</v>
      </c>
      <c r="F65" s="11" t="s">
        <v>50</v>
      </c>
      <c r="G65" s="38" t="s">
        <v>13</v>
      </c>
      <c r="H65" s="11">
        <v>246</v>
      </c>
      <c r="I65" s="11">
        <f t="shared" ca="1" si="0"/>
        <v>516</v>
      </c>
      <c r="J65" s="11" t="s">
        <v>50</v>
      </c>
      <c r="K65" s="38" t="s">
        <v>13</v>
      </c>
      <c r="L65" s="11">
        <v>246</v>
      </c>
      <c r="M65" s="11">
        <f t="shared" ca="1" si="1"/>
        <v>516</v>
      </c>
      <c r="N65" s="11">
        <v>500</v>
      </c>
      <c r="O65" s="38" t="s">
        <v>13</v>
      </c>
      <c r="P65" s="11">
        <v>246</v>
      </c>
      <c r="Q65" s="11">
        <f t="shared" ca="1" si="2"/>
        <v>516</v>
      </c>
      <c r="R65" s="11" t="s">
        <v>50</v>
      </c>
      <c r="S65" s="38" t="s">
        <v>13</v>
      </c>
      <c r="T65" s="11">
        <v>246</v>
      </c>
      <c r="U65" s="11">
        <f t="shared" ca="1" si="3"/>
        <v>516</v>
      </c>
      <c r="V65" s="11">
        <v>400</v>
      </c>
      <c r="W65" s="38" t="s">
        <v>15</v>
      </c>
    </row>
    <row r="66" spans="1:23" ht="14.5" customHeight="1">
      <c r="A66" s="36" t="s">
        <v>100</v>
      </c>
      <c r="B66" s="36" t="s">
        <v>49</v>
      </c>
      <c r="C66" s="37">
        <v>255</v>
      </c>
      <c r="D66" s="3">
        <v>1430</v>
      </c>
      <c r="E66" s="11">
        <v>1685</v>
      </c>
      <c r="F66" s="11">
        <v>1000</v>
      </c>
      <c r="G66" s="38" t="s">
        <v>15</v>
      </c>
      <c r="H66" s="11">
        <v>1430</v>
      </c>
      <c r="I66" s="11">
        <f t="shared" ca="1" si="0"/>
        <v>1685</v>
      </c>
      <c r="J66" s="11">
        <v>900</v>
      </c>
      <c r="K66" s="38" t="s">
        <v>15</v>
      </c>
      <c r="L66" s="11">
        <v>1430</v>
      </c>
      <c r="M66" s="11">
        <f t="shared" ca="1" si="1"/>
        <v>1685</v>
      </c>
      <c r="N66" s="11">
        <v>1000</v>
      </c>
      <c r="O66" s="38" t="s">
        <v>15</v>
      </c>
      <c r="P66" s="11">
        <v>1430</v>
      </c>
      <c r="Q66" s="11">
        <f t="shared" ca="1" si="2"/>
        <v>1685</v>
      </c>
      <c r="R66" s="11">
        <v>900</v>
      </c>
      <c r="S66" s="38" t="s">
        <v>15</v>
      </c>
      <c r="T66" s="11">
        <v>1430</v>
      </c>
      <c r="U66" s="11">
        <f t="shared" ca="1" si="3"/>
        <v>1685</v>
      </c>
      <c r="V66" s="11">
        <v>1000</v>
      </c>
      <c r="W66" s="38" t="s">
        <v>15</v>
      </c>
    </row>
    <row r="67" spans="1:23" ht="14.5" customHeight="1">
      <c r="A67" s="36" t="s">
        <v>101</v>
      </c>
      <c r="B67" s="36" t="s">
        <v>49</v>
      </c>
      <c r="C67" s="37">
        <v>254</v>
      </c>
      <c r="D67" s="3">
        <v>342</v>
      </c>
      <c r="E67" s="11">
        <v>596</v>
      </c>
      <c r="F67" s="11" t="s">
        <v>54</v>
      </c>
      <c r="G67" s="38" t="s">
        <v>13</v>
      </c>
      <c r="H67" s="11">
        <v>342</v>
      </c>
      <c r="I67" s="11">
        <f t="shared" ca="1" si="0"/>
        <v>596</v>
      </c>
      <c r="J67" s="11">
        <v>600</v>
      </c>
      <c r="K67" s="38" t="s">
        <v>13</v>
      </c>
      <c r="L67" s="11">
        <v>342</v>
      </c>
      <c r="M67" s="11">
        <f t="shared" ca="1" si="1"/>
        <v>596</v>
      </c>
      <c r="N67" s="11">
        <v>600</v>
      </c>
      <c r="O67" s="38" t="s">
        <v>13</v>
      </c>
      <c r="P67" s="11">
        <v>0</v>
      </c>
      <c r="Q67" s="11">
        <f t="shared" ca="1" si="2"/>
        <v>254</v>
      </c>
      <c r="R67" s="11" t="s">
        <v>53</v>
      </c>
      <c r="S67" s="38" t="s">
        <v>17</v>
      </c>
      <c r="T67" s="11">
        <v>342</v>
      </c>
      <c r="U67" s="11">
        <f t="shared" ca="1" si="3"/>
        <v>596</v>
      </c>
      <c r="V67" s="11" t="s">
        <v>53</v>
      </c>
      <c r="W67" s="38" t="s">
        <v>13</v>
      </c>
    </row>
    <row r="68" spans="1:23" ht="14.5" customHeight="1">
      <c r="A68" s="36" t="s">
        <v>102</v>
      </c>
      <c r="B68" s="36" t="s">
        <v>83</v>
      </c>
      <c r="C68" s="37">
        <v>1032</v>
      </c>
      <c r="D68" s="3">
        <v>-714</v>
      </c>
      <c r="E68" s="11">
        <v>318</v>
      </c>
      <c r="F68" s="11" t="s">
        <v>41</v>
      </c>
      <c r="G68" s="38" t="s">
        <v>13</v>
      </c>
      <c r="H68" s="11">
        <v>-714</v>
      </c>
      <c r="I68" s="11">
        <f t="shared" ca="1" si="0"/>
        <v>318</v>
      </c>
      <c r="J68" s="11">
        <v>300</v>
      </c>
      <c r="K68" s="38" t="s">
        <v>13</v>
      </c>
      <c r="L68" s="11">
        <v>-714</v>
      </c>
      <c r="M68" s="11">
        <f t="shared" ca="1" si="1"/>
        <v>318</v>
      </c>
      <c r="N68" s="11">
        <v>300</v>
      </c>
      <c r="O68" s="38" t="s">
        <v>13</v>
      </c>
      <c r="P68" s="11">
        <v>0</v>
      </c>
      <c r="Q68" s="11">
        <f t="shared" ca="1" si="2"/>
        <v>1032</v>
      </c>
      <c r="R68" s="11">
        <v>1000</v>
      </c>
      <c r="S68" s="38" t="s">
        <v>14</v>
      </c>
      <c r="T68" s="11">
        <v>-714</v>
      </c>
      <c r="U68" s="11">
        <f t="shared" ca="1" si="3"/>
        <v>318</v>
      </c>
      <c r="V68" s="11">
        <v>250</v>
      </c>
      <c r="W68" s="38" t="s">
        <v>13</v>
      </c>
    </row>
    <row r="69" spans="1:23" ht="14.5" customHeight="1">
      <c r="A69" s="36" t="s">
        <v>103</v>
      </c>
      <c r="B69" s="36" t="s">
        <v>83</v>
      </c>
      <c r="C69" s="37">
        <v>953</v>
      </c>
      <c r="D69" s="3">
        <v>0</v>
      </c>
      <c r="E69" s="11">
        <v>953</v>
      </c>
      <c r="F69" s="11">
        <v>1000</v>
      </c>
      <c r="G69" s="38" t="s">
        <v>14</v>
      </c>
      <c r="H69" s="11">
        <v>0</v>
      </c>
      <c r="I69" s="11">
        <f t="shared" ca="1" si="0"/>
        <v>953</v>
      </c>
      <c r="J69" s="11">
        <v>1000</v>
      </c>
      <c r="K69" s="38" t="s">
        <v>14</v>
      </c>
      <c r="L69" s="11">
        <v>-623</v>
      </c>
      <c r="M69" s="11">
        <f t="shared" ca="1" si="1"/>
        <v>330</v>
      </c>
      <c r="N69" s="11">
        <v>300</v>
      </c>
      <c r="O69" s="38" t="s">
        <v>13</v>
      </c>
      <c r="P69" s="11">
        <v>-623</v>
      </c>
      <c r="Q69" s="11">
        <f t="shared" ca="1" si="2"/>
        <v>330</v>
      </c>
      <c r="R69" s="11">
        <v>800</v>
      </c>
      <c r="S69" s="38" t="s">
        <v>16</v>
      </c>
      <c r="T69" s="11">
        <v>0</v>
      </c>
      <c r="U69" s="11">
        <f t="shared" ca="1" si="3"/>
        <v>953</v>
      </c>
      <c r="V69" s="11">
        <v>900</v>
      </c>
      <c r="W69" s="38" t="s">
        <v>14</v>
      </c>
    </row>
    <row r="70" spans="1:23" ht="14.5" customHeight="1">
      <c r="A70" s="36" t="s">
        <v>104</v>
      </c>
      <c r="B70" s="36" t="s">
        <v>37</v>
      </c>
      <c r="C70" s="37">
        <v>2095</v>
      </c>
      <c r="D70" s="3">
        <v>0</v>
      </c>
      <c r="E70" s="11">
        <v>2095</v>
      </c>
      <c r="F70" s="11">
        <v>2000</v>
      </c>
      <c r="G70" s="38" t="s">
        <v>14</v>
      </c>
      <c r="H70" s="11">
        <v>-1867</v>
      </c>
      <c r="I70" s="11">
        <f t="shared" ca="1" si="0"/>
        <v>228</v>
      </c>
      <c r="J70" s="11">
        <v>200</v>
      </c>
      <c r="K70" s="38" t="s">
        <v>13</v>
      </c>
      <c r="L70" s="11">
        <v>-1867</v>
      </c>
      <c r="M70" s="11">
        <f t="shared" ca="1" si="1"/>
        <v>228</v>
      </c>
      <c r="N70" s="11">
        <v>200</v>
      </c>
      <c r="O70" s="38" t="s">
        <v>13</v>
      </c>
      <c r="P70" s="11">
        <v>-1867</v>
      </c>
      <c r="Q70" s="11">
        <f t="shared" ca="1" si="2"/>
        <v>228</v>
      </c>
      <c r="R70" s="11">
        <v>2000</v>
      </c>
      <c r="S70" s="38" t="s">
        <v>16</v>
      </c>
      <c r="T70" s="11">
        <v>0</v>
      </c>
      <c r="U70" s="11">
        <f t="shared" ca="1" si="3"/>
        <v>2095</v>
      </c>
      <c r="V70" s="11">
        <v>2000</v>
      </c>
      <c r="W70" s="38" t="s">
        <v>14</v>
      </c>
    </row>
    <row r="71" spans="1:23" ht="14.5" customHeight="1">
      <c r="A71" s="36" t="s">
        <v>105</v>
      </c>
      <c r="B71" s="36" t="s">
        <v>37</v>
      </c>
      <c r="C71" s="37">
        <v>468</v>
      </c>
      <c r="D71" s="3">
        <v>0</v>
      </c>
      <c r="E71" s="11">
        <v>468</v>
      </c>
      <c r="F71" s="11">
        <v>500</v>
      </c>
      <c r="G71" s="38" t="s">
        <v>14</v>
      </c>
      <c r="H71" s="11">
        <v>0</v>
      </c>
      <c r="I71" s="11">
        <f t="shared" ca="1" si="0"/>
        <v>468</v>
      </c>
      <c r="J71" s="11">
        <v>450</v>
      </c>
      <c r="K71" s="38" t="s">
        <v>14</v>
      </c>
      <c r="L71" s="11">
        <v>-235</v>
      </c>
      <c r="M71" s="11">
        <f t="shared" ca="1" si="1"/>
        <v>233</v>
      </c>
      <c r="N71" s="11">
        <v>250</v>
      </c>
      <c r="O71" s="38" t="s">
        <v>13</v>
      </c>
      <c r="P71" s="11">
        <v>0</v>
      </c>
      <c r="Q71" s="11">
        <f t="shared" ca="1" si="2"/>
        <v>468</v>
      </c>
      <c r="R71" s="11">
        <v>200</v>
      </c>
      <c r="S71" s="38" t="s">
        <v>17</v>
      </c>
      <c r="T71" s="11">
        <v>0</v>
      </c>
      <c r="U71" s="11">
        <f t="shared" ca="1" si="3"/>
        <v>468</v>
      </c>
      <c r="V71" s="11">
        <v>400</v>
      </c>
      <c r="W71" s="38" t="s">
        <v>14</v>
      </c>
    </row>
    <row r="72" spans="1:23" ht="14.5" customHeight="1">
      <c r="A72" s="36" t="s">
        <v>106</v>
      </c>
      <c r="B72" s="36" t="s">
        <v>37</v>
      </c>
      <c r="C72" s="37">
        <v>1828</v>
      </c>
      <c r="D72" s="3">
        <v>0</v>
      </c>
      <c r="E72" s="11">
        <v>1828</v>
      </c>
      <c r="F72" s="11" t="s">
        <v>107</v>
      </c>
      <c r="G72" s="38" t="s">
        <v>17</v>
      </c>
      <c r="H72" s="11">
        <v>-1510</v>
      </c>
      <c r="I72" s="11">
        <f t="shared" ca="1" si="0"/>
        <v>318</v>
      </c>
      <c r="J72" s="11">
        <v>300</v>
      </c>
      <c r="K72" s="38" t="s">
        <v>13</v>
      </c>
      <c r="L72" s="11">
        <v>-1510</v>
      </c>
      <c r="M72" s="11">
        <f t="shared" ca="1" si="1"/>
        <v>318</v>
      </c>
      <c r="N72" s="11">
        <v>300</v>
      </c>
      <c r="O72" s="38" t="s">
        <v>13</v>
      </c>
      <c r="P72" s="11">
        <v>0</v>
      </c>
      <c r="Q72" s="11">
        <f t="shared" ca="1" si="2"/>
        <v>1828</v>
      </c>
      <c r="R72" s="11">
        <v>250</v>
      </c>
      <c r="S72" s="38" t="s">
        <v>17</v>
      </c>
      <c r="T72" s="11">
        <v>0</v>
      </c>
      <c r="U72" s="11">
        <f t="shared" ca="1" si="3"/>
        <v>1828</v>
      </c>
      <c r="V72" s="11">
        <v>200</v>
      </c>
      <c r="W72" s="38" t="s">
        <v>17</v>
      </c>
    </row>
    <row r="73" spans="1:23" ht="14.5" customHeight="1">
      <c r="A73" s="36" t="s">
        <v>108</v>
      </c>
      <c r="B73" s="36" t="s">
        <v>37</v>
      </c>
      <c r="C73" s="37">
        <v>1304</v>
      </c>
      <c r="D73" s="3">
        <v>0</v>
      </c>
      <c r="E73" s="11">
        <v>1304</v>
      </c>
      <c r="F73" s="11">
        <v>200</v>
      </c>
      <c r="G73" s="38" t="s">
        <v>17</v>
      </c>
      <c r="H73" s="11">
        <v>0</v>
      </c>
      <c r="I73" s="11">
        <f t="shared" ca="1" si="0"/>
        <v>1304</v>
      </c>
      <c r="J73" s="11">
        <v>1200</v>
      </c>
      <c r="K73" s="38" t="s">
        <v>14</v>
      </c>
      <c r="L73" s="11">
        <v>-1082</v>
      </c>
      <c r="M73" s="11">
        <f t="shared" ca="1" si="1"/>
        <v>222</v>
      </c>
      <c r="N73" s="11">
        <v>200</v>
      </c>
      <c r="O73" s="38" t="s">
        <v>13</v>
      </c>
      <c r="P73" s="11">
        <v>0</v>
      </c>
      <c r="Q73" s="11">
        <f t="shared" ca="1" si="2"/>
        <v>1304</v>
      </c>
      <c r="R73" s="11">
        <v>1000</v>
      </c>
      <c r="S73" s="38" t="s">
        <v>17</v>
      </c>
      <c r="T73" s="11">
        <v>0</v>
      </c>
      <c r="U73" s="11">
        <f t="shared" ca="1" si="3"/>
        <v>1304</v>
      </c>
      <c r="V73" s="11">
        <v>1300</v>
      </c>
      <c r="W73" s="38" t="s">
        <v>14</v>
      </c>
    </row>
    <row r="74" spans="1:23" ht="14.5" customHeight="1">
      <c r="A74" s="36" t="s">
        <v>109</v>
      </c>
      <c r="B74" s="36" t="s">
        <v>33</v>
      </c>
      <c r="C74" s="37">
        <v>286</v>
      </c>
      <c r="D74" s="3">
        <v>0</v>
      </c>
      <c r="E74" s="11">
        <v>286</v>
      </c>
      <c r="F74" s="11" t="s">
        <v>110</v>
      </c>
      <c r="G74" s="38" t="s">
        <v>14</v>
      </c>
      <c r="H74" s="11">
        <v>306</v>
      </c>
      <c r="I74" s="11">
        <f t="shared" ca="1" si="0"/>
        <v>592</v>
      </c>
      <c r="J74" s="11" t="s">
        <v>111</v>
      </c>
      <c r="K74" s="38" t="s">
        <v>13</v>
      </c>
      <c r="L74" s="11">
        <v>306</v>
      </c>
      <c r="M74" s="11">
        <f t="shared" ca="1" si="1"/>
        <v>592</v>
      </c>
      <c r="N74" s="11">
        <v>700</v>
      </c>
      <c r="O74" s="38" t="s">
        <v>13</v>
      </c>
      <c r="P74" s="11">
        <v>306</v>
      </c>
      <c r="Q74" s="11">
        <f t="shared" ca="1" si="2"/>
        <v>592</v>
      </c>
      <c r="R74" s="11" t="s">
        <v>112</v>
      </c>
      <c r="S74" s="38" t="s">
        <v>18</v>
      </c>
      <c r="T74" s="11">
        <v>306</v>
      </c>
      <c r="U74" s="11">
        <f t="shared" ca="1" si="3"/>
        <v>592</v>
      </c>
      <c r="V74" s="11" t="s">
        <v>113</v>
      </c>
      <c r="W74" s="38" t="s">
        <v>15</v>
      </c>
    </row>
    <row r="75" spans="1:23" ht="14.5" customHeight="1">
      <c r="A75" s="36" t="s">
        <v>114</v>
      </c>
      <c r="B75" s="36" t="s">
        <v>37</v>
      </c>
      <c r="C75" s="37">
        <v>2566</v>
      </c>
      <c r="D75" s="3">
        <v>0</v>
      </c>
      <c r="E75" s="11">
        <v>2566</v>
      </c>
      <c r="F75" s="11">
        <v>250</v>
      </c>
      <c r="G75" s="38" t="s">
        <v>17</v>
      </c>
      <c r="H75" s="11">
        <v>-2327</v>
      </c>
      <c r="I75" s="11">
        <f t="shared" ca="1" si="0"/>
        <v>239</v>
      </c>
      <c r="J75" s="11">
        <v>200</v>
      </c>
      <c r="K75" s="38" t="s">
        <v>13</v>
      </c>
      <c r="L75" s="11">
        <v>-2327</v>
      </c>
      <c r="M75" s="11">
        <f t="shared" ca="1" si="1"/>
        <v>239</v>
      </c>
      <c r="N75" s="11">
        <v>250</v>
      </c>
      <c r="O75" s="38" t="s">
        <v>13</v>
      </c>
      <c r="P75" s="11">
        <v>-2327</v>
      </c>
      <c r="Q75" s="11">
        <f t="shared" ca="1" si="2"/>
        <v>239</v>
      </c>
      <c r="R75" s="11" t="s">
        <v>41</v>
      </c>
      <c r="S75" s="38" t="s">
        <v>13</v>
      </c>
      <c r="T75" s="11">
        <v>0</v>
      </c>
      <c r="U75" s="11">
        <f t="shared" ca="1" si="3"/>
        <v>2566</v>
      </c>
      <c r="V75" s="11">
        <v>250</v>
      </c>
      <c r="W75" s="38" t="s">
        <v>17</v>
      </c>
    </row>
    <row r="76" spans="1:23" ht="14.5" customHeight="1">
      <c r="A76" s="36" t="s">
        <v>115</v>
      </c>
      <c r="B76" s="36" t="s">
        <v>37</v>
      </c>
      <c r="C76" s="37">
        <v>605</v>
      </c>
      <c r="D76" s="3">
        <v>-372</v>
      </c>
      <c r="E76" s="11">
        <v>233</v>
      </c>
      <c r="F76" s="11">
        <v>200</v>
      </c>
      <c r="G76" s="38" t="s">
        <v>13</v>
      </c>
      <c r="H76" s="11">
        <v>-372</v>
      </c>
      <c r="I76" s="11">
        <f t="shared" ca="1" si="0"/>
        <v>233</v>
      </c>
      <c r="J76" s="11">
        <v>200</v>
      </c>
      <c r="K76" s="38" t="s">
        <v>13</v>
      </c>
      <c r="L76" s="11">
        <v>0</v>
      </c>
      <c r="M76" s="11">
        <f t="shared" ca="1" si="1"/>
        <v>605</v>
      </c>
      <c r="N76" s="11" t="s">
        <v>54</v>
      </c>
      <c r="O76" s="38" t="s">
        <v>14</v>
      </c>
      <c r="P76" s="11">
        <v>-372</v>
      </c>
      <c r="Q76" s="11">
        <f t="shared" ca="1" si="2"/>
        <v>233</v>
      </c>
      <c r="R76" s="11" t="s">
        <v>41</v>
      </c>
      <c r="S76" s="38" t="s">
        <v>13</v>
      </c>
      <c r="T76" s="11">
        <v>-372</v>
      </c>
      <c r="U76" s="11">
        <f t="shared" ca="1" si="3"/>
        <v>233</v>
      </c>
      <c r="V76" s="11" t="s">
        <v>41</v>
      </c>
      <c r="W76" s="38" t="s">
        <v>13</v>
      </c>
    </row>
    <row r="77" spans="1:23" ht="14.5" customHeight="1">
      <c r="A77" s="36" t="s">
        <v>116</v>
      </c>
      <c r="B77" s="36" t="s">
        <v>37</v>
      </c>
      <c r="C77" s="37">
        <v>674</v>
      </c>
      <c r="D77" s="3">
        <v>-415</v>
      </c>
      <c r="E77" s="11">
        <v>259</v>
      </c>
      <c r="F77" s="11" t="s">
        <v>41</v>
      </c>
      <c r="G77" s="38" t="s">
        <v>13</v>
      </c>
      <c r="H77" s="11">
        <v>-417</v>
      </c>
      <c r="I77" s="11">
        <f t="shared" ca="1" si="0"/>
        <v>257</v>
      </c>
      <c r="J77" s="11">
        <v>250</v>
      </c>
      <c r="K77" s="38" t="s">
        <v>13</v>
      </c>
      <c r="L77" s="11">
        <v>-415</v>
      </c>
      <c r="M77" s="11">
        <f t="shared" ca="1" si="1"/>
        <v>259</v>
      </c>
      <c r="N77" s="11">
        <v>250</v>
      </c>
      <c r="O77" s="38" t="s">
        <v>13</v>
      </c>
      <c r="P77" s="11">
        <v>-417</v>
      </c>
      <c r="Q77" s="11">
        <f t="shared" ca="1" si="2"/>
        <v>257</v>
      </c>
      <c r="R77" s="11" t="s">
        <v>41</v>
      </c>
      <c r="S77" s="38" t="s">
        <v>13</v>
      </c>
      <c r="T77" s="11">
        <v>0</v>
      </c>
      <c r="U77" s="11">
        <f t="shared" ca="1" si="3"/>
        <v>674</v>
      </c>
      <c r="V77" s="11" t="s">
        <v>41</v>
      </c>
      <c r="W77" s="38" t="s">
        <v>17</v>
      </c>
    </row>
    <row r="78" spans="1:23" ht="14.5" customHeight="1">
      <c r="A78" s="36" t="s">
        <v>117</v>
      </c>
      <c r="B78" s="36" t="s">
        <v>37</v>
      </c>
      <c r="C78" s="37">
        <v>1357</v>
      </c>
      <c r="D78" s="3">
        <v>0</v>
      </c>
      <c r="E78" s="11">
        <v>1357</v>
      </c>
      <c r="F78" s="11">
        <v>200</v>
      </c>
      <c r="G78" s="38" t="s">
        <v>17</v>
      </c>
      <c r="H78" s="11">
        <v>0</v>
      </c>
      <c r="I78" s="11">
        <f t="shared" ca="1" si="0"/>
        <v>1357</v>
      </c>
      <c r="J78" s="11">
        <v>200</v>
      </c>
      <c r="K78" s="38" t="s">
        <v>17</v>
      </c>
      <c r="L78" s="11">
        <v>-1114</v>
      </c>
      <c r="M78" s="11">
        <f t="shared" ca="1" si="1"/>
        <v>243</v>
      </c>
      <c r="N78" s="11">
        <v>200</v>
      </c>
      <c r="O78" s="38" t="s">
        <v>13</v>
      </c>
      <c r="P78" s="11">
        <v>-1114</v>
      </c>
      <c r="Q78" s="11">
        <f t="shared" ca="1" si="2"/>
        <v>243</v>
      </c>
      <c r="R78" s="11">
        <v>200</v>
      </c>
      <c r="S78" s="38" t="s">
        <v>13</v>
      </c>
      <c r="T78" s="11">
        <v>-1114</v>
      </c>
      <c r="U78" s="11">
        <f t="shared" ca="1" si="3"/>
        <v>243</v>
      </c>
      <c r="V78" s="11">
        <v>200</v>
      </c>
      <c r="W78" s="38" t="s">
        <v>13</v>
      </c>
    </row>
    <row r="79" spans="1:23" ht="14.5" customHeight="1">
      <c r="A79" s="36" t="s">
        <v>118</v>
      </c>
      <c r="B79" s="36" t="s">
        <v>37</v>
      </c>
      <c r="C79" s="37">
        <v>1964</v>
      </c>
      <c r="D79" s="3">
        <v>0</v>
      </c>
      <c r="E79" s="11">
        <v>1964</v>
      </c>
      <c r="F79" s="11">
        <v>200</v>
      </c>
      <c r="G79" s="38" t="s">
        <v>17</v>
      </c>
      <c r="H79" s="11">
        <v>-1734</v>
      </c>
      <c r="I79" s="11">
        <f t="shared" ca="1" si="0"/>
        <v>230</v>
      </c>
      <c r="J79" s="11">
        <v>200</v>
      </c>
      <c r="K79" s="38" t="s">
        <v>13</v>
      </c>
      <c r="L79" s="11">
        <v>-1734</v>
      </c>
      <c r="M79" s="11">
        <f t="shared" ca="1" si="1"/>
        <v>230</v>
      </c>
      <c r="N79" s="11">
        <v>200</v>
      </c>
      <c r="O79" s="38" t="s">
        <v>13</v>
      </c>
      <c r="P79" s="11">
        <v>-1734</v>
      </c>
      <c r="Q79" s="11">
        <f t="shared" ca="1" si="2"/>
        <v>230</v>
      </c>
      <c r="R79" s="11">
        <v>200</v>
      </c>
      <c r="S79" s="38" t="s">
        <v>13</v>
      </c>
      <c r="T79" s="11">
        <v>-1734</v>
      </c>
      <c r="U79" s="11">
        <f t="shared" ca="1" si="3"/>
        <v>230</v>
      </c>
      <c r="V79" s="11">
        <v>200</v>
      </c>
      <c r="W79" s="38" t="s">
        <v>13</v>
      </c>
    </row>
    <row r="80" spans="1:23" ht="14.5" customHeight="1">
      <c r="A80" s="36" t="s">
        <v>119</v>
      </c>
      <c r="B80" s="36" t="s">
        <v>37</v>
      </c>
      <c r="C80" s="37">
        <v>640</v>
      </c>
      <c r="D80" s="3">
        <v>0</v>
      </c>
      <c r="E80" s="11">
        <v>640</v>
      </c>
      <c r="F80" s="11">
        <v>200</v>
      </c>
      <c r="G80" s="38" t="s">
        <v>17</v>
      </c>
      <c r="H80" s="11">
        <v>-386</v>
      </c>
      <c r="I80" s="11">
        <f t="shared" ca="1" si="0"/>
        <v>254</v>
      </c>
      <c r="J80" s="11">
        <v>250</v>
      </c>
      <c r="K80" s="38" t="s">
        <v>13</v>
      </c>
      <c r="L80" s="11">
        <v>0</v>
      </c>
      <c r="M80" s="11">
        <f t="shared" ca="1" si="1"/>
        <v>640</v>
      </c>
      <c r="N80" s="11">
        <v>200</v>
      </c>
      <c r="O80" s="38" t="s">
        <v>17</v>
      </c>
      <c r="P80" s="11">
        <v>-386</v>
      </c>
      <c r="Q80" s="11">
        <f t="shared" ca="1" si="2"/>
        <v>254</v>
      </c>
      <c r="R80" s="11">
        <v>200</v>
      </c>
      <c r="S80" s="38" t="s">
        <v>13</v>
      </c>
      <c r="T80" s="11">
        <v>0</v>
      </c>
      <c r="U80" s="11">
        <f t="shared" ca="1" si="3"/>
        <v>640</v>
      </c>
      <c r="V80" s="11">
        <v>200</v>
      </c>
      <c r="W80" s="38" t="s">
        <v>17</v>
      </c>
    </row>
    <row r="81" spans="1:23" ht="14.5" customHeight="1">
      <c r="A81" s="36" t="s">
        <v>120</v>
      </c>
      <c r="B81" s="36" t="s">
        <v>49</v>
      </c>
      <c r="C81" s="37">
        <v>339</v>
      </c>
      <c r="D81" s="3">
        <v>0</v>
      </c>
      <c r="E81" s="11">
        <v>339</v>
      </c>
      <c r="F81" s="11" t="s">
        <v>46</v>
      </c>
      <c r="G81" s="38" t="s">
        <v>14</v>
      </c>
      <c r="H81" s="11">
        <v>0</v>
      </c>
      <c r="I81" s="11">
        <f t="shared" ca="1" si="0"/>
        <v>339</v>
      </c>
      <c r="J81" s="11">
        <v>600</v>
      </c>
      <c r="K81" s="38" t="s">
        <v>17</v>
      </c>
      <c r="L81" s="11">
        <v>0</v>
      </c>
      <c r="M81" s="11">
        <f t="shared" ca="1" si="1"/>
        <v>339</v>
      </c>
      <c r="N81" s="11">
        <v>300</v>
      </c>
      <c r="O81" s="38" t="s">
        <v>14</v>
      </c>
      <c r="P81" s="11">
        <v>245</v>
      </c>
      <c r="Q81" s="11">
        <f t="shared" ca="1" si="2"/>
        <v>584</v>
      </c>
      <c r="R81" s="11">
        <v>300</v>
      </c>
      <c r="S81" s="38" t="s">
        <v>16</v>
      </c>
      <c r="T81" s="11">
        <v>492</v>
      </c>
      <c r="U81" s="11">
        <f t="shared" ca="1" si="3"/>
        <v>831</v>
      </c>
      <c r="V81" s="11">
        <v>500</v>
      </c>
      <c r="W81" s="38" t="s">
        <v>15</v>
      </c>
    </row>
    <row r="82" spans="1:23" ht="14.5" customHeight="1">
      <c r="A82" s="36" t="s">
        <v>121</v>
      </c>
      <c r="B82" s="36" t="s">
        <v>49</v>
      </c>
      <c r="C82" s="37">
        <v>258</v>
      </c>
      <c r="D82" s="3">
        <v>0</v>
      </c>
      <c r="E82" s="11">
        <v>258</v>
      </c>
      <c r="F82" s="11" t="s">
        <v>53</v>
      </c>
      <c r="G82" s="38" t="s">
        <v>17</v>
      </c>
      <c r="H82" s="11">
        <v>0</v>
      </c>
      <c r="I82" s="11">
        <f t="shared" ca="1" si="0"/>
        <v>258</v>
      </c>
      <c r="J82" s="11">
        <v>500</v>
      </c>
      <c r="K82" s="38" t="s">
        <v>17</v>
      </c>
      <c r="L82" s="11">
        <v>0</v>
      </c>
      <c r="M82" s="11">
        <f t="shared" ca="1" si="1"/>
        <v>258</v>
      </c>
      <c r="N82" s="11" t="s">
        <v>53</v>
      </c>
      <c r="O82" s="38" t="s">
        <v>17</v>
      </c>
      <c r="P82" s="11">
        <v>376</v>
      </c>
      <c r="Q82" s="11">
        <f t="shared" ca="1" si="2"/>
        <v>634</v>
      </c>
      <c r="R82" s="11" t="s">
        <v>53</v>
      </c>
      <c r="S82" s="38" t="s">
        <v>13</v>
      </c>
      <c r="T82" s="11">
        <v>0</v>
      </c>
      <c r="U82" s="11">
        <f t="shared" ca="1" si="3"/>
        <v>258</v>
      </c>
      <c r="V82" s="11" t="s">
        <v>34</v>
      </c>
      <c r="W82" s="38" t="s">
        <v>18</v>
      </c>
    </row>
    <row r="83" spans="1:23" ht="14.5" customHeight="1">
      <c r="A83" s="36" t="s">
        <v>122</v>
      </c>
      <c r="B83" s="36" t="s">
        <v>49</v>
      </c>
      <c r="C83" s="37">
        <v>278</v>
      </c>
      <c r="D83" s="3">
        <v>244</v>
      </c>
      <c r="E83" s="11">
        <v>522</v>
      </c>
      <c r="F83" s="11" t="s">
        <v>53</v>
      </c>
      <c r="G83" s="38" t="s">
        <v>13</v>
      </c>
      <c r="H83" s="11">
        <v>244</v>
      </c>
      <c r="I83" s="11">
        <f t="shared" ref="I83:I110" ca="1" si="4">H83+C83</f>
        <v>522</v>
      </c>
      <c r="J83" s="11">
        <v>450</v>
      </c>
      <c r="K83" s="38" t="s">
        <v>13</v>
      </c>
      <c r="L83" s="11">
        <v>0</v>
      </c>
      <c r="M83" s="11">
        <f t="shared" ref="M83:M110" ca="1" si="5">L83+C83</f>
        <v>278</v>
      </c>
      <c r="N83" s="11">
        <v>500</v>
      </c>
      <c r="O83" s="38" t="s">
        <v>17</v>
      </c>
      <c r="P83" s="11">
        <v>244</v>
      </c>
      <c r="Q83" s="11">
        <f t="shared" ref="Q83:Q110" ca="1" si="6">P83+C83</f>
        <v>522</v>
      </c>
      <c r="R83" s="11">
        <v>500</v>
      </c>
      <c r="S83" s="38" t="s">
        <v>13</v>
      </c>
      <c r="T83" s="11">
        <v>244</v>
      </c>
      <c r="U83" s="11">
        <f t="shared" ref="U83:U110" ca="1" si="7">T83+C83</f>
        <v>522</v>
      </c>
      <c r="V83" s="11">
        <v>500</v>
      </c>
      <c r="W83" s="38" t="s">
        <v>13</v>
      </c>
    </row>
    <row r="84" spans="1:23" ht="14.5" customHeight="1">
      <c r="A84" s="36" t="s">
        <v>123</v>
      </c>
      <c r="B84" s="36" t="s">
        <v>49</v>
      </c>
      <c r="C84" s="37">
        <v>337</v>
      </c>
      <c r="D84" s="3">
        <v>0</v>
      </c>
      <c r="E84" s="11">
        <v>337</v>
      </c>
      <c r="F84" s="11" t="s">
        <v>54</v>
      </c>
      <c r="G84" s="38" t="s">
        <v>17</v>
      </c>
      <c r="H84" s="11">
        <v>271</v>
      </c>
      <c r="I84" s="11">
        <f t="shared" ca="1" si="4"/>
        <v>608</v>
      </c>
      <c r="J84" s="11">
        <v>600</v>
      </c>
      <c r="K84" s="38" t="s">
        <v>13</v>
      </c>
      <c r="L84" s="11">
        <v>0</v>
      </c>
      <c r="M84" s="11">
        <f t="shared" ca="1" si="5"/>
        <v>337</v>
      </c>
      <c r="N84" s="11">
        <v>600</v>
      </c>
      <c r="O84" s="38" t="s">
        <v>17</v>
      </c>
      <c r="P84" s="11">
        <v>271</v>
      </c>
      <c r="Q84" s="11">
        <f t="shared" ca="1" si="6"/>
        <v>608</v>
      </c>
      <c r="R84" s="11">
        <v>600</v>
      </c>
      <c r="S84" s="38" t="s">
        <v>13</v>
      </c>
      <c r="T84" s="11">
        <v>0</v>
      </c>
      <c r="U84" s="11">
        <f t="shared" ca="1" si="7"/>
        <v>337</v>
      </c>
      <c r="V84" s="11">
        <v>500</v>
      </c>
      <c r="W84" s="38" t="s">
        <v>17</v>
      </c>
    </row>
    <row r="85" spans="1:23" ht="14.5" customHeight="1">
      <c r="A85" s="36" t="s">
        <v>124</v>
      </c>
      <c r="B85" s="36" t="s">
        <v>49</v>
      </c>
      <c r="C85" s="37">
        <v>308</v>
      </c>
      <c r="D85" s="3">
        <v>464</v>
      </c>
      <c r="E85" s="11">
        <v>772</v>
      </c>
      <c r="F85" s="11" t="s">
        <v>51</v>
      </c>
      <c r="G85" s="38" t="s">
        <v>13</v>
      </c>
      <c r="H85" s="11">
        <v>464</v>
      </c>
      <c r="I85" s="11">
        <f t="shared" ca="1" si="4"/>
        <v>772</v>
      </c>
      <c r="J85" s="11">
        <v>800</v>
      </c>
      <c r="K85" s="38" t="s">
        <v>13</v>
      </c>
      <c r="L85" s="11">
        <v>464</v>
      </c>
      <c r="M85" s="11">
        <f t="shared" ca="1" si="5"/>
        <v>772</v>
      </c>
      <c r="N85" s="11" t="s">
        <v>51</v>
      </c>
      <c r="O85" s="38" t="s">
        <v>13</v>
      </c>
      <c r="P85" s="11">
        <v>464</v>
      </c>
      <c r="Q85" s="11">
        <f t="shared" ca="1" si="6"/>
        <v>772</v>
      </c>
      <c r="R85" s="11">
        <v>300</v>
      </c>
      <c r="S85" s="38" t="s">
        <v>16</v>
      </c>
      <c r="T85" s="11">
        <v>464</v>
      </c>
      <c r="U85" s="11">
        <f t="shared" ca="1" si="7"/>
        <v>772</v>
      </c>
      <c r="V85" s="11">
        <v>700</v>
      </c>
      <c r="W85" s="38" t="s">
        <v>13</v>
      </c>
    </row>
    <row r="86" spans="1:23" ht="14.5" customHeight="1">
      <c r="A86" s="36" t="s">
        <v>125</v>
      </c>
      <c r="B86" s="36" t="s">
        <v>49</v>
      </c>
      <c r="C86" s="37">
        <v>279</v>
      </c>
      <c r="D86" s="3">
        <v>200</v>
      </c>
      <c r="E86" s="11">
        <v>479</v>
      </c>
      <c r="F86" s="11">
        <v>300</v>
      </c>
      <c r="G86" s="38" t="s">
        <v>16</v>
      </c>
      <c r="H86" s="11">
        <v>200</v>
      </c>
      <c r="I86" s="11">
        <f t="shared" ca="1" si="4"/>
        <v>479</v>
      </c>
      <c r="J86" s="11">
        <v>300</v>
      </c>
      <c r="K86" s="38" t="s">
        <v>16</v>
      </c>
      <c r="L86" s="11">
        <v>200</v>
      </c>
      <c r="M86" s="11">
        <f t="shared" ca="1" si="5"/>
        <v>479</v>
      </c>
      <c r="N86" s="11" t="s">
        <v>46</v>
      </c>
      <c r="O86" s="38" t="s">
        <v>13</v>
      </c>
      <c r="P86" s="11">
        <v>200</v>
      </c>
      <c r="Q86" s="11">
        <f t="shared" ca="1" si="6"/>
        <v>479</v>
      </c>
      <c r="R86" s="11" t="s">
        <v>41</v>
      </c>
      <c r="S86" s="38" t="s">
        <v>16</v>
      </c>
      <c r="T86" s="11">
        <v>200</v>
      </c>
      <c r="U86" s="11">
        <f t="shared" ca="1" si="7"/>
        <v>479</v>
      </c>
      <c r="V86" s="11">
        <v>350</v>
      </c>
      <c r="W86" s="38" t="s">
        <v>15</v>
      </c>
    </row>
    <row r="87" spans="1:23" ht="14.5" customHeight="1">
      <c r="A87" s="36" t="s">
        <v>126</v>
      </c>
      <c r="B87" s="36" t="s">
        <v>83</v>
      </c>
      <c r="C87" s="37">
        <v>808</v>
      </c>
      <c r="D87" s="3">
        <v>0</v>
      </c>
      <c r="E87" s="11">
        <v>808</v>
      </c>
      <c r="F87" s="11">
        <v>800</v>
      </c>
      <c r="G87" s="38" t="s">
        <v>14</v>
      </c>
      <c r="H87" s="11">
        <v>0</v>
      </c>
      <c r="I87" s="11">
        <f t="shared" ca="1" si="4"/>
        <v>808</v>
      </c>
      <c r="J87" s="11">
        <v>800</v>
      </c>
      <c r="K87" s="38" t="s">
        <v>14</v>
      </c>
      <c r="L87" s="11">
        <v>-527</v>
      </c>
      <c r="M87" s="11">
        <f t="shared" ca="1" si="5"/>
        <v>281</v>
      </c>
      <c r="N87" s="11" t="s">
        <v>35</v>
      </c>
      <c r="O87" s="38" t="s">
        <v>13</v>
      </c>
      <c r="P87" s="11">
        <v>-527</v>
      </c>
      <c r="Q87" s="11">
        <f t="shared" ca="1" si="6"/>
        <v>281</v>
      </c>
      <c r="R87" s="11" t="s">
        <v>35</v>
      </c>
      <c r="S87" s="38" t="s">
        <v>13</v>
      </c>
      <c r="T87" s="11">
        <v>0</v>
      </c>
      <c r="U87" s="11">
        <f t="shared" ca="1" si="7"/>
        <v>808</v>
      </c>
      <c r="V87" s="11">
        <v>800</v>
      </c>
      <c r="W87" s="38" t="s">
        <v>14</v>
      </c>
    </row>
    <row r="88" spans="1:23" ht="14.5" customHeight="1">
      <c r="A88" s="36" t="s">
        <v>127</v>
      </c>
      <c r="B88" s="36" t="s">
        <v>37</v>
      </c>
      <c r="C88" s="37">
        <v>648</v>
      </c>
      <c r="D88" s="3">
        <v>0</v>
      </c>
      <c r="E88" s="11">
        <v>648</v>
      </c>
      <c r="F88" s="11" t="s">
        <v>54</v>
      </c>
      <c r="G88" s="38" t="s">
        <v>14</v>
      </c>
      <c r="H88" s="11">
        <v>0</v>
      </c>
      <c r="I88" s="11">
        <f t="shared" ca="1" si="4"/>
        <v>648</v>
      </c>
      <c r="J88" s="11">
        <v>700</v>
      </c>
      <c r="K88" s="38" t="s">
        <v>14</v>
      </c>
      <c r="L88" s="11">
        <v>-359</v>
      </c>
      <c r="M88" s="11">
        <f t="shared" ca="1" si="5"/>
        <v>289</v>
      </c>
      <c r="N88" s="11">
        <v>300</v>
      </c>
      <c r="O88" s="38" t="s">
        <v>13</v>
      </c>
      <c r="P88" s="11">
        <v>-359</v>
      </c>
      <c r="Q88" s="11">
        <f t="shared" ca="1" si="6"/>
        <v>289</v>
      </c>
      <c r="R88" s="11" t="s">
        <v>35</v>
      </c>
      <c r="S88" s="38" t="s">
        <v>13</v>
      </c>
      <c r="T88" s="11">
        <v>0</v>
      </c>
      <c r="U88" s="11">
        <f t="shared" ca="1" si="7"/>
        <v>648</v>
      </c>
      <c r="V88" s="11">
        <v>700</v>
      </c>
      <c r="W88" s="38" t="s">
        <v>14</v>
      </c>
    </row>
    <row r="89" spans="1:23" ht="14.5" customHeight="1">
      <c r="A89" s="36" t="s">
        <v>128</v>
      </c>
      <c r="B89" s="36" t="s">
        <v>37</v>
      </c>
      <c r="C89" s="37">
        <v>740</v>
      </c>
      <c r="D89" s="3">
        <v>0</v>
      </c>
      <c r="E89" s="11">
        <v>740</v>
      </c>
      <c r="F89" s="11" t="s">
        <v>51</v>
      </c>
      <c r="G89" s="38" t="s">
        <v>14</v>
      </c>
      <c r="H89" s="11">
        <v>-409</v>
      </c>
      <c r="I89" s="11">
        <f t="shared" ca="1" si="4"/>
        <v>331</v>
      </c>
      <c r="J89" s="11">
        <v>300</v>
      </c>
      <c r="K89" s="38" t="s">
        <v>13</v>
      </c>
      <c r="L89" s="11">
        <v>0</v>
      </c>
      <c r="M89" s="11">
        <f t="shared" ca="1" si="5"/>
        <v>740</v>
      </c>
      <c r="N89" s="11">
        <v>700</v>
      </c>
      <c r="O89" s="38" t="s">
        <v>14</v>
      </c>
      <c r="P89" s="11">
        <v>-409</v>
      </c>
      <c r="Q89" s="11">
        <f t="shared" ca="1" si="6"/>
        <v>331</v>
      </c>
      <c r="R89" s="11" t="s">
        <v>54</v>
      </c>
      <c r="S89" s="38" t="s">
        <v>16</v>
      </c>
      <c r="T89" s="11">
        <v>0</v>
      </c>
      <c r="U89" s="11">
        <f t="shared" ca="1" si="7"/>
        <v>740</v>
      </c>
      <c r="V89" s="11">
        <v>700</v>
      </c>
      <c r="W89" s="38" t="s">
        <v>14</v>
      </c>
    </row>
    <row r="90" spans="1:23" ht="14.5" customHeight="1">
      <c r="A90" s="36" t="s">
        <v>129</v>
      </c>
      <c r="B90" s="36" t="s">
        <v>37</v>
      </c>
      <c r="C90" s="37">
        <v>494</v>
      </c>
      <c r="D90" s="3">
        <v>0</v>
      </c>
      <c r="E90" s="11">
        <v>494</v>
      </c>
      <c r="F90" s="11" t="s">
        <v>34</v>
      </c>
      <c r="G90" s="38" t="s">
        <v>18</v>
      </c>
      <c r="H90" s="11">
        <v>0</v>
      </c>
      <c r="I90" s="11">
        <f t="shared" ca="1" si="4"/>
        <v>494</v>
      </c>
      <c r="J90" s="11">
        <v>500</v>
      </c>
      <c r="K90" s="38" t="s">
        <v>14</v>
      </c>
      <c r="L90" s="11">
        <v>0</v>
      </c>
      <c r="M90" s="11">
        <f t="shared" ca="1" si="5"/>
        <v>494</v>
      </c>
      <c r="N90" s="11" t="s">
        <v>50</v>
      </c>
      <c r="O90" s="38" t="s">
        <v>14</v>
      </c>
      <c r="P90" s="11">
        <v>-244</v>
      </c>
      <c r="Q90" s="11">
        <f t="shared" ca="1" si="6"/>
        <v>250</v>
      </c>
      <c r="R90" s="11" t="s">
        <v>50</v>
      </c>
      <c r="S90" s="38" t="s">
        <v>16</v>
      </c>
      <c r="T90" s="11">
        <v>0</v>
      </c>
      <c r="U90" s="11">
        <f t="shared" ca="1" si="7"/>
        <v>494</v>
      </c>
      <c r="V90" s="11">
        <v>500</v>
      </c>
      <c r="W90" s="38" t="s">
        <v>14</v>
      </c>
    </row>
    <row r="91" spans="1:23" ht="14.5" customHeight="1">
      <c r="A91" s="36" t="s">
        <v>130</v>
      </c>
      <c r="B91" s="36" t="s">
        <v>37</v>
      </c>
      <c r="C91" s="37">
        <v>602</v>
      </c>
      <c r="D91" s="3">
        <v>0</v>
      </c>
      <c r="E91" s="11">
        <v>602</v>
      </c>
      <c r="F91" s="11" t="s">
        <v>53</v>
      </c>
      <c r="G91" s="38" t="s">
        <v>14</v>
      </c>
      <c r="H91" s="11">
        <v>0</v>
      </c>
      <c r="I91" s="11">
        <f t="shared" ca="1" si="4"/>
        <v>602</v>
      </c>
      <c r="J91" s="11">
        <v>600</v>
      </c>
      <c r="K91" s="38" t="s">
        <v>14</v>
      </c>
      <c r="L91" s="11">
        <v>0</v>
      </c>
      <c r="M91" s="11">
        <f t="shared" ca="1" si="5"/>
        <v>602</v>
      </c>
      <c r="N91" s="11">
        <v>600</v>
      </c>
      <c r="O91" s="38" t="s">
        <v>14</v>
      </c>
      <c r="P91" s="11">
        <v>-308</v>
      </c>
      <c r="Q91" s="11">
        <f t="shared" ca="1" si="6"/>
        <v>294</v>
      </c>
      <c r="R91" s="11" t="s">
        <v>53</v>
      </c>
      <c r="S91" s="38" t="s">
        <v>16</v>
      </c>
      <c r="T91" s="11">
        <v>0</v>
      </c>
      <c r="U91" s="11">
        <f t="shared" ca="1" si="7"/>
        <v>602</v>
      </c>
      <c r="V91" s="11">
        <v>600</v>
      </c>
      <c r="W91" s="38" t="s">
        <v>14</v>
      </c>
    </row>
    <row r="92" spans="1:23" ht="14.5" customHeight="1">
      <c r="A92" s="36" t="s">
        <v>131</v>
      </c>
      <c r="B92" s="36" t="s">
        <v>37</v>
      </c>
      <c r="C92" s="37">
        <v>661</v>
      </c>
      <c r="D92" s="3">
        <v>0</v>
      </c>
      <c r="E92" s="11">
        <v>661</v>
      </c>
      <c r="F92" s="11" t="s">
        <v>54</v>
      </c>
      <c r="G92" s="38" t="s">
        <v>14</v>
      </c>
      <c r="H92" s="11">
        <v>0</v>
      </c>
      <c r="I92" s="11">
        <f t="shared" ca="1" si="4"/>
        <v>661</v>
      </c>
      <c r="J92" s="11" t="s">
        <v>54</v>
      </c>
      <c r="K92" s="38" t="s">
        <v>14</v>
      </c>
      <c r="L92" s="11">
        <v>0</v>
      </c>
      <c r="M92" s="11">
        <f t="shared" ca="1" si="5"/>
        <v>661</v>
      </c>
      <c r="N92" s="11">
        <v>600</v>
      </c>
      <c r="O92" s="38" t="s">
        <v>14</v>
      </c>
      <c r="P92" s="11">
        <v>-369</v>
      </c>
      <c r="Q92" s="11">
        <f t="shared" ca="1" si="6"/>
        <v>292</v>
      </c>
      <c r="R92" s="11">
        <v>600</v>
      </c>
      <c r="S92" s="38" t="s">
        <v>16</v>
      </c>
      <c r="T92" s="11">
        <v>0</v>
      </c>
      <c r="U92" s="11">
        <f t="shared" ca="1" si="7"/>
        <v>661</v>
      </c>
      <c r="V92" s="11">
        <v>300</v>
      </c>
      <c r="W92" s="38" t="s">
        <v>14</v>
      </c>
    </row>
    <row r="93" spans="1:23" ht="14.5" customHeight="1">
      <c r="A93" s="36" t="s">
        <v>132</v>
      </c>
      <c r="B93" s="36" t="s">
        <v>33</v>
      </c>
      <c r="C93" s="37">
        <v>269</v>
      </c>
      <c r="D93" s="3">
        <v>0</v>
      </c>
      <c r="E93" s="11">
        <v>269</v>
      </c>
      <c r="F93" s="11" t="s">
        <v>54</v>
      </c>
      <c r="G93" s="38" t="s">
        <v>17</v>
      </c>
      <c r="H93" s="11">
        <v>0</v>
      </c>
      <c r="I93" s="11">
        <f t="shared" ca="1" si="4"/>
        <v>269</v>
      </c>
      <c r="J93" s="11">
        <v>250</v>
      </c>
      <c r="K93" s="38" t="s">
        <v>14</v>
      </c>
      <c r="L93" s="11">
        <v>0</v>
      </c>
      <c r="M93" s="11">
        <f t="shared" ca="1" si="5"/>
        <v>269</v>
      </c>
      <c r="N93" s="11" t="s">
        <v>35</v>
      </c>
      <c r="O93" s="38" t="s">
        <v>14</v>
      </c>
      <c r="P93" s="11">
        <v>0</v>
      </c>
      <c r="Q93" s="11">
        <f t="shared" ca="1" si="6"/>
        <v>269</v>
      </c>
      <c r="R93" s="11">
        <v>250</v>
      </c>
      <c r="S93" s="38" t="s">
        <v>14</v>
      </c>
      <c r="T93" s="11">
        <v>281</v>
      </c>
      <c r="U93" s="11">
        <f t="shared" ca="1" si="7"/>
        <v>550</v>
      </c>
      <c r="V93" s="11">
        <v>400</v>
      </c>
      <c r="W93" s="38" t="s">
        <v>15</v>
      </c>
    </row>
    <row r="94" spans="1:23" ht="14.5" customHeight="1">
      <c r="A94" s="36" t="s">
        <v>133</v>
      </c>
      <c r="B94" s="36" t="s">
        <v>37</v>
      </c>
      <c r="C94" s="37">
        <v>994</v>
      </c>
      <c r="D94" s="11">
        <v>0</v>
      </c>
      <c r="E94" s="11">
        <v>994</v>
      </c>
      <c r="F94" s="11" t="s">
        <v>38</v>
      </c>
      <c r="G94" s="38" t="s">
        <v>17</v>
      </c>
      <c r="H94" s="11">
        <v>0</v>
      </c>
      <c r="I94" s="11">
        <f t="shared" ca="1" si="4"/>
        <v>994</v>
      </c>
      <c r="J94" s="11">
        <v>450</v>
      </c>
      <c r="K94" s="38" t="s">
        <v>17</v>
      </c>
      <c r="L94" s="11">
        <v>-664</v>
      </c>
      <c r="M94" s="11">
        <f t="shared" ca="1" si="5"/>
        <v>330</v>
      </c>
      <c r="N94" s="11" t="s">
        <v>41</v>
      </c>
      <c r="O94" s="38" t="s">
        <v>13</v>
      </c>
      <c r="P94" s="11">
        <v>0</v>
      </c>
      <c r="Q94" s="11">
        <f t="shared" ca="1" si="6"/>
        <v>994</v>
      </c>
      <c r="R94" s="11">
        <v>300</v>
      </c>
      <c r="S94" s="38" t="s">
        <v>17</v>
      </c>
      <c r="T94" s="11">
        <v>-664</v>
      </c>
      <c r="U94" s="11">
        <f t="shared" ca="1" si="7"/>
        <v>330</v>
      </c>
      <c r="V94" s="11">
        <v>300</v>
      </c>
      <c r="W94" s="38" t="s">
        <v>13</v>
      </c>
    </row>
    <row r="95" spans="1:23" ht="14.5" customHeight="1">
      <c r="A95" s="36" t="s">
        <v>134</v>
      </c>
      <c r="B95" s="36" t="s">
        <v>37</v>
      </c>
      <c r="C95" s="37">
        <v>727</v>
      </c>
      <c r="D95" s="3">
        <v>-443</v>
      </c>
      <c r="E95" s="11">
        <v>284</v>
      </c>
      <c r="F95" s="11" t="s">
        <v>38</v>
      </c>
      <c r="G95" s="38" t="s">
        <v>13</v>
      </c>
      <c r="H95" s="11">
        <v>-443</v>
      </c>
      <c r="I95" s="11">
        <f t="shared" ca="1" si="4"/>
        <v>284</v>
      </c>
      <c r="J95" s="11">
        <v>250</v>
      </c>
      <c r="K95" s="38" t="s">
        <v>13</v>
      </c>
      <c r="L95" s="11">
        <v>-443</v>
      </c>
      <c r="M95" s="11">
        <f t="shared" ca="1" si="5"/>
        <v>284</v>
      </c>
      <c r="N95" s="11" t="s">
        <v>35</v>
      </c>
      <c r="O95" s="38" t="s">
        <v>13</v>
      </c>
      <c r="P95" s="11">
        <v>-443</v>
      </c>
      <c r="Q95" s="11">
        <f t="shared" ca="1" si="6"/>
        <v>284</v>
      </c>
      <c r="R95" s="11">
        <v>250</v>
      </c>
      <c r="S95" s="38" t="s">
        <v>13</v>
      </c>
      <c r="T95" s="11">
        <v>-443</v>
      </c>
      <c r="U95" s="11">
        <f t="shared" ca="1" si="7"/>
        <v>284</v>
      </c>
      <c r="V95" s="11" t="s">
        <v>35</v>
      </c>
      <c r="W95" s="38" t="s">
        <v>13</v>
      </c>
    </row>
    <row r="96" spans="1:23" ht="14.5" customHeight="1">
      <c r="A96" s="36" t="s">
        <v>135</v>
      </c>
      <c r="B96" s="36" t="s">
        <v>37</v>
      </c>
      <c r="C96" s="37">
        <v>506</v>
      </c>
      <c r="D96" s="3">
        <v>-285</v>
      </c>
      <c r="E96" s="11">
        <v>221</v>
      </c>
      <c r="F96" s="11" t="s">
        <v>38</v>
      </c>
      <c r="G96" s="38" t="s">
        <v>13</v>
      </c>
      <c r="H96" s="11">
        <v>-285</v>
      </c>
      <c r="I96" s="11">
        <f t="shared" ca="1" si="4"/>
        <v>221</v>
      </c>
      <c r="J96" s="11">
        <v>200</v>
      </c>
      <c r="K96" s="38" t="s">
        <v>13</v>
      </c>
      <c r="L96" s="11">
        <v>-285</v>
      </c>
      <c r="M96" s="11">
        <f t="shared" ca="1" si="5"/>
        <v>221</v>
      </c>
      <c r="N96" s="11" t="s">
        <v>41</v>
      </c>
      <c r="O96" s="38" t="s">
        <v>13</v>
      </c>
      <c r="P96" s="11">
        <v>-285</v>
      </c>
      <c r="Q96" s="11">
        <f t="shared" ca="1" si="6"/>
        <v>221</v>
      </c>
      <c r="R96" s="11">
        <v>200</v>
      </c>
      <c r="S96" s="38" t="s">
        <v>13</v>
      </c>
      <c r="T96" s="11">
        <v>-285</v>
      </c>
      <c r="U96" s="11">
        <f t="shared" ca="1" si="7"/>
        <v>221</v>
      </c>
      <c r="V96" s="11">
        <v>200</v>
      </c>
      <c r="W96" s="38" t="s">
        <v>13</v>
      </c>
    </row>
    <row r="97" spans="1:23" ht="14.5" customHeight="1">
      <c r="A97" s="36" t="s">
        <v>136</v>
      </c>
      <c r="B97" s="36" t="s">
        <v>37</v>
      </c>
      <c r="C97" s="37">
        <v>574</v>
      </c>
      <c r="D97" s="3">
        <v>-292</v>
      </c>
      <c r="E97" s="11">
        <v>282</v>
      </c>
      <c r="F97" s="11" t="s">
        <v>38</v>
      </c>
      <c r="G97" s="38" t="s">
        <v>13</v>
      </c>
      <c r="H97" s="11">
        <v>0</v>
      </c>
      <c r="I97" s="11">
        <f t="shared" ca="1" si="4"/>
        <v>574</v>
      </c>
      <c r="J97" s="11">
        <v>600</v>
      </c>
      <c r="K97" s="38" t="s">
        <v>14</v>
      </c>
      <c r="L97" s="11">
        <v>-292</v>
      </c>
      <c r="M97" s="11">
        <f t="shared" ca="1" si="5"/>
        <v>282</v>
      </c>
      <c r="N97" s="11" t="s">
        <v>35</v>
      </c>
      <c r="O97" s="38" t="s">
        <v>13</v>
      </c>
      <c r="P97" s="11">
        <v>0</v>
      </c>
      <c r="Q97" s="11">
        <f t="shared" ca="1" si="6"/>
        <v>574</v>
      </c>
      <c r="R97" s="11">
        <v>400</v>
      </c>
      <c r="S97" s="38" t="s">
        <v>14</v>
      </c>
      <c r="T97" s="11">
        <v>-292</v>
      </c>
      <c r="U97" s="11">
        <f t="shared" ca="1" si="7"/>
        <v>282</v>
      </c>
      <c r="V97" s="11" t="s">
        <v>35</v>
      </c>
      <c r="W97" s="38" t="s">
        <v>13</v>
      </c>
    </row>
    <row r="98" spans="1:23" ht="14.5" customHeight="1">
      <c r="A98" s="36" t="s">
        <v>137</v>
      </c>
      <c r="B98" s="36" t="s">
        <v>37</v>
      </c>
      <c r="C98" s="37">
        <v>2614</v>
      </c>
      <c r="D98" s="3">
        <v>0</v>
      </c>
      <c r="E98" s="11">
        <v>2614</v>
      </c>
      <c r="F98" s="11" t="s">
        <v>38</v>
      </c>
      <c r="G98" s="38" t="s">
        <v>17</v>
      </c>
      <c r="H98" s="11">
        <v>0</v>
      </c>
      <c r="I98" s="11">
        <f t="shared" ca="1" si="4"/>
        <v>2614</v>
      </c>
      <c r="J98" s="11">
        <v>250</v>
      </c>
      <c r="K98" s="38" t="s">
        <v>17</v>
      </c>
      <c r="L98" s="11">
        <v>-2388</v>
      </c>
      <c r="M98" s="11">
        <f t="shared" ca="1" si="5"/>
        <v>226</v>
      </c>
      <c r="N98" s="11">
        <v>200</v>
      </c>
      <c r="O98" s="38" t="s">
        <v>13</v>
      </c>
      <c r="P98" s="11">
        <v>-2388</v>
      </c>
      <c r="Q98" s="11">
        <f t="shared" ca="1" si="6"/>
        <v>226</v>
      </c>
      <c r="R98" s="11">
        <v>200</v>
      </c>
      <c r="S98" s="38" t="s">
        <v>13</v>
      </c>
      <c r="T98" s="11">
        <v>-2388</v>
      </c>
      <c r="U98" s="11">
        <f t="shared" ca="1" si="7"/>
        <v>226</v>
      </c>
      <c r="V98" s="11">
        <v>200</v>
      </c>
      <c r="W98" s="38" t="s">
        <v>13</v>
      </c>
    </row>
    <row r="99" spans="1:23" ht="14.5" customHeight="1">
      <c r="A99" s="36" t="s">
        <v>138</v>
      </c>
      <c r="B99" s="36" t="s">
        <v>49</v>
      </c>
      <c r="C99" s="37">
        <v>223</v>
      </c>
      <c r="D99" s="3">
        <v>212</v>
      </c>
      <c r="E99" s="11">
        <v>435</v>
      </c>
      <c r="F99" s="11" t="s">
        <v>38</v>
      </c>
      <c r="G99" s="38" t="s">
        <v>16</v>
      </c>
      <c r="H99" s="11">
        <v>0</v>
      </c>
      <c r="I99" s="11">
        <f t="shared" ca="1" si="4"/>
        <v>223</v>
      </c>
      <c r="J99" s="11">
        <v>350</v>
      </c>
      <c r="K99" s="38" t="s">
        <v>17</v>
      </c>
      <c r="L99" s="11">
        <v>212</v>
      </c>
      <c r="M99" s="11">
        <f t="shared" ca="1" si="5"/>
        <v>435</v>
      </c>
      <c r="N99" s="11">
        <v>300</v>
      </c>
      <c r="O99" s="38" t="s">
        <v>15</v>
      </c>
      <c r="P99" s="11">
        <v>212</v>
      </c>
      <c r="Q99" s="11">
        <f t="shared" ca="1" si="6"/>
        <v>435</v>
      </c>
      <c r="R99" s="11">
        <v>300</v>
      </c>
      <c r="S99" s="38" t="s">
        <v>15</v>
      </c>
      <c r="T99" s="11">
        <v>212</v>
      </c>
      <c r="U99" s="11">
        <f t="shared" ca="1" si="7"/>
        <v>435</v>
      </c>
      <c r="V99" s="11">
        <v>300</v>
      </c>
      <c r="W99" s="38" t="s">
        <v>15</v>
      </c>
    </row>
    <row r="100" spans="1:23" ht="14.5" customHeight="1">
      <c r="A100" s="36" t="s">
        <v>139</v>
      </c>
      <c r="B100" s="36" t="s">
        <v>49</v>
      </c>
      <c r="C100" s="37">
        <v>329</v>
      </c>
      <c r="D100" s="3">
        <v>0</v>
      </c>
      <c r="E100" s="11">
        <v>329</v>
      </c>
      <c r="F100" s="11" t="s">
        <v>34</v>
      </c>
      <c r="G100" s="38" t="s">
        <v>18</v>
      </c>
      <c r="H100" s="11">
        <v>0</v>
      </c>
      <c r="I100" s="11">
        <f t="shared" ca="1" si="4"/>
        <v>329</v>
      </c>
      <c r="J100" s="11">
        <v>300</v>
      </c>
      <c r="K100" s="38" t="s">
        <v>14</v>
      </c>
      <c r="L100" s="11">
        <v>0</v>
      </c>
      <c r="M100" s="11">
        <f t="shared" ca="1" si="5"/>
        <v>329</v>
      </c>
      <c r="N100" s="11" t="s">
        <v>47</v>
      </c>
      <c r="O100" s="38" t="s">
        <v>14</v>
      </c>
      <c r="P100" s="11">
        <v>0</v>
      </c>
      <c r="Q100" s="11">
        <f t="shared" ca="1" si="6"/>
        <v>329</v>
      </c>
      <c r="R100" s="11">
        <v>300</v>
      </c>
      <c r="S100" s="38" t="s">
        <v>14</v>
      </c>
      <c r="T100" s="11">
        <v>325</v>
      </c>
      <c r="U100" s="11">
        <f t="shared" ca="1" si="7"/>
        <v>654</v>
      </c>
      <c r="V100" s="11" t="s">
        <v>34</v>
      </c>
      <c r="W100" s="38" t="s">
        <v>18</v>
      </c>
    </row>
    <row r="101" spans="1:23" ht="14.5" customHeight="1">
      <c r="A101" s="36" t="s">
        <v>140</v>
      </c>
      <c r="B101" s="36" t="s">
        <v>49</v>
      </c>
      <c r="C101" s="37">
        <v>225</v>
      </c>
      <c r="D101" s="3">
        <v>0</v>
      </c>
      <c r="E101" s="11">
        <v>225</v>
      </c>
      <c r="F101" s="11" t="s">
        <v>46</v>
      </c>
      <c r="G101" s="38" t="s">
        <v>17</v>
      </c>
      <c r="H101" s="11">
        <v>0</v>
      </c>
      <c r="I101" s="11">
        <f t="shared" ca="1" si="4"/>
        <v>225</v>
      </c>
      <c r="J101" s="11">
        <v>200</v>
      </c>
      <c r="K101" s="38" t="s">
        <v>14</v>
      </c>
      <c r="L101" s="11">
        <v>0</v>
      </c>
      <c r="M101" s="11">
        <f t="shared" ca="1" si="5"/>
        <v>225</v>
      </c>
      <c r="N101" s="11" t="s">
        <v>41</v>
      </c>
      <c r="O101" s="38" t="s">
        <v>14</v>
      </c>
      <c r="P101" s="11">
        <v>0</v>
      </c>
      <c r="Q101" s="11">
        <f t="shared" ca="1" si="6"/>
        <v>225</v>
      </c>
      <c r="R101" s="11">
        <v>200</v>
      </c>
      <c r="S101" s="38" t="s">
        <v>14</v>
      </c>
      <c r="T101" s="11">
        <v>306</v>
      </c>
      <c r="U101" s="11">
        <f t="shared" ca="1" si="7"/>
        <v>531</v>
      </c>
      <c r="V101" s="11">
        <v>350</v>
      </c>
      <c r="W101" s="38" t="s">
        <v>15</v>
      </c>
    </row>
    <row r="102" spans="1:23" ht="14.5" customHeight="1">
      <c r="A102" s="36" t="s">
        <v>141</v>
      </c>
      <c r="B102" s="36" t="s">
        <v>49</v>
      </c>
      <c r="C102" s="37">
        <v>232</v>
      </c>
      <c r="D102" s="3">
        <v>258</v>
      </c>
      <c r="E102" s="11">
        <v>490</v>
      </c>
      <c r="F102" s="11">
        <v>500</v>
      </c>
      <c r="G102" s="38" t="s">
        <v>13</v>
      </c>
      <c r="H102" s="11">
        <v>0</v>
      </c>
      <c r="I102" s="11">
        <f t="shared" ca="1" si="4"/>
        <v>232</v>
      </c>
      <c r="J102" s="11">
        <v>200</v>
      </c>
      <c r="K102" s="38" t="s">
        <v>14</v>
      </c>
      <c r="L102" s="11">
        <v>258</v>
      </c>
      <c r="M102" s="11">
        <f t="shared" ca="1" si="5"/>
        <v>490</v>
      </c>
      <c r="N102" s="11">
        <v>500</v>
      </c>
      <c r="O102" s="38" t="s">
        <v>13</v>
      </c>
      <c r="P102" s="11">
        <v>258</v>
      </c>
      <c r="Q102" s="11">
        <f t="shared" ca="1" si="6"/>
        <v>490</v>
      </c>
      <c r="R102" s="11">
        <v>450</v>
      </c>
      <c r="S102" s="38" t="s">
        <v>13</v>
      </c>
      <c r="T102" s="11">
        <v>258</v>
      </c>
      <c r="U102" s="11">
        <f t="shared" ca="1" si="7"/>
        <v>490</v>
      </c>
      <c r="V102" s="11">
        <v>500</v>
      </c>
      <c r="W102" s="38" t="s">
        <v>13</v>
      </c>
    </row>
    <row r="103" spans="1:23" ht="14.5" customHeight="1">
      <c r="A103" s="36" t="s">
        <v>142</v>
      </c>
      <c r="B103" s="36" t="s">
        <v>49</v>
      </c>
      <c r="C103" s="37">
        <v>221</v>
      </c>
      <c r="D103" s="3">
        <v>0</v>
      </c>
      <c r="E103" s="11">
        <v>221</v>
      </c>
      <c r="F103" s="11" t="s">
        <v>38</v>
      </c>
      <c r="G103" s="38" t="s">
        <v>14</v>
      </c>
      <c r="H103" s="11">
        <v>0</v>
      </c>
      <c r="I103" s="11">
        <f t="shared" ca="1" si="4"/>
        <v>221</v>
      </c>
      <c r="J103" s="11">
        <v>200</v>
      </c>
      <c r="K103" s="38" t="s">
        <v>14</v>
      </c>
      <c r="L103" s="11">
        <v>0</v>
      </c>
      <c r="M103" s="11">
        <f t="shared" ca="1" si="5"/>
        <v>221</v>
      </c>
      <c r="N103" s="11" t="s">
        <v>41</v>
      </c>
      <c r="O103" s="38" t="s">
        <v>14</v>
      </c>
      <c r="P103" s="11">
        <v>0</v>
      </c>
      <c r="Q103" s="11">
        <f t="shared" ca="1" si="6"/>
        <v>221</v>
      </c>
      <c r="R103" s="11">
        <v>300</v>
      </c>
      <c r="S103" s="38" t="s">
        <v>14</v>
      </c>
      <c r="T103" s="11">
        <v>210</v>
      </c>
      <c r="U103" s="11">
        <f t="shared" ca="1" si="7"/>
        <v>431</v>
      </c>
      <c r="V103" s="11">
        <v>300</v>
      </c>
      <c r="W103" s="38" t="s">
        <v>15</v>
      </c>
    </row>
    <row r="104" spans="1:23" ht="14.5" customHeight="1">
      <c r="A104" s="36" t="s">
        <v>143</v>
      </c>
      <c r="B104" s="36" t="s">
        <v>49</v>
      </c>
      <c r="C104" s="37">
        <v>357</v>
      </c>
      <c r="D104" s="3">
        <v>202</v>
      </c>
      <c r="E104" s="11">
        <v>559</v>
      </c>
      <c r="F104" s="11" t="s">
        <v>53</v>
      </c>
      <c r="G104" s="38" t="s">
        <v>13</v>
      </c>
      <c r="H104" s="11">
        <v>202</v>
      </c>
      <c r="I104" s="11">
        <f t="shared" ca="1" si="4"/>
        <v>559</v>
      </c>
      <c r="J104" s="11">
        <v>500</v>
      </c>
      <c r="K104" s="38" t="s">
        <v>13</v>
      </c>
      <c r="L104" s="11">
        <v>202</v>
      </c>
      <c r="M104" s="11">
        <f t="shared" ca="1" si="5"/>
        <v>559</v>
      </c>
      <c r="N104" s="11">
        <v>500</v>
      </c>
      <c r="O104" s="38" t="s">
        <v>13</v>
      </c>
      <c r="P104" s="11">
        <v>0</v>
      </c>
      <c r="Q104" s="11">
        <f t="shared" ca="1" si="6"/>
        <v>357</v>
      </c>
      <c r="R104" s="11" t="s">
        <v>57</v>
      </c>
      <c r="S104" s="38" t="s">
        <v>14</v>
      </c>
      <c r="T104" s="11">
        <v>202</v>
      </c>
      <c r="U104" s="11">
        <f t="shared" ca="1" si="7"/>
        <v>559</v>
      </c>
      <c r="V104" s="11">
        <v>500</v>
      </c>
      <c r="W104" s="38" t="s">
        <v>13</v>
      </c>
    </row>
    <row r="105" spans="1:23" ht="14.5" customHeight="1">
      <c r="A105" s="36" t="s">
        <v>144</v>
      </c>
      <c r="B105" s="36" t="s">
        <v>83</v>
      </c>
      <c r="C105" s="37">
        <v>660</v>
      </c>
      <c r="D105" s="3">
        <v>0</v>
      </c>
      <c r="E105" s="11">
        <v>660</v>
      </c>
      <c r="F105" s="11" t="s">
        <v>46</v>
      </c>
      <c r="G105" s="38" t="s">
        <v>17</v>
      </c>
      <c r="H105" s="11">
        <v>-301</v>
      </c>
      <c r="I105" s="11">
        <f t="shared" ca="1" si="4"/>
        <v>359</v>
      </c>
      <c r="J105" s="11">
        <v>300</v>
      </c>
      <c r="K105" s="38" t="s">
        <v>13</v>
      </c>
      <c r="L105" s="11">
        <v>0</v>
      </c>
      <c r="M105" s="11">
        <f t="shared" ca="1" si="5"/>
        <v>660</v>
      </c>
      <c r="N105" s="11">
        <v>600</v>
      </c>
      <c r="O105" s="38" t="s">
        <v>14</v>
      </c>
      <c r="P105" s="11">
        <v>0</v>
      </c>
      <c r="Q105" s="11">
        <f t="shared" ca="1" si="6"/>
        <v>660</v>
      </c>
      <c r="R105" s="11">
        <v>300</v>
      </c>
      <c r="S105" s="38" t="s">
        <v>17</v>
      </c>
      <c r="T105" s="11">
        <v>-301</v>
      </c>
      <c r="U105" s="11">
        <f t="shared" ca="1" si="7"/>
        <v>359</v>
      </c>
      <c r="V105" s="11">
        <v>350</v>
      </c>
      <c r="W105" s="38" t="s">
        <v>13</v>
      </c>
    </row>
    <row r="106" spans="1:23" ht="14.5" customHeight="1">
      <c r="A106" s="36" t="s">
        <v>145</v>
      </c>
      <c r="B106" s="36" t="s">
        <v>37</v>
      </c>
      <c r="C106" s="37">
        <v>735</v>
      </c>
      <c r="D106" s="3">
        <v>-437</v>
      </c>
      <c r="E106" s="11">
        <v>298</v>
      </c>
      <c r="F106" s="11">
        <v>300</v>
      </c>
      <c r="G106" s="38" t="s">
        <v>13</v>
      </c>
      <c r="H106" s="11">
        <v>0</v>
      </c>
      <c r="I106" s="11">
        <f t="shared" ca="1" si="4"/>
        <v>735</v>
      </c>
      <c r="J106" s="11" t="s">
        <v>34</v>
      </c>
      <c r="K106" s="38" t="s">
        <v>18</v>
      </c>
      <c r="L106" s="11">
        <v>0</v>
      </c>
      <c r="M106" s="11">
        <f t="shared" ca="1" si="5"/>
        <v>735</v>
      </c>
      <c r="N106" s="11" t="s">
        <v>51</v>
      </c>
      <c r="O106" s="38" t="s">
        <v>14</v>
      </c>
      <c r="P106" s="11">
        <v>0</v>
      </c>
      <c r="Q106" s="11">
        <f t="shared" ca="1" si="6"/>
        <v>735</v>
      </c>
      <c r="R106" s="11" t="s">
        <v>41</v>
      </c>
      <c r="S106" s="38" t="s">
        <v>17</v>
      </c>
      <c r="T106" s="11">
        <v>-437</v>
      </c>
      <c r="U106" s="11">
        <f t="shared" ca="1" si="7"/>
        <v>298</v>
      </c>
      <c r="V106" s="11">
        <v>250</v>
      </c>
      <c r="W106" s="38" t="s">
        <v>13</v>
      </c>
    </row>
    <row r="107" spans="1:23" ht="14.5" customHeight="1">
      <c r="A107" s="36" t="s">
        <v>146</v>
      </c>
      <c r="B107" s="36" t="s">
        <v>37</v>
      </c>
      <c r="C107" s="37">
        <v>484</v>
      </c>
      <c r="D107" s="3">
        <v>-261</v>
      </c>
      <c r="E107" s="11">
        <v>223</v>
      </c>
      <c r="F107" s="11" t="s">
        <v>38</v>
      </c>
      <c r="G107" s="38" t="s">
        <v>13</v>
      </c>
      <c r="H107" s="11">
        <v>-261</v>
      </c>
      <c r="I107" s="11">
        <f t="shared" ca="1" si="4"/>
        <v>223</v>
      </c>
      <c r="J107" s="11">
        <v>200</v>
      </c>
      <c r="K107" s="38" t="s">
        <v>13</v>
      </c>
      <c r="L107" s="11">
        <v>-261</v>
      </c>
      <c r="M107" s="11">
        <f t="shared" ca="1" si="5"/>
        <v>223</v>
      </c>
      <c r="N107" s="11">
        <v>225</v>
      </c>
      <c r="O107" s="38" t="s">
        <v>13</v>
      </c>
      <c r="P107" s="11">
        <v>0</v>
      </c>
      <c r="Q107" s="11">
        <f t="shared" ca="1" si="6"/>
        <v>484</v>
      </c>
      <c r="R107" s="11">
        <v>200</v>
      </c>
      <c r="S107" s="38" t="s">
        <v>17</v>
      </c>
      <c r="T107" s="11">
        <v>-261</v>
      </c>
      <c r="U107" s="11">
        <f t="shared" ca="1" si="7"/>
        <v>223</v>
      </c>
      <c r="V107" s="11">
        <v>200</v>
      </c>
      <c r="W107" s="38" t="s">
        <v>13</v>
      </c>
    </row>
    <row r="108" spans="1:23" ht="14.5" customHeight="1">
      <c r="A108" s="36" t="s">
        <v>147</v>
      </c>
      <c r="B108" s="36" t="s">
        <v>37</v>
      </c>
      <c r="C108" s="37">
        <v>475</v>
      </c>
      <c r="D108" s="3">
        <v>0</v>
      </c>
      <c r="E108" s="11">
        <v>475</v>
      </c>
      <c r="F108" s="11">
        <v>500</v>
      </c>
      <c r="G108" s="38" t="s">
        <v>14</v>
      </c>
      <c r="H108" s="11">
        <v>0</v>
      </c>
      <c r="I108" s="11">
        <f t="shared" ca="1" si="4"/>
        <v>475</v>
      </c>
      <c r="J108" s="11">
        <v>500</v>
      </c>
      <c r="K108" s="38" t="s">
        <v>14</v>
      </c>
      <c r="L108" s="11">
        <v>0</v>
      </c>
      <c r="M108" s="11">
        <f t="shared" ca="1" si="5"/>
        <v>475</v>
      </c>
      <c r="N108" s="11" t="s">
        <v>50</v>
      </c>
      <c r="O108" s="38" t="s">
        <v>14</v>
      </c>
      <c r="P108" s="11">
        <v>0</v>
      </c>
      <c r="Q108" s="11">
        <f t="shared" ca="1" si="6"/>
        <v>475</v>
      </c>
      <c r="R108" s="11">
        <v>450</v>
      </c>
      <c r="S108" s="38" t="s">
        <v>14</v>
      </c>
      <c r="T108" s="11">
        <v>-236</v>
      </c>
      <c r="U108" s="11">
        <f t="shared" ca="1" si="7"/>
        <v>239</v>
      </c>
      <c r="V108" s="11" t="s">
        <v>41</v>
      </c>
      <c r="W108" s="38" t="s">
        <v>13</v>
      </c>
    </row>
    <row r="109" spans="1:23" ht="14.5" customHeight="1">
      <c r="A109" s="36" t="s">
        <v>148</v>
      </c>
      <c r="B109" s="36" t="s">
        <v>37</v>
      </c>
      <c r="C109" s="37">
        <v>786</v>
      </c>
      <c r="D109" s="3">
        <v>0</v>
      </c>
      <c r="E109" s="11">
        <v>786</v>
      </c>
      <c r="F109" s="11" t="s">
        <v>51</v>
      </c>
      <c r="G109" s="38" t="s">
        <v>14</v>
      </c>
      <c r="H109" s="11">
        <v>0</v>
      </c>
      <c r="I109" s="11">
        <f t="shared" ca="1" si="4"/>
        <v>786</v>
      </c>
      <c r="J109" s="11">
        <v>700</v>
      </c>
      <c r="K109" s="38" t="s">
        <v>14</v>
      </c>
      <c r="L109" s="11">
        <v>0</v>
      </c>
      <c r="M109" s="11">
        <f t="shared" ca="1" si="5"/>
        <v>786</v>
      </c>
      <c r="N109" s="11" t="s">
        <v>51</v>
      </c>
      <c r="O109" s="38" t="s">
        <v>14</v>
      </c>
      <c r="P109" s="11">
        <v>0</v>
      </c>
      <c r="Q109" s="11">
        <f t="shared" ca="1" si="6"/>
        <v>786</v>
      </c>
      <c r="R109" s="11">
        <v>600</v>
      </c>
      <c r="S109" s="38" t="s">
        <v>17</v>
      </c>
      <c r="T109" s="11">
        <v>-552</v>
      </c>
      <c r="U109" s="11">
        <f t="shared" ca="1" si="7"/>
        <v>234</v>
      </c>
      <c r="V109" s="11" t="s">
        <v>41</v>
      </c>
      <c r="W109" s="38" t="s">
        <v>13</v>
      </c>
    </row>
    <row r="110" spans="1:23" ht="14.5" customHeight="1">
      <c r="A110" s="39" t="s">
        <v>149</v>
      </c>
      <c r="B110" s="39" t="s">
        <v>37</v>
      </c>
      <c r="C110" s="40">
        <v>512</v>
      </c>
      <c r="D110" s="20">
        <v>0</v>
      </c>
      <c r="E110" s="20">
        <v>512</v>
      </c>
      <c r="F110" s="20" t="s">
        <v>53</v>
      </c>
      <c r="G110" s="16" t="s">
        <v>14</v>
      </c>
      <c r="H110" s="20">
        <v>0</v>
      </c>
      <c r="I110" s="20">
        <f t="shared" ca="1" si="4"/>
        <v>512</v>
      </c>
      <c r="J110" s="20">
        <v>500</v>
      </c>
      <c r="K110" s="16" t="s">
        <v>14</v>
      </c>
      <c r="L110" s="20">
        <v>0</v>
      </c>
      <c r="M110" s="20">
        <f t="shared" ca="1" si="5"/>
        <v>512</v>
      </c>
      <c r="N110" s="20">
        <v>500</v>
      </c>
      <c r="O110" s="16" t="s">
        <v>14</v>
      </c>
      <c r="P110" s="20">
        <v>0</v>
      </c>
      <c r="Q110" s="20">
        <f t="shared" ca="1" si="6"/>
        <v>512</v>
      </c>
      <c r="R110" s="20">
        <v>500</v>
      </c>
      <c r="S110" s="16" t="s">
        <v>14</v>
      </c>
      <c r="T110" s="20">
        <v>-272</v>
      </c>
      <c r="U110" s="20">
        <f t="shared" ca="1" si="7"/>
        <v>240</v>
      </c>
      <c r="V110" s="20" t="s">
        <v>41</v>
      </c>
      <c r="W110" s="16" t="s">
        <v>13</v>
      </c>
    </row>
    <row r="111" spans="1:23" ht="14.5" customHeight="1">
      <c r="A111" s="10"/>
      <c r="B111" s="10"/>
      <c r="C111" s="10"/>
      <c r="D111" s="11"/>
      <c r="E111" s="11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ht="14.5" customHeight="1">
      <c r="A112" s="10" t="s">
        <v>150</v>
      </c>
      <c r="B112" s="10"/>
      <c r="C112" s="10"/>
      <c r="D112" s="11"/>
      <c r="E112" s="11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ht="14.5" customHeight="1">
      <c r="A113" s="10" t="s">
        <v>151</v>
      </c>
      <c r="B113" s="10"/>
      <c r="C113" s="10"/>
      <c r="D113" s="11"/>
      <c r="E113" s="11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ht="14.5" customHeight="1">
      <c r="A114" s="10"/>
      <c r="B114" s="10"/>
      <c r="C114" s="10"/>
      <c r="D114" s="11"/>
      <c r="E114" s="11"/>
      <c r="F114" s="10"/>
      <c r="G114" s="10"/>
      <c r="Q114" s="10"/>
      <c r="R114" s="10"/>
      <c r="S114" s="10"/>
      <c r="T114" s="10"/>
      <c r="U114" s="10"/>
      <c r="V114" s="10"/>
      <c r="W114" s="10"/>
    </row>
    <row r="115" spans="1:23" ht="14.5" customHeight="1">
      <c r="A115" s="10"/>
      <c r="B115" s="10"/>
      <c r="C115" s="10"/>
      <c r="D115" s="11"/>
      <c r="E115" s="11"/>
      <c r="F115" s="10"/>
      <c r="G115" s="10"/>
      <c r="Q115" s="10"/>
      <c r="R115" s="10"/>
      <c r="S115" s="10"/>
      <c r="T115" s="10"/>
      <c r="U115" s="10"/>
      <c r="V115" s="10"/>
      <c r="W115" s="10"/>
    </row>
    <row r="116" spans="1:23" ht="14.5" customHeight="1">
      <c r="A116" s="10"/>
      <c r="B116" s="10"/>
      <c r="C116" s="10"/>
      <c r="D116" s="11"/>
      <c r="E116" s="11"/>
      <c r="F116" s="10"/>
      <c r="G116" s="10"/>
      <c r="Q116" s="10"/>
      <c r="R116" s="10"/>
      <c r="S116" s="10"/>
      <c r="T116" s="10"/>
      <c r="U116" s="10"/>
      <c r="V116" s="10"/>
      <c r="W116" s="10"/>
    </row>
    <row r="117" spans="1:23" ht="14.5" customHeight="1">
      <c r="G117" s="10"/>
      <c r="Q117" s="10"/>
      <c r="R117" s="10"/>
      <c r="S117" s="10"/>
      <c r="T117" s="10"/>
      <c r="U117" s="10"/>
      <c r="V117" s="10"/>
      <c r="W117" s="10"/>
    </row>
    <row r="129" spans="3:23" ht="14.5" customHeight="1">
      <c r="L129" s="41"/>
      <c r="M129" s="41"/>
      <c r="N129" s="41"/>
      <c r="O129" s="41"/>
    </row>
    <row r="130" spans="3:23" ht="14.5" customHeight="1">
      <c r="L130" s="41"/>
      <c r="M130" s="41"/>
      <c r="N130" s="41"/>
      <c r="O130" s="41"/>
    </row>
    <row r="131" spans="3:23" ht="14.5" customHeight="1">
      <c r="C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42"/>
      <c r="U131" s="3"/>
      <c r="V131" s="3"/>
      <c r="W131" s="3"/>
    </row>
    <row r="132" spans="3:23" ht="14.5" customHeight="1">
      <c r="C132" s="3"/>
      <c r="F132" s="4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3:23" ht="14.5" customHeight="1">
      <c r="C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3:23" ht="14.5" customHeight="1">
      <c r="L134" s="41"/>
      <c r="M134" s="41"/>
      <c r="N134" s="41"/>
      <c r="O134" s="41"/>
    </row>
  </sheetData>
  <mergeCells count="6">
    <mergeCell ref="C16:W16"/>
    <mergeCell ref="D17:G17"/>
    <mergeCell ref="H17:K17"/>
    <mergeCell ref="L17:O17"/>
    <mergeCell ref="P17:S17"/>
    <mergeCell ref="T17:W17"/>
  </mergeCells>
  <pageMargins left="0.70000000000000007" right="0.70000000000000007" top="0.39370078740157483" bottom="0" header="0.30000000000000004" footer="0.30000000000000004"/>
  <pageSetup paperSize="9" scale="32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</vt:lpstr>
    </vt:vector>
  </TitlesOfParts>
  <Company>EPFL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Massouras</dc:creator>
  <cp:lastModifiedBy>Andreas Massouras</cp:lastModifiedBy>
  <dcterms:created xsi:type="dcterms:W3CDTF">2012-09-14T09:06:34Z</dcterms:created>
  <dcterms:modified xsi:type="dcterms:W3CDTF">2012-09-14T09:06:38Z</dcterms:modified>
</cp:coreProperties>
</file>