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9635" windowHeight="7425"/>
  </bookViews>
  <sheets>
    <sheet name="MULE Runtimes" sheetId="1" r:id="rId1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2"/>
  <c r="H5"/>
  <c r="H6"/>
  <c r="H7"/>
  <c r="H8"/>
  <c r="H9"/>
  <c r="H10"/>
  <c r="H11"/>
  <c r="H12"/>
  <c r="H13"/>
  <c r="H14"/>
  <c r="H15"/>
  <c r="H16"/>
  <c r="H17"/>
  <c r="H4"/>
  <c r="G5"/>
  <c r="G6"/>
  <c r="G7"/>
  <c r="G8"/>
  <c r="G9"/>
  <c r="G10"/>
  <c r="G11"/>
  <c r="G12"/>
  <c r="G13"/>
  <c r="G14"/>
  <c r="G15"/>
  <c r="G16"/>
  <c r="G17"/>
  <c r="G4"/>
  <c r="E20"/>
  <c r="D20"/>
  <c r="E5"/>
  <c r="E6"/>
  <c r="E7"/>
  <c r="E8"/>
  <c r="E9"/>
  <c r="E10"/>
  <c r="E11"/>
  <c r="E12"/>
  <c r="E13"/>
  <c r="E14"/>
  <c r="E15"/>
  <c r="E16"/>
  <c r="E17"/>
  <c r="E4"/>
  <c r="D5"/>
  <c r="D6"/>
  <c r="D7"/>
  <c r="D8"/>
  <c r="D9"/>
  <c r="D10"/>
  <c r="D11"/>
  <c r="D12"/>
  <c r="D13"/>
  <c r="D14"/>
  <c r="D15"/>
  <c r="D16"/>
  <c r="D17"/>
  <c r="D4"/>
  <c r="B19"/>
</calcChain>
</file>

<file path=xl/sharedStrings.xml><?xml version="1.0" encoding="utf-8"?>
<sst xmlns="http://schemas.openxmlformats.org/spreadsheetml/2006/main" count="5" uniqueCount="5">
  <si>
    <t>Threshold</t>
  </si>
  <si>
    <t>Runtime (s)</t>
  </si>
  <si>
    <t xml:space="preserve">Log(Runtime) </t>
  </si>
  <si>
    <t>xy</t>
  </si>
  <si>
    <t>x^2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</si>
</sst>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302503692135525"/>
          <c:y val="3.9314078869276001E-2"/>
          <c:w val="0.80966273998880922"/>
          <c:h val="0.79381702490726258"/>
        </c:manualLayout>
      </c:layout>
      <c:lineChart>
        <c:grouping val="standard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numRef>
              <c:f>'MULE Runtimes'!$A$2:$A$17</c:f>
              <c:numCache>
                <c:formatCode>General</c:formatCode>
                <c:ptCount val="16"/>
                <c:pt idx="0">
                  <c:v>50</c:v>
                </c:pt>
                <c:pt idx="1">
                  <c:v>49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38</c:v>
                </c:pt>
                <c:pt idx="13">
                  <c:v>37</c:v>
                </c:pt>
                <c:pt idx="14">
                  <c:v>36</c:v>
                </c:pt>
                <c:pt idx="15">
                  <c:v>35</c:v>
                </c:pt>
              </c:numCache>
            </c:numRef>
          </c:cat>
          <c:val>
            <c:numRef>
              <c:f>'MULE Runtimes'!$B$2:$B$17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0.7</c:v>
                </c:pt>
                <c:pt idx="7">
                  <c:v>1.01</c:v>
                </c:pt>
                <c:pt idx="8">
                  <c:v>2.85</c:v>
                </c:pt>
                <c:pt idx="9">
                  <c:v>3.82</c:v>
                </c:pt>
                <c:pt idx="10">
                  <c:v>20.82</c:v>
                </c:pt>
                <c:pt idx="11">
                  <c:v>77.23</c:v>
                </c:pt>
                <c:pt idx="12">
                  <c:v>575.39</c:v>
                </c:pt>
                <c:pt idx="13">
                  <c:v>3918.87</c:v>
                </c:pt>
                <c:pt idx="14">
                  <c:v>15226.09</c:v>
                </c:pt>
                <c:pt idx="15">
                  <c:v>4932630.38</c:v>
                </c:pt>
              </c:numCache>
            </c:numRef>
          </c:val>
        </c:ser>
        <c:ser>
          <c:idx val="2"/>
          <c:order val="1"/>
          <c:tx>
            <c:v>Trendline</c:v>
          </c:tx>
          <c:spPr>
            <a:ln w="25400">
              <a:solidFill>
                <a:prstClr val="black"/>
              </a:solidFill>
              <a:prstDash val="sysDash"/>
            </a:ln>
          </c:spPr>
          <c:marker>
            <c:symbol val="none"/>
          </c:marker>
          <c:val>
            <c:numRef>
              <c:f>'MULE Runtimes'!$H$2:$H$17</c:f>
              <c:numCache>
                <c:formatCode>General</c:formatCode>
                <c:ptCount val="16"/>
                <c:pt idx="2">
                  <c:v>1.9582999411629077E-3</c:v>
                </c:pt>
                <c:pt idx="3">
                  <c:v>7.4836398143108647E-3</c:v>
                </c:pt>
                <c:pt idx="4">
                  <c:v>2.8598716515857662E-2</c:v>
                </c:pt>
                <c:pt idx="5">
                  <c:v>0.10928994535391139</c:v>
                </c:pt>
                <c:pt idx="6">
                  <c:v>0.41765133581564634</c:v>
                </c:pt>
                <c:pt idx="7">
                  <c:v>1.5960538523807539</c:v>
                </c:pt>
                <c:pt idx="8">
                  <c:v>6.0993170169672277</c:v>
                </c:pt>
                <c:pt idx="9">
                  <c:v>23.308529356934994</c:v>
                </c:pt>
                <c:pt idx="10">
                  <c:v>89.073504340202376</c:v>
                </c:pt>
                <c:pt idx="11">
                  <c:v>340.39424169347774</c:v>
                </c:pt>
                <c:pt idx="12">
                  <c:v>1300.8160017544278</c:v>
                </c:pt>
                <c:pt idx="13">
                  <c:v>4971.0660850253735</c:v>
                </c:pt>
                <c:pt idx="14">
                  <c:v>18996.920385635269</c:v>
                </c:pt>
                <c:pt idx="15">
                  <c:v>72596.698166068731</c:v>
                </c:pt>
              </c:numCache>
            </c:numRef>
          </c:val>
        </c:ser>
        <c:marker val="1"/>
        <c:axId val="110407040"/>
        <c:axId val="110417408"/>
      </c:lineChart>
      <c:catAx>
        <c:axId val="110407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Support Threshold Value</a:t>
                </a:r>
              </a:p>
            </c:rich>
          </c:tx>
          <c:layout>
            <c:manualLayout>
              <c:xMode val="edge"/>
              <c:yMode val="edge"/>
              <c:x val="0.36849584920681194"/>
              <c:y val="0.9153747793830845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0417408"/>
        <c:crossesAt val="1.0000000000000005E-2"/>
        <c:auto val="1"/>
        <c:lblAlgn val="ctr"/>
        <c:lblOffset val="100"/>
      </c:catAx>
      <c:valAx>
        <c:axId val="110417408"/>
        <c:scaling>
          <c:logBase val="10"/>
          <c:orientation val="minMax"/>
          <c:max val="10000000"/>
          <c:min val="1.0000000000000005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Log-scale</a:t>
                </a:r>
                <a:r>
                  <a:rPr lang="en-US" sz="1600" baseline="0"/>
                  <a:t> Runtime (s)</a:t>
                </a:r>
              </a:p>
            </c:rich>
          </c:tx>
          <c:layout>
            <c:manualLayout>
              <c:xMode val="edge"/>
              <c:yMode val="edge"/>
              <c:x val="1.2414646859016136E-2"/>
              <c:y val="0.20196415927969943"/>
            </c:manualLayout>
          </c:layout>
        </c:title>
        <c:numFmt formatCode="0E+0" sourceLinked="0"/>
        <c:tickLblPos val="nextTo"/>
        <c:spPr>
          <a:ln w="9525"/>
        </c:spPr>
        <c:txPr>
          <a:bodyPr/>
          <a:lstStyle/>
          <a:p>
            <a:pPr>
              <a:defRPr sz="1200"/>
            </a:pPr>
            <a:endParaRPr lang="en-US"/>
          </a:p>
        </c:txPr>
        <c:crossAx val="11040704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302503692135525"/>
          <c:y val="3.9314078869276001E-2"/>
          <c:w val="0.80966273998880922"/>
          <c:h val="0.79381702490726258"/>
        </c:manualLayout>
      </c:layout>
      <c:lineChart>
        <c:grouping val="standard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numRef>
              <c:f>'MULE Runtimes'!$A$2:$A$51</c:f>
              <c:numCache>
                <c:formatCode>General</c:formatCode>
                <c:ptCount val="50"/>
                <c:pt idx="0">
                  <c:v>50</c:v>
                </c:pt>
                <c:pt idx="1">
                  <c:v>49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38</c:v>
                </c:pt>
                <c:pt idx="13">
                  <c:v>37</c:v>
                </c:pt>
                <c:pt idx="14">
                  <c:v>36</c:v>
                </c:pt>
                <c:pt idx="15">
                  <c:v>35</c:v>
                </c:pt>
                <c:pt idx="16">
                  <c:v>34</c:v>
                </c:pt>
                <c:pt idx="17">
                  <c:v>33</c:v>
                </c:pt>
                <c:pt idx="18">
                  <c:v>32</c:v>
                </c:pt>
                <c:pt idx="19">
                  <c:v>31</c:v>
                </c:pt>
                <c:pt idx="20">
                  <c:v>30</c:v>
                </c:pt>
                <c:pt idx="21">
                  <c:v>29</c:v>
                </c:pt>
                <c:pt idx="22">
                  <c:v>28</c:v>
                </c:pt>
                <c:pt idx="23">
                  <c:v>27</c:v>
                </c:pt>
                <c:pt idx="24">
                  <c:v>26</c:v>
                </c:pt>
                <c:pt idx="25">
                  <c:v>25</c:v>
                </c:pt>
                <c:pt idx="26">
                  <c:v>24</c:v>
                </c:pt>
                <c:pt idx="27">
                  <c:v>23</c:v>
                </c:pt>
                <c:pt idx="28">
                  <c:v>22</c:v>
                </c:pt>
                <c:pt idx="29">
                  <c:v>21</c:v>
                </c:pt>
                <c:pt idx="30">
                  <c:v>20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16</c:v>
                </c:pt>
                <c:pt idx="35">
                  <c:v>15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</c:numCache>
            </c:numRef>
          </c:cat>
          <c:val>
            <c:numRef>
              <c:f>'MULE Runtimes'!$I$2:$I$17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0.05</c:v>
                </c:pt>
                <c:pt idx="5">
                  <c:v>0.19</c:v>
                </c:pt>
                <c:pt idx="6">
                  <c:v>0.8899999999999999</c:v>
                </c:pt>
                <c:pt idx="7">
                  <c:v>1.9</c:v>
                </c:pt>
                <c:pt idx="8">
                  <c:v>4.75</c:v>
                </c:pt>
                <c:pt idx="9">
                  <c:v>8.57</c:v>
                </c:pt>
                <c:pt idx="10">
                  <c:v>29.39</c:v>
                </c:pt>
                <c:pt idx="11">
                  <c:v>106.62</c:v>
                </c:pt>
                <c:pt idx="12">
                  <c:v>682.01</c:v>
                </c:pt>
                <c:pt idx="13">
                  <c:v>4600.88</c:v>
                </c:pt>
                <c:pt idx="14">
                  <c:v>19826.97</c:v>
                </c:pt>
                <c:pt idx="15">
                  <c:v>4952457.3499999996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'MULE Runtimes'!$A$2:$A$51</c:f>
              <c:numCache>
                <c:formatCode>General</c:formatCode>
                <c:ptCount val="50"/>
                <c:pt idx="0">
                  <c:v>50</c:v>
                </c:pt>
                <c:pt idx="1">
                  <c:v>49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38</c:v>
                </c:pt>
                <c:pt idx="13">
                  <c:v>37</c:v>
                </c:pt>
                <c:pt idx="14">
                  <c:v>36</c:v>
                </c:pt>
                <c:pt idx="15">
                  <c:v>35</c:v>
                </c:pt>
                <c:pt idx="16">
                  <c:v>34</c:v>
                </c:pt>
                <c:pt idx="17">
                  <c:v>33</c:v>
                </c:pt>
                <c:pt idx="18">
                  <c:v>32</c:v>
                </c:pt>
                <c:pt idx="19">
                  <c:v>31</c:v>
                </c:pt>
                <c:pt idx="20">
                  <c:v>30</c:v>
                </c:pt>
                <c:pt idx="21">
                  <c:v>29</c:v>
                </c:pt>
                <c:pt idx="22">
                  <c:v>28</c:v>
                </c:pt>
                <c:pt idx="23">
                  <c:v>27</c:v>
                </c:pt>
                <c:pt idx="24">
                  <c:v>26</c:v>
                </c:pt>
                <c:pt idx="25">
                  <c:v>25</c:v>
                </c:pt>
                <c:pt idx="26">
                  <c:v>24</c:v>
                </c:pt>
                <c:pt idx="27">
                  <c:v>23</c:v>
                </c:pt>
                <c:pt idx="28">
                  <c:v>22</c:v>
                </c:pt>
                <c:pt idx="29">
                  <c:v>21</c:v>
                </c:pt>
                <c:pt idx="30">
                  <c:v>20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16</c:v>
                </c:pt>
                <c:pt idx="35">
                  <c:v>15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</c:numCache>
            </c:numRef>
          </c:cat>
          <c:val>
            <c:numRef>
              <c:f>'MULE Runtimes'!$F$2:$F$51</c:f>
              <c:numCache>
                <c:formatCode>General</c:formatCode>
                <c:ptCount val="50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</c:numCache>
            </c:numRef>
          </c:val>
        </c:ser>
        <c:marker val="1"/>
        <c:axId val="110425600"/>
        <c:axId val="110427520"/>
      </c:lineChart>
      <c:catAx>
        <c:axId val="11042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Support Threshold Value</a:t>
                </a:r>
              </a:p>
            </c:rich>
          </c:tx>
          <c:layout>
            <c:manualLayout>
              <c:xMode val="edge"/>
              <c:yMode val="edge"/>
              <c:x val="0.36849584920681194"/>
              <c:y val="0.9153747793830845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0427520"/>
        <c:crossesAt val="1.0000000000000005E-2"/>
        <c:auto val="1"/>
        <c:lblAlgn val="ctr"/>
        <c:lblOffset val="100"/>
        <c:tickLblSkip val="5"/>
        <c:tickMarkSkip val="5"/>
      </c:catAx>
      <c:valAx>
        <c:axId val="110427520"/>
        <c:scaling>
          <c:logBase val="10"/>
          <c:orientation val="minMax"/>
          <c:max val="10000000"/>
          <c:min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</a:t>
                </a:r>
                <a:r>
                  <a:rPr lang="en-US" sz="1600" baseline="0"/>
                  <a:t> </a:t>
                </a:r>
                <a:r>
                  <a:rPr lang="en-US" sz="1600"/>
                  <a:t>Log-scale</a:t>
                </a:r>
                <a:r>
                  <a:rPr lang="en-US" sz="1600" baseline="0"/>
                  <a:t> Runtime (s)</a:t>
                </a:r>
              </a:p>
            </c:rich>
          </c:tx>
          <c:layout>
            <c:manualLayout>
              <c:xMode val="edge"/>
              <c:yMode val="edge"/>
              <c:x val="1.2414646859016139E-2"/>
              <c:y val="7.1182627229433318E-2"/>
            </c:manualLayout>
          </c:layout>
        </c:title>
        <c:numFmt formatCode="0E+0" sourceLinked="0"/>
        <c:tickLblPos val="nextTo"/>
        <c:spPr>
          <a:ln w="9525"/>
        </c:spPr>
        <c:txPr>
          <a:bodyPr/>
          <a:lstStyle/>
          <a:p>
            <a:pPr>
              <a:defRPr sz="1200"/>
            </a:pPr>
            <a:endParaRPr lang="en-US"/>
          </a:p>
        </c:txPr>
        <c:crossAx val="110425600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302503692135525"/>
          <c:y val="3.9314078869276001E-2"/>
          <c:w val="0.80966273998880922"/>
          <c:h val="0.79381702490726236"/>
        </c:manualLayout>
      </c:layout>
      <c:lineChart>
        <c:grouping val="standard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numRef>
              <c:f>'MULE Runtimes'!$A$2:$A$17</c:f>
              <c:numCache>
                <c:formatCode>General</c:formatCode>
                <c:ptCount val="16"/>
                <c:pt idx="0">
                  <c:v>50</c:v>
                </c:pt>
                <c:pt idx="1">
                  <c:v>49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38</c:v>
                </c:pt>
                <c:pt idx="13">
                  <c:v>37</c:v>
                </c:pt>
                <c:pt idx="14">
                  <c:v>36</c:v>
                </c:pt>
                <c:pt idx="15">
                  <c:v>35</c:v>
                </c:pt>
              </c:numCache>
            </c:numRef>
          </c:cat>
          <c:val>
            <c:numRef>
              <c:f>'MULE Runtimes'!$B$2:$B$17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0.7</c:v>
                </c:pt>
                <c:pt idx="7">
                  <c:v>1.01</c:v>
                </c:pt>
                <c:pt idx="8">
                  <c:v>2.85</c:v>
                </c:pt>
                <c:pt idx="9">
                  <c:v>3.82</c:v>
                </c:pt>
                <c:pt idx="10">
                  <c:v>20.82</c:v>
                </c:pt>
                <c:pt idx="11">
                  <c:v>77.23</c:v>
                </c:pt>
                <c:pt idx="12">
                  <c:v>575.39</c:v>
                </c:pt>
                <c:pt idx="13">
                  <c:v>3918.87</c:v>
                </c:pt>
                <c:pt idx="14">
                  <c:v>15226.09</c:v>
                </c:pt>
                <c:pt idx="15">
                  <c:v>4932630.38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'MULE Runtimes'!$F$2:$F$17</c:f>
              <c:numCache>
                <c:formatCode>General</c:formatCode>
                <c:ptCount val="1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</c:numCache>
            </c:numRef>
          </c:val>
        </c:ser>
        <c:ser>
          <c:idx val="2"/>
          <c:order val="2"/>
          <c:tx>
            <c:v>Trendline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val>
            <c:numRef>
              <c:f>'MULE Runtimes'!$H$2:$H$17</c:f>
              <c:numCache>
                <c:formatCode>General</c:formatCode>
                <c:ptCount val="16"/>
                <c:pt idx="2">
                  <c:v>1.9582999411629077E-3</c:v>
                </c:pt>
                <c:pt idx="3">
                  <c:v>7.4836398143108647E-3</c:v>
                </c:pt>
                <c:pt idx="4">
                  <c:v>2.8598716515857662E-2</c:v>
                </c:pt>
                <c:pt idx="5">
                  <c:v>0.10928994535391139</c:v>
                </c:pt>
                <c:pt idx="6">
                  <c:v>0.41765133581564634</c:v>
                </c:pt>
                <c:pt idx="7">
                  <c:v>1.5960538523807539</c:v>
                </c:pt>
                <c:pt idx="8">
                  <c:v>6.0993170169672277</c:v>
                </c:pt>
                <c:pt idx="9">
                  <c:v>23.308529356934994</c:v>
                </c:pt>
                <c:pt idx="10">
                  <c:v>89.073504340202376</c:v>
                </c:pt>
                <c:pt idx="11">
                  <c:v>340.39424169347774</c:v>
                </c:pt>
                <c:pt idx="12">
                  <c:v>1300.8160017544278</c:v>
                </c:pt>
                <c:pt idx="13">
                  <c:v>4971.0660850253735</c:v>
                </c:pt>
                <c:pt idx="14">
                  <c:v>18996.920385635269</c:v>
                </c:pt>
                <c:pt idx="15">
                  <c:v>72596.698166068731</c:v>
                </c:pt>
              </c:numCache>
            </c:numRef>
          </c:val>
        </c:ser>
        <c:marker val="1"/>
        <c:axId val="76489856"/>
        <c:axId val="76491776"/>
      </c:lineChart>
      <c:catAx>
        <c:axId val="7648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Support Threshold Value</a:t>
                </a:r>
              </a:p>
            </c:rich>
          </c:tx>
          <c:layout>
            <c:manualLayout>
              <c:xMode val="edge"/>
              <c:yMode val="edge"/>
              <c:x val="0.36849584920681205"/>
              <c:y val="0.9153747793830846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491776"/>
        <c:crossesAt val="1.0000000000000005E-2"/>
        <c:auto val="1"/>
        <c:lblAlgn val="ctr"/>
        <c:lblOffset val="100"/>
      </c:catAx>
      <c:valAx>
        <c:axId val="76491776"/>
        <c:scaling>
          <c:logBase val="10"/>
          <c:orientation val="minMax"/>
          <c:max val="10000000"/>
          <c:min val="1.0000000000000005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Log-scale</a:t>
                </a:r>
                <a:r>
                  <a:rPr lang="en-US" sz="1600" baseline="0"/>
                  <a:t> Runtime (s)</a:t>
                </a:r>
              </a:p>
            </c:rich>
          </c:tx>
          <c:layout>
            <c:manualLayout>
              <c:xMode val="edge"/>
              <c:yMode val="edge"/>
              <c:x val="1.2414646859016136E-2"/>
              <c:y val="0.20196415927969943"/>
            </c:manualLayout>
          </c:layout>
        </c:title>
        <c:numFmt formatCode="0E+0" sourceLinked="0"/>
        <c:tickLblPos val="nextTo"/>
        <c:spPr>
          <a:ln w="9525"/>
        </c:spPr>
        <c:txPr>
          <a:bodyPr/>
          <a:lstStyle/>
          <a:p>
            <a:pPr>
              <a:defRPr sz="1200"/>
            </a:pPr>
            <a:endParaRPr lang="en-US"/>
          </a:p>
        </c:txPr>
        <c:crossAx val="7648985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0</xdr:rowOff>
    </xdr:from>
    <xdr:to>
      <xdr:col>17</xdr:col>
      <xdr:colOff>238126</xdr:colOff>
      <xdr:row>42</xdr:row>
      <xdr:rowOff>171449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27</xdr:col>
      <xdr:colOff>238126</xdr:colOff>
      <xdr:row>42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238126</xdr:colOff>
      <xdr:row>20</xdr:row>
      <xdr:rowOff>171449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C7" sqref="C7"/>
    </sheetView>
  </sheetViews>
  <sheetFormatPr defaultRowHeight="15"/>
  <cols>
    <col min="1" max="1" width="9.85546875" bestFit="1" customWidth="1"/>
    <col min="2" max="2" width="11.28515625" bestFit="1" customWidth="1"/>
    <col min="3" max="3" width="13.5703125" bestFit="1" customWidth="1"/>
    <col min="4" max="5" width="13.57031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9">
      <c r="A2">
        <v>50</v>
      </c>
      <c r="B2">
        <v>0</v>
      </c>
      <c r="F2">
        <v>31</v>
      </c>
      <c r="I2">
        <f>SUM($B$2:B2)</f>
        <v>0</v>
      </c>
    </row>
    <row r="3" spans="1:9">
      <c r="A3">
        <v>49</v>
      </c>
      <c r="B3">
        <v>0</v>
      </c>
      <c r="F3">
        <v>31</v>
      </c>
      <c r="I3">
        <f>SUM($B$2:B3)</f>
        <v>0</v>
      </c>
    </row>
    <row r="4" spans="1:9">
      <c r="A4">
        <v>48</v>
      </c>
      <c r="B4">
        <v>0.01</v>
      </c>
      <c r="C4">
        <v>-2</v>
      </c>
      <c r="D4">
        <f>C4*A4</f>
        <v>-96</v>
      </c>
      <c r="E4">
        <f>A4^2</f>
        <v>2304</v>
      </c>
      <c r="F4">
        <v>31</v>
      </c>
      <c r="G4">
        <f>$D$20*A4+$E$20</f>
        <v>-2.7081207891336732</v>
      </c>
      <c r="H4">
        <f>10^G4</f>
        <v>1.9582999411629077E-3</v>
      </c>
      <c r="I4">
        <f>SUM($B$2:B4)</f>
        <v>0.01</v>
      </c>
    </row>
    <row r="5" spans="1:9">
      <c r="A5">
        <v>47</v>
      </c>
      <c r="B5">
        <v>0.02</v>
      </c>
      <c r="C5">
        <v>-1.6989700043360187</v>
      </c>
      <c r="D5">
        <f t="shared" ref="D5:D17" si="0">C5*A5</f>
        <v>-79.851590203792881</v>
      </c>
      <c r="E5">
        <f t="shared" ref="E5:E17" si="1">A5^2</f>
        <v>2209</v>
      </c>
      <c r="F5">
        <v>31</v>
      </c>
      <c r="G5">
        <f t="shared" ref="G5:G17" si="2">$D$20*A5+$E$20</f>
        <v>-2.125887123152463</v>
      </c>
      <c r="H5">
        <f t="shared" ref="H5:H17" si="3">10^G5</f>
        <v>7.4836398143108647E-3</v>
      </c>
      <c r="I5">
        <f>SUM($B$2:B5)</f>
        <v>0.03</v>
      </c>
    </row>
    <row r="6" spans="1:9">
      <c r="A6">
        <v>46</v>
      </c>
      <c r="B6">
        <v>0.02</v>
      </c>
      <c r="C6">
        <v>-1.6989700043360187</v>
      </c>
      <c r="D6">
        <f t="shared" si="0"/>
        <v>-78.152620199456862</v>
      </c>
      <c r="E6">
        <f t="shared" si="1"/>
        <v>2116</v>
      </c>
      <c r="F6">
        <v>31</v>
      </c>
      <c r="G6">
        <f t="shared" si="2"/>
        <v>-1.5436534571712528</v>
      </c>
      <c r="H6">
        <f t="shared" si="3"/>
        <v>2.8598716515857662E-2</v>
      </c>
      <c r="I6">
        <f>SUM($B$2:B6)</f>
        <v>0.05</v>
      </c>
    </row>
    <row r="7" spans="1:9">
      <c r="A7">
        <v>45</v>
      </c>
      <c r="B7">
        <v>0.14000000000000001</v>
      </c>
      <c r="C7">
        <v>-0.85387196432176193</v>
      </c>
      <c r="D7">
        <f t="shared" si="0"/>
        <v>-38.424238394479289</v>
      </c>
      <c r="E7">
        <f t="shared" si="1"/>
        <v>2025</v>
      </c>
      <c r="F7">
        <v>31</v>
      </c>
      <c r="G7">
        <f t="shared" si="2"/>
        <v>-0.96141979119004262</v>
      </c>
      <c r="H7">
        <f t="shared" si="3"/>
        <v>0.10928994535391139</v>
      </c>
      <c r="I7">
        <f>SUM($B$2:B7)</f>
        <v>0.19</v>
      </c>
    </row>
    <row r="8" spans="1:9">
      <c r="A8">
        <v>44</v>
      </c>
      <c r="B8">
        <v>0.7</v>
      </c>
      <c r="C8">
        <v>-0.15490195998574319</v>
      </c>
      <c r="D8">
        <f t="shared" si="0"/>
        <v>-6.8156862393727007</v>
      </c>
      <c r="E8">
        <f t="shared" si="1"/>
        <v>1936</v>
      </c>
      <c r="F8">
        <v>31</v>
      </c>
      <c r="G8">
        <f t="shared" si="2"/>
        <v>-0.37918612520883244</v>
      </c>
      <c r="H8">
        <f t="shared" si="3"/>
        <v>0.41765133581564634</v>
      </c>
      <c r="I8">
        <f>SUM($B$2:B8)</f>
        <v>0.8899999999999999</v>
      </c>
    </row>
    <row r="9" spans="1:9">
      <c r="A9">
        <v>43</v>
      </c>
      <c r="B9">
        <v>1.01</v>
      </c>
      <c r="C9">
        <v>4.3213737826425782E-3</v>
      </c>
      <c r="D9">
        <f t="shared" si="0"/>
        <v>0.18581907265363087</v>
      </c>
      <c r="E9">
        <f t="shared" si="1"/>
        <v>1849</v>
      </c>
      <c r="F9">
        <v>31</v>
      </c>
      <c r="G9">
        <f t="shared" si="2"/>
        <v>0.20304754077237419</v>
      </c>
      <c r="H9">
        <f t="shared" si="3"/>
        <v>1.5960538523807539</v>
      </c>
      <c r="I9">
        <f>SUM($B$2:B9)</f>
        <v>1.9</v>
      </c>
    </row>
    <row r="10" spans="1:9">
      <c r="A10">
        <v>42</v>
      </c>
      <c r="B10">
        <v>2.85</v>
      </c>
      <c r="C10">
        <v>0.45484486000851021</v>
      </c>
      <c r="D10">
        <f t="shared" si="0"/>
        <v>19.103484120357429</v>
      </c>
      <c r="E10">
        <f t="shared" si="1"/>
        <v>1764</v>
      </c>
      <c r="F10">
        <v>31</v>
      </c>
      <c r="G10">
        <f t="shared" si="2"/>
        <v>0.78528120675358437</v>
      </c>
      <c r="H10">
        <f t="shared" si="3"/>
        <v>6.0993170169672277</v>
      </c>
      <c r="I10">
        <f>SUM($B$2:B10)</f>
        <v>4.75</v>
      </c>
    </row>
    <row r="11" spans="1:9">
      <c r="A11">
        <v>41</v>
      </c>
      <c r="B11">
        <v>3.82</v>
      </c>
      <c r="C11">
        <v>0.58206336291170868</v>
      </c>
      <c r="D11">
        <f t="shared" si="0"/>
        <v>23.864597879380057</v>
      </c>
      <c r="E11">
        <f t="shared" si="1"/>
        <v>1681</v>
      </c>
      <c r="F11">
        <v>31</v>
      </c>
      <c r="G11">
        <f t="shared" si="2"/>
        <v>1.3675148727347946</v>
      </c>
      <c r="H11">
        <f t="shared" si="3"/>
        <v>23.308529356934994</v>
      </c>
      <c r="I11">
        <f>SUM($B$2:B11)</f>
        <v>8.57</v>
      </c>
    </row>
    <row r="12" spans="1:9">
      <c r="A12">
        <v>40</v>
      </c>
      <c r="B12">
        <v>20.82</v>
      </c>
      <c r="C12">
        <v>1.3184807251745174</v>
      </c>
      <c r="D12">
        <f t="shared" si="0"/>
        <v>52.739229006980693</v>
      </c>
      <c r="E12">
        <f t="shared" si="1"/>
        <v>1600</v>
      </c>
      <c r="F12">
        <v>31</v>
      </c>
      <c r="G12">
        <f t="shared" si="2"/>
        <v>1.9497485387160047</v>
      </c>
      <c r="H12">
        <f t="shared" si="3"/>
        <v>89.073504340202376</v>
      </c>
      <c r="I12">
        <f>SUM($B$2:B12)</f>
        <v>29.39</v>
      </c>
    </row>
    <row r="13" spans="1:9">
      <c r="A13">
        <v>39</v>
      </c>
      <c r="B13">
        <v>77.23</v>
      </c>
      <c r="C13">
        <v>1.8877860348383715</v>
      </c>
      <c r="D13">
        <f t="shared" si="0"/>
        <v>73.623655358696482</v>
      </c>
      <c r="E13">
        <f t="shared" si="1"/>
        <v>1521</v>
      </c>
      <c r="F13">
        <v>31</v>
      </c>
      <c r="G13">
        <f t="shared" si="2"/>
        <v>2.5319822046972149</v>
      </c>
      <c r="H13">
        <f t="shared" si="3"/>
        <v>340.39424169347774</v>
      </c>
      <c r="I13">
        <f>SUM($B$2:B13)</f>
        <v>106.62</v>
      </c>
    </row>
    <row r="14" spans="1:9">
      <c r="A14">
        <v>38</v>
      </c>
      <c r="B14">
        <v>575.39</v>
      </c>
      <c r="C14">
        <v>2.7599623097917805</v>
      </c>
      <c r="D14">
        <f t="shared" si="0"/>
        <v>104.87856777208766</v>
      </c>
      <c r="E14">
        <f t="shared" si="1"/>
        <v>1444</v>
      </c>
      <c r="F14">
        <v>31</v>
      </c>
      <c r="G14">
        <f t="shared" si="2"/>
        <v>3.1142158706784251</v>
      </c>
      <c r="H14">
        <f t="shared" si="3"/>
        <v>1300.8160017544278</v>
      </c>
      <c r="I14">
        <f>SUM($B$2:B14)</f>
        <v>682.01</v>
      </c>
    </row>
    <row r="15" spans="1:9">
      <c r="A15">
        <v>37</v>
      </c>
      <c r="B15">
        <v>3918.87</v>
      </c>
      <c r="C15">
        <v>3.5931608569409561</v>
      </c>
      <c r="D15">
        <f t="shared" si="0"/>
        <v>132.94695170681538</v>
      </c>
      <c r="E15">
        <f t="shared" si="1"/>
        <v>1369</v>
      </c>
      <c r="F15">
        <v>31</v>
      </c>
      <c r="G15">
        <f t="shared" si="2"/>
        <v>3.6964495366596353</v>
      </c>
      <c r="H15">
        <f t="shared" si="3"/>
        <v>4971.0660850253735</v>
      </c>
      <c r="I15">
        <f>SUM($B$2:B15)</f>
        <v>4600.88</v>
      </c>
    </row>
    <row r="16" spans="1:9">
      <c r="A16">
        <v>36</v>
      </c>
      <c r="B16">
        <v>15226.09</v>
      </c>
      <c r="C16">
        <v>4.1825883925391167</v>
      </c>
      <c r="D16">
        <f t="shared" si="0"/>
        <v>150.5731821314082</v>
      </c>
      <c r="E16">
        <f t="shared" si="1"/>
        <v>1296</v>
      </c>
      <c r="F16">
        <v>31</v>
      </c>
      <c r="G16">
        <f t="shared" si="2"/>
        <v>4.2786832026408419</v>
      </c>
      <c r="H16">
        <f t="shared" si="3"/>
        <v>18996.920385635269</v>
      </c>
      <c r="I16">
        <f>SUM($B$2:B16)</f>
        <v>19826.97</v>
      </c>
    </row>
    <row r="17" spans="1:9">
      <c r="A17">
        <v>35</v>
      </c>
      <c r="B17">
        <v>4932630.38</v>
      </c>
      <c r="C17">
        <v>6.6930785734105349</v>
      </c>
      <c r="D17">
        <f t="shared" si="0"/>
        <v>234.25775006936871</v>
      </c>
      <c r="E17">
        <f t="shared" si="1"/>
        <v>1225</v>
      </c>
      <c r="F17">
        <v>31</v>
      </c>
      <c r="G17">
        <f t="shared" si="2"/>
        <v>4.8609168686220521</v>
      </c>
      <c r="H17">
        <f t="shared" si="3"/>
        <v>72596.698166068731</v>
      </c>
      <c r="I17">
        <f>SUM($B$2:B17)</f>
        <v>4952457.3499999996</v>
      </c>
    </row>
    <row r="18" spans="1:9">
      <c r="A18">
        <v>34</v>
      </c>
      <c r="F18">
        <v>31</v>
      </c>
    </row>
    <row r="19" spans="1:9">
      <c r="A19">
        <v>33</v>
      </c>
      <c r="B19">
        <f>B17/60/60/24</f>
        <v>57.090629398148145</v>
      </c>
      <c r="F19">
        <v>31</v>
      </c>
    </row>
    <row r="20" spans="1:9">
      <c r="A20">
        <v>32</v>
      </c>
      <c r="D20">
        <f>(14*SUM(D4:D17)-SUM(A4:A17)*SUM(C4:C17))/(14*SUM(E4:E17)-SUM(A4:A17)^2)</f>
        <v>-0.58223366598120974</v>
      </c>
      <c r="E20">
        <f>(SUM(C4:C17)-D20*SUM(A4:A17))/14</f>
        <v>25.239095177964394</v>
      </c>
      <c r="F20">
        <v>31</v>
      </c>
    </row>
    <row r="21" spans="1:9">
      <c r="A21">
        <v>31</v>
      </c>
      <c r="F21">
        <v>31</v>
      </c>
    </row>
    <row r="22" spans="1:9">
      <c r="A22">
        <v>30</v>
      </c>
      <c r="F22">
        <v>31</v>
      </c>
    </row>
    <row r="23" spans="1:9">
      <c r="A23">
        <v>29</v>
      </c>
      <c r="F23">
        <v>31</v>
      </c>
    </row>
    <row r="24" spans="1:9">
      <c r="A24">
        <v>28</v>
      </c>
      <c r="F24">
        <v>31</v>
      </c>
    </row>
    <row r="25" spans="1:9">
      <c r="A25">
        <v>27</v>
      </c>
      <c r="F25">
        <v>31</v>
      </c>
    </row>
    <row r="26" spans="1:9">
      <c r="A26">
        <v>26</v>
      </c>
      <c r="F26">
        <v>31</v>
      </c>
    </row>
    <row r="27" spans="1:9">
      <c r="A27">
        <v>25</v>
      </c>
      <c r="F27">
        <v>31</v>
      </c>
    </row>
    <row r="28" spans="1:9">
      <c r="A28">
        <v>24</v>
      </c>
      <c r="F28">
        <v>31</v>
      </c>
    </row>
    <row r="29" spans="1:9">
      <c r="A29">
        <v>23</v>
      </c>
      <c r="F29">
        <v>31</v>
      </c>
    </row>
    <row r="30" spans="1:9">
      <c r="A30">
        <v>22</v>
      </c>
      <c r="F30">
        <v>31</v>
      </c>
    </row>
    <row r="31" spans="1:9">
      <c r="A31">
        <v>21</v>
      </c>
      <c r="F31">
        <v>31</v>
      </c>
    </row>
    <row r="32" spans="1:9">
      <c r="A32">
        <v>20</v>
      </c>
      <c r="F32">
        <v>31</v>
      </c>
    </row>
    <row r="33" spans="1:6">
      <c r="A33">
        <v>19</v>
      </c>
      <c r="F33">
        <v>31</v>
      </c>
    </row>
    <row r="34" spans="1:6">
      <c r="A34">
        <v>18</v>
      </c>
      <c r="F34">
        <v>31</v>
      </c>
    </row>
    <row r="35" spans="1:6">
      <c r="A35">
        <v>17</v>
      </c>
      <c r="F35">
        <v>31</v>
      </c>
    </row>
    <row r="36" spans="1:6">
      <c r="A36">
        <v>16</v>
      </c>
      <c r="F36">
        <v>31</v>
      </c>
    </row>
    <row r="37" spans="1:6">
      <c r="A37">
        <v>15</v>
      </c>
      <c r="F37">
        <v>31</v>
      </c>
    </row>
    <row r="38" spans="1:6">
      <c r="A38">
        <v>14</v>
      </c>
      <c r="F38">
        <v>31</v>
      </c>
    </row>
    <row r="39" spans="1:6">
      <c r="A39">
        <v>13</v>
      </c>
      <c r="F39">
        <v>31</v>
      </c>
    </row>
    <row r="40" spans="1:6">
      <c r="A40">
        <v>12</v>
      </c>
      <c r="F40">
        <v>31</v>
      </c>
    </row>
    <row r="41" spans="1:6">
      <c r="A41">
        <v>11</v>
      </c>
      <c r="F41">
        <v>31</v>
      </c>
    </row>
    <row r="42" spans="1:6">
      <c r="A42">
        <v>10</v>
      </c>
      <c r="F42">
        <v>31</v>
      </c>
    </row>
    <row r="43" spans="1:6">
      <c r="A43">
        <v>9</v>
      </c>
      <c r="F43">
        <v>31</v>
      </c>
    </row>
    <row r="44" spans="1:6">
      <c r="A44">
        <v>8</v>
      </c>
      <c r="F44">
        <v>31</v>
      </c>
    </row>
    <row r="45" spans="1:6">
      <c r="A45">
        <v>7</v>
      </c>
      <c r="F45">
        <v>31</v>
      </c>
    </row>
    <row r="46" spans="1:6">
      <c r="A46">
        <v>6</v>
      </c>
      <c r="F46">
        <v>31</v>
      </c>
    </row>
    <row r="47" spans="1:6">
      <c r="A47">
        <v>5</v>
      </c>
      <c r="F47">
        <v>31</v>
      </c>
    </row>
    <row r="48" spans="1:6">
      <c r="A48">
        <v>4</v>
      </c>
      <c r="F48">
        <v>31</v>
      </c>
    </row>
    <row r="49" spans="1:6">
      <c r="A49">
        <v>3</v>
      </c>
      <c r="F49">
        <v>31</v>
      </c>
    </row>
    <row r="50" spans="1:6">
      <c r="A50">
        <v>2</v>
      </c>
      <c r="F50">
        <v>31</v>
      </c>
    </row>
    <row r="51" spans="1:6">
      <c r="A51">
        <v>1</v>
      </c>
      <c r="F51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MULE Runtimes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C. Schmidt</dc:creator>
  <cp:lastModifiedBy>Matthew C. Schmidt</cp:lastModifiedBy>
  <dcterms:created xsi:type="dcterms:W3CDTF">2010-08-11T20:58:46Z</dcterms:created>
  <dcterms:modified xsi:type="dcterms:W3CDTF">2010-12-13T19:14:09Z</dcterms:modified>
</cp:coreProperties>
</file>