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Syncplicity\Chen Lab Share Syn (zchen@medicine.tamhsc.edu )\Manuscripts\Rudo\DArpin tcdb paper\Final revision 042419\"/>
    </mc:Choice>
  </mc:AlternateContent>
  <xr:revisionPtr revIDLastSave="0" documentId="13_ncr:1_{22DD4CA6-CCE5-49C9-97A5-A5BB629DDA34}" xr6:coauthVersionLast="43" xr6:coauthVersionMax="43" xr10:uidLastSave="{00000000-0000-0000-0000-000000000000}"/>
  <bookViews>
    <workbookView xWindow="-120" yWindow="-120" windowWidth="25440" windowHeight="15390" tabRatio="676" activeTab="9" xr2:uid="{00000000-000D-0000-FFFF-FFFF00000000}"/>
  </bookViews>
  <sheets>
    <sheet name="Fig 1A" sheetId="2" r:id="rId1"/>
    <sheet name="Fig 1B" sheetId="14" r:id="rId2"/>
    <sheet name="Fig 1C" sheetId="1" r:id="rId3"/>
    <sheet name="Fig 2A" sheetId="4" r:id="rId4"/>
    <sheet name="Fig 2B" sheetId="12" r:id="rId5"/>
    <sheet name="Fig 2C" sheetId="3" r:id="rId6"/>
    <sheet name="Fig 3" sheetId="9" r:id="rId7"/>
    <sheet name="Fig 4" sheetId="16" r:id="rId8"/>
    <sheet name="Fig 5A" sheetId="7" r:id="rId9"/>
    <sheet name="Fig 5B" sheetId="5" r:id="rId10"/>
    <sheet name="Fig 6A" sheetId="53" r:id="rId11"/>
    <sheet name="Fig 6B" sheetId="54" r:id="rId12"/>
    <sheet name="Fig 9A" sheetId="50" r:id="rId13"/>
    <sheet name="Fig 9B" sheetId="51" r:id="rId14"/>
    <sheet name="Fig 9C" sheetId="52" r:id="rId15"/>
    <sheet name="Fig 10" sheetId="27" r:id="rId16"/>
    <sheet name="S1 Fig" sheetId="35" r:id="rId17"/>
    <sheet name="S2 Fig A B C" sheetId="41" r:id="rId18"/>
    <sheet name="S3 Fig A" sheetId="34" r:id="rId19"/>
    <sheet name="S3 Fig B" sheetId="29" r:id="rId20"/>
    <sheet name="S4 Fig A" sheetId="28" r:id="rId21"/>
    <sheet name="S4 Fig B" sheetId="30" r:id="rId22"/>
    <sheet name="S5 Fig" sheetId="55" r:id="rId23"/>
    <sheet name="S6 Fig" sheetId="48" r:id="rId24"/>
    <sheet name="S13 Fig A B" sheetId="40" r:id="rId25"/>
    <sheet name="S13 Fig C" sheetId="46" r:id="rId26"/>
    <sheet name="S14 Fig A B" sheetId="38" r:id="rId27"/>
    <sheet name="S17 Fig" sheetId="21" r:id="rId28"/>
    <sheet name="S18 Fig A" sheetId="15" r:id="rId29"/>
    <sheet name="S18 Fig B" sheetId="26" r:id="rId30"/>
    <sheet name="S19 Fig" sheetId="32" r:id="rId31"/>
    <sheet name="S21 Fig" sheetId="37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27" l="1"/>
  <c r="E17" i="5"/>
  <c r="G163" i="34" l="1"/>
  <c r="F163" i="34"/>
  <c r="G157" i="34"/>
  <c r="F157" i="34"/>
  <c r="G156" i="34"/>
  <c r="F156" i="34"/>
  <c r="G135" i="34"/>
  <c r="F135" i="34"/>
  <c r="G129" i="34"/>
  <c r="F129" i="34"/>
  <c r="G128" i="34"/>
  <c r="F128" i="34"/>
  <c r="G122" i="34"/>
  <c r="F122" i="34"/>
  <c r="G116" i="34"/>
  <c r="F116" i="34"/>
  <c r="G115" i="34"/>
  <c r="F115" i="34"/>
  <c r="G108" i="34"/>
  <c r="F108" i="34"/>
  <c r="G102" i="34"/>
  <c r="F102" i="34"/>
  <c r="G101" i="34"/>
  <c r="F101" i="34"/>
  <c r="G95" i="34"/>
  <c r="F95" i="34"/>
  <c r="G89" i="34"/>
  <c r="F89" i="34"/>
  <c r="G88" i="34"/>
  <c r="F88" i="34"/>
  <c r="G69" i="34"/>
  <c r="F69" i="34"/>
  <c r="G63" i="34"/>
  <c r="F63" i="34"/>
  <c r="G62" i="34"/>
  <c r="F62" i="34"/>
  <c r="G55" i="34"/>
  <c r="F55" i="34"/>
  <c r="G49" i="34"/>
  <c r="F49" i="34"/>
  <c r="G48" i="34"/>
  <c r="F48" i="34"/>
  <c r="L158" i="34"/>
  <c r="L159" i="34" s="1"/>
  <c r="L117" i="34"/>
  <c r="L118" i="34" s="1"/>
  <c r="L103" i="34"/>
  <c r="L104" i="34" s="1"/>
  <c r="L90" i="34"/>
  <c r="L91" i="34" s="1"/>
  <c r="L77" i="34"/>
  <c r="L78" i="34" s="1"/>
  <c r="L64" i="34"/>
  <c r="L65" i="34" s="1"/>
  <c r="L50" i="34"/>
  <c r="L51" i="34" s="1"/>
  <c r="L36" i="34"/>
  <c r="L37" i="34" s="1"/>
  <c r="L7" i="34"/>
  <c r="L8" i="34" s="1"/>
  <c r="G27" i="34"/>
  <c r="F27" i="34"/>
  <c r="G21" i="34"/>
  <c r="F21" i="34"/>
  <c r="G20" i="34"/>
  <c r="F20" i="34"/>
  <c r="L22" i="34"/>
  <c r="L23" i="34" s="1"/>
  <c r="M129" i="12" l="1"/>
  <c r="M128" i="12"/>
  <c r="M127" i="12"/>
  <c r="M126" i="12"/>
  <c r="M125" i="12"/>
  <c r="M124" i="12"/>
  <c r="M123" i="12"/>
  <c r="M122" i="12"/>
  <c r="M115" i="12"/>
  <c r="M114" i="12"/>
  <c r="M113" i="12"/>
  <c r="M112" i="12"/>
  <c r="M111" i="12"/>
  <c r="M110" i="12"/>
  <c r="M109" i="12"/>
  <c r="M102" i="12"/>
  <c r="M101" i="12"/>
  <c r="M100" i="12"/>
  <c r="M99" i="12"/>
  <c r="M98" i="12"/>
  <c r="M97" i="12"/>
  <c r="M96" i="12"/>
  <c r="M89" i="12"/>
  <c r="M88" i="12"/>
  <c r="M87" i="12"/>
  <c r="M86" i="12"/>
  <c r="M85" i="12"/>
  <c r="M84" i="12"/>
  <c r="M83" i="12"/>
  <c r="M76" i="12"/>
  <c r="M75" i="12"/>
  <c r="M74" i="12"/>
  <c r="M73" i="12"/>
  <c r="M72" i="12"/>
  <c r="M71" i="12"/>
  <c r="M70" i="12"/>
  <c r="M63" i="12"/>
  <c r="M62" i="12"/>
  <c r="M61" i="12"/>
  <c r="M60" i="12"/>
  <c r="M59" i="12"/>
  <c r="M58" i="12"/>
  <c r="M57" i="12"/>
  <c r="M50" i="12"/>
  <c r="M49" i="12"/>
  <c r="M48" i="12"/>
  <c r="M47" i="12"/>
  <c r="M46" i="12"/>
  <c r="M45" i="12"/>
  <c r="M44" i="12"/>
  <c r="M37" i="12"/>
  <c r="M36" i="12"/>
  <c r="M35" i="12"/>
  <c r="M34" i="12"/>
  <c r="M33" i="12"/>
  <c r="M32" i="12"/>
  <c r="M31" i="12"/>
  <c r="M24" i="12"/>
  <c r="M23" i="12"/>
  <c r="M22" i="12"/>
  <c r="M21" i="12"/>
  <c r="M20" i="12"/>
  <c r="M19" i="12"/>
  <c r="M18" i="12"/>
  <c r="M12" i="12"/>
  <c r="M11" i="12"/>
  <c r="M10" i="12"/>
  <c r="M9" i="12"/>
  <c r="M8" i="12"/>
  <c r="M7" i="12"/>
  <c r="M6" i="12"/>
  <c r="M5" i="12"/>
  <c r="F129" i="12"/>
  <c r="F128" i="12"/>
  <c r="F127" i="12"/>
  <c r="F126" i="12"/>
  <c r="F125" i="12"/>
  <c r="F124" i="12"/>
  <c r="F123" i="12"/>
  <c r="F122" i="12"/>
  <c r="F116" i="12"/>
  <c r="F115" i="12"/>
  <c r="F114" i="12"/>
  <c r="F113" i="12"/>
  <c r="F112" i="12"/>
  <c r="F111" i="12"/>
  <c r="F110" i="12"/>
  <c r="F109" i="12"/>
  <c r="F103" i="12"/>
  <c r="F102" i="12"/>
  <c r="F101" i="12"/>
  <c r="F100" i="12"/>
  <c r="F99" i="12"/>
  <c r="F98" i="12"/>
  <c r="F97" i="12"/>
  <c r="F96" i="12"/>
  <c r="F90" i="12"/>
  <c r="F89" i="12"/>
  <c r="F88" i="12"/>
  <c r="F87" i="12"/>
  <c r="F86" i="12"/>
  <c r="F85" i="12"/>
  <c r="F84" i="12"/>
  <c r="F83" i="12"/>
  <c r="F77" i="12"/>
  <c r="F76" i="12"/>
  <c r="F75" i="12"/>
  <c r="F74" i="12"/>
  <c r="F73" i="12"/>
  <c r="F72" i="12"/>
  <c r="F71" i="12"/>
  <c r="F70" i="12"/>
  <c r="F64" i="12"/>
  <c r="F63" i="12"/>
  <c r="F62" i="12"/>
  <c r="F61" i="12"/>
  <c r="F60" i="12"/>
  <c r="F59" i="12"/>
  <c r="F58" i="12"/>
  <c r="F57" i="12"/>
  <c r="F51" i="12"/>
  <c r="F50" i="12"/>
  <c r="F49" i="12"/>
  <c r="F48" i="12"/>
  <c r="F47" i="12"/>
  <c r="F46" i="12"/>
  <c r="F45" i="12"/>
  <c r="F44" i="12"/>
  <c r="F38" i="12"/>
  <c r="F37" i="12"/>
  <c r="F36" i="12"/>
  <c r="F35" i="12"/>
  <c r="F34" i="12"/>
  <c r="F33" i="12"/>
  <c r="F32" i="12"/>
  <c r="F31" i="12"/>
  <c r="F25" i="12"/>
  <c r="F24" i="12"/>
  <c r="F23" i="12"/>
  <c r="F22" i="12"/>
  <c r="F21" i="12"/>
  <c r="F20" i="12"/>
  <c r="F19" i="12"/>
  <c r="F18" i="12"/>
  <c r="F6" i="12"/>
  <c r="F7" i="12"/>
  <c r="F8" i="12"/>
  <c r="F9" i="12"/>
  <c r="F10" i="12"/>
  <c r="F11" i="12"/>
  <c r="F12" i="12"/>
  <c r="F5" i="12"/>
  <c r="N181" i="32" l="1"/>
  <c r="M181" i="32"/>
  <c r="N180" i="32"/>
  <c r="M180" i="32"/>
  <c r="N179" i="32"/>
  <c r="M179" i="32"/>
  <c r="N178" i="32"/>
  <c r="M178" i="32"/>
  <c r="N177" i="32"/>
  <c r="M177" i="32"/>
  <c r="N176" i="32"/>
  <c r="M176" i="32"/>
  <c r="N175" i="32"/>
  <c r="M175" i="32"/>
  <c r="N174" i="32"/>
  <c r="M174" i="32"/>
  <c r="N173" i="32"/>
  <c r="M173" i="32"/>
  <c r="N167" i="32" l="1"/>
  <c r="M167" i="32"/>
  <c r="N166" i="32"/>
  <c r="M166" i="32"/>
  <c r="N165" i="32"/>
  <c r="M165" i="32"/>
  <c r="N164" i="32"/>
  <c r="M164" i="32"/>
  <c r="N163" i="32"/>
  <c r="M163" i="32"/>
  <c r="N162" i="32"/>
  <c r="M162" i="32"/>
  <c r="N161" i="32"/>
  <c r="M161" i="32"/>
  <c r="N160" i="32"/>
  <c r="M160" i="32"/>
  <c r="N159" i="32"/>
  <c r="M159" i="32"/>
  <c r="G195" i="32"/>
  <c r="F195" i="32"/>
  <c r="G194" i="32"/>
  <c r="F194" i="32"/>
  <c r="G193" i="32"/>
  <c r="F193" i="32"/>
  <c r="G192" i="32"/>
  <c r="F192" i="32"/>
  <c r="G191" i="32"/>
  <c r="F191" i="32"/>
  <c r="G190" i="32"/>
  <c r="F190" i="32"/>
  <c r="G189" i="32"/>
  <c r="F189" i="32"/>
  <c r="G188" i="32"/>
  <c r="F188" i="32"/>
  <c r="G187" i="32"/>
  <c r="F187" i="32"/>
  <c r="G181" i="32"/>
  <c r="F181" i="32"/>
  <c r="G180" i="32"/>
  <c r="F180" i="32"/>
  <c r="G179" i="32"/>
  <c r="F179" i="32"/>
  <c r="G178" i="32"/>
  <c r="F178" i="32"/>
  <c r="G177" i="32"/>
  <c r="F177" i="32"/>
  <c r="G176" i="32"/>
  <c r="F176" i="32"/>
  <c r="G175" i="32"/>
  <c r="F175" i="32"/>
  <c r="G174" i="32"/>
  <c r="F174" i="32"/>
  <c r="G173" i="32"/>
  <c r="F173" i="32"/>
  <c r="G167" i="32"/>
  <c r="F167" i="32"/>
  <c r="G166" i="32"/>
  <c r="F166" i="32"/>
  <c r="G165" i="32"/>
  <c r="F165" i="32"/>
  <c r="G164" i="32"/>
  <c r="F164" i="32"/>
  <c r="G163" i="32"/>
  <c r="F163" i="32"/>
  <c r="G162" i="32"/>
  <c r="F162" i="32"/>
  <c r="G161" i="32"/>
  <c r="F161" i="32"/>
  <c r="G160" i="32"/>
  <c r="F160" i="32"/>
  <c r="G159" i="32"/>
  <c r="F159" i="32"/>
  <c r="G153" i="32"/>
  <c r="F153" i="32"/>
  <c r="G152" i="32"/>
  <c r="F152" i="32"/>
  <c r="G151" i="32"/>
  <c r="F151" i="32"/>
  <c r="G150" i="32"/>
  <c r="F150" i="32"/>
  <c r="G149" i="32"/>
  <c r="F149" i="32"/>
  <c r="G148" i="32"/>
  <c r="F148" i="32"/>
  <c r="G147" i="32"/>
  <c r="F147" i="32"/>
  <c r="G146" i="32"/>
  <c r="F146" i="32"/>
  <c r="G145" i="32"/>
  <c r="F145" i="32"/>
  <c r="G139" i="32"/>
  <c r="F139" i="32"/>
  <c r="G138" i="32"/>
  <c r="F138" i="32"/>
  <c r="G137" i="32"/>
  <c r="F137" i="32"/>
  <c r="G136" i="32"/>
  <c r="F136" i="32"/>
  <c r="G135" i="32"/>
  <c r="F135" i="32"/>
  <c r="G134" i="32"/>
  <c r="F134" i="32"/>
  <c r="G133" i="32"/>
  <c r="F133" i="32"/>
  <c r="G132" i="32"/>
  <c r="F132" i="32"/>
  <c r="G131" i="32"/>
  <c r="F131" i="32"/>
  <c r="G125" i="32"/>
  <c r="F125" i="32"/>
  <c r="G124" i="32"/>
  <c r="F124" i="32"/>
  <c r="G123" i="32"/>
  <c r="F123" i="32"/>
  <c r="G122" i="32"/>
  <c r="F122" i="32"/>
  <c r="G121" i="32"/>
  <c r="F121" i="32"/>
  <c r="G120" i="32"/>
  <c r="F120" i="32"/>
  <c r="G119" i="32"/>
  <c r="F119" i="32"/>
  <c r="G118" i="32"/>
  <c r="F118" i="32"/>
  <c r="G117" i="32"/>
  <c r="F117" i="32"/>
  <c r="G111" i="32"/>
  <c r="F111" i="32"/>
  <c r="G110" i="32"/>
  <c r="F110" i="32"/>
  <c r="G109" i="32"/>
  <c r="F109" i="32"/>
  <c r="G108" i="32"/>
  <c r="F108" i="32"/>
  <c r="G107" i="32"/>
  <c r="F107" i="32"/>
  <c r="G106" i="32"/>
  <c r="F106" i="32"/>
  <c r="G105" i="32"/>
  <c r="F105" i="32"/>
  <c r="G104" i="32"/>
  <c r="F104" i="32"/>
  <c r="G103" i="32"/>
  <c r="F103" i="32"/>
  <c r="G97" i="32"/>
  <c r="F97" i="32"/>
  <c r="G96" i="32"/>
  <c r="F96" i="32"/>
  <c r="G95" i="32"/>
  <c r="F95" i="32"/>
  <c r="G94" i="32"/>
  <c r="F94" i="32"/>
  <c r="G93" i="32"/>
  <c r="F93" i="32"/>
  <c r="G92" i="32"/>
  <c r="F92" i="32"/>
  <c r="G91" i="32"/>
  <c r="F91" i="32"/>
  <c r="G90" i="32"/>
  <c r="F90" i="32"/>
  <c r="G89" i="32"/>
  <c r="F89" i="32"/>
  <c r="G83" i="32"/>
  <c r="F83" i="32"/>
  <c r="G82" i="32"/>
  <c r="F82" i="32"/>
  <c r="G81" i="32"/>
  <c r="F81" i="32"/>
  <c r="G80" i="32"/>
  <c r="F80" i="32"/>
  <c r="G79" i="32"/>
  <c r="F79" i="32"/>
  <c r="G78" i="32"/>
  <c r="F78" i="32"/>
  <c r="G77" i="32"/>
  <c r="F77" i="32"/>
  <c r="G76" i="32"/>
  <c r="F76" i="32"/>
  <c r="G75" i="32"/>
  <c r="F75" i="32"/>
  <c r="G69" i="32"/>
  <c r="F69" i="32"/>
  <c r="G68" i="32"/>
  <c r="F68" i="32"/>
  <c r="G67" i="32"/>
  <c r="F67" i="32"/>
  <c r="G66" i="32"/>
  <c r="F66" i="32"/>
  <c r="G65" i="32"/>
  <c r="F65" i="32"/>
  <c r="G64" i="32"/>
  <c r="F64" i="32"/>
  <c r="G63" i="32"/>
  <c r="F63" i="32"/>
  <c r="G62" i="32"/>
  <c r="F62" i="32"/>
  <c r="G61" i="32"/>
  <c r="F61" i="32"/>
  <c r="G55" i="32"/>
  <c r="F55" i="32"/>
  <c r="G54" i="32"/>
  <c r="F54" i="32"/>
  <c r="G53" i="32"/>
  <c r="F53" i="32"/>
  <c r="G52" i="32"/>
  <c r="F52" i="32"/>
  <c r="G51" i="32"/>
  <c r="F51" i="32"/>
  <c r="G50" i="32"/>
  <c r="F50" i="32"/>
  <c r="G49" i="32"/>
  <c r="F49" i="32"/>
  <c r="G48" i="32"/>
  <c r="F48" i="32"/>
  <c r="G47" i="32"/>
  <c r="F47" i="32"/>
  <c r="G41" i="32"/>
  <c r="F41" i="32"/>
  <c r="G40" i="32"/>
  <c r="F40" i="32"/>
  <c r="G39" i="32"/>
  <c r="F39" i="32"/>
  <c r="G38" i="32"/>
  <c r="F38" i="32"/>
  <c r="G37" i="32"/>
  <c r="F37" i="32"/>
  <c r="G36" i="32"/>
  <c r="F36" i="32"/>
  <c r="G35" i="32"/>
  <c r="F35" i="32"/>
  <c r="G34" i="32"/>
  <c r="F34" i="32"/>
  <c r="G33" i="32"/>
  <c r="F33" i="32"/>
  <c r="G27" i="32"/>
  <c r="F27" i="32"/>
  <c r="G26" i="32"/>
  <c r="F26" i="32"/>
  <c r="G25" i="32"/>
  <c r="F25" i="32"/>
  <c r="G24" i="32"/>
  <c r="F24" i="32"/>
  <c r="G23" i="32"/>
  <c r="F23" i="32"/>
  <c r="G22" i="32"/>
  <c r="F22" i="32"/>
  <c r="G21" i="32"/>
  <c r="F21" i="32"/>
  <c r="G20" i="32"/>
  <c r="F20" i="32"/>
  <c r="G19" i="32"/>
  <c r="F19" i="32"/>
  <c r="G13" i="32"/>
  <c r="F13" i="32"/>
  <c r="G12" i="32"/>
  <c r="F12" i="32"/>
  <c r="G11" i="32"/>
  <c r="F11" i="32"/>
  <c r="G10" i="32"/>
  <c r="F10" i="32"/>
  <c r="G9" i="32"/>
  <c r="F9" i="32"/>
  <c r="G8" i="32"/>
  <c r="F8" i="32"/>
  <c r="G7" i="32"/>
  <c r="F7" i="32"/>
  <c r="G6" i="32"/>
  <c r="F6" i="32"/>
  <c r="G5" i="32"/>
  <c r="F5" i="32"/>
  <c r="J23" i="30" l="1"/>
  <c r="I23" i="30"/>
  <c r="F23" i="30"/>
  <c r="E23" i="30"/>
  <c r="J22" i="30"/>
  <c r="I22" i="30"/>
  <c r="F22" i="30"/>
  <c r="E22" i="30"/>
  <c r="J21" i="30"/>
  <c r="I21" i="30"/>
  <c r="F21" i="30"/>
  <c r="E21" i="30"/>
  <c r="J20" i="30"/>
  <c r="I20" i="30"/>
  <c r="F20" i="30"/>
  <c r="E20" i="30"/>
  <c r="J19" i="30"/>
  <c r="I19" i="30"/>
  <c r="F19" i="30"/>
  <c r="E19" i="30"/>
  <c r="J18" i="30"/>
  <c r="I18" i="30"/>
  <c r="F18" i="30"/>
  <c r="E18" i="30"/>
  <c r="B18" i="30"/>
  <c r="B19" i="30" s="1"/>
  <c r="B20" i="30" s="1"/>
  <c r="B21" i="30" s="1"/>
  <c r="B22" i="30" s="1"/>
  <c r="J17" i="30"/>
  <c r="I17" i="30"/>
  <c r="F17" i="30"/>
  <c r="E17" i="30"/>
  <c r="J11" i="30" l="1"/>
  <c r="I11" i="30"/>
  <c r="F11" i="30"/>
  <c r="E11" i="30"/>
  <c r="J10" i="30"/>
  <c r="I10" i="30"/>
  <c r="F10" i="30"/>
  <c r="E10" i="30"/>
  <c r="J9" i="30"/>
  <c r="I9" i="30"/>
  <c r="F9" i="30"/>
  <c r="E9" i="30"/>
  <c r="J8" i="30"/>
  <c r="I8" i="30"/>
  <c r="F8" i="30"/>
  <c r="E8" i="30"/>
  <c r="J7" i="30"/>
  <c r="I7" i="30"/>
  <c r="F7" i="30"/>
  <c r="E7" i="30"/>
  <c r="J6" i="30"/>
  <c r="I6" i="30"/>
  <c r="F6" i="30"/>
  <c r="E6" i="30"/>
  <c r="J5" i="30"/>
  <c r="I5" i="30"/>
  <c r="F5" i="30"/>
  <c r="E5" i="30"/>
  <c r="P11" i="28"/>
  <c r="Q11" i="28"/>
  <c r="H25" i="28"/>
  <c r="G25" i="28"/>
  <c r="H24" i="28"/>
  <c r="G24" i="28"/>
  <c r="H23" i="28"/>
  <c r="G23" i="28"/>
  <c r="H22" i="28"/>
  <c r="G22" i="28"/>
  <c r="H21" i="28"/>
  <c r="G21" i="28"/>
  <c r="H20" i="28"/>
  <c r="G20" i="28"/>
  <c r="H19" i="28"/>
  <c r="G19" i="28"/>
  <c r="H6" i="28"/>
  <c r="G6" i="28"/>
  <c r="G11" i="28"/>
  <c r="H11" i="28"/>
  <c r="Q10" i="28"/>
  <c r="P10" i="28"/>
  <c r="Q9" i="28"/>
  <c r="P9" i="28"/>
  <c r="Q8" i="28"/>
  <c r="P8" i="28"/>
  <c r="Q7" i="28"/>
  <c r="P7" i="28"/>
  <c r="Q6" i="28"/>
  <c r="P6" i="28"/>
  <c r="Q5" i="28"/>
  <c r="P5" i="28"/>
  <c r="H10" i="28"/>
  <c r="G10" i="28"/>
  <c r="H9" i="28"/>
  <c r="G9" i="28"/>
  <c r="H8" i="28"/>
  <c r="G8" i="28"/>
  <c r="H7" i="28"/>
  <c r="G7" i="28"/>
  <c r="H5" i="28"/>
  <c r="G5" i="28"/>
  <c r="J47" i="29" l="1"/>
  <c r="I47" i="29"/>
  <c r="J46" i="29"/>
  <c r="I46" i="29"/>
  <c r="J45" i="29"/>
  <c r="I45" i="29"/>
  <c r="J44" i="29"/>
  <c r="I44" i="29"/>
  <c r="J43" i="29"/>
  <c r="I43" i="29"/>
  <c r="J42" i="29"/>
  <c r="I42" i="29"/>
  <c r="J41" i="29"/>
  <c r="I41" i="29"/>
  <c r="J35" i="29"/>
  <c r="I35" i="29"/>
  <c r="J34" i="29"/>
  <c r="I34" i="29"/>
  <c r="J33" i="29"/>
  <c r="I33" i="29"/>
  <c r="J32" i="29"/>
  <c r="I32" i="29"/>
  <c r="J31" i="29"/>
  <c r="I31" i="29"/>
  <c r="J30" i="29"/>
  <c r="I30" i="29"/>
  <c r="J29" i="29"/>
  <c r="I29" i="29"/>
  <c r="J23" i="29"/>
  <c r="I23" i="29"/>
  <c r="J22" i="29"/>
  <c r="I22" i="29"/>
  <c r="J21" i="29"/>
  <c r="I21" i="29"/>
  <c r="J20" i="29"/>
  <c r="I20" i="29"/>
  <c r="J19" i="29"/>
  <c r="I19" i="29"/>
  <c r="J18" i="29"/>
  <c r="I18" i="29"/>
  <c r="J17" i="29"/>
  <c r="I17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E6" i="29" l="1"/>
  <c r="F6" i="29"/>
  <c r="E7" i="29"/>
  <c r="F7" i="29"/>
  <c r="E8" i="29"/>
  <c r="F8" i="29"/>
  <c r="E9" i="29"/>
  <c r="F9" i="29"/>
  <c r="E10" i="29"/>
  <c r="F10" i="29"/>
  <c r="E11" i="29"/>
  <c r="F11" i="29"/>
  <c r="F5" i="29"/>
  <c r="E5" i="29"/>
  <c r="K26" i="41" l="1"/>
  <c r="K27" i="41" s="1"/>
  <c r="K28" i="41" s="1"/>
  <c r="K29" i="41" s="1"/>
  <c r="K30" i="41" s="1"/>
  <c r="K31" i="41" s="1"/>
  <c r="K32" i="41" s="1"/>
  <c r="D26" i="41"/>
  <c r="D27" i="41" s="1"/>
  <c r="D28" i="41" s="1"/>
  <c r="D29" i="41" s="1"/>
  <c r="D30" i="41" s="1"/>
  <c r="D31" i="41" s="1"/>
  <c r="D32" i="41" s="1"/>
  <c r="K10" i="41"/>
  <c r="K11" i="41" s="1"/>
  <c r="K12" i="41" s="1"/>
  <c r="K13" i="41" s="1"/>
  <c r="K14" i="41" s="1"/>
  <c r="K15" i="41" s="1"/>
  <c r="K16" i="41" s="1"/>
  <c r="D10" i="41"/>
  <c r="D11" i="41" s="1"/>
  <c r="D12" i="41" s="1"/>
  <c r="D13" i="41" s="1"/>
  <c r="D14" i="41" s="1"/>
  <c r="D15" i="41" s="1"/>
  <c r="D16" i="41" s="1"/>
  <c r="H21" i="5" l="1"/>
  <c r="G21" i="5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J5" i="3"/>
  <c r="I5" i="3"/>
  <c r="F16" i="1" l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I17" i="52" l="1"/>
  <c r="I18" i="52"/>
  <c r="I19" i="52"/>
  <c r="I20" i="52"/>
  <c r="I21" i="52"/>
  <c r="I16" i="52"/>
  <c r="E17" i="52"/>
  <c r="F17" i="52"/>
  <c r="E18" i="52"/>
  <c r="F18" i="52"/>
  <c r="E19" i="52"/>
  <c r="F19" i="52"/>
  <c r="E20" i="52"/>
  <c r="F20" i="52"/>
  <c r="E21" i="52"/>
  <c r="F21" i="52"/>
  <c r="F16" i="52"/>
  <c r="E16" i="52"/>
  <c r="H21" i="52" l="1"/>
  <c r="H20" i="52"/>
  <c r="H19" i="52"/>
  <c r="H18" i="52"/>
  <c r="H17" i="52"/>
  <c r="H16" i="52"/>
  <c r="K17" i="52" l="1"/>
  <c r="J17" i="52"/>
  <c r="K16" i="52"/>
  <c r="J16" i="52"/>
  <c r="K20" i="52"/>
  <c r="J20" i="52"/>
  <c r="K21" i="52"/>
  <c r="J21" i="52"/>
  <c r="K18" i="52"/>
  <c r="J18" i="52"/>
  <c r="K19" i="52"/>
  <c r="J19" i="52"/>
  <c r="L64" i="50"/>
  <c r="L63" i="50"/>
  <c r="L62" i="50"/>
  <c r="L61" i="50"/>
  <c r="L60" i="50"/>
  <c r="L59" i="50"/>
  <c r="L58" i="50"/>
  <c r="L57" i="50"/>
  <c r="L51" i="50"/>
  <c r="L50" i="50"/>
  <c r="L49" i="50"/>
  <c r="L48" i="50"/>
  <c r="L47" i="50"/>
  <c r="L46" i="50"/>
  <c r="L45" i="50"/>
  <c r="L44" i="50"/>
  <c r="L38" i="50"/>
  <c r="L37" i="50"/>
  <c r="L36" i="50"/>
  <c r="L35" i="50"/>
  <c r="L34" i="50"/>
  <c r="L33" i="50"/>
  <c r="L32" i="50"/>
  <c r="L31" i="50"/>
  <c r="L25" i="50"/>
  <c r="L24" i="50"/>
  <c r="L23" i="50"/>
  <c r="L22" i="50"/>
  <c r="L21" i="50"/>
  <c r="L20" i="50"/>
  <c r="L19" i="50"/>
  <c r="L18" i="50"/>
  <c r="L6" i="50"/>
  <c r="L7" i="50"/>
  <c r="L8" i="50"/>
  <c r="L9" i="50"/>
  <c r="L10" i="50"/>
  <c r="L11" i="50"/>
  <c r="L12" i="50"/>
  <c r="L5" i="50"/>
  <c r="K64" i="51" l="1"/>
  <c r="J64" i="51"/>
  <c r="I64" i="51"/>
  <c r="G64" i="51"/>
  <c r="F64" i="51"/>
  <c r="K63" i="51"/>
  <c r="J63" i="51"/>
  <c r="I63" i="51"/>
  <c r="G63" i="51"/>
  <c r="F63" i="51"/>
  <c r="K62" i="51"/>
  <c r="J62" i="51"/>
  <c r="I62" i="51"/>
  <c r="G62" i="51"/>
  <c r="F62" i="51"/>
  <c r="K61" i="51"/>
  <c r="J61" i="51"/>
  <c r="I61" i="51"/>
  <c r="G61" i="51"/>
  <c r="F61" i="51"/>
  <c r="K60" i="51"/>
  <c r="J60" i="51"/>
  <c r="I60" i="51"/>
  <c r="G60" i="51"/>
  <c r="F60" i="51"/>
  <c r="K59" i="51"/>
  <c r="J59" i="51"/>
  <c r="I59" i="51"/>
  <c r="G59" i="51"/>
  <c r="F59" i="51"/>
  <c r="K58" i="51"/>
  <c r="J58" i="51"/>
  <c r="I58" i="51"/>
  <c r="G58" i="51"/>
  <c r="F58" i="51"/>
  <c r="B58" i="51"/>
  <c r="B59" i="51" s="1"/>
  <c r="B60" i="51" s="1"/>
  <c r="B61" i="51" s="1"/>
  <c r="B62" i="51" s="1"/>
  <c r="B63" i="51" s="1"/>
  <c r="K57" i="51"/>
  <c r="J57" i="51"/>
  <c r="I57" i="51"/>
  <c r="G57" i="51"/>
  <c r="F57" i="51"/>
  <c r="K51" i="51"/>
  <c r="J51" i="51"/>
  <c r="I51" i="51"/>
  <c r="G51" i="51"/>
  <c r="F51" i="51"/>
  <c r="K50" i="51"/>
  <c r="J50" i="51"/>
  <c r="I50" i="51"/>
  <c r="G50" i="51"/>
  <c r="F50" i="51"/>
  <c r="K49" i="51"/>
  <c r="J49" i="51"/>
  <c r="I49" i="51"/>
  <c r="G49" i="51"/>
  <c r="F49" i="51"/>
  <c r="K48" i="51"/>
  <c r="J48" i="51"/>
  <c r="I48" i="51"/>
  <c r="G48" i="51"/>
  <c r="F48" i="51"/>
  <c r="K47" i="51"/>
  <c r="J47" i="51"/>
  <c r="I47" i="51"/>
  <c r="G47" i="51"/>
  <c r="F47" i="51"/>
  <c r="K46" i="51"/>
  <c r="J46" i="51"/>
  <c r="I46" i="51"/>
  <c r="G46" i="51"/>
  <c r="F46" i="51"/>
  <c r="K45" i="51"/>
  <c r="J45" i="51"/>
  <c r="I45" i="51"/>
  <c r="G45" i="51"/>
  <c r="F45" i="51"/>
  <c r="B45" i="51"/>
  <c r="B46" i="51" s="1"/>
  <c r="B47" i="51" s="1"/>
  <c r="B48" i="51" s="1"/>
  <c r="B49" i="51" s="1"/>
  <c r="B50" i="51" s="1"/>
  <c r="K44" i="51"/>
  <c r="J44" i="51"/>
  <c r="I44" i="51"/>
  <c r="G44" i="51"/>
  <c r="F44" i="51"/>
  <c r="K38" i="51"/>
  <c r="J38" i="51"/>
  <c r="I38" i="51"/>
  <c r="G38" i="51"/>
  <c r="F38" i="51"/>
  <c r="K37" i="51"/>
  <c r="J37" i="51"/>
  <c r="I37" i="51"/>
  <c r="G37" i="51"/>
  <c r="F37" i="51"/>
  <c r="K36" i="51"/>
  <c r="J36" i="51"/>
  <c r="I36" i="51"/>
  <c r="G36" i="51"/>
  <c r="F36" i="51"/>
  <c r="K35" i="51"/>
  <c r="J35" i="51"/>
  <c r="I35" i="51"/>
  <c r="G35" i="51"/>
  <c r="F35" i="51"/>
  <c r="K34" i="51"/>
  <c r="J34" i="51"/>
  <c r="I34" i="51"/>
  <c r="G34" i="51"/>
  <c r="F34" i="51"/>
  <c r="K33" i="51"/>
  <c r="J33" i="51"/>
  <c r="I33" i="51"/>
  <c r="G33" i="51"/>
  <c r="F33" i="51"/>
  <c r="K32" i="51"/>
  <c r="J32" i="51"/>
  <c r="I32" i="51"/>
  <c r="G32" i="51"/>
  <c r="F32" i="51"/>
  <c r="B32" i="51"/>
  <c r="B33" i="51" s="1"/>
  <c r="B34" i="51" s="1"/>
  <c r="B35" i="51" s="1"/>
  <c r="B36" i="51" s="1"/>
  <c r="B37" i="51" s="1"/>
  <c r="K31" i="51"/>
  <c r="J31" i="51"/>
  <c r="I31" i="51"/>
  <c r="G31" i="51"/>
  <c r="F31" i="51"/>
  <c r="K25" i="51"/>
  <c r="J25" i="51"/>
  <c r="I25" i="51"/>
  <c r="G25" i="51"/>
  <c r="F25" i="51"/>
  <c r="K24" i="51"/>
  <c r="J24" i="51"/>
  <c r="I24" i="51"/>
  <c r="G24" i="51"/>
  <c r="F24" i="51"/>
  <c r="K23" i="51"/>
  <c r="J23" i="51"/>
  <c r="I23" i="51"/>
  <c r="G23" i="51"/>
  <c r="F23" i="51"/>
  <c r="K22" i="51"/>
  <c r="J22" i="51"/>
  <c r="I22" i="51"/>
  <c r="G22" i="51"/>
  <c r="F22" i="51"/>
  <c r="K21" i="51"/>
  <c r="J21" i="51"/>
  <c r="I21" i="51"/>
  <c r="G21" i="51"/>
  <c r="F21" i="51"/>
  <c r="K20" i="51"/>
  <c r="J20" i="51"/>
  <c r="I20" i="51"/>
  <c r="G20" i="51"/>
  <c r="F20" i="51"/>
  <c r="K19" i="51"/>
  <c r="J19" i="51"/>
  <c r="I19" i="51"/>
  <c r="G19" i="51"/>
  <c r="F19" i="51"/>
  <c r="B19" i="51"/>
  <c r="B20" i="51" s="1"/>
  <c r="B21" i="51" s="1"/>
  <c r="B22" i="51" s="1"/>
  <c r="B23" i="51" s="1"/>
  <c r="B24" i="51" s="1"/>
  <c r="K18" i="51"/>
  <c r="J18" i="51"/>
  <c r="I18" i="51"/>
  <c r="G18" i="51"/>
  <c r="F18" i="51"/>
  <c r="K12" i="51"/>
  <c r="J12" i="51"/>
  <c r="I12" i="51"/>
  <c r="G12" i="51"/>
  <c r="F12" i="51"/>
  <c r="K11" i="51"/>
  <c r="J11" i="51"/>
  <c r="I11" i="51"/>
  <c r="G11" i="51"/>
  <c r="F11" i="51"/>
  <c r="K10" i="51"/>
  <c r="J10" i="51"/>
  <c r="I10" i="51"/>
  <c r="G10" i="51"/>
  <c r="F10" i="51"/>
  <c r="K9" i="51"/>
  <c r="J9" i="51"/>
  <c r="I9" i="51"/>
  <c r="G9" i="51"/>
  <c r="F9" i="51"/>
  <c r="K8" i="51"/>
  <c r="J8" i="51"/>
  <c r="I8" i="51"/>
  <c r="G8" i="51"/>
  <c r="F8" i="51"/>
  <c r="K7" i="51"/>
  <c r="J7" i="51"/>
  <c r="I7" i="51"/>
  <c r="G7" i="51"/>
  <c r="F7" i="51"/>
  <c r="K6" i="51"/>
  <c r="J6" i="51"/>
  <c r="I6" i="51"/>
  <c r="G6" i="51"/>
  <c r="F6" i="51"/>
  <c r="B6" i="51"/>
  <c r="B7" i="51" s="1"/>
  <c r="B8" i="51" s="1"/>
  <c r="B9" i="51" s="1"/>
  <c r="B10" i="51" s="1"/>
  <c r="B11" i="51" s="1"/>
  <c r="K5" i="51"/>
  <c r="J5" i="51"/>
  <c r="I5" i="51"/>
  <c r="G5" i="51"/>
  <c r="F5" i="51"/>
  <c r="J44" i="50"/>
  <c r="J45" i="50"/>
  <c r="J46" i="50"/>
  <c r="J47" i="50"/>
  <c r="J48" i="50"/>
  <c r="J49" i="50"/>
  <c r="J50" i="50"/>
  <c r="J51" i="50"/>
  <c r="M64" i="50"/>
  <c r="K64" i="50"/>
  <c r="J64" i="50"/>
  <c r="M63" i="50"/>
  <c r="K63" i="50"/>
  <c r="J63" i="50"/>
  <c r="M62" i="50"/>
  <c r="K62" i="50"/>
  <c r="J62" i="50"/>
  <c r="M61" i="50"/>
  <c r="K61" i="50"/>
  <c r="J61" i="50"/>
  <c r="M60" i="50"/>
  <c r="K60" i="50"/>
  <c r="J60" i="50"/>
  <c r="M59" i="50"/>
  <c r="K59" i="50"/>
  <c r="J59" i="50"/>
  <c r="M58" i="50"/>
  <c r="K58" i="50"/>
  <c r="J58" i="50"/>
  <c r="M57" i="50"/>
  <c r="K57" i="50"/>
  <c r="J57" i="50"/>
  <c r="M51" i="50"/>
  <c r="K51" i="50"/>
  <c r="M50" i="50"/>
  <c r="K50" i="50"/>
  <c r="M49" i="50"/>
  <c r="K49" i="50"/>
  <c r="M48" i="50"/>
  <c r="K48" i="50"/>
  <c r="M47" i="50"/>
  <c r="K47" i="50"/>
  <c r="M46" i="50"/>
  <c r="K46" i="50"/>
  <c r="M45" i="50"/>
  <c r="K45" i="50"/>
  <c r="M44" i="50"/>
  <c r="K44" i="50"/>
  <c r="M38" i="50"/>
  <c r="K38" i="50"/>
  <c r="J38" i="50"/>
  <c r="M37" i="50"/>
  <c r="K37" i="50"/>
  <c r="J37" i="50"/>
  <c r="M36" i="50"/>
  <c r="K36" i="50"/>
  <c r="J36" i="50"/>
  <c r="M35" i="50"/>
  <c r="K35" i="50"/>
  <c r="J35" i="50"/>
  <c r="M34" i="50"/>
  <c r="K34" i="50"/>
  <c r="J34" i="50"/>
  <c r="M33" i="50"/>
  <c r="K33" i="50"/>
  <c r="J33" i="50"/>
  <c r="M32" i="50"/>
  <c r="K32" i="50"/>
  <c r="J32" i="50"/>
  <c r="M31" i="50"/>
  <c r="K31" i="50"/>
  <c r="J31" i="50"/>
  <c r="M25" i="50"/>
  <c r="K25" i="50"/>
  <c r="J25" i="50"/>
  <c r="M24" i="50"/>
  <c r="K24" i="50"/>
  <c r="J24" i="50"/>
  <c r="M23" i="50"/>
  <c r="K23" i="50"/>
  <c r="J23" i="50"/>
  <c r="M22" i="50"/>
  <c r="K22" i="50"/>
  <c r="J22" i="50"/>
  <c r="M21" i="50"/>
  <c r="K21" i="50"/>
  <c r="J21" i="50"/>
  <c r="M20" i="50"/>
  <c r="K20" i="50"/>
  <c r="J20" i="50"/>
  <c r="M19" i="50"/>
  <c r="K19" i="50"/>
  <c r="J19" i="50"/>
  <c r="M18" i="50"/>
  <c r="K18" i="50"/>
  <c r="J18" i="50"/>
  <c r="J6" i="50"/>
  <c r="K6" i="50"/>
  <c r="M6" i="50"/>
  <c r="J7" i="50"/>
  <c r="K7" i="50"/>
  <c r="M7" i="50"/>
  <c r="J8" i="50"/>
  <c r="K8" i="50"/>
  <c r="M8" i="50"/>
  <c r="J9" i="50"/>
  <c r="K9" i="50"/>
  <c r="M9" i="50"/>
  <c r="J10" i="50"/>
  <c r="K10" i="50"/>
  <c r="M10" i="50"/>
  <c r="J11" i="50"/>
  <c r="K11" i="50"/>
  <c r="M11" i="50"/>
  <c r="J12" i="50"/>
  <c r="K12" i="50"/>
  <c r="M12" i="50"/>
  <c r="K5" i="50"/>
  <c r="M11" i="51" l="1"/>
  <c r="M51" i="51"/>
  <c r="L49" i="51"/>
  <c r="L51" i="51"/>
  <c r="M5" i="51"/>
  <c r="L58" i="51"/>
  <c r="L10" i="51"/>
  <c r="M60" i="51"/>
  <c r="M8" i="51"/>
  <c r="M9" i="51"/>
  <c r="L57" i="51"/>
  <c r="M62" i="51"/>
  <c r="L11" i="51"/>
  <c r="L19" i="51"/>
  <c r="L35" i="51"/>
  <c r="L63" i="51"/>
  <c r="L5" i="51"/>
  <c r="M6" i="51"/>
  <c r="L60" i="51"/>
  <c r="M7" i="51"/>
  <c r="M31" i="51"/>
  <c r="L34" i="51"/>
  <c r="L50" i="51"/>
  <c r="M58" i="51"/>
  <c r="L61" i="51"/>
  <c r="L46" i="51"/>
  <c r="L44" i="51"/>
  <c r="L47" i="51"/>
  <c r="M38" i="51"/>
  <c r="M33" i="51"/>
  <c r="L22" i="51"/>
  <c r="L23" i="51"/>
  <c r="M25" i="51"/>
  <c r="M12" i="51"/>
  <c r="L20" i="51"/>
  <c r="M36" i="51"/>
  <c r="M57" i="51"/>
  <c r="M64" i="51"/>
  <c r="L8" i="51"/>
  <c r="M10" i="51"/>
  <c r="L24" i="51"/>
  <c r="L32" i="51"/>
  <c r="L48" i="51"/>
  <c r="L6" i="51"/>
  <c r="L18" i="51"/>
  <c r="L21" i="51"/>
  <c r="L37" i="51"/>
  <c r="L45" i="51"/>
  <c r="M59" i="51"/>
  <c r="M61" i="51"/>
  <c r="M63" i="51"/>
  <c r="M50" i="51"/>
  <c r="L25" i="51"/>
  <c r="M49" i="51"/>
  <c r="L59" i="51"/>
  <c r="M46" i="51"/>
  <c r="L64" i="51"/>
  <c r="L9" i="51"/>
  <c r="M48" i="51"/>
  <c r="M45" i="51"/>
  <c r="L62" i="51"/>
  <c r="L7" i="51"/>
  <c r="L12" i="51"/>
  <c r="M44" i="51"/>
  <c r="M47" i="51"/>
  <c r="M32" i="51"/>
  <c r="M34" i="51"/>
  <c r="M35" i="51"/>
  <c r="M37" i="51"/>
  <c r="M18" i="51"/>
  <c r="M19" i="51"/>
  <c r="M20" i="51"/>
  <c r="M21" i="51"/>
  <c r="M22" i="51"/>
  <c r="M23" i="51"/>
  <c r="M24" i="51"/>
  <c r="L38" i="51"/>
  <c r="L31" i="51"/>
  <c r="L33" i="51"/>
  <c r="L36" i="51"/>
  <c r="N62" i="50" l="1"/>
  <c r="N10" i="50"/>
  <c r="H64" i="50"/>
  <c r="G64" i="50"/>
  <c r="H63" i="50"/>
  <c r="G63" i="50"/>
  <c r="H62" i="50"/>
  <c r="G62" i="50"/>
  <c r="N61" i="50"/>
  <c r="H61" i="50"/>
  <c r="G61" i="50"/>
  <c r="H60" i="50"/>
  <c r="G60" i="50"/>
  <c r="O59" i="50"/>
  <c r="H59" i="50"/>
  <c r="G59" i="50"/>
  <c r="H58" i="50"/>
  <c r="G58" i="50"/>
  <c r="B58" i="50"/>
  <c r="B59" i="50" s="1"/>
  <c r="B60" i="50" s="1"/>
  <c r="B61" i="50" s="1"/>
  <c r="B62" i="50" s="1"/>
  <c r="B63" i="50" s="1"/>
  <c r="H57" i="50"/>
  <c r="G57" i="50"/>
  <c r="H51" i="50"/>
  <c r="G51" i="50"/>
  <c r="H50" i="50"/>
  <c r="G50" i="50"/>
  <c r="H49" i="50"/>
  <c r="G49" i="50"/>
  <c r="H48" i="50"/>
  <c r="G48" i="50"/>
  <c r="H47" i="50"/>
  <c r="G47" i="50"/>
  <c r="H46" i="50"/>
  <c r="G46" i="50"/>
  <c r="H45" i="50"/>
  <c r="G45" i="50"/>
  <c r="B45" i="50"/>
  <c r="B46" i="50" s="1"/>
  <c r="B47" i="50" s="1"/>
  <c r="B48" i="50" s="1"/>
  <c r="B49" i="50" s="1"/>
  <c r="B50" i="50" s="1"/>
  <c r="O44" i="50"/>
  <c r="H44" i="50"/>
  <c r="G44" i="50"/>
  <c r="H38" i="50"/>
  <c r="G38" i="50"/>
  <c r="H37" i="50"/>
  <c r="G37" i="50"/>
  <c r="O36" i="50"/>
  <c r="H36" i="50"/>
  <c r="G36" i="50"/>
  <c r="H35" i="50"/>
  <c r="G35" i="50"/>
  <c r="H34" i="50"/>
  <c r="G34" i="50"/>
  <c r="O33" i="50"/>
  <c r="N33" i="50"/>
  <c r="H33" i="50"/>
  <c r="G33" i="50"/>
  <c r="H32" i="50"/>
  <c r="G32" i="50"/>
  <c r="B32" i="50"/>
  <c r="B33" i="50" s="1"/>
  <c r="B34" i="50" s="1"/>
  <c r="B35" i="50" s="1"/>
  <c r="B36" i="50" s="1"/>
  <c r="B37" i="50" s="1"/>
  <c r="H31" i="50"/>
  <c r="G31" i="50"/>
  <c r="O25" i="50"/>
  <c r="H25" i="50"/>
  <c r="G25" i="50"/>
  <c r="H24" i="50"/>
  <c r="G24" i="50"/>
  <c r="O23" i="50"/>
  <c r="H23" i="50"/>
  <c r="G23" i="50"/>
  <c r="H22" i="50"/>
  <c r="G22" i="50"/>
  <c r="H21" i="50"/>
  <c r="G21" i="50"/>
  <c r="H20" i="50"/>
  <c r="G20" i="50"/>
  <c r="N19" i="50"/>
  <c r="O19" i="50"/>
  <c r="H19" i="50"/>
  <c r="G19" i="50"/>
  <c r="B19" i="50"/>
  <c r="B20" i="50" s="1"/>
  <c r="B21" i="50" s="1"/>
  <c r="B22" i="50" s="1"/>
  <c r="B23" i="50" s="1"/>
  <c r="B24" i="50" s="1"/>
  <c r="H18" i="50"/>
  <c r="G18" i="50"/>
  <c r="H12" i="50"/>
  <c r="G12" i="50"/>
  <c r="H11" i="50"/>
  <c r="G11" i="50"/>
  <c r="H10" i="50"/>
  <c r="G10" i="50"/>
  <c r="O9" i="50"/>
  <c r="N9" i="50"/>
  <c r="H9" i="50"/>
  <c r="G9" i="50"/>
  <c r="H8" i="50"/>
  <c r="G8" i="50"/>
  <c r="O7" i="50"/>
  <c r="H7" i="50"/>
  <c r="G7" i="50"/>
  <c r="H6" i="50"/>
  <c r="G6" i="50"/>
  <c r="B6" i="50"/>
  <c r="B7" i="50" s="1"/>
  <c r="B8" i="50" s="1"/>
  <c r="B9" i="50" s="1"/>
  <c r="B10" i="50" s="1"/>
  <c r="B11" i="50" s="1"/>
  <c r="M5" i="50"/>
  <c r="J5" i="50"/>
  <c r="H5" i="50"/>
  <c r="G5" i="50"/>
  <c r="O47" i="50" l="1"/>
  <c r="N51" i="50"/>
  <c r="O22" i="50"/>
  <c r="O24" i="50"/>
  <c r="N11" i="50"/>
  <c r="O32" i="50"/>
  <c r="O12" i="50"/>
  <c r="N8" i="50"/>
  <c r="O60" i="50"/>
  <c r="N44" i="50"/>
  <c r="O35" i="50"/>
  <c r="O18" i="50"/>
  <c r="N20" i="50"/>
  <c r="O10" i="50"/>
  <c r="O48" i="50"/>
  <c r="O46" i="50"/>
  <c r="O62" i="50"/>
  <c r="O63" i="50"/>
  <c r="N48" i="50"/>
  <c r="O57" i="50"/>
  <c r="O51" i="50"/>
  <c r="N58" i="50"/>
  <c r="O49" i="50"/>
  <c r="N59" i="50"/>
  <c r="N47" i="50"/>
  <c r="N32" i="50"/>
  <c r="O31" i="50"/>
  <c r="N36" i="50"/>
  <c r="N22" i="50"/>
  <c r="N21" i="50"/>
  <c r="N37" i="50"/>
  <c r="N18" i="50"/>
  <c r="N31" i="50"/>
  <c r="O5" i="50"/>
  <c r="N38" i="50"/>
  <c r="O11" i="50"/>
  <c r="O37" i="50"/>
  <c r="N7" i="50"/>
  <c r="O20" i="50"/>
  <c r="N6" i="50"/>
  <c r="O6" i="50"/>
  <c r="N25" i="50"/>
  <c r="O38" i="50"/>
  <c r="O58" i="50"/>
  <c r="O61" i="50"/>
  <c r="N63" i="50"/>
  <c r="N50" i="50"/>
  <c r="O8" i="50"/>
  <c r="O45" i="50"/>
  <c r="O50" i="50"/>
  <c r="O21" i="50"/>
  <c r="O34" i="50"/>
  <c r="O64" i="50"/>
  <c r="N5" i="50"/>
  <c r="N12" i="50"/>
  <c r="N24" i="50"/>
  <c r="N35" i="50"/>
  <c r="N46" i="50"/>
  <c r="N57" i="50"/>
  <c r="N64" i="50"/>
  <c r="N23" i="50"/>
  <c r="N34" i="50"/>
  <c r="N45" i="50"/>
  <c r="N49" i="50"/>
  <c r="N60" i="50"/>
  <c r="G6" i="35"/>
  <c r="H6" i="35"/>
  <c r="G7" i="35"/>
  <c r="H7" i="35"/>
  <c r="G8" i="35"/>
  <c r="H8" i="35"/>
  <c r="G9" i="35"/>
  <c r="H9" i="35"/>
  <c r="G10" i="35"/>
  <c r="H10" i="35"/>
  <c r="H5" i="35"/>
  <c r="G5" i="35"/>
  <c r="I31" i="48"/>
  <c r="H31" i="48"/>
  <c r="I30" i="48"/>
  <c r="H30" i="48"/>
  <c r="I29" i="48"/>
  <c r="H29" i="48"/>
  <c r="I28" i="48"/>
  <c r="H28" i="48"/>
  <c r="I27" i="48"/>
  <c r="H27" i="48"/>
  <c r="I26" i="48"/>
  <c r="H26" i="48"/>
  <c r="I25" i="48"/>
  <c r="H25" i="48"/>
  <c r="I24" i="48"/>
  <c r="H24" i="48"/>
  <c r="I23" i="48"/>
  <c r="H23" i="48"/>
  <c r="I22" i="48"/>
  <c r="H22" i="48"/>
  <c r="R15" i="48"/>
  <c r="Q15" i="48"/>
  <c r="I15" i="48"/>
  <c r="H15" i="48"/>
  <c r="R14" i="48"/>
  <c r="Q14" i="48"/>
  <c r="I14" i="48"/>
  <c r="H14" i="48"/>
  <c r="R13" i="48"/>
  <c r="Q13" i="48"/>
  <c r="I13" i="48"/>
  <c r="H13" i="48"/>
  <c r="R12" i="48"/>
  <c r="Q12" i="48"/>
  <c r="I12" i="48"/>
  <c r="H12" i="48"/>
  <c r="R11" i="48"/>
  <c r="Q11" i="48"/>
  <c r="I11" i="48"/>
  <c r="H11" i="48"/>
  <c r="R10" i="48"/>
  <c r="Q10" i="48"/>
  <c r="I10" i="48"/>
  <c r="H10" i="48"/>
  <c r="R9" i="48"/>
  <c r="Q9" i="48"/>
  <c r="I9" i="48"/>
  <c r="H9" i="48"/>
  <c r="R8" i="48"/>
  <c r="Q8" i="48"/>
  <c r="I8" i="48"/>
  <c r="H8" i="48"/>
  <c r="R7" i="48"/>
  <c r="Q7" i="48"/>
  <c r="I7" i="48"/>
  <c r="H7" i="48"/>
  <c r="R6" i="48"/>
  <c r="Q6" i="48"/>
  <c r="I6" i="48"/>
  <c r="H6" i="48"/>
  <c r="I84" i="46" l="1"/>
  <c r="H84" i="46"/>
  <c r="I83" i="46"/>
  <c r="H83" i="46"/>
  <c r="I82" i="46"/>
  <c r="H82" i="46"/>
  <c r="I81" i="46"/>
  <c r="H81" i="46"/>
  <c r="I80" i="46"/>
  <c r="H80" i="46"/>
  <c r="I79" i="46"/>
  <c r="H79" i="46"/>
  <c r="I78" i="46"/>
  <c r="H78" i="46"/>
  <c r="I77" i="46"/>
  <c r="H77" i="46"/>
  <c r="I76" i="46"/>
  <c r="H76" i="46"/>
  <c r="I70" i="46"/>
  <c r="H70" i="46"/>
  <c r="I69" i="46"/>
  <c r="H69" i="46"/>
  <c r="I68" i="46"/>
  <c r="H68" i="46"/>
  <c r="I67" i="46"/>
  <c r="H67" i="46"/>
  <c r="I66" i="46"/>
  <c r="H66" i="46"/>
  <c r="I65" i="46"/>
  <c r="H65" i="46"/>
  <c r="I64" i="46"/>
  <c r="H64" i="46"/>
  <c r="I63" i="46"/>
  <c r="H63" i="46"/>
  <c r="I62" i="46"/>
  <c r="H62" i="46"/>
  <c r="I56" i="46"/>
  <c r="H56" i="46"/>
  <c r="I55" i="46"/>
  <c r="H55" i="46"/>
  <c r="I54" i="46"/>
  <c r="H54" i="46"/>
  <c r="I53" i="46"/>
  <c r="H53" i="46"/>
  <c r="I52" i="46"/>
  <c r="H52" i="46"/>
  <c r="I51" i="46"/>
  <c r="H51" i="46"/>
  <c r="I50" i="46"/>
  <c r="H50" i="46"/>
  <c r="I49" i="46"/>
  <c r="H49" i="46"/>
  <c r="I48" i="46"/>
  <c r="H48" i="46"/>
  <c r="I42" i="46"/>
  <c r="H42" i="46"/>
  <c r="I41" i="46"/>
  <c r="H41" i="46"/>
  <c r="I40" i="46"/>
  <c r="H40" i="46"/>
  <c r="I39" i="46"/>
  <c r="H39" i="46"/>
  <c r="I38" i="46"/>
  <c r="H38" i="46"/>
  <c r="I37" i="46"/>
  <c r="H37" i="46"/>
  <c r="I36" i="46"/>
  <c r="H36" i="46"/>
  <c r="I35" i="46"/>
  <c r="H35" i="46"/>
  <c r="I34" i="46"/>
  <c r="H34" i="46"/>
  <c r="I28" i="46"/>
  <c r="H28" i="46"/>
  <c r="I27" i="46"/>
  <c r="H27" i="46"/>
  <c r="I26" i="46"/>
  <c r="H26" i="46"/>
  <c r="I25" i="46"/>
  <c r="H25" i="46"/>
  <c r="I24" i="46"/>
  <c r="H24" i="46"/>
  <c r="I23" i="46"/>
  <c r="H23" i="46"/>
  <c r="I22" i="46"/>
  <c r="H22" i="46"/>
  <c r="I21" i="46"/>
  <c r="H21" i="46"/>
  <c r="I20" i="46"/>
  <c r="H20" i="46"/>
  <c r="I13" i="46"/>
  <c r="H13" i="46"/>
  <c r="I12" i="46"/>
  <c r="H12" i="46"/>
  <c r="I11" i="46"/>
  <c r="H11" i="46"/>
  <c r="I10" i="46"/>
  <c r="H10" i="46"/>
  <c r="I9" i="46"/>
  <c r="H9" i="46"/>
  <c r="I8" i="46"/>
  <c r="H8" i="46"/>
  <c r="I7" i="46"/>
  <c r="H7" i="46"/>
  <c r="I6" i="46"/>
  <c r="H6" i="46"/>
  <c r="I5" i="46"/>
  <c r="H5" i="46"/>
  <c r="I77" i="40" l="1"/>
  <c r="H77" i="40"/>
  <c r="K77" i="40" s="1"/>
  <c r="F77" i="40"/>
  <c r="E77" i="40"/>
  <c r="I76" i="40"/>
  <c r="H76" i="40"/>
  <c r="K76" i="40" s="1"/>
  <c r="F76" i="40"/>
  <c r="E76" i="40"/>
  <c r="I75" i="40"/>
  <c r="H75" i="40"/>
  <c r="F75" i="40"/>
  <c r="E75" i="40"/>
  <c r="I74" i="40"/>
  <c r="H74" i="40"/>
  <c r="K74" i="40" s="1"/>
  <c r="F74" i="40"/>
  <c r="E74" i="40"/>
  <c r="I73" i="40"/>
  <c r="H73" i="40"/>
  <c r="J73" i="40" s="1"/>
  <c r="F73" i="40"/>
  <c r="E73" i="40"/>
  <c r="I72" i="40"/>
  <c r="H72" i="40"/>
  <c r="J72" i="40" s="1"/>
  <c r="F72" i="40"/>
  <c r="E72" i="40"/>
  <c r="I71" i="40"/>
  <c r="H71" i="40"/>
  <c r="F71" i="40"/>
  <c r="E71" i="40"/>
  <c r="B71" i="40"/>
  <c r="B72" i="40" s="1"/>
  <c r="B73" i="40" s="1"/>
  <c r="B74" i="40" s="1"/>
  <c r="B75" i="40" s="1"/>
  <c r="B76" i="40" s="1"/>
  <c r="I70" i="40"/>
  <c r="H70" i="40"/>
  <c r="F70" i="40"/>
  <c r="E70" i="40"/>
  <c r="I64" i="40"/>
  <c r="H64" i="40"/>
  <c r="K64" i="40" s="1"/>
  <c r="F64" i="40"/>
  <c r="E64" i="40"/>
  <c r="I63" i="40"/>
  <c r="H63" i="40"/>
  <c r="K63" i="40" s="1"/>
  <c r="F63" i="40"/>
  <c r="E63" i="40"/>
  <c r="I62" i="40"/>
  <c r="H62" i="40"/>
  <c r="F62" i="40"/>
  <c r="E62" i="40"/>
  <c r="I61" i="40"/>
  <c r="H61" i="40"/>
  <c r="F61" i="40"/>
  <c r="E61" i="40"/>
  <c r="I60" i="40"/>
  <c r="H60" i="40"/>
  <c r="F60" i="40"/>
  <c r="E60" i="40"/>
  <c r="I59" i="40"/>
  <c r="H59" i="40"/>
  <c r="K59" i="40" s="1"/>
  <c r="F59" i="40"/>
  <c r="E59" i="40"/>
  <c r="I58" i="40"/>
  <c r="H58" i="40"/>
  <c r="F58" i="40"/>
  <c r="E58" i="40"/>
  <c r="B58" i="40"/>
  <c r="B59" i="40" s="1"/>
  <c r="B60" i="40" s="1"/>
  <c r="B61" i="40" s="1"/>
  <c r="B62" i="40" s="1"/>
  <c r="B63" i="40" s="1"/>
  <c r="I57" i="40"/>
  <c r="H57" i="40"/>
  <c r="F57" i="40"/>
  <c r="E57" i="40"/>
  <c r="I51" i="40"/>
  <c r="H51" i="40"/>
  <c r="F51" i="40"/>
  <c r="E51" i="40"/>
  <c r="I50" i="40"/>
  <c r="K50" i="40" s="1"/>
  <c r="H50" i="40"/>
  <c r="F50" i="40"/>
  <c r="E50" i="40"/>
  <c r="I49" i="40"/>
  <c r="H49" i="40"/>
  <c r="F49" i="40"/>
  <c r="E49" i="40"/>
  <c r="I48" i="40"/>
  <c r="H48" i="40"/>
  <c r="F48" i="40"/>
  <c r="E48" i="40"/>
  <c r="I47" i="40"/>
  <c r="K47" i="40" s="1"/>
  <c r="H47" i="40"/>
  <c r="F47" i="40"/>
  <c r="E47" i="40"/>
  <c r="I46" i="40"/>
  <c r="H46" i="40"/>
  <c r="F46" i="40"/>
  <c r="E46" i="40"/>
  <c r="I45" i="40"/>
  <c r="H45" i="40"/>
  <c r="F45" i="40"/>
  <c r="E45" i="40"/>
  <c r="B45" i="40"/>
  <c r="B46" i="40" s="1"/>
  <c r="B47" i="40" s="1"/>
  <c r="B48" i="40" s="1"/>
  <c r="B49" i="40" s="1"/>
  <c r="B50" i="40" s="1"/>
  <c r="I44" i="40"/>
  <c r="H44" i="40"/>
  <c r="F44" i="40"/>
  <c r="E44" i="40"/>
  <c r="I38" i="40"/>
  <c r="H38" i="40"/>
  <c r="F38" i="40"/>
  <c r="E38" i="40"/>
  <c r="I37" i="40"/>
  <c r="H37" i="40"/>
  <c r="F37" i="40"/>
  <c r="E37" i="40"/>
  <c r="I36" i="40"/>
  <c r="H36" i="40"/>
  <c r="F36" i="40"/>
  <c r="E36" i="40"/>
  <c r="I35" i="40"/>
  <c r="H35" i="40"/>
  <c r="K35" i="40" s="1"/>
  <c r="F35" i="40"/>
  <c r="E35" i="40"/>
  <c r="I34" i="40"/>
  <c r="H34" i="40"/>
  <c r="F34" i="40"/>
  <c r="E34" i="40"/>
  <c r="I33" i="40"/>
  <c r="H33" i="40"/>
  <c r="F33" i="40"/>
  <c r="E33" i="40"/>
  <c r="I32" i="40"/>
  <c r="H32" i="40"/>
  <c r="F32" i="40"/>
  <c r="E32" i="40"/>
  <c r="B32" i="40"/>
  <c r="B33" i="40" s="1"/>
  <c r="B34" i="40" s="1"/>
  <c r="B35" i="40" s="1"/>
  <c r="B36" i="40" s="1"/>
  <c r="B37" i="40" s="1"/>
  <c r="I31" i="40"/>
  <c r="H31" i="40"/>
  <c r="K31" i="40" s="1"/>
  <c r="F31" i="40"/>
  <c r="E31" i="40"/>
  <c r="I25" i="40"/>
  <c r="H25" i="40"/>
  <c r="K25" i="40" s="1"/>
  <c r="F25" i="40"/>
  <c r="E25" i="40"/>
  <c r="I24" i="40"/>
  <c r="J24" i="40" s="1"/>
  <c r="H24" i="40"/>
  <c r="F24" i="40"/>
  <c r="E24" i="40"/>
  <c r="I23" i="40"/>
  <c r="H23" i="40"/>
  <c r="F23" i="40"/>
  <c r="E23" i="40"/>
  <c r="I22" i="40"/>
  <c r="H22" i="40"/>
  <c r="F22" i="40"/>
  <c r="E22" i="40"/>
  <c r="I21" i="40"/>
  <c r="H21" i="40"/>
  <c r="F21" i="40"/>
  <c r="E21" i="40"/>
  <c r="I20" i="40"/>
  <c r="J20" i="40" s="1"/>
  <c r="H20" i="40"/>
  <c r="F20" i="40"/>
  <c r="E20" i="40"/>
  <c r="I19" i="40"/>
  <c r="H19" i="40"/>
  <c r="F19" i="40"/>
  <c r="E19" i="40"/>
  <c r="B19" i="40"/>
  <c r="B20" i="40" s="1"/>
  <c r="B21" i="40" s="1"/>
  <c r="B22" i="40" s="1"/>
  <c r="B23" i="40" s="1"/>
  <c r="B24" i="40" s="1"/>
  <c r="I18" i="40"/>
  <c r="H18" i="40"/>
  <c r="K18" i="40" s="1"/>
  <c r="F18" i="40"/>
  <c r="E18" i="40"/>
  <c r="I12" i="40"/>
  <c r="H12" i="40"/>
  <c r="F12" i="40"/>
  <c r="E12" i="40"/>
  <c r="I11" i="40"/>
  <c r="H11" i="40"/>
  <c r="K11" i="40" s="1"/>
  <c r="F11" i="40"/>
  <c r="E11" i="40"/>
  <c r="I10" i="40"/>
  <c r="H10" i="40"/>
  <c r="F10" i="40"/>
  <c r="E10" i="40"/>
  <c r="I9" i="40"/>
  <c r="H9" i="40"/>
  <c r="J9" i="40" s="1"/>
  <c r="F9" i="40"/>
  <c r="E9" i="40"/>
  <c r="I8" i="40"/>
  <c r="H8" i="40"/>
  <c r="F8" i="40"/>
  <c r="E8" i="40"/>
  <c r="I7" i="40"/>
  <c r="H7" i="40"/>
  <c r="K7" i="40" s="1"/>
  <c r="F7" i="40"/>
  <c r="E7" i="40"/>
  <c r="I6" i="40"/>
  <c r="H6" i="40"/>
  <c r="K6" i="40" s="1"/>
  <c r="F6" i="40"/>
  <c r="E6" i="40"/>
  <c r="B6" i="40"/>
  <c r="B7" i="40" s="1"/>
  <c r="B8" i="40" s="1"/>
  <c r="B9" i="40" s="1"/>
  <c r="B10" i="40" s="1"/>
  <c r="B11" i="40" s="1"/>
  <c r="I5" i="40"/>
  <c r="H5" i="40"/>
  <c r="F5" i="40"/>
  <c r="E5" i="40"/>
  <c r="K60" i="40" l="1"/>
  <c r="J64" i="40"/>
  <c r="J5" i="40"/>
  <c r="J35" i="40"/>
  <c r="K10" i="40"/>
  <c r="K20" i="40"/>
  <c r="J21" i="40"/>
  <c r="K24" i="40"/>
  <c r="K46" i="40"/>
  <c r="K51" i="40"/>
  <c r="K72" i="40"/>
  <c r="K19" i="40"/>
  <c r="K37" i="40"/>
  <c r="K49" i="40"/>
  <c r="J58" i="40"/>
  <c r="J62" i="40"/>
  <c r="J6" i="40"/>
  <c r="K9" i="40"/>
  <c r="K22" i="40"/>
  <c r="K32" i="40"/>
  <c r="K57" i="40"/>
  <c r="J36" i="40"/>
  <c r="J38" i="40"/>
  <c r="K61" i="40"/>
  <c r="K12" i="40"/>
  <c r="K33" i="40"/>
  <c r="K38" i="40"/>
  <c r="J47" i="40"/>
  <c r="K73" i="40"/>
  <c r="K75" i="40"/>
  <c r="K45" i="40"/>
  <c r="J50" i="40"/>
  <c r="J61" i="40"/>
  <c r="K8" i="40"/>
  <c r="J31" i="40"/>
  <c r="K58" i="40"/>
  <c r="K71" i="40"/>
  <c r="J76" i="40"/>
  <c r="J10" i="40"/>
  <c r="K21" i="40"/>
  <c r="K23" i="40"/>
  <c r="K34" i="40"/>
  <c r="K44" i="40"/>
  <c r="J57" i="40"/>
  <c r="K70" i="40"/>
  <c r="K5" i="40"/>
  <c r="J12" i="40"/>
  <c r="K36" i="40"/>
  <c r="J46" i="40"/>
  <c r="J32" i="40"/>
  <c r="K48" i="40"/>
  <c r="K62" i="40"/>
  <c r="J8" i="40"/>
  <c r="J19" i="40"/>
  <c r="J23" i="40"/>
  <c r="J34" i="40"/>
  <c r="J45" i="40"/>
  <c r="J49" i="40"/>
  <c r="J60" i="40"/>
  <c r="J71" i="40"/>
  <c r="J75" i="40"/>
  <c r="J7" i="40"/>
  <c r="J11" i="40"/>
  <c r="J18" i="40"/>
  <c r="J22" i="40"/>
  <c r="J25" i="40"/>
  <c r="J33" i="40"/>
  <c r="J37" i="40"/>
  <c r="J44" i="40"/>
  <c r="J48" i="40"/>
  <c r="J51" i="40"/>
  <c r="J59" i="40"/>
  <c r="J63" i="40"/>
  <c r="J70" i="40"/>
  <c r="J74" i="40"/>
  <c r="J77" i="40"/>
  <c r="I82" i="34"/>
  <c r="H82" i="34"/>
  <c r="I81" i="34"/>
  <c r="H81" i="34"/>
  <c r="I80" i="34"/>
  <c r="H80" i="34"/>
  <c r="I79" i="34"/>
  <c r="H79" i="34"/>
  <c r="I78" i="34"/>
  <c r="H78" i="34"/>
  <c r="I77" i="34"/>
  <c r="H77" i="34"/>
  <c r="C77" i="34"/>
  <c r="C78" i="34" s="1"/>
  <c r="C79" i="34" s="1"/>
  <c r="C80" i="34" s="1"/>
  <c r="C81" i="34" s="1"/>
  <c r="C64" i="34"/>
  <c r="I76" i="34"/>
  <c r="H76" i="34"/>
  <c r="I75" i="34"/>
  <c r="H75" i="34"/>
  <c r="C90" i="34"/>
  <c r="C50" i="34"/>
  <c r="I41" i="34"/>
  <c r="H41" i="34"/>
  <c r="I40" i="34"/>
  <c r="H40" i="34"/>
  <c r="I39" i="34"/>
  <c r="H39" i="34"/>
  <c r="I38" i="34"/>
  <c r="H38" i="34"/>
  <c r="I37" i="34"/>
  <c r="H37" i="34"/>
  <c r="C117" i="34"/>
  <c r="I36" i="34"/>
  <c r="H36" i="34"/>
  <c r="C36" i="34"/>
  <c r="C37" i="34" s="1"/>
  <c r="C38" i="34" s="1"/>
  <c r="C39" i="34" s="1"/>
  <c r="C40" i="34" s="1"/>
  <c r="I35" i="34"/>
  <c r="H35" i="34"/>
  <c r="I34" i="34"/>
  <c r="H34" i="34"/>
  <c r="I150" i="34"/>
  <c r="H150" i="34"/>
  <c r="I149" i="34"/>
  <c r="H149" i="34"/>
  <c r="I148" i="34"/>
  <c r="H148" i="34"/>
  <c r="I147" i="34"/>
  <c r="H147" i="34"/>
  <c r="I146" i="34"/>
  <c r="H146" i="34"/>
  <c r="I145" i="34"/>
  <c r="H145" i="34"/>
  <c r="C145" i="34"/>
  <c r="C146" i="34" s="1"/>
  <c r="C147" i="34" s="1"/>
  <c r="C148" i="34" s="1"/>
  <c r="C149" i="34" s="1"/>
  <c r="C103" i="34"/>
  <c r="C22" i="34"/>
  <c r="I144" i="34"/>
  <c r="H144" i="34"/>
  <c r="I143" i="34"/>
  <c r="H143" i="34"/>
  <c r="I12" i="34"/>
  <c r="H12" i="34"/>
  <c r="I11" i="34"/>
  <c r="H11" i="34"/>
  <c r="I10" i="34"/>
  <c r="H10" i="34"/>
  <c r="I9" i="34"/>
  <c r="H9" i="34"/>
  <c r="I8" i="34"/>
  <c r="H8" i="34"/>
  <c r="C130" i="34"/>
  <c r="C158" i="34"/>
  <c r="I7" i="34"/>
  <c r="H7" i="34"/>
  <c r="C7" i="34"/>
  <c r="C8" i="34" s="1"/>
  <c r="C9" i="34" s="1"/>
  <c r="C10" i="34" s="1"/>
  <c r="C11" i="34" s="1"/>
  <c r="I6" i="34"/>
  <c r="H6" i="34"/>
  <c r="I5" i="34"/>
  <c r="H5" i="34"/>
  <c r="C91" i="34" l="1"/>
  <c r="F90" i="34"/>
  <c r="G90" i="34"/>
  <c r="C131" i="34"/>
  <c r="G130" i="34"/>
  <c r="F130" i="34"/>
  <c r="C104" i="34"/>
  <c r="F103" i="34"/>
  <c r="G103" i="34"/>
  <c r="C65" i="34"/>
  <c r="G64" i="34"/>
  <c r="F64" i="34"/>
  <c r="C159" i="34"/>
  <c r="G158" i="34"/>
  <c r="F158" i="34"/>
  <c r="G117" i="34"/>
  <c r="F117" i="34"/>
  <c r="C23" i="34"/>
  <c r="F22" i="34"/>
  <c r="G22" i="34"/>
  <c r="C118" i="34"/>
  <c r="C51" i="34"/>
  <c r="F50" i="34"/>
  <c r="G50" i="34"/>
  <c r="B67" i="38"/>
  <c r="B68" i="38" s="1"/>
  <c r="B69" i="38" s="1"/>
  <c r="B70" i="38" s="1"/>
  <c r="B71" i="38" s="1"/>
  <c r="B55" i="38"/>
  <c r="B56" i="38" s="1"/>
  <c r="B57" i="38" s="1"/>
  <c r="B58" i="38" s="1"/>
  <c r="B59" i="38" s="1"/>
  <c r="B43" i="38"/>
  <c r="B44" i="38" s="1"/>
  <c r="B45" i="38" s="1"/>
  <c r="B46" i="38" s="1"/>
  <c r="B47" i="38" s="1"/>
  <c r="B31" i="38"/>
  <c r="B32" i="38" s="1"/>
  <c r="B33" i="38" s="1"/>
  <c r="B34" i="38" s="1"/>
  <c r="B35" i="38" s="1"/>
  <c r="B19" i="38"/>
  <c r="B20" i="38" s="1"/>
  <c r="B21" i="38" s="1"/>
  <c r="B22" i="38" s="1"/>
  <c r="B23" i="38" s="1"/>
  <c r="B7" i="38"/>
  <c r="B8" i="38" s="1"/>
  <c r="B9" i="38" s="1"/>
  <c r="B10" i="38" s="1"/>
  <c r="B11" i="38" s="1"/>
  <c r="C132" i="34" l="1"/>
  <c r="G131" i="34"/>
  <c r="F131" i="34"/>
  <c r="C105" i="34"/>
  <c r="G104" i="34"/>
  <c r="F104" i="34"/>
  <c r="C52" i="34"/>
  <c r="G51" i="34"/>
  <c r="F51" i="34"/>
  <c r="C66" i="34"/>
  <c r="G65" i="34"/>
  <c r="F65" i="34"/>
  <c r="C24" i="34"/>
  <c r="F23" i="34"/>
  <c r="G23" i="34"/>
  <c r="C119" i="34"/>
  <c r="G118" i="34"/>
  <c r="F118" i="34"/>
  <c r="C160" i="34"/>
  <c r="G159" i="34"/>
  <c r="F159" i="34"/>
  <c r="C92" i="34"/>
  <c r="G91" i="34"/>
  <c r="F91" i="34"/>
  <c r="I18" i="14"/>
  <c r="I19" i="14" s="1"/>
  <c r="I20" i="14" s="1"/>
  <c r="I21" i="14" s="1"/>
  <c r="I22" i="14" s="1"/>
  <c r="C120" i="34" l="1"/>
  <c r="G119" i="34"/>
  <c r="F119" i="34"/>
  <c r="C106" i="34"/>
  <c r="G105" i="34"/>
  <c r="F105" i="34"/>
  <c r="C161" i="34"/>
  <c r="G160" i="34"/>
  <c r="F160" i="34"/>
  <c r="C67" i="34"/>
  <c r="F66" i="34"/>
  <c r="G66" i="34"/>
  <c r="C53" i="34"/>
  <c r="G52" i="34"/>
  <c r="F52" i="34"/>
  <c r="C93" i="34"/>
  <c r="G92" i="34"/>
  <c r="F92" i="34"/>
  <c r="C25" i="34"/>
  <c r="F24" i="34"/>
  <c r="G24" i="34"/>
  <c r="C133" i="34"/>
  <c r="G132" i="34"/>
  <c r="F132" i="34"/>
  <c r="I42" i="14"/>
  <c r="I43" i="14" s="1"/>
  <c r="I44" i="14" s="1"/>
  <c r="I45" i="14" s="1"/>
  <c r="I46" i="14" s="1"/>
  <c r="I30" i="14"/>
  <c r="I31" i="14" s="1"/>
  <c r="I32" i="14" s="1"/>
  <c r="I33" i="14" s="1"/>
  <c r="I34" i="14" s="1"/>
  <c r="C26" i="34" l="1"/>
  <c r="G25" i="34"/>
  <c r="F25" i="34"/>
  <c r="C162" i="34"/>
  <c r="G161" i="34"/>
  <c r="F161" i="34"/>
  <c r="C107" i="34"/>
  <c r="G106" i="34"/>
  <c r="F106" i="34"/>
  <c r="C94" i="34"/>
  <c r="G93" i="34"/>
  <c r="F93" i="34"/>
  <c r="C134" i="34"/>
  <c r="G133" i="34"/>
  <c r="F133" i="34"/>
  <c r="C68" i="34"/>
  <c r="G67" i="34"/>
  <c r="F67" i="34"/>
  <c r="C54" i="34"/>
  <c r="G53" i="34"/>
  <c r="F53" i="34"/>
  <c r="C121" i="34"/>
  <c r="G120" i="34"/>
  <c r="F120" i="34"/>
  <c r="B42" i="29"/>
  <c r="B43" i="29" s="1"/>
  <c r="B44" i="29" s="1"/>
  <c r="B45" i="29" s="1"/>
  <c r="B46" i="29" s="1"/>
  <c r="B30" i="29"/>
  <c r="B31" i="29" s="1"/>
  <c r="B32" i="29" s="1"/>
  <c r="B33" i="29" s="1"/>
  <c r="B34" i="29" s="1"/>
  <c r="B18" i="29"/>
  <c r="B19" i="29" s="1"/>
  <c r="B20" i="29" s="1"/>
  <c r="B21" i="29" s="1"/>
  <c r="B22" i="29" s="1"/>
  <c r="F68" i="34" l="1"/>
  <c r="G68" i="34"/>
  <c r="G162" i="34"/>
  <c r="F162" i="34"/>
  <c r="G54" i="34"/>
  <c r="F54" i="34"/>
  <c r="F94" i="34"/>
  <c r="G94" i="34"/>
  <c r="G107" i="34"/>
  <c r="F107" i="34"/>
  <c r="G121" i="34"/>
  <c r="F121" i="34"/>
  <c r="G134" i="34"/>
  <c r="F134" i="34"/>
  <c r="F26" i="34"/>
  <c r="G26" i="34"/>
  <c r="U18" i="27"/>
  <c r="U20" i="27"/>
  <c r="U19" i="27"/>
  <c r="T18" i="27"/>
  <c r="K17" i="27"/>
  <c r="T17" i="27"/>
  <c r="L18" i="27"/>
  <c r="U9" i="27"/>
  <c r="U8" i="27"/>
  <c r="L20" i="27" l="1"/>
  <c r="K20" i="27"/>
  <c r="J20" i="27"/>
  <c r="L19" i="27"/>
  <c r="K19" i="27"/>
  <c r="J19" i="27"/>
  <c r="K18" i="27"/>
  <c r="J18" i="27"/>
  <c r="J17" i="27"/>
  <c r="K16" i="27"/>
  <c r="J16" i="27"/>
  <c r="L9" i="27"/>
  <c r="K9" i="27"/>
  <c r="J9" i="27"/>
  <c r="L8" i="27"/>
  <c r="K8" i="27"/>
  <c r="J8" i="27"/>
  <c r="L7" i="27"/>
  <c r="K7" i="27"/>
  <c r="J7" i="27"/>
  <c r="K6" i="27"/>
  <c r="J6" i="27"/>
  <c r="K5" i="27"/>
  <c r="J5" i="27"/>
  <c r="T5" i="27" l="1"/>
  <c r="T16" i="27"/>
  <c r="T7" i="27" l="1"/>
  <c r="S7" i="27"/>
  <c r="T20" i="27"/>
  <c r="S20" i="27"/>
  <c r="T9" i="27"/>
  <c r="S9" i="27"/>
  <c r="S16" i="27"/>
  <c r="S18" i="27"/>
  <c r="U7" i="27"/>
  <c r="T6" i="27"/>
  <c r="S6" i="27"/>
  <c r="T19" i="27"/>
  <c r="S19" i="27"/>
  <c r="T8" i="27"/>
  <c r="S8" i="27"/>
  <c r="S5" i="27"/>
  <c r="I30" i="26" l="1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AA14" i="26"/>
  <c r="Z14" i="26"/>
  <c r="R14" i="26"/>
  <c r="Q14" i="26"/>
  <c r="I14" i="26"/>
  <c r="H14" i="26"/>
  <c r="AA13" i="26"/>
  <c r="Z13" i="26"/>
  <c r="R13" i="26"/>
  <c r="Q13" i="26"/>
  <c r="I13" i="26"/>
  <c r="H13" i="26"/>
  <c r="AA12" i="26"/>
  <c r="Z12" i="26"/>
  <c r="R12" i="26"/>
  <c r="Q12" i="26"/>
  <c r="I12" i="26"/>
  <c r="H12" i="26"/>
  <c r="AA11" i="26"/>
  <c r="Z11" i="26"/>
  <c r="R11" i="26"/>
  <c r="Q11" i="26"/>
  <c r="I11" i="26"/>
  <c r="H11" i="26"/>
  <c r="AA10" i="26"/>
  <c r="Z10" i="26"/>
  <c r="R10" i="26"/>
  <c r="Q10" i="26"/>
  <c r="I10" i="26"/>
  <c r="H10" i="26"/>
  <c r="AA9" i="26"/>
  <c r="Z9" i="26"/>
  <c r="R9" i="26"/>
  <c r="Q9" i="26"/>
  <c r="I9" i="26"/>
  <c r="H9" i="26"/>
  <c r="AA8" i="26"/>
  <c r="Z8" i="26"/>
  <c r="R8" i="26"/>
  <c r="Q8" i="26"/>
  <c r="I8" i="26"/>
  <c r="H8" i="26"/>
  <c r="AA7" i="26"/>
  <c r="Z7" i="26"/>
  <c r="R7" i="26"/>
  <c r="Q7" i="26"/>
  <c r="I7" i="26"/>
  <c r="H7" i="26"/>
  <c r="AA6" i="26"/>
  <c r="Z6" i="26"/>
  <c r="R6" i="26"/>
  <c r="Q6" i="26"/>
  <c r="I6" i="26"/>
  <c r="H6" i="26"/>
  <c r="AA5" i="26"/>
  <c r="Z5" i="26"/>
  <c r="R5" i="26"/>
  <c r="Q5" i="26"/>
  <c r="I5" i="26"/>
  <c r="H5" i="26"/>
  <c r="E21" i="5" l="1"/>
  <c r="J9" i="21" l="1"/>
  <c r="I9" i="21"/>
  <c r="J8" i="21"/>
  <c r="I8" i="21"/>
  <c r="J7" i="21"/>
  <c r="I7" i="21"/>
  <c r="AA86" i="7" l="1"/>
  <c r="Z86" i="7"/>
  <c r="AA85" i="7"/>
  <c r="Z85" i="7"/>
  <c r="AA84" i="7"/>
  <c r="Z84" i="7"/>
  <c r="AA83" i="7"/>
  <c r="Z83" i="7"/>
  <c r="AA82" i="7"/>
  <c r="Z82" i="7"/>
  <c r="AA81" i="7"/>
  <c r="Z81" i="7"/>
  <c r="AA80" i="7"/>
  <c r="Z80" i="7"/>
  <c r="AA79" i="7"/>
  <c r="Z79" i="7"/>
  <c r="AA78" i="7"/>
  <c r="Z78" i="7"/>
  <c r="AA72" i="7"/>
  <c r="Z72" i="7"/>
  <c r="AA71" i="7"/>
  <c r="Z71" i="7"/>
  <c r="AA70" i="7"/>
  <c r="Z70" i="7"/>
  <c r="AA69" i="7"/>
  <c r="Z69" i="7"/>
  <c r="AA68" i="7"/>
  <c r="Z68" i="7"/>
  <c r="AA67" i="7"/>
  <c r="Z67" i="7"/>
  <c r="AA66" i="7"/>
  <c r="Z66" i="7"/>
  <c r="AA65" i="7"/>
  <c r="Z65" i="7"/>
  <c r="AA64" i="7"/>
  <c r="Z64" i="7"/>
  <c r="AA58" i="7"/>
  <c r="Z58" i="7"/>
  <c r="AA57" i="7"/>
  <c r="Z57" i="7"/>
  <c r="AA56" i="7"/>
  <c r="Z56" i="7"/>
  <c r="AA55" i="7"/>
  <c r="Z55" i="7"/>
  <c r="AA54" i="7"/>
  <c r="Z54" i="7"/>
  <c r="AA53" i="7"/>
  <c r="Z53" i="7"/>
  <c r="AA52" i="7"/>
  <c r="Z52" i="7"/>
  <c r="AA51" i="7"/>
  <c r="Z51" i="7"/>
  <c r="AA50" i="7"/>
  <c r="Z50" i="7"/>
  <c r="AA44" i="7"/>
  <c r="Z44" i="7"/>
  <c r="AA43" i="7"/>
  <c r="Z43" i="7"/>
  <c r="AA42" i="7"/>
  <c r="Z42" i="7"/>
  <c r="AA41" i="7"/>
  <c r="Z41" i="7"/>
  <c r="AA40" i="7"/>
  <c r="Z40" i="7"/>
  <c r="AA39" i="7"/>
  <c r="Z39" i="7"/>
  <c r="AA38" i="7"/>
  <c r="Z38" i="7"/>
  <c r="AA37" i="7"/>
  <c r="Z37" i="7"/>
  <c r="AA36" i="7"/>
  <c r="Z36" i="7"/>
  <c r="AA30" i="7"/>
  <c r="Z30" i="7"/>
  <c r="AA29" i="7"/>
  <c r="Z29" i="7"/>
  <c r="AA28" i="7"/>
  <c r="Z28" i="7"/>
  <c r="AA27" i="7"/>
  <c r="Z27" i="7"/>
  <c r="AA26" i="7"/>
  <c r="Z26" i="7"/>
  <c r="AA25" i="7"/>
  <c r="Z25" i="7"/>
  <c r="AA24" i="7"/>
  <c r="Z24" i="7"/>
  <c r="AA23" i="7"/>
  <c r="Z23" i="7"/>
  <c r="AA22" i="7"/>
  <c r="Z22" i="7"/>
  <c r="AA15" i="7"/>
  <c r="Z15" i="7"/>
  <c r="AA14" i="7"/>
  <c r="Z14" i="7"/>
  <c r="AA13" i="7"/>
  <c r="Z13" i="7"/>
  <c r="AA12" i="7"/>
  <c r="Z12" i="7"/>
  <c r="AA11" i="7"/>
  <c r="Z11" i="7"/>
  <c r="AA10" i="7"/>
  <c r="Z10" i="7"/>
  <c r="AA9" i="7"/>
  <c r="Z9" i="7"/>
  <c r="AA8" i="7"/>
  <c r="Z8" i="7"/>
  <c r="AA7" i="7"/>
  <c r="Z7" i="7"/>
  <c r="H21" i="4" l="1"/>
  <c r="C9" i="7" l="1"/>
  <c r="C10" i="7" s="1"/>
  <c r="C11" i="7" s="1"/>
  <c r="C12" i="7" s="1"/>
  <c r="C13" i="7" s="1"/>
  <c r="C14" i="7" s="1"/>
  <c r="B185" i="16" l="1"/>
  <c r="B186" i="16" s="1"/>
  <c r="B187" i="16" s="1"/>
  <c r="B188" i="16" s="1"/>
  <c r="B189" i="16" s="1"/>
  <c r="B173" i="16"/>
  <c r="B174" i="16" s="1"/>
  <c r="B175" i="16" s="1"/>
  <c r="B176" i="16" s="1"/>
  <c r="B177" i="16" s="1"/>
  <c r="B161" i="16"/>
  <c r="B162" i="16" s="1"/>
  <c r="B163" i="16" s="1"/>
  <c r="B164" i="16" s="1"/>
  <c r="B165" i="16" s="1"/>
  <c r="B149" i="16"/>
  <c r="B150" i="16" s="1"/>
  <c r="B151" i="16" s="1"/>
  <c r="B152" i="16" s="1"/>
  <c r="B153" i="16" s="1"/>
  <c r="B137" i="16"/>
  <c r="B138" i="16" s="1"/>
  <c r="B139" i="16" s="1"/>
  <c r="B140" i="16" s="1"/>
  <c r="B141" i="16" s="1"/>
  <c r="B125" i="16"/>
  <c r="B126" i="16" s="1"/>
  <c r="B127" i="16" s="1"/>
  <c r="B128" i="16" s="1"/>
  <c r="B129" i="16" s="1"/>
  <c r="B113" i="16"/>
  <c r="B114" i="16" s="1"/>
  <c r="B115" i="16" s="1"/>
  <c r="B116" i="16" s="1"/>
  <c r="B117" i="16" s="1"/>
  <c r="B101" i="16"/>
  <c r="B102" i="16" s="1"/>
  <c r="B103" i="16" s="1"/>
  <c r="B104" i="16" s="1"/>
  <c r="B105" i="16" s="1"/>
  <c r="B89" i="16"/>
  <c r="B90" i="16" s="1"/>
  <c r="B91" i="16" s="1"/>
  <c r="B92" i="16" s="1"/>
  <c r="B93" i="16" s="1"/>
  <c r="B77" i="16"/>
  <c r="B78" i="16" s="1"/>
  <c r="B79" i="16" s="1"/>
  <c r="B80" i="16" s="1"/>
  <c r="B81" i="16" s="1"/>
  <c r="B65" i="16"/>
  <c r="B66" i="16" s="1"/>
  <c r="B67" i="16" s="1"/>
  <c r="B68" i="16" s="1"/>
  <c r="B69" i="16" s="1"/>
  <c r="B53" i="16"/>
  <c r="B54" i="16" s="1"/>
  <c r="B55" i="16" s="1"/>
  <c r="B56" i="16" s="1"/>
  <c r="B57" i="16" s="1"/>
  <c r="B41" i="16"/>
  <c r="B42" i="16" s="1"/>
  <c r="B43" i="16" s="1"/>
  <c r="B44" i="16" s="1"/>
  <c r="B45" i="16" s="1"/>
  <c r="B29" i="16"/>
  <c r="B30" i="16" s="1"/>
  <c r="B31" i="16" s="1"/>
  <c r="B32" i="16" s="1"/>
  <c r="B33" i="16" s="1"/>
  <c r="B17" i="16"/>
  <c r="B18" i="16" s="1"/>
  <c r="B19" i="16" s="1"/>
  <c r="B20" i="16" s="1"/>
  <c r="B21" i="16" s="1"/>
  <c r="B5" i="16"/>
  <c r="B6" i="16" s="1"/>
  <c r="B7" i="16" s="1"/>
  <c r="B8" i="16" s="1"/>
  <c r="B9" i="16" s="1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AA14" i="15"/>
  <c r="Z14" i="15"/>
  <c r="R14" i="15"/>
  <c r="Q14" i="15"/>
  <c r="I14" i="15"/>
  <c r="H14" i="15"/>
  <c r="AA13" i="15"/>
  <c r="Z13" i="15"/>
  <c r="R13" i="15"/>
  <c r="Q13" i="15"/>
  <c r="I13" i="15"/>
  <c r="H13" i="15"/>
  <c r="AA12" i="15"/>
  <c r="Z12" i="15"/>
  <c r="R12" i="15"/>
  <c r="Q12" i="15"/>
  <c r="I12" i="15"/>
  <c r="H12" i="15"/>
  <c r="AA11" i="15"/>
  <c r="Z11" i="15"/>
  <c r="R11" i="15"/>
  <c r="Q11" i="15"/>
  <c r="I11" i="15"/>
  <c r="H11" i="15"/>
  <c r="AA10" i="15"/>
  <c r="Z10" i="15"/>
  <c r="R10" i="15"/>
  <c r="Q10" i="15"/>
  <c r="I10" i="15"/>
  <c r="H10" i="15"/>
  <c r="AA9" i="15"/>
  <c r="Z9" i="15"/>
  <c r="R9" i="15"/>
  <c r="Q9" i="15"/>
  <c r="I9" i="15"/>
  <c r="H9" i="15"/>
  <c r="AA8" i="15"/>
  <c r="Z8" i="15"/>
  <c r="R8" i="15"/>
  <c r="Q8" i="15"/>
  <c r="I8" i="15"/>
  <c r="H8" i="15"/>
  <c r="AA7" i="15"/>
  <c r="Z7" i="15"/>
  <c r="R7" i="15"/>
  <c r="Q7" i="15"/>
  <c r="I7" i="15"/>
  <c r="H7" i="15"/>
  <c r="AA6" i="15"/>
  <c r="Z6" i="15"/>
  <c r="R6" i="15"/>
  <c r="Q6" i="15"/>
  <c r="I6" i="15"/>
  <c r="H6" i="15"/>
  <c r="AA5" i="15"/>
  <c r="Z5" i="15"/>
  <c r="R5" i="15"/>
  <c r="Q5" i="15"/>
  <c r="I5" i="15"/>
  <c r="H5" i="15"/>
  <c r="B102" i="14"/>
  <c r="B103" i="14" s="1"/>
  <c r="B104" i="14" s="1"/>
  <c r="B105" i="14" s="1"/>
  <c r="B106" i="14" s="1"/>
  <c r="B90" i="14"/>
  <c r="B91" i="14" s="1"/>
  <c r="B92" i="14" s="1"/>
  <c r="B93" i="14" s="1"/>
  <c r="B94" i="14" s="1"/>
  <c r="B78" i="14"/>
  <c r="B79" i="14" s="1"/>
  <c r="B80" i="14" s="1"/>
  <c r="B81" i="14" s="1"/>
  <c r="B82" i="14" s="1"/>
  <c r="B66" i="14"/>
  <c r="B67" i="14" s="1"/>
  <c r="B68" i="14" s="1"/>
  <c r="B69" i="14" s="1"/>
  <c r="B70" i="14" s="1"/>
  <c r="B54" i="14"/>
  <c r="B55" i="14" s="1"/>
  <c r="B56" i="14" s="1"/>
  <c r="B57" i="14" s="1"/>
  <c r="B58" i="14" s="1"/>
  <c r="B42" i="14"/>
  <c r="B43" i="14" s="1"/>
  <c r="B44" i="14" s="1"/>
  <c r="B45" i="14" s="1"/>
  <c r="B46" i="14" s="1"/>
  <c r="B30" i="14"/>
  <c r="B31" i="14" s="1"/>
  <c r="B32" i="14" s="1"/>
  <c r="B33" i="14" s="1"/>
  <c r="B34" i="14" s="1"/>
  <c r="B18" i="14"/>
  <c r="B19" i="14" s="1"/>
  <c r="B20" i="14" s="1"/>
  <c r="B21" i="14" s="1"/>
  <c r="B22" i="14" s="1"/>
  <c r="B6" i="14"/>
  <c r="B7" i="14" s="1"/>
  <c r="B8" i="14" s="1"/>
  <c r="B9" i="14" s="1"/>
  <c r="B10" i="14" s="1"/>
  <c r="L129" i="12" l="1"/>
  <c r="L128" i="12"/>
  <c r="L127" i="12"/>
  <c r="L126" i="12"/>
  <c r="L125" i="12"/>
  <c r="L124" i="12"/>
  <c r="L123" i="12"/>
  <c r="I123" i="12"/>
  <c r="I124" i="12" s="1"/>
  <c r="I125" i="12" s="1"/>
  <c r="I126" i="12" s="1"/>
  <c r="I127" i="12" s="1"/>
  <c r="I128" i="12" s="1"/>
  <c r="L122" i="12"/>
  <c r="L12" i="12"/>
  <c r="L11" i="12"/>
  <c r="L10" i="12"/>
  <c r="L9" i="12"/>
  <c r="L8" i="12"/>
  <c r="L7" i="12"/>
  <c r="L6" i="12"/>
  <c r="I6" i="12"/>
  <c r="I7" i="12" s="1"/>
  <c r="I8" i="12" s="1"/>
  <c r="I9" i="12" s="1"/>
  <c r="I10" i="12" s="1"/>
  <c r="I11" i="12" s="1"/>
  <c r="L5" i="12"/>
  <c r="L115" i="12" l="1"/>
  <c r="L114" i="12"/>
  <c r="L113" i="12"/>
  <c r="L112" i="12"/>
  <c r="L111" i="12"/>
  <c r="L110" i="12"/>
  <c r="I110" i="12"/>
  <c r="I111" i="12" s="1"/>
  <c r="I112" i="12" s="1"/>
  <c r="I113" i="12" s="1"/>
  <c r="I114" i="12" s="1"/>
  <c r="L109" i="12"/>
  <c r="L102" i="12"/>
  <c r="L101" i="12"/>
  <c r="L100" i="12"/>
  <c r="L99" i="12"/>
  <c r="L98" i="12"/>
  <c r="L97" i="12"/>
  <c r="I97" i="12"/>
  <c r="I98" i="12" s="1"/>
  <c r="I99" i="12" s="1"/>
  <c r="I100" i="12" s="1"/>
  <c r="I101" i="12" s="1"/>
  <c r="L96" i="12"/>
  <c r="L89" i="12"/>
  <c r="L88" i="12"/>
  <c r="L87" i="12"/>
  <c r="L86" i="12"/>
  <c r="L85" i="12"/>
  <c r="L84" i="12"/>
  <c r="I84" i="12"/>
  <c r="I85" i="12" s="1"/>
  <c r="I86" i="12" s="1"/>
  <c r="I87" i="12" s="1"/>
  <c r="I88" i="12" s="1"/>
  <c r="L83" i="12"/>
  <c r="L76" i="12"/>
  <c r="L75" i="12"/>
  <c r="L74" i="12"/>
  <c r="L73" i="12"/>
  <c r="L72" i="12"/>
  <c r="L71" i="12"/>
  <c r="I71" i="12"/>
  <c r="I72" i="12" s="1"/>
  <c r="I73" i="12" s="1"/>
  <c r="I74" i="12" s="1"/>
  <c r="I75" i="12" s="1"/>
  <c r="L70" i="12"/>
  <c r="L63" i="12"/>
  <c r="L62" i="12"/>
  <c r="L61" i="12"/>
  <c r="L60" i="12"/>
  <c r="L59" i="12"/>
  <c r="L58" i="12"/>
  <c r="I58" i="12"/>
  <c r="I59" i="12" s="1"/>
  <c r="I60" i="12" s="1"/>
  <c r="I61" i="12" s="1"/>
  <c r="I62" i="12" s="1"/>
  <c r="L57" i="12"/>
  <c r="L50" i="12"/>
  <c r="L49" i="12"/>
  <c r="L48" i="12"/>
  <c r="L47" i="12"/>
  <c r="L46" i="12"/>
  <c r="L45" i="12"/>
  <c r="I45" i="12"/>
  <c r="I46" i="12" s="1"/>
  <c r="I47" i="12" s="1"/>
  <c r="I48" i="12" s="1"/>
  <c r="I49" i="12" s="1"/>
  <c r="L44" i="12"/>
  <c r="L37" i="12"/>
  <c r="L36" i="12"/>
  <c r="L35" i="12"/>
  <c r="L34" i="12"/>
  <c r="L33" i="12"/>
  <c r="L32" i="12"/>
  <c r="I32" i="12"/>
  <c r="I33" i="12" s="1"/>
  <c r="I34" i="12" s="1"/>
  <c r="I35" i="12" s="1"/>
  <c r="I36" i="12" s="1"/>
  <c r="L31" i="12"/>
  <c r="L24" i="12"/>
  <c r="L23" i="12"/>
  <c r="L22" i="12"/>
  <c r="L21" i="12"/>
  <c r="L20" i="12"/>
  <c r="L19" i="12"/>
  <c r="I19" i="12"/>
  <c r="I20" i="12" s="1"/>
  <c r="I21" i="12" s="1"/>
  <c r="I22" i="12" s="1"/>
  <c r="I23" i="12" s="1"/>
  <c r="L18" i="12"/>
  <c r="E129" i="12" l="1"/>
  <c r="E128" i="12"/>
  <c r="E127" i="12"/>
  <c r="E126" i="12"/>
  <c r="E125" i="12"/>
  <c r="E124" i="12"/>
  <c r="E123" i="12"/>
  <c r="B123" i="12"/>
  <c r="B124" i="12" s="1"/>
  <c r="B125" i="12" s="1"/>
  <c r="B126" i="12" s="1"/>
  <c r="B127" i="12" s="1"/>
  <c r="B128" i="12" s="1"/>
  <c r="E122" i="12"/>
  <c r="E116" i="12"/>
  <c r="E115" i="12"/>
  <c r="E114" i="12"/>
  <c r="E113" i="12"/>
  <c r="E112" i="12"/>
  <c r="E111" i="12"/>
  <c r="E110" i="12"/>
  <c r="B110" i="12"/>
  <c r="B111" i="12" s="1"/>
  <c r="B112" i="12" s="1"/>
  <c r="B113" i="12" s="1"/>
  <c r="B114" i="12" s="1"/>
  <c r="B115" i="12" s="1"/>
  <c r="E109" i="12"/>
  <c r="E103" i="12"/>
  <c r="E102" i="12"/>
  <c r="E101" i="12"/>
  <c r="E100" i="12"/>
  <c r="E99" i="12"/>
  <c r="E98" i="12"/>
  <c r="E97" i="12"/>
  <c r="B97" i="12"/>
  <c r="B98" i="12" s="1"/>
  <c r="B99" i="12" s="1"/>
  <c r="B100" i="12" s="1"/>
  <c r="B101" i="12" s="1"/>
  <c r="B102" i="12" s="1"/>
  <c r="E96" i="12"/>
  <c r="E90" i="12"/>
  <c r="E89" i="12"/>
  <c r="E88" i="12"/>
  <c r="E87" i="12"/>
  <c r="E86" i="12"/>
  <c r="E85" i="12"/>
  <c r="E84" i="12"/>
  <c r="B84" i="12"/>
  <c r="B85" i="12" s="1"/>
  <c r="B86" i="12" s="1"/>
  <c r="B87" i="12" s="1"/>
  <c r="B88" i="12" s="1"/>
  <c r="B89" i="12" s="1"/>
  <c r="E83" i="12"/>
  <c r="E77" i="12"/>
  <c r="E76" i="12"/>
  <c r="E75" i="12"/>
  <c r="E74" i="12"/>
  <c r="E73" i="12"/>
  <c r="E72" i="12"/>
  <c r="E71" i="12"/>
  <c r="B71" i="12"/>
  <c r="B72" i="12" s="1"/>
  <c r="B73" i="12" s="1"/>
  <c r="B74" i="12" s="1"/>
  <c r="B75" i="12" s="1"/>
  <c r="B76" i="12" s="1"/>
  <c r="E70" i="12"/>
  <c r="E64" i="12"/>
  <c r="E63" i="12"/>
  <c r="E62" i="12"/>
  <c r="E61" i="12"/>
  <c r="E60" i="12"/>
  <c r="E59" i="12"/>
  <c r="E58" i="12"/>
  <c r="B58" i="12"/>
  <c r="B59" i="12" s="1"/>
  <c r="B60" i="12" s="1"/>
  <c r="B61" i="12" s="1"/>
  <c r="B62" i="12" s="1"/>
  <c r="B63" i="12" s="1"/>
  <c r="E57" i="12"/>
  <c r="E51" i="12"/>
  <c r="E50" i="12"/>
  <c r="E49" i="12"/>
  <c r="E48" i="12"/>
  <c r="E47" i="12"/>
  <c r="E46" i="12"/>
  <c r="E45" i="12"/>
  <c r="B45" i="12"/>
  <c r="B46" i="12" s="1"/>
  <c r="B47" i="12" s="1"/>
  <c r="B48" i="12" s="1"/>
  <c r="B49" i="12" s="1"/>
  <c r="B50" i="12" s="1"/>
  <c r="E44" i="12"/>
  <c r="E38" i="12"/>
  <c r="E37" i="12"/>
  <c r="E36" i="12"/>
  <c r="E35" i="12"/>
  <c r="E34" i="12"/>
  <c r="E33" i="12"/>
  <c r="E32" i="12"/>
  <c r="B32" i="12"/>
  <c r="B33" i="12" s="1"/>
  <c r="B34" i="12" s="1"/>
  <c r="B35" i="12" s="1"/>
  <c r="B36" i="12" s="1"/>
  <c r="B37" i="12" s="1"/>
  <c r="E31" i="12"/>
  <c r="E25" i="12"/>
  <c r="E24" i="12"/>
  <c r="E23" i="12"/>
  <c r="E22" i="12"/>
  <c r="E21" i="12"/>
  <c r="E20" i="12"/>
  <c r="E19" i="12"/>
  <c r="B19" i="12"/>
  <c r="B20" i="12" s="1"/>
  <c r="B21" i="12" s="1"/>
  <c r="B22" i="12" s="1"/>
  <c r="B23" i="12" s="1"/>
  <c r="B24" i="12" s="1"/>
  <c r="E18" i="12"/>
  <c r="E12" i="12"/>
  <c r="E11" i="12"/>
  <c r="E10" i="12"/>
  <c r="E9" i="12"/>
  <c r="E8" i="12"/>
  <c r="E7" i="12"/>
  <c r="E6" i="12"/>
  <c r="B6" i="12"/>
  <c r="B7" i="12" s="1"/>
  <c r="B8" i="12" s="1"/>
  <c r="B9" i="12" s="1"/>
  <c r="B10" i="12" s="1"/>
  <c r="B11" i="12" s="1"/>
  <c r="E5" i="12"/>
  <c r="AA75" i="9" l="1"/>
  <c r="Z75" i="9"/>
  <c r="AA74" i="9"/>
  <c r="Z74" i="9"/>
  <c r="AA73" i="9"/>
  <c r="Z73" i="9"/>
  <c r="AA72" i="9"/>
  <c r="Z72" i="9"/>
  <c r="AA71" i="9"/>
  <c r="Z71" i="9"/>
  <c r="AA70" i="9"/>
  <c r="Z70" i="9"/>
  <c r="AA69" i="9"/>
  <c r="Z69" i="9"/>
  <c r="AA68" i="9"/>
  <c r="Z68" i="9"/>
  <c r="AA67" i="9"/>
  <c r="Z67" i="9"/>
  <c r="AA66" i="9"/>
  <c r="Z66" i="9"/>
  <c r="AA60" i="9"/>
  <c r="Z60" i="9"/>
  <c r="AA59" i="9"/>
  <c r="Z59" i="9"/>
  <c r="AA58" i="9"/>
  <c r="Z58" i="9"/>
  <c r="AA57" i="9"/>
  <c r="Z57" i="9"/>
  <c r="AA56" i="9"/>
  <c r="Z56" i="9"/>
  <c r="AA55" i="9"/>
  <c r="Z55" i="9"/>
  <c r="AA54" i="9"/>
  <c r="Z54" i="9"/>
  <c r="AA53" i="9"/>
  <c r="Z53" i="9"/>
  <c r="AA52" i="9"/>
  <c r="Z52" i="9"/>
  <c r="AA51" i="9"/>
  <c r="Z51" i="9"/>
  <c r="AA45" i="9"/>
  <c r="Z45" i="9"/>
  <c r="AA44" i="9"/>
  <c r="Z44" i="9"/>
  <c r="AA43" i="9"/>
  <c r="Z43" i="9"/>
  <c r="AA42" i="9"/>
  <c r="Z42" i="9"/>
  <c r="AA41" i="9"/>
  <c r="Z41" i="9"/>
  <c r="AA40" i="9"/>
  <c r="Z40" i="9"/>
  <c r="AA39" i="9"/>
  <c r="Z39" i="9"/>
  <c r="AA38" i="9"/>
  <c r="Z38" i="9"/>
  <c r="AA37" i="9"/>
  <c r="Z37" i="9"/>
  <c r="AA36" i="9"/>
  <c r="Z36" i="9"/>
  <c r="AA30" i="9"/>
  <c r="Z30" i="9"/>
  <c r="AA29" i="9"/>
  <c r="Z29" i="9"/>
  <c r="AA28" i="9"/>
  <c r="Z28" i="9"/>
  <c r="AA27" i="9"/>
  <c r="Z27" i="9"/>
  <c r="AA26" i="9"/>
  <c r="Z26" i="9"/>
  <c r="AA25" i="9"/>
  <c r="Z25" i="9"/>
  <c r="AA24" i="9"/>
  <c r="Z24" i="9"/>
  <c r="AA23" i="9"/>
  <c r="Z23" i="9"/>
  <c r="AA22" i="9"/>
  <c r="Z22" i="9"/>
  <c r="AA21" i="9"/>
  <c r="Z21" i="9"/>
  <c r="AA14" i="9"/>
  <c r="Z14" i="9"/>
  <c r="AA13" i="9"/>
  <c r="Z13" i="9"/>
  <c r="AA12" i="9"/>
  <c r="Z12" i="9"/>
  <c r="AA11" i="9"/>
  <c r="Z11" i="9"/>
  <c r="AA10" i="9"/>
  <c r="Z10" i="9"/>
  <c r="AA9" i="9"/>
  <c r="Z9" i="9"/>
  <c r="AA8" i="9"/>
  <c r="Z8" i="9"/>
  <c r="AA7" i="9"/>
  <c r="Z7" i="9"/>
  <c r="AA6" i="9"/>
  <c r="Z6" i="9"/>
  <c r="AA5" i="9"/>
  <c r="Z5" i="9"/>
  <c r="R75" i="9"/>
  <c r="Q75" i="9"/>
  <c r="R74" i="9"/>
  <c r="Q74" i="9"/>
  <c r="R73" i="9"/>
  <c r="Q73" i="9"/>
  <c r="R72" i="9"/>
  <c r="Q72" i="9"/>
  <c r="R71" i="9"/>
  <c r="Q71" i="9"/>
  <c r="R70" i="9"/>
  <c r="Q70" i="9"/>
  <c r="R69" i="9"/>
  <c r="Q69" i="9"/>
  <c r="R68" i="9"/>
  <c r="Q68" i="9"/>
  <c r="R67" i="9"/>
  <c r="Q67" i="9"/>
  <c r="R66" i="9"/>
  <c r="Q66" i="9"/>
  <c r="R60" i="9"/>
  <c r="Q60" i="9"/>
  <c r="R59" i="9"/>
  <c r="Q59" i="9"/>
  <c r="R58" i="9"/>
  <c r="Q58" i="9"/>
  <c r="R57" i="9"/>
  <c r="Q57" i="9"/>
  <c r="R56" i="9"/>
  <c r="Q56" i="9"/>
  <c r="R55" i="9"/>
  <c r="Q55" i="9"/>
  <c r="R54" i="9"/>
  <c r="Q54" i="9"/>
  <c r="R53" i="9"/>
  <c r="Q53" i="9"/>
  <c r="R52" i="9"/>
  <c r="Q52" i="9"/>
  <c r="R51" i="9"/>
  <c r="Q51" i="9"/>
  <c r="R45" i="9"/>
  <c r="Q45" i="9"/>
  <c r="R44" i="9"/>
  <c r="Q44" i="9"/>
  <c r="R43" i="9"/>
  <c r="Q43" i="9"/>
  <c r="R42" i="9"/>
  <c r="Q42" i="9"/>
  <c r="R41" i="9"/>
  <c r="Q41" i="9"/>
  <c r="R40" i="9"/>
  <c r="Q40" i="9"/>
  <c r="R39" i="9"/>
  <c r="Q39" i="9"/>
  <c r="R38" i="9"/>
  <c r="Q38" i="9"/>
  <c r="R37" i="9"/>
  <c r="Q37" i="9"/>
  <c r="R36" i="9"/>
  <c r="Q36" i="9"/>
  <c r="R30" i="9"/>
  <c r="Q30" i="9"/>
  <c r="R29" i="9"/>
  <c r="Q29" i="9"/>
  <c r="R28" i="9"/>
  <c r="Q28" i="9"/>
  <c r="R27" i="9"/>
  <c r="Q27" i="9"/>
  <c r="R26" i="9"/>
  <c r="Q26" i="9"/>
  <c r="R25" i="9"/>
  <c r="Q25" i="9"/>
  <c r="R24" i="9"/>
  <c r="Q24" i="9"/>
  <c r="R23" i="9"/>
  <c r="Q23" i="9"/>
  <c r="R22" i="9"/>
  <c r="Q22" i="9"/>
  <c r="R21" i="9"/>
  <c r="Q21" i="9"/>
  <c r="R14" i="9"/>
  <c r="Q14" i="9"/>
  <c r="R13" i="9"/>
  <c r="Q13" i="9"/>
  <c r="R12" i="9"/>
  <c r="Q12" i="9"/>
  <c r="R11" i="9"/>
  <c r="Q11" i="9"/>
  <c r="R10" i="9"/>
  <c r="Q10" i="9"/>
  <c r="R9" i="9"/>
  <c r="Q9" i="9"/>
  <c r="R8" i="9"/>
  <c r="Q8" i="9"/>
  <c r="R7" i="9"/>
  <c r="Q7" i="9"/>
  <c r="R6" i="9"/>
  <c r="Q6" i="9"/>
  <c r="R5" i="9"/>
  <c r="Q5" i="9"/>
  <c r="I90" i="9"/>
  <c r="H90" i="9"/>
  <c r="I89" i="9"/>
  <c r="H89" i="9"/>
  <c r="I88" i="9"/>
  <c r="H88" i="9"/>
  <c r="I87" i="9"/>
  <c r="H87" i="9"/>
  <c r="I86" i="9"/>
  <c r="H86" i="9"/>
  <c r="I85" i="9"/>
  <c r="H85" i="9"/>
  <c r="I84" i="9"/>
  <c r="H84" i="9"/>
  <c r="I83" i="9"/>
  <c r="H83" i="9"/>
  <c r="I82" i="9"/>
  <c r="H82" i="9"/>
  <c r="I81" i="9"/>
  <c r="H81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7" i="9"/>
  <c r="H67" i="9"/>
  <c r="I66" i="9"/>
  <c r="H66" i="9"/>
  <c r="I60" i="9"/>
  <c r="H60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45" i="9"/>
  <c r="H45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H38" i="9"/>
  <c r="I37" i="9"/>
  <c r="H37" i="9"/>
  <c r="I36" i="9"/>
  <c r="H36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I5" i="9"/>
  <c r="H5" i="9"/>
  <c r="R86" i="7" l="1"/>
  <c r="Q86" i="7"/>
  <c r="R85" i="7"/>
  <c r="Q85" i="7"/>
  <c r="R84" i="7"/>
  <c r="Q84" i="7"/>
  <c r="R83" i="7"/>
  <c r="Q83" i="7"/>
  <c r="R82" i="7"/>
  <c r="Q82" i="7"/>
  <c r="R81" i="7"/>
  <c r="Q81" i="7"/>
  <c r="R80" i="7"/>
  <c r="Q80" i="7"/>
  <c r="R79" i="7"/>
  <c r="Q79" i="7"/>
  <c r="R78" i="7"/>
  <c r="Q78" i="7"/>
  <c r="I86" i="7" l="1"/>
  <c r="H86" i="7"/>
  <c r="I85" i="7"/>
  <c r="H85" i="7"/>
  <c r="I84" i="7"/>
  <c r="H84" i="7"/>
  <c r="I83" i="7"/>
  <c r="H83" i="7"/>
  <c r="I82" i="7"/>
  <c r="H82" i="7"/>
  <c r="I81" i="7"/>
  <c r="H81" i="7"/>
  <c r="I80" i="7"/>
  <c r="H80" i="7"/>
  <c r="I79" i="7"/>
  <c r="H79" i="7"/>
  <c r="I78" i="7"/>
  <c r="H78" i="7"/>
  <c r="R72" i="7"/>
  <c r="Q72" i="7"/>
  <c r="I72" i="7"/>
  <c r="H72" i="7"/>
  <c r="R71" i="7"/>
  <c r="Q71" i="7"/>
  <c r="I71" i="7"/>
  <c r="H71" i="7"/>
  <c r="R70" i="7"/>
  <c r="Q70" i="7"/>
  <c r="I70" i="7"/>
  <c r="H70" i="7"/>
  <c r="R69" i="7"/>
  <c r="Q69" i="7"/>
  <c r="I69" i="7"/>
  <c r="H69" i="7"/>
  <c r="R68" i="7"/>
  <c r="Q68" i="7"/>
  <c r="I68" i="7"/>
  <c r="H68" i="7"/>
  <c r="R67" i="7"/>
  <c r="Q67" i="7"/>
  <c r="I67" i="7"/>
  <c r="H67" i="7"/>
  <c r="R66" i="7"/>
  <c r="Q66" i="7"/>
  <c r="I66" i="7"/>
  <c r="H66" i="7"/>
  <c r="R65" i="7"/>
  <c r="Q65" i="7"/>
  <c r="I65" i="7"/>
  <c r="H65" i="7"/>
  <c r="R64" i="7"/>
  <c r="Q64" i="7"/>
  <c r="I64" i="7"/>
  <c r="H64" i="7"/>
  <c r="R58" i="7"/>
  <c r="Q58" i="7"/>
  <c r="I58" i="7"/>
  <c r="H58" i="7"/>
  <c r="R57" i="7"/>
  <c r="Q57" i="7"/>
  <c r="I57" i="7"/>
  <c r="H57" i="7"/>
  <c r="R56" i="7"/>
  <c r="Q56" i="7"/>
  <c r="I56" i="7"/>
  <c r="H56" i="7"/>
  <c r="R55" i="7"/>
  <c r="Q55" i="7"/>
  <c r="I55" i="7"/>
  <c r="H55" i="7"/>
  <c r="R54" i="7"/>
  <c r="Q54" i="7"/>
  <c r="I54" i="7"/>
  <c r="H54" i="7"/>
  <c r="R53" i="7"/>
  <c r="Q53" i="7"/>
  <c r="I53" i="7"/>
  <c r="H53" i="7"/>
  <c r="R52" i="7"/>
  <c r="Q52" i="7"/>
  <c r="I52" i="7"/>
  <c r="H52" i="7"/>
  <c r="R51" i="7"/>
  <c r="Q51" i="7"/>
  <c r="I51" i="7"/>
  <c r="H51" i="7"/>
  <c r="R50" i="7"/>
  <c r="Q50" i="7"/>
  <c r="I50" i="7"/>
  <c r="H50" i="7"/>
  <c r="R44" i="7"/>
  <c r="Q44" i="7"/>
  <c r="I44" i="7"/>
  <c r="H44" i="7"/>
  <c r="R43" i="7"/>
  <c r="Q43" i="7"/>
  <c r="I43" i="7"/>
  <c r="H43" i="7"/>
  <c r="R42" i="7"/>
  <c r="Q42" i="7"/>
  <c r="I42" i="7"/>
  <c r="H42" i="7"/>
  <c r="R41" i="7"/>
  <c r="Q41" i="7"/>
  <c r="I41" i="7"/>
  <c r="H41" i="7"/>
  <c r="R40" i="7"/>
  <c r="Q40" i="7"/>
  <c r="I40" i="7"/>
  <c r="H40" i="7"/>
  <c r="R39" i="7"/>
  <c r="Q39" i="7"/>
  <c r="I39" i="7"/>
  <c r="H39" i="7"/>
  <c r="R38" i="7"/>
  <c r="Q38" i="7"/>
  <c r="I38" i="7"/>
  <c r="H38" i="7"/>
  <c r="R37" i="7"/>
  <c r="Q37" i="7"/>
  <c r="I37" i="7"/>
  <c r="H37" i="7"/>
  <c r="R36" i="7"/>
  <c r="Q36" i="7"/>
  <c r="I36" i="7"/>
  <c r="H36" i="7"/>
  <c r="R30" i="7"/>
  <c r="Q30" i="7"/>
  <c r="I30" i="7"/>
  <c r="H30" i="7"/>
  <c r="R29" i="7"/>
  <c r="Q29" i="7"/>
  <c r="I29" i="7"/>
  <c r="H29" i="7"/>
  <c r="R28" i="7"/>
  <c r="Q28" i="7"/>
  <c r="I28" i="7"/>
  <c r="H28" i="7"/>
  <c r="R27" i="7"/>
  <c r="Q27" i="7"/>
  <c r="I27" i="7"/>
  <c r="H27" i="7"/>
  <c r="R26" i="7"/>
  <c r="Q26" i="7"/>
  <c r="I26" i="7"/>
  <c r="H26" i="7"/>
  <c r="R25" i="7"/>
  <c r="Q25" i="7"/>
  <c r="I25" i="7"/>
  <c r="H25" i="7"/>
  <c r="R24" i="7"/>
  <c r="Q24" i="7"/>
  <c r="I24" i="7"/>
  <c r="H24" i="7"/>
  <c r="R23" i="7"/>
  <c r="Q23" i="7"/>
  <c r="I23" i="7"/>
  <c r="H23" i="7"/>
  <c r="R22" i="7"/>
  <c r="Q22" i="7"/>
  <c r="I22" i="7"/>
  <c r="H22" i="7"/>
  <c r="R15" i="7"/>
  <c r="Q15" i="7"/>
  <c r="I15" i="7"/>
  <c r="H15" i="7"/>
  <c r="R14" i="7"/>
  <c r="Q14" i="7"/>
  <c r="I14" i="7"/>
  <c r="H14" i="7"/>
  <c r="R13" i="7"/>
  <c r="Q13" i="7"/>
  <c r="I13" i="7"/>
  <c r="H13" i="7"/>
  <c r="R12" i="7"/>
  <c r="Q12" i="7"/>
  <c r="I12" i="7"/>
  <c r="H12" i="7"/>
  <c r="R11" i="7"/>
  <c r="Q11" i="7"/>
  <c r="I11" i="7"/>
  <c r="H11" i="7"/>
  <c r="R10" i="7"/>
  <c r="Q10" i="7"/>
  <c r="I10" i="7"/>
  <c r="H10" i="7"/>
  <c r="R9" i="7"/>
  <c r="Q9" i="7"/>
  <c r="I9" i="7"/>
  <c r="H9" i="7"/>
  <c r="R8" i="7"/>
  <c r="Q8" i="7"/>
  <c r="I8" i="7"/>
  <c r="H8" i="7"/>
  <c r="R7" i="7"/>
  <c r="Q7" i="7"/>
  <c r="I7" i="7"/>
  <c r="H7" i="7"/>
  <c r="F21" i="5"/>
  <c r="H20" i="5"/>
  <c r="G20" i="5"/>
  <c r="F20" i="5"/>
  <c r="E20" i="5"/>
  <c r="H19" i="5"/>
  <c r="G19" i="5"/>
  <c r="F19" i="5"/>
  <c r="E19" i="5"/>
  <c r="H18" i="5"/>
  <c r="G18" i="5"/>
  <c r="F18" i="5"/>
  <c r="E18" i="5"/>
  <c r="H17" i="5"/>
  <c r="G17" i="5"/>
  <c r="F17" i="5"/>
  <c r="R70" i="4" l="1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R63" i="4"/>
  <c r="Q63" i="4"/>
  <c r="R62" i="4"/>
  <c r="Q62" i="4"/>
  <c r="R56" i="4"/>
  <c r="Q56" i="4"/>
  <c r="R55" i="4"/>
  <c r="Q55" i="4"/>
  <c r="R54" i="4"/>
  <c r="Q54" i="4"/>
  <c r="R53" i="4"/>
  <c r="Q53" i="4"/>
  <c r="R52" i="4"/>
  <c r="Q52" i="4"/>
  <c r="R51" i="4"/>
  <c r="Q51" i="4"/>
  <c r="R50" i="4"/>
  <c r="Q50" i="4"/>
  <c r="R49" i="4"/>
  <c r="Q49" i="4"/>
  <c r="R48" i="4"/>
  <c r="Q48" i="4"/>
  <c r="R42" i="4"/>
  <c r="Q42" i="4"/>
  <c r="R41" i="4"/>
  <c r="Q41" i="4"/>
  <c r="R40" i="4"/>
  <c r="Q40" i="4"/>
  <c r="R39" i="4"/>
  <c r="Q39" i="4"/>
  <c r="R38" i="4"/>
  <c r="Q38" i="4"/>
  <c r="R37" i="4"/>
  <c r="Q37" i="4"/>
  <c r="R36" i="4"/>
  <c r="Q36" i="4"/>
  <c r="R35" i="4"/>
  <c r="Q35" i="4"/>
  <c r="R34" i="4"/>
  <c r="Q34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20" i="4"/>
  <c r="Q20" i="4"/>
  <c r="R13" i="4"/>
  <c r="Q13" i="4"/>
  <c r="R12" i="4"/>
  <c r="Q12" i="4"/>
  <c r="R11" i="4"/>
  <c r="Q11" i="4"/>
  <c r="R10" i="4"/>
  <c r="Q10" i="4"/>
  <c r="R9" i="4"/>
  <c r="Q9" i="4"/>
  <c r="R8" i="4"/>
  <c r="Q8" i="4"/>
  <c r="R7" i="4"/>
  <c r="Q7" i="4"/>
  <c r="R6" i="4"/>
  <c r="Q6" i="4"/>
  <c r="R5" i="4"/>
  <c r="Q5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I20" i="4"/>
  <c r="H20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I5" i="4"/>
  <c r="H5" i="4"/>
  <c r="AA52" i="2" l="1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  <c r="R5" i="2"/>
  <c r="Q5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I5" i="2"/>
  <c r="H5" i="2"/>
</calcChain>
</file>

<file path=xl/sharedStrings.xml><?xml version="1.0" encoding="utf-8"?>
<sst xmlns="http://schemas.openxmlformats.org/spreadsheetml/2006/main" count="2347" uniqueCount="168">
  <si>
    <t>DARPin</t>
  </si>
  <si>
    <t>EC50 (nM)</t>
  </si>
  <si>
    <t>Average</t>
  </si>
  <si>
    <t>stdev</t>
  </si>
  <si>
    <t>1.2E</t>
  </si>
  <si>
    <t>1.4E</t>
  </si>
  <si>
    <t>1.8H</t>
  </si>
  <si>
    <t>1.11E</t>
  </si>
  <si>
    <t>5.8B</t>
  </si>
  <si>
    <t>5.5A</t>
  </si>
  <si>
    <t>7.5A</t>
  </si>
  <si>
    <t>5.9C</t>
  </si>
  <si>
    <t>3.11H</t>
  </si>
  <si>
    <t>3.5B</t>
  </si>
  <si>
    <t>8.1B</t>
  </si>
  <si>
    <t>3.9G</t>
  </si>
  <si>
    <t>Conc</t>
  </si>
  <si>
    <t>ave</t>
  </si>
  <si>
    <t>Naïve</t>
  </si>
  <si>
    <t>1.4e</t>
  </si>
  <si>
    <t>DLD1</t>
  </si>
  <si>
    <t>DLD2</t>
  </si>
  <si>
    <t>DLD3</t>
  </si>
  <si>
    <t>DLD4</t>
  </si>
  <si>
    <t>DLD5</t>
  </si>
  <si>
    <t>DLD6</t>
  </si>
  <si>
    <t>DLD7</t>
  </si>
  <si>
    <t>DLD10</t>
  </si>
  <si>
    <t>DLD11</t>
  </si>
  <si>
    <t>DLD12</t>
  </si>
  <si>
    <t>U3</t>
  </si>
  <si>
    <t>DLD-1</t>
  </si>
  <si>
    <t>DLD-2</t>
  </si>
  <si>
    <t>DLD-3</t>
  </si>
  <si>
    <t>DLD-4</t>
  </si>
  <si>
    <t>DLD-5</t>
  </si>
  <si>
    <t>DLD-6</t>
  </si>
  <si>
    <t>DLD-7</t>
  </si>
  <si>
    <t>DLD-10</t>
  </si>
  <si>
    <t>DLD-11</t>
  </si>
  <si>
    <t>DLD-12</t>
  </si>
  <si>
    <t>vpi 10463</t>
  </si>
  <si>
    <t>M68</t>
  </si>
  <si>
    <t>Bezlotoxumab</t>
  </si>
  <si>
    <t>average</t>
  </si>
  <si>
    <t>M68 (017)</t>
  </si>
  <si>
    <t>a-GFP</t>
  </si>
  <si>
    <t>1.4e (group 2)</t>
  </si>
  <si>
    <t>1.11E (Group 4)</t>
  </si>
  <si>
    <t>5.8B (group 5)</t>
  </si>
  <si>
    <t>5.5A (group 6)</t>
  </si>
  <si>
    <t>3.5B (group 10)</t>
  </si>
  <si>
    <t>A450</t>
  </si>
  <si>
    <t>Conc (nM)</t>
  </si>
  <si>
    <t>St dev</t>
  </si>
  <si>
    <t>U5</t>
  </si>
  <si>
    <t>U3 + 1.4e (DLD-4)</t>
  </si>
  <si>
    <t>VPI 10463 (087)</t>
  </si>
  <si>
    <t>UK1</t>
  </si>
  <si>
    <t>bezlotoxumab</t>
  </si>
  <si>
    <t>TcdB only</t>
  </si>
  <si>
    <t>FZD2</t>
  </si>
  <si>
    <t>Sample</t>
  </si>
  <si>
    <t>blocking buffer</t>
  </si>
  <si>
    <t>Concentration</t>
  </si>
  <si>
    <t>CSPG4</t>
  </si>
  <si>
    <t>P(t test)</t>
  </si>
  <si>
    <t>PVRL3</t>
  </si>
  <si>
    <t>TcdB + 0 nM PVRL3-EC</t>
  </si>
  <si>
    <t>TcdB + 100 nM PVRL3</t>
  </si>
  <si>
    <t>TcdB + (100 nM PVRL3 +250 nM DLD4)</t>
  </si>
  <si>
    <t>TcdB + 10 nM PVRL3</t>
  </si>
  <si>
    <t>TcdB + (10 nM PVRL3 +250 nM DLD4)</t>
  </si>
  <si>
    <t>TcdB + 100 nM PVRL3-EC</t>
  </si>
  <si>
    <t>250 nM DLD4</t>
  </si>
  <si>
    <t>TcdB + (100 nM PVRL3-EC + DLD4)</t>
  </si>
  <si>
    <t>q</t>
  </si>
  <si>
    <t>No DARPin</t>
  </si>
  <si>
    <t>TcdB capture</t>
  </si>
  <si>
    <t>1.4E-L-1.2E</t>
  </si>
  <si>
    <t>Neutravidin + biotin-TcdB</t>
  </si>
  <si>
    <t>Neutravidin + PBSTB</t>
  </si>
  <si>
    <t>Round 0</t>
  </si>
  <si>
    <t>Round 1</t>
  </si>
  <si>
    <t>Round 2</t>
  </si>
  <si>
    <t>Round 3</t>
  </si>
  <si>
    <t>Round 4</t>
  </si>
  <si>
    <t>VPI</t>
  </si>
  <si>
    <t>DLD-2 (1.2E + 1.8H)</t>
  </si>
  <si>
    <t>DLD-11 (U3 + 1.2E)</t>
  </si>
  <si>
    <t>1.4 E</t>
  </si>
  <si>
    <t>1.8 H</t>
  </si>
  <si>
    <t>1.11 E</t>
  </si>
  <si>
    <t>5.8 B</t>
  </si>
  <si>
    <t>5.5 A</t>
  </si>
  <si>
    <t>7.5 A</t>
  </si>
  <si>
    <t>5.9 C</t>
  </si>
  <si>
    <t>3.5 B</t>
  </si>
  <si>
    <t>VPI TcdB</t>
  </si>
  <si>
    <t>1.4E-E144A</t>
  </si>
  <si>
    <t>1.4E-K168A</t>
  </si>
  <si>
    <t>U3-R66A</t>
  </si>
  <si>
    <t>U3-K163A</t>
  </si>
  <si>
    <t>cell rounding</t>
  </si>
  <si>
    <t>Cell viability</t>
  </si>
  <si>
    <t>WT</t>
  </si>
  <si>
    <t>E1468A</t>
  </si>
  <si>
    <t>D1501A</t>
  </si>
  <si>
    <t>DLD-4 + PBS</t>
  </si>
  <si>
    <t>DLD-4 + trypsin</t>
  </si>
  <si>
    <t>DLD-4 + chymotrypsin</t>
  </si>
  <si>
    <t>U3-R130A</t>
  </si>
  <si>
    <t>U3 R130A/K163A</t>
  </si>
  <si>
    <t>D1466A</t>
  </si>
  <si>
    <t>D1466A/E1468A</t>
  </si>
  <si>
    <t>FZD2 only</t>
  </si>
  <si>
    <t>U3 R130A</t>
  </si>
  <si>
    <t>Average EC50 (nM)</t>
  </si>
  <si>
    <t>Experiment 1</t>
  </si>
  <si>
    <t>Experiment 2</t>
  </si>
  <si>
    <t>Experiment 3</t>
  </si>
  <si>
    <t>Experiment 4</t>
  </si>
  <si>
    <t>C diff Strain:</t>
  </si>
  <si>
    <t>Experiment1</t>
  </si>
  <si>
    <t>Rep 1</t>
  </si>
  <si>
    <t>Rep 2</t>
  </si>
  <si>
    <t>Concentration (nM)</t>
  </si>
  <si>
    <t>% cell viability relative to naïve (CellTiterGlo)</t>
  </si>
  <si>
    <t>M68 TcdB</t>
  </si>
  <si>
    <t>UK1 TcdB</t>
  </si>
  <si>
    <t>Absolute binding (A450 values)</t>
  </si>
  <si>
    <t>Normalized binding (% of No DARPin)</t>
  </si>
  <si>
    <t>Cell rounding</t>
  </si>
  <si>
    <t>% cell rounding</t>
  </si>
  <si>
    <t>Rep 3</t>
  </si>
  <si>
    <t>Normalized binding binding (% of 125 nM 1.4E)</t>
  </si>
  <si>
    <t>Normalized binding binding (% of 125 nM U3)</t>
  </si>
  <si>
    <t>Normalized binding (% of 125 nM U3)</t>
  </si>
  <si>
    <t>Normalized binding (%of 125 nM WT)</t>
  </si>
  <si>
    <t>Normalized binding (% of FZD2 only)</t>
  </si>
  <si>
    <t>DARPin:</t>
  </si>
  <si>
    <t>C diff strain:</t>
  </si>
  <si>
    <t>Experiment 1 (plotted)</t>
  </si>
  <si>
    <t>U3 + 1.4E (DLD-4)</t>
  </si>
  <si>
    <t>U3+ 3.5B (DLD-6)</t>
  </si>
  <si>
    <t>U3+ 5.5A(DLD-7)</t>
  </si>
  <si>
    <t>U3+ 5.8B (DLD-10)</t>
  </si>
  <si>
    <t>U3 + 1.11E (DLD-12)</t>
  </si>
  <si>
    <t xml:space="preserve">5.8B </t>
  </si>
  <si>
    <t xml:space="preserve">5.5A </t>
  </si>
  <si>
    <t>U3+3.5B (DLD-6)</t>
  </si>
  <si>
    <t>U3+ 5.5A (DLD-7)</t>
  </si>
  <si>
    <r>
      <t xml:space="preserve">  </t>
    </r>
    <r>
      <rPr>
        <b/>
        <sz val="12"/>
        <color theme="1"/>
        <rFont val="Times New Roman"/>
        <family val="1"/>
      </rPr>
      <t>Time point (hours) of death</t>
    </r>
    <r>
      <rPr>
        <sz val="12"/>
        <color theme="1"/>
        <rFont val="Times New Roman"/>
        <family val="1"/>
      </rPr>
      <t xml:space="preserve">  </t>
    </r>
  </si>
  <si>
    <r>
      <t xml:space="preserve">  </t>
    </r>
    <r>
      <rPr>
        <b/>
        <sz val="12"/>
        <color theme="1"/>
        <rFont val="Times New Roman"/>
        <family val="1"/>
      </rPr>
      <t>DLD-4 (2.5mg/Kg)</t>
    </r>
    <r>
      <rPr>
        <sz val="12"/>
        <color theme="1"/>
        <rFont val="Times New Roman"/>
        <family val="1"/>
      </rPr>
      <t xml:space="preserve">  </t>
    </r>
  </si>
  <si>
    <r>
      <t xml:space="preserve">   </t>
    </r>
    <r>
      <rPr>
        <b/>
        <sz val="12"/>
        <color theme="1"/>
        <rFont val="Times New Roman"/>
        <family val="1"/>
      </rPr>
      <t>DLD-4 (0.25mg/Kg)</t>
    </r>
  </si>
  <si>
    <r>
      <t xml:space="preserve">  </t>
    </r>
    <r>
      <rPr>
        <b/>
        <sz val="12"/>
        <color theme="1"/>
        <rFont val="Times New Roman"/>
        <family val="1"/>
      </rPr>
      <t>Bezlotoxumab (10mg/Kg)</t>
    </r>
    <r>
      <rPr>
        <sz val="12"/>
        <color theme="1"/>
        <rFont val="Times New Roman"/>
        <family val="1"/>
      </rPr>
      <t> </t>
    </r>
  </si>
  <si>
    <r>
      <rPr>
        <b/>
        <sz val="12"/>
        <color theme="1"/>
        <rFont val="Times New Roman"/>
        <family val="1"/>
      </rPr>
      <t>PBS</t>
    </r>
    <r>
      <rPr>
        <sz val="12"/>
        <color theme="1"/>
        <rFont val="Times New Roman"/>
        <family val="1"/>
      </rPr>
      <t xml:space="preserve">  </t>
    </r>
  </si>
  <si>
    <t>TcdB</t>
  </si>
  <si>
    <t xml:space="preserve">hours post injection </t>
  </si>
  <si>
    <t>Survival</t>
  </si>
  <si>
    <t>1: death</t>
  </si>
  <si>
    <t>0: survival</t>
  </si>
  <si>
    <r>
      <t xml:space="preserve">  </t>
    </r>
    <r>
      <rPr>
        <b/>
        <sz val="12"/>
        <color theme="1"/>
        <rFont val="Times New Roman"/>
        <family val="1"/>
      </rPr>
      <t>TcdB (0.5ug/Kg)+PBS</t>
    </r>
    <r>
      <rPr>
        <sz val="12"/>
        <color theme="1"/>
        <rFont val="Times New Roman"/>
        <family val="1"/>
      </rPr>
      <t xml:space="preserve">  </t>
    </r>
  </si>
  <si>
    <r>
      <t xml:space="preserve">  </t>
    </r>
    <r>
      <rPr>
        <b/>
        <sz val="12"/>
        <color theme="1"/>
        <rFont val="Times New Roman"/>
        <family val="1"/>
      </rPr>
      <t>TcdB (0.5ug/Kg)+Bezlotoxumab</t>
    </r>
    <r>
      <rPr>
        <sz val="12"/>
        <color theme="1"/>
        <rFont val="Times New Roman"/>
        <family val="1"/>
      </rPr>
      <t xml:space="preserve">  </t>
    </r>
  </si>
  <si>
    <r>
      <t xml:space="preserve">  </t>
    </r>
    <r>
      <rPr>
        <b/>
        <sz val="12"/>
        <color theme="1"/>
        <rFont val="Times New Roman"/>
        <family val="1"/>
      </rPr>
      <t>TcdB (1.0ug/Kg)+Bezlotoxumab</t>
    </r>
    <r>
      <rPr>
        <sz val="12"/>
        <color theme="1"/>
        <rFont val="Times New Roman"/>
        <family val="1"/>
      </rPr>
      <t xml:space="preserve">  </t>
    </r>
  </si>
  <si>
    <r>
      <t xml:space="preserve">  </t>
    </r>
    <r>
      <rPr>
        <b/>
        <sz val="12"/>
        <color theme="1"/>
        <rFont val="Times New Roman"/>
        <family val="1"/>
      </rPr>
      <t>TcdB (1.5ug/Kg)+Bezlotoxumab</t>
    </r>
    <r>
      <rPr>
        <sz val="12"/>
        <color theme="1"/>
        <rFont val="Times New Roman"/>
        <family val="1"/>
      </rPr>
      <t xml:space="preserve">  </t>
    </r>
  </si>
  <si>
    <r>
      <t xml:space="preserve">  </t>
    </r>
    <r>
      <rPr>
        <b/>
        <sz val="12"/>
        <color theme="1"/>
        <rFont val="Times New Roman"/>
        <family val="1"/>
      </rPr>
      <t>TcdB (1.5ug/Kg)+PBS</t>
    </r>
    <r>
      <rPr>
        <sz val="12"/>
        <color theme="1"/>
        <rFont val="Times New Roman"/>
        <family val="1"/>
      </rPr>
      <t xml:space="preserve">  </t>
    </r>
  </si>
  <si>
    <t>DLD-4 treated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</si>
</sst>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165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0" fillId="0" borderId="4" xfId="0" applyBorder="1"/>
    <xf numFmtId="0" fontId="0" fillId="0" borderId="0" xfId="0" applyFill="1"/>
    <xf numFmtId="0" fontId="0" fillId="0" borderId="2" xfId="0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6" xfId="0" applyBorder="1"/>
    <xf numFmtId="0" fontId="0" fillId="0" borderId="5" xfId="0" applyBorder="1"/>
    <xf numFmtId="0" fontId="0" fillId="0" borderId="0" xfId="0" applyBorder="1" applyAlignment="1"/>
    <xf numFmtId="0" fontId="0" fillId="0" borderId="1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2" xfId="0" applyBorder="1" applyAlignment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3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164" fontId="0" fillId="0" borderId="7" xfId="0" applyNumberFormat="1" applyBorder="1"/>
    <xf numFmtId="2" fontId="0" fillId="0" borderId="7" xfId="0" applyNumberFormat="1" applyBorder="1"/>
    <xf numFmtId="165" fontId="0" fillId="0" borderId="7" xfId="0" applyNumberFormat="1" applyBorder="1"/>
    <xf numFmtId="166" fontId="0" fillId="0" borderId="7" xfId="0" applyNumberFormat="1" applyBorder="1"/>
    <xf numFmtId="2" fontId="0" fillId="0" borderId="9" xfId="0" applyNumberFormat="1" applyBorder="1"/>
    <xf numFmtId="0" fontId="0" fillId="0" borderId="14" xfId="0" applyBorder="1"/>
    <xf numFmtId="0" fontId="0" fillId="0" borderId="15" xfId="0" applyBorder="1"/>
    <xf numFmtId="0" fontId="4" fillId="0" borderId="11" xfId="0" applyFont="1" applyBorder="1"/>
    <xf numFmtId="164" fontId="0" fillId="0" borderId="4" xfId="0" applyNumberFormat="1" applyBorder="1"/>
    <xf numFmtId="164" fontId="0" fillId="0" borderId="15" xfId="0" applyNumberFormat="1" applyBorder="1"/>
    <xf numFmtId="0" fontId="0" fillId="0" borderId="0" xfId="0" applyFill="1" applyBorder="1"/>
    <xf numFmtId="0" fontId="0" fillId="0" borderId="6" xfId="0" applyFill="1" applyBorder="1"/>
    <xf numFmtId="0" fontId="3" fillId="0" borderId="6" xfId="0" applyFont="1" applyFill="1" applyBorder="1" applyAlignment="1"/>
    <xf numFmtId="0" fontId="3" fillId="0" borderId="5" xfId="0" applyFont="1" applyFill="1" applyBorder="1" applyAlignment="1"/>
    <xf numFmtId="0" fontId="3" fillId="0" borderId="2" xfId="0" applyFont="1" applyFill="1" applyBorder="1" applyAlignment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/>
    <xf numFmtId="164" fontId="0" fillId="0" borderId="0" xfId="0" applyNumberForma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4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3" fillId="0" borderId="5" xfId="0" applyFont="1" applyFill="1" applyBorder="1" applyAlignment="1">
      <alignment horizontal="left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5" fillId="0" borderId="0" xfId="1"/>
    <xf numFmtId="0" fontId="8" fillId="0" borderId="19" xfId="1" applyFont="1" applyBorder="1"/>
    <xf numFmtId="0" fontId="8" fillId="0" borderId="20" xfId="1" applyFont="1" applyBorder="1"/>
    <xf numFmtId="0" fontId="8" fillId="0" borderId="21" xfId="1" applyFont="1" applyBorder="1"/>
    <xf numFmtId="0" fontId="8" fillId="0" borderId="22" xfId="1" applyFont="1" applyBorder="1"/>
    <xf numFmtId="0" fontId="8" fillId="0" borderId="23" xfId="1" applyFont="1" applyBorder="1"/>
    <xf numFmtId="0" fontId="8" fillId="0" borderId="0" xfId="1" applyFont="1" applyBorder="1"/>
    <xf numFmtId="0" fontId="8" fillId="0" borderId="24" xfId="1" applyFont="1" applyBorder="1"/>
    <xf numFmtId="0" fontId="8" fillId="0" borderId="25" xfId="1" applyFont="1" applyBorder="1"/>
    <xf numFmtId="0" fontId="8" fillId="0" borderId="26" xfId="1" applyFont="1" applyBorder="1"/>
    <xf numFmtId="0" fontId="8" fillId="0" borderId="27" xfId="1" applyFont="1" applyBorder="1"/>
    <xf numFmtId="0" fontId="8" fillId="0" borderId="28" xfId="1" applyFont="1" applyBorder="1"/>
    <xf numFmtId="0" fontId="8" fillId="0" borderId="0" xfId="1" applyFont="1"/>
    <xf numFmtId="0" fontId="9" fillId="0" borderId="0" xfId="2"/>
    <xf numFmtId="0" fontId="8" fillId="0" borderId="0" xfId="2" applyFont="1"/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vertical="center"/>
    </xf>
    <xf numFmtId="0" fontId="5" fillId="0" borderId="20" xfId="1" applyBorder="1" applyAlignment="1">
      <alignment vertical="top"/>
    </xf>
    <xf numFmtId="0" fontId="5" fillId="0" borderId="21" xfId="1" applyBorder="1" applyAlignment="1">
      <alignment vertical="top"/>
    </xf>
    <xf numFmtId="0" fontId="6" fillId="0" borderId="21" xfId="1" applyFont="1" applyBorder="1" applyAlignment="1">
      <alignment vertical="center"/>
    </xf>
    <xf numFmtId="0" fontId="5" fillId="0" borderId="22" xfId="1" applyBorder="1" applyAlignment="1">
      <alignment vertical="center"/>
    </xf>
    <xf numFmtId="0" fontId="5" fillId="0" borderId="23" xfId="1" applyBorder="1" applyAlignment="1">
      <alignment vertical="top"/>
    </xf>
    <xf numFmtId="0" fontId="5" fillId="0" borderId="0" xfId="1" applyBorder="1" applyAlignment="1">
      <alignment vertical="top"/>
    </xf>
    <xf numFmtId="0" fontId="6" fillId="0" borderId="0" xfId="1" applyFont="1" applyBorder="1" applyAlignment="1">
      <alignment vertical="center"/>
    </xf>
    <xf numFmtId="0" fontId="5" fillId="0" borderId="24" xfId="1" applyBorder="1" applyAlignment="1">
      <alignment vertical="center"/>
    </xf>
    <xf numFmtId="0" fontId="5" fillId="0" borderId="0" xfId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5" fillId="0" borderId="27" xfId="1" applyBorder="1" applyAlignment="1">
      <alignment vertical="center"/>
    </xf>
    <xf numFmtId="0" fontId="5" fillId="0" borderId="28" xfId="1" applyBorder="1" applyAlignment="1">
      <alignment vertical="center"/>
    </xf>
    <xf numFmtId="0" fontId="3" fillId="0" borderId="1" xfId="0" applyFont="1" applyBorder="1" applyAlignment="1"/>
    <xf numFmtId="0" fontId="3" fillId="0" borderId="5" xfId="0" applyFont="1" applyBorder="1"/>
    <xf numFmtId="0" fontId="3" fillId="0" borderId="0" xfId="0" applyFont="1" applyBorder="1" applyAlignment="1"/>
    <xf numFmtId="0" fontId="3" fillId="0" borderId="7" xfId="0" applyFont="1" applyBorder="1" applyAlignment="1"/>
    <xf numFmtId="0" fontId="3" fillId="0" borderId="7" xfId="0" applyFont="1" applyBorder="1"/>
    <xf numFmtId="0" fontId="3" fillId="0" borderId="4" xfId="0" applyFont="1" applyFill="1" applyBorder="1" applyAlignment="1"/>
    <xf numFmtId="0" fontId="3" fillId="0" borderId="4" xfId="0" applyFont="1" applyFill="1" applyBorder="1"/>
    <xf numFmtId="0" fontId="3" fillId="0" borderId="7" xfId="0" applyFont="1" applyFill="1" applyBorder="1" applyAlignment="1"/>
    <xf numFmtId="0" fontId="3" fillId="0" borderId="7" xfId="0" applyFont="1" applyFill="1" applyBorder="1"/>
    <xf numFmtId="0" fontId="3" fillId="0" borderId="15" xfId="0" applyFont="1" applyBorder="1"/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0" fillId="0" borderId="5" xfId="0" applyBorder="1" applyAlignment="1"/>
    <xf numFmtId="0" fontId="0" fillId="0" borderId="7" xfId="0" applyBorder="1" applyAlignment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CC979192-3827-4384-AABD-CA4126AFC991}"/>
    <cellStyle name="Normal 3" xfId="2" xr:uid="{3596368D-D6A3-4D34-91F6-E628959BD0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52"/>
  <sheetViews>
    <sheetView workbookViewId="0"/>
  </sheetViews>
  <sheetFormatPr defaultRowHeight="15"/>
  <cols>
    <col min="3" max="3" width="15.140625" customWidth="1"/>
  </cols>
  <sheetData>
    <row r="2" spans="2:27">
      <c r="B2" s="7" t="s">
        <v>0</v>
      </c>
      <c r="C2" s="7" t="s">
        <v>4</v>
      </c>
      <c r="D2" s="7" t="s">
        <v>127</v>
      </c>
      <c r="K2" s="7" t="s">
        <v>0</v>
      </c>
      <c r="L2" s="7" t="s">
        <v>93</v>
      </c>
      <c r="M2" s="7" t="s">
        <v>127</v>
      </c>
      <c r="T2" s="7" t="s">
        <v>0</v>
      </c>
      <c r="U2" s="7" t="s">
        <v>97</v>
      </c>
      <c r="V2" s="7" t="s">
        <v>127</v>
      </c>
    </row>
    <row r="3" spans="2:27">
      <c r="D3" s="125" t="s">
        <v>123</v>
      </c>
      <c r="E3" s="125"/>
      <c r="F3" s="125" t="s">
        <v>119</v>
      </c>
      <c r="G3" s="125"/>
      <c r="M3" s="125" t="s">
        <v>123</v>
      </c>
      <c r="N3" s="125"/>
      <c r="O3" s="125" t="s">
        <v>119</v>
      </c>
      <c r="P3" s="125"/>
      <c r="V3" s="125" t="s">
        <v>123</v>
      </c>
      <c r="W3" s="125"/>
      <c r="X3" s="125" t="s">
        <v>119</v>
      </c>
      <c r="Y3" s="125"/>
    </row>
    <row r="4" spans="2:27">
      <c r="C4" t="s">
        <v>126</v>
      </c>
      <c r="D4" s="1" t="s">
        <v>124</v>
      </c>
      <c r="E4" s="1" t="s">
        <v>125</v>
      </c>
      <c r="F4" s="1" t="s">
        <v>124</v>
      </c>
      <c r="G4" s="1" t="s">
        <v>125</v>
      </c>
      <c r="H4" t="s">
        <v>2</v>
      </c>
      <c r="I4" t="s">
        <v>3</v>
      </c>
      <c r="L4" t="s">
        <v>126</v>
      </c>
      <c r="M4" s="1" t="s">
        <v>124</v>
      </c>
      <c r="N4" s="1" t="s">
        <v>125</v>
      </c>
      <c r="O4" s="1" t="s">
        <v>124</v>
      </c>
      <c r="P4" s="1" t="s">
        <v>125</v>
      </c>
      <c r="Q4" t="s">
        <v>2</v>
      </c>
      <c r="R4" t="s">
        <v>3</v>
      </c>
      <c r="U4" t="s">
        <v>126</v>
      </c>
      <c r="V4" s="1" t="s">
        <v>124</v>
      </c>
      <c r="W4" s="1" t="s">
        <v>125</v>
      </c>
      <c r="X4" s="1" t="s">
        <v>124</v>
      </c>
      <c r="Y4" s="1" t="s">
        <v>125</v>
      </c>
      <c r="Z4" t="s">
        <v>2</v>
      </c>
      <c r="AA4" t="s">
        <v>3</v>
      </c>
    </row>
    <row r="5" spans="2:27">
      <c r="C5" t="s">
        <v>18</v>
      </c>
      <c r="D5">
        <v>98.819941578841011</v>
      </c>
      <c r="E5">
        <v>101.180058421159</v>
      </c>
      <c r="F5">
        <v>104.51698657866233</v>
      </c>
      <c r="G5">
        <v>95.483013421337674</v>
      </c>
      <c r="H5">
        <f>AVERAGE(D5:G5)</f>
        <v>100</v>
      </c>
      <c r="I5">
        <f>STDEV(D5:G5)</f>
        <v>3.8118854153086197</v>
      </c>
      <c r="L5" t="s">
        <v>18</v>
      </c>
      <c r="M5">
        <v>99.743016033198387</v>
      </c>
      <c r="N5">
        <v>100.25698396680163</v>
      </c>
      <c r="O5">
        <v>99.831795958199081</v>
      </c>
      <c r="P5">
        <v>100.16820404180092</v>
      </c>
      <c r="Q5">
        <f>AVERAGE(M5:P5)</f>
        <v>100</v>
      </c>
      <c r="R5">
        <f>STDEV(M5:P5)</f>
        <v>0.2507766055958458</v>
      </c>
      <c r="U5" t="s">
        <v>18</v>
      </c>
      <c r="V5">
        <v>103.31913991413275</v>
      </c>
      <c r="W5">
        <v>96.680860085867238</v>
      </c>
      <c r="X5">
        <v>100.90719124602576</v>
      </c>
      <c r="Y5">
        <v>99.092808753974225</v>
      </c>
      <c r="Z5">
        <f>AVERAGE(V5:Y5)</f>
        <v>100</v>
      </c>
      <c r="AA5">
        <f>STDEV(V5:Y5)</f>
        <v>2.8094703802739498</v>
      </c>
    </row>
    <row r="6" spans="2:27">
      <c r="C6">
        <v>200</v>
      </c>
      <c r="D6">
        <v>98.454145922256174</v>
      </c>
      <c r="E6">
        <v>99.605422430703968</v>
      </c>
      <c r="F6">
        <v>95.959900868290276</v>
      </c>
      <c r="G6">
        <v>91.16464539106039</v>
      </c>
      <c r="H6">
        <f t="shared" ref="H6:H12" si="0">AVERAGE(D6:G6)</f>
        <v>96.296028653077698</v>
      </c>
      <c r="I6">
        <f t="shared" ref="I6:I12" si="1">STDEV(D6:G6)</f>
        <v>3.7440456457480735</v>
      </c>
      <c r="L6">
        <v>200</v>
      </c>
      <c r="M6">
        <v>99.606696515663501</v>
      </c>
      <c r="N6">
        <v>94.960272253679548</v>
      </c>
      <c r="O6">
        <v>90.404523364669302</v>
      </c>
      <c r="P6">
        <v>91.57851892172873</v>
      </c>
      <c r="Q6">
        <f t="shared" ref="Q6:Q12" si="2">AVERAGE(M6:P6)</f>
        <v>94.137502763935274</v>
      </c>
      <c r="R6">
        <f t="shared" ref="R6:R12" si="3">STDEV(M6:P6)</f>
        <v>4.1260377857057744</v>
      </c>
      <c r="U6">
        <v>200</v>
      </c>
      <c r="V6">
        <v>98.484425519885505</v>
      </c>
      <c r="W6">
        <v>93.486457357903845</v>
      </c>
      <c r="X6">
        <v>100.03988271112559</v>
      </c>
      <c r="Y6">
        <v>105.59649930907415</v>
      </c>
      <c r="Z6">
        <f t="shared" ref="Z6:Z12" si="4">AVERAGE(V6:Y6)</f>
        <v>99.401816224497267</v>
      </c>
      <c r="AA6">
        <f t="shared" ref="AA6:AA12" si="5">STDEV(V6:Y6)</f>
        <v>4.9871268811208527</v>
      </c>
    </row>
    <row r="7" spans="2:27">
      <c r="C7">
        <v>100</v>
      </c>
      <c r="D7">
        <v>101.02492187037524</v>
      </c>
      <c r="E7">
        <v>101.10698094065822</v>
      </c>
      <c r="F7">
        <v>99.169251920867111</v>
      </c>
      <c r="G7">
        <v>94.041189884912853</v>
      </c>
      <c r="H7">
        <f t="shared" si="0"/>
        <v>98.835586154203355</v>
      </c>
      <c r="I7">
        <f t="shared" si="1"/>
        <v>3.3191361117450513</v>
      </c>
      <c r="L7">
        <v>100</v>
      </c>
      <c r="M7">
        <v>96.570094966052594</v>
      </c>
      <c r="N7">
        <v>96.059980587715344</v>
      </c>
      <c r="O7">
        <v>89.211892957497824</v>
      </c>
      <c r="P7">
        <v>91.98456249785454</v>
      </c>
      <c r="Q7">
        <f t="shared" si="2"/>
        <v>93.456632752280072</v>
      </c>
      <c r="R7">
        <f t="shared" si="3"/>
        <v>3.4955149200190472</v>
      </c>
      <c r="U7">
        <v>100</v>
      </c>
      <c r="V7">
        <v>88.720295411579713</v>
      </c>
      <c r="W7">
        <v>95.774130284987365</v>
      </c>
      <c r="X7">
        <v>95.392142544179933</v>
      </c>
      <c r="Y7">
        <v>108.02653604610666</v>
      </c>
      <c r="Z7">
        <f t="shared" si="4"/>
        <v>96.978276071713424</v>
      </c>
      <c r="AA7">
        <f t="shared" si="5"/>
        <v>8.0462015818599752</v>
      </c>
    </row>
    <row r="8" spans="2:27">
      <c r="C8">
        <v>20</v>
      </c>
      <c r="D8">
        <v>99.584193218491464</v>
      </c>
      <c r="E8">
        <v>98.764827277904672</v>
      </c>
      <c r="F8">
        <v>97.072976462560533</v>
      </c>
      <c r="G8">
        <v>94.321234428229701</v>
      </c>
      <c r="H8">
        <f t="shared" si="0"/>
        <v>97.435807846796592</v>
      </c>
      <c r="I8">
        <f t="shared" si="1"/>
        <v>2.3247986684589459</v>
      </c>
      <c r="L8">
        <v>20</v>
      </c>
      <c r="M8">
        <v>82.552305991555897</v>
      </c>
      <c r="N8">
        <v>78.027750414859312</v>
      </c>
      <c r="O8">
        <v>85.849773684649307</v>
      </c>
      <c r="P8">
        <v>87.601939985974823</v>
      </c>
      <c r="Q8">
        <f t="shared" si="2"/>
        <v>83.507942519259842</v>
      </c>
      <c r="R8">
        <f t="shared" si="3"/>
        <v>4.2107297522272003</v>
      </c>
      <c r="U8">
        <v>20</v>
      </c>
      <c r="V8">
        <v>68.416756479796462</v>
      </c>
      <c r="W8">
        <v>72.286789519249467</v>
      </c>
      <c r="X8">
        <v>90.912920874948043</v>
      </c>
      <c r="Y8">
        <v>92.496994753457443</v>
      </c>
      <c r="Z8">
        <f t="shared" si="4"/>
        <v>81.028365406862861</v>
      </c>
      <c r="AA8">
        <f t="shared" si="5"/>
        <v>12.445905948267791</v>
      </c>
    </row>
    <row r="9" spans="2:27">
      <c r="C9">
        <v>10</v>
      </c>
      <c r="D9">
        <v>93.063559036602015</v>
      </c>
      <c r="E9">
        <v>90.992486083639008</v>
      </c>
      <c r="F9">
        <v>89.779642486612914</v>
      </c>
      <c r="G9">
        <v>88.893849420251996</v>
      </c>
      <c r="H9">
        <f t="shared" si="0"/>
        <v>90.682384256776487</v>
      </c>
      <c r="I9">
        <f t="shared" si="1"/>
        <v>1.80554295067166</v>
      </c>
      <c r="L9">
        <v>10</v>
      </c>
      <c r="M9">
        <v>40.023506687122619</v>
      </c>
      <c r="N9">
        <v>55.385704755046348</v>
      </c>
      <c r="O9">
        <v>69.182371431793996</v>
      </c>
      <c r="P9">
        <v>64.243645761307192</v>
      </c>
      <c r="Q9">
        <f t="shared" si="2"/>
        <v>57.208807158817542</v>
      </c>
      <c r="R9">
        <f t="shared" si="3"/>
        <v>12.799914716372767</v>
      </c>
      <c r="U9">
        <v>10</v>
      </c>
      <c r="V9">
        <v>41.939963603597235</v>
      </c>
      <c r="W9">
        <v>46.063004646725211</v>
      </c>
      <c r="X9">
        <v>63.360146498747348</v>
      </c>
      <c r="Y9">
        <v>71.737201020098638</v>
      </c>
      <c r="Z9">
        <f t="shared" si="4"/>
        <v>55.775078942292112</v>
      </c>
      <c r="AA9">
        <f t="shared" si="5"/>
        <v>14.119223239026379</v>
      </c>
    </row>
    <row r="10" spans="2:27">
      <c r="C10">
        <v>5</v>
      </c>
      <c r="D10">
        <v>79.227419977096943</v>
      </c>
      <c r="E10">
        <v>72.688822615643062</v>
      </c>
      <c r="F10">
        <v>84.511558179000218</v>
      </c>
      <c r="G10">
        <v>82.339183660009681</v>
      </c>
      <c r="H10">
        <f t="shared" si="0"/>
        <v>79.691746107937476</v>
      </c>
      <c r="I10">
        <f t="shared" si="1"/>
        <v>5.14768718899386</v>
      </c>
      <c r="L10">
        <v>5</v>
      </c>
      <c r="M10">
        <v>28.686347094539755</v>
      </c>
      <c r="N10">
        <v>29.682009436393457</v>
      </c>
      <c r="O10">
        <v>38.715862670962494</v>
      </c>
      <c r="P10">
        <v>39.557373270759463</v>
      </c>
      <c r="Q10">
        <f t="shared" si="2"/>
        <v>34.160398118163791</v>
      </c>
      <c r="R10">
        <f t="shared" si="3"/>
        <v>5.7706382629015129</v>
      </c>
      <c r="U10">
        <v>5</v>
      </c>
      <c r="V10">
        <v>31.00054771285712</v>
      </c>
      <c r="W10">
        <v>35.006978921889079</v>
      </c>
      <c r="X10">
        <v>43.991753828178538</v>
      </c>
      <c r="Y10">
        <v>38.732853242857622</v>
      </c>
      <c r="Z10">
        <f t="shared" si="4"/>
        <v>37.18303342644559</v>
      </c>
      <c r="AA10">
        <f t="shared" si="5"/>
        <v>5.5292843954663935</v>
      </c>
    </row>
    <row r="11" spans="2:27">
      <c r="C11">
        <v>1</v>
      </c>
      <c r="D11">
        <v>31.695213833281283</v>
      </c>
      <c r="E11">
        <v>26.243797089556658</v>
      </c>
      <c r="F11">
        <v>41.13560091623269</v>
      </c>
      <c r="G11">
        <v>35.378960639029181</v>
      </c>
      <c r="H11">
        <f t="shared" si="0"/>
        <v>33.61339311952495</v>
      </c>
      <c r="I11">
        <f t="shared" si="1"/>
        <v>6.2634174969122167</v>
      </c>
      <c r="L11">
        <v>1</v>
      </c>
      <c r="M11">
        <v>17.89880082177066</v>
      </c>
      <c r="N11">
        <v>19.684923687563373</v>
      </c>
      <c r="O11">
        <v>20.406141654284298</v>
      </c>
      <c r="P11">
        <v>19.656334132670324</v>
      </c>
      <c r="Q11">
        <f t="shared" si="2"/>
        <v>19.411550074072164</v>
      </c>
      <c r="R11">
        <f t="shared" si="3"/>
        <v>1.066501301712701</v>
      </c>
      <c r="U11">
        <v>1</v>
      </c>
      <c r="V11">
        <v>23.497941659746637</v>
      </c>
      <c r="W11">
        <v>24.220215904874646</v>
      </c>
      <c r="X11">
        <v>18.111244677624114</v>
      </c>
      <c r="Y11">
        <v>24.732336452797966</v>
      </c>
      <c r="Z11">
        <f t="shared" si="4"/>
        <v>22.64043467376084</v>
      </c>
      <c r="AA11">
        <f t="shared" si="5"/>
        <v>3.061624952180205</v>
      </c>
    </row>
    <row r="12" spans="2:27">
      <c r="C12">
        <v>0</v>
      </c>
      <c r="D12">
        <v>12.474611699337199</v>
      </c>
      <c r="E12">
        <v>14.865347597730924</v>
      </c>
      <c r="F12">
        <v>16.103575894861539</v>
      </c>
      <c r="G12">
        <v>15.835199874182887</v>
      </c>
      <c r="H12">
        <f t="shared" si="0"/>
        <v>14.819683766528136</v>
      </c>
      <c r="I12">
        <f t="shared" si="1"/>
        <v>1.651373180911573</v>
      </c>
      <c r="L12">
        <v>0</v>
      </c>
      <c r="M12">
        <v>15.872312446260967</v>
      </c>
      <c r="N12">
        <v>16.199382949463033</v>
      </c>
      <c r="O12">
        <v>18.865824175285283</v>
      </c>
      <c r="P12">
        <v>20.489998479788543</v>
      </c>
      <c r="Q12">
        <f t="shared" si="2"/>
        <v>17.856879512699457</v>
      </c>
      <c r="R12">
        <f t="shared" si="3"/>
        <v>2.2088523509836064</v>
      </c>
      <c r="U12">
        <v>0</v>
      </c>
      <c r="V12">
        <v>20.482340677397126</v>
      </c>
      <c r="W12">
        <v>15.916888990971573</v>
      </c>
      <c r="X12">
        <v>21.991663951646427</v>
      </c>
      <c r="Y12">
        <v>22.71236139353563</v>
      </c>
      <c r="Z12">
        <f t="shared" si="4"/>
        <v>20.275813753387688</v>
      </c>
      <c r="AA12">
        <f t="shared" si="5"/>
        <v>3.05088974783426</v>
      </c>
    </row>
    <row r="16" spans="2:27">
      <c r="B16" s="7" t="s">
        <v>0</v>
      </c>
      <c r="C16" s="7" t="s">
        <v>90</v>
      </c>
      <c r="D16" s="7" t="s">
        <v>127</v>
      </c>
      <c r="K16" s="7" t="s">
        <v>0</v>
      </c>
      <c r="L16" s="7" t="s">
        <v>94</v>
      </c>
      <c r="M16" s="7" t="s">
        <v>127</v>
      </c>
      <c r="T16" s="7" t="s">
        <v>0</v>
      </c>
      <c r="U16" s="7" t="s">
        <v>15</v>
      </c>
      <c r="V16" s="7" t="s">
        <v>127</v>
      </c>
    </row>
    <row r="17" spans="2:27">
      <c r="D17" s="125" t="s">
        <v>123</v>
      </c>
      <c r="E17" s="125"/>
      <c r="F17" s="125" t="s">
        <v>119</v>
      </c>
      <c r="G17" s="125"/>
      <c r="M17" s="125" t="s">
        <v>123</v>
      </c>
      <c r="N17" s="125"/>
      <c r="O17" s="125" t="s">
        <v>119</v>
      </c>
      <c r="P17" s="125"/>
      <c r="V17" s="125" t="s">
        <v>123</v>
      </c>
      <c r="W17" s="125"/>
      <c r="X17" s="125" t="s">
        <v>119</v>
      </c>
      <c r="Y17" s="125"/>
    </row>
    <row r="18" spans="2:27">
      <c r="C18" t="s">
        <v>126</v>
      </c>
      <c r="D18" s="1" t="s">
        <v>124</v>
      </c>
      <c r="E18" s="1" t="s">
        <v>125</v>
      </c>
      <c r="F18" s="1" t="s">
        <v>124</v>
      </c>
      <c r="G18" s="1" t="s">
        <v>125</v>
      </c>
      <c r="H18" t="s">
        <v>2</v>
      </c>
      <c r="I18" t="s">
        <v>3</v>
      </c>
      <c r="L18" t="s">
        <v>126</v>
      </c>
      <c r="M18" s="1" t="s">
        <v>124</v>
      </c>
      <c r="N18" s="1" t="s">
        <v>125</v>
      </c>
      <c r="O18" s="1" t="s">
        <v>124</v>
      </c>
      <c r="P18" s="1" t="s">
        <v>125</v>
      </c>
      <c r="Q18" t="s">
        <v>2</v>
      </c>
      <c r="R18" t="s">
        <v>3</v>
      </c>
      <c r="U18" t="s">
        <v>126</v>
      </c>
      <c r="V18" s="1" t="s">
        <v>124</v>
      </c>
      <c r="W18" s="1" t="s">
        <v>125</v>
      </c>
      <c r="X18" s="1" t="s">
        <v>124</v>
      </c>
      <c r="Y18" s="1" t="s">
        <v>125</v>
      </c>
      <c r="Z18" t="s">
        <v>2</v>
      </c>
      <c r="AA18" t="s">
        <v>3</v>
      </c>
    </row>
    <row r="19" spans="2:27">
      <c r="C19" t="s">
        <v>18</v>
      </c>
      <c r="D19">
        <v>98.819941578841011</v>
      </c>
      <c r="E19">
        <v>101.180058421159</v>
      </c>
      <c r="F19">
        <v>104.51698657866233</v>
      </c>
      <c r="G19">
        <v>95.483013421337674</v>
      </c>
      <c r="H19">
        <f>AVERAGE(D19:G19)</f>
        <v>100</v>
      </c>
      <c r="I19">
        <f>STDEV(D19:G19)</f>
        <v>3.8118854153086197</v>
      </c>
      <c r="L19" t="s">
        <v>18</v>
      </c>
      <c r="M19">
        <v>99.743016033198387</v>
      </c>
      <c r="N19">
        <v>100.25698396680163</v>
      </c>
      <c r="O19">
        <v>99.831795958199081</v>
      </c>
      <c r="P19">
        <v>100.16820404180092</v>
      </c>
      <c r="Q19">
        <f>AVERAGE(M19:P19)</f>
        <v>100</v>
      </c>
      <c r="R19">
        <f>STDEV(M19:P19)</f>
        <v>0.2507766055958458</v>
      </c>
      <c r="U19" t="s">
        <v>18</v>
      </c>
      <c r="V19">
        <v>103.31913991413275</v>
      </c>
      <c r="W19">
        <v>96.680860085867238</v>
      </c>
      <c r="X19">
        <v>100.90719124602576</v>
      </c>
      <c r="Y19">
        <v>99.092808753974225</v>
      </c>
      <c r="Z19">
        <f>AVERAGE(V19:Y19)</f>
        <v>100</v>
      </c>
      <c r="AA19">
        <f>STDEV(V19:Y19)</f>
        <v>2.8094703802739498</v>
      </c>
    </row>
    <row r="20" spans="2:27">
      <c r="C20">
        <v>200</v>
      </c>
      <c r="D20">
        <v>96.79459308295111</v>
      </c>
      <c r="E20">
        <v>98.862400003266032</v>
      </c>
      <c r="F20">
        <v>98.211925737463318</v>
      </c>
      <c r="G20">
        <v>98.552342202256085</v>
      </c>
      <c r="H20">
        <f t="shared" ref="H20:H26" si="6">AVERAGE(D20:G20)</f>
        <v>98.105315256484147</v>
      </c>
      <c r="I20">
        <f t="shared" ref="I20:I26" si="7">STDEV(D20:G20)</f>
        <v>0.91330331122830477</v>
      </c>
      <c r="L20">
        <v>200</v>
      </c>
      <c r="M20">
        <v>97.985794831900691</v>
      </c>
      <c r="N20">
        <v>93.975688883215597</v>
      </c>
      <c r="O20">
        <v>89.277605323682437</v>
      </c>
      <c r="P20">
        <v>91.739367101643296</v>
      </c>
      <c r="Q20">
        <f t="shared" ref="Q20:Q26" si="8">AVERAGE(M20:P20)</f>
        <v>93.244614035110516</v>
      </c>
      <c r="R20">
        <f t="shared" ref="R20:R26" si="9">STDEV(M20:P20)</f>
        <v>3.6975754321195633</v>
      </c>
      <c r="U20">
        <v>200</v>
      </c>
      <c r="V20">
        <v>84.534355730666618</v>
      </c>
      <c r="W20">
        <v>86.410713970211489</v>
      </c>
      <c r="X20">
        <v>100.50892586309557</v>
      </c>
      <c r="Y20">
        <v>97.273932435316979</v>
      </c>
      <c r="Z20">
        <f t="shared" ref="Z20:Z26" si="10">AVERAGE(V20:Y20)</f>
        <v>92.181981999822654</v>
      </c>
      <c r="AA20">
        <f t="shared" ref="AA20:AA26" si="11">STDEV(V20:Y20)</f>
        <v>7.8964058398304804</v>
      </c>
    </row>
    <row r="21" spans="2:27">
      <c r="C21">
        <v>100</v>
      </c>
      <c r="D21">
        <v>99.465391280917586</v>
      </c>
      <c r="E21">
        <v>94.001726914762671</v>
      </c>
      <c r="F21">
        <v>97.640675455262624</v>
      </c>
      <c r="G21">
        <v>91.323946091425412</v>
      </c>
      <c r="H21">
        <f t="shared" si="6"/>
        <v>95.60793493559207</v>
      </c>
      <c r="I21">
        <f t="shared" si="7"/>
        <v>3.6489481634905729</v>
      </c>
      <c r="L21">
        <v>100</v>
      </c>
      <c r="M21">
        <v>89.027723921666862</v>
      </c>
      <c r="N21">
        <v>90.644772050163652</v>
      </c>
      <c r="O21">
        <v>93.422388301237262</v>
      </c>
      <c r="P21">
        <v>91.60794236927407</v>
      </c>
      <c r="Q21">
        <f t="shared" si="8"/>
        <v>91.175706660585462</v>
      </c>
      <c r="R21">
        <f t="shared" si="9"/>
        <v>1.8375824253207818</v>
      </c>
      <c r="U21">
        <v>100</v>
      </c>
      <c r="V21">
        <v>72.054983303591939</v>
      </c>
      <c r="W21">
        <v>68.290252477958973</v>
      </c>
      <c r="X21">
        <v>89.391760568918443</v>
      </c>
      <c r="Y21">
        <v>86.44549550055612</v>
      </c>
      <c r="Z21">
        <f t="shared" si="10"/>
        <v>79.045622962756369</v>
      </c>
      <c r="AA21">
        <f t="shared" si="11"/>
        <v>10.429888367105612</v>
      </c>
    </row>
    <row r="22" spans="2:27">
      <c r="C22">
        <v>20</v>
      </c>
      <c r="D22">
        <v>93.279933699537239</v>
      </c>
      <c r="E22">
        <v>97.013825524453395</v>
      </c>
      <c r="F22">
        <v>94.839722695022871</v>
      </c>
      <c r="G22">
        <v>92.932172907212419</v>
      </c>
      <c r="H22">
        <f t="shared" si="6"/>
        <v>94.516413706556477</v>
      </c>
      <c r="I22">
        <f t="shared" si="7"/>
        <v>1.8601340640089135</v>
      </c>
      <c r="L22">
        <v>20</v>
      </c>
      <c r="M22">
        <v>79.925144688957886</v>
      </c>
      <c r="N22">
        <v>72.274874097124041</v>
      </c>
      <c r="O22">
        <v>83.223240600434494</v>
      </c>
      <c r="P22">
        <v>86.617725665582896</v>
      </c>
      <c r="Q22">
        <f t="shared" si="8"/>
        <v>80.510246263024825</v>
      </c>
      <c r="R22">
        <f t="shared" si="9"/>
        <v>6.1325726382532419</v>
      </c>
      <c r="U22">
        <v>20</v>
      </c>
      <c r="V22">
        <v>42.113818265340377</v>
      </c>
      <c r="W22">
        <v>32.867011784660505</v>
      </c>
      <c r="X22">
        <v>58.767455707721517</v>
      </c>
      <c r="Y22">
        <v>48.069339744525955</v>
      </c>
      <c r="Z22">
        <f t="shared" si="10"/>
        <v>45.454406375562094</v>
      </c>
      <c r="AA22">
        <f t="shared" si="11"/>
        <v>10.857826525197428</v>
      </c>
    </row>
    <row r="23" spans="2:27">
      <c r="C23">
        <v>10</v>
      </c>
      <c r="D23">
        <v>86.302463200997764</v>
      </c>
      <c r="E23">
        <v>80.214170090897767</v>
      </c>
      <c r="F23">
        <v>84.882414268066555</v>
      </c>
      <c r="G23">
        <v>83.573003097231762</v>
      </c>
      <c r="H23">
        <f t="shared" si="6"/>
        <v>83.743012664298462</v>
      </c>
      <c r="I23">
        <f t="shared" si="7"/>
        <v>2.6032451687089262</v>
      </c>
      <c r="L23">
        <v>10</v>
      </c>
      <c r="M23">
        <v>42.061074034022077</v>
      </c>
      <c r="N23">
        <v>40.724372051127048</v>
      </c>
      <c r="O23">
        <v>61.166933929648536</v>
      </c>
      <c r="P23">
        <v>58.009798008032597</v>
      </c>
      <c r="Q23">
        <f t="shared" si="8"/>
        <v>50.490544505707561</v>
      </c>
      <c r="R23">
        <f t="shared" si="9"/>
        <v>10.598090413049144</v>
      </c>
      <c r="U23">
        <v>10</v>
      </c>
      <c r="V23">
        <v>26.139684446721674</v>
      </c>
      <c r="W23">
        <v>27.367974699199632</v>
      </c>
      <c r="X23">
        <v>32.170181213557875</v>
      </c>
      <c r="Y23">
        <v>36.775791756075094</v>
      </c>
      <c r="Z23">
        <f t="shared" si="10"/>
        <v>30.613408028888568</v>
      </c>
      <c r="AA23">
        <f t="shared" si="11"/>
        <v>4.8629742660464768</v>
      </c>
    </row>
    <row r="24" spans="2:27">
      <c r="C24">
        <v>5</v>
      </c>
      <c r="D24">
        <v>78.201069217438175</v>
      </c>
      <c r="E24">
        <v>56.446842256746912</v>
      </c>
      <c r="F24">
        <v>76.839758207917853</v>
      </c>
      <c r="G24">
        <v>82.119511038168753</v>
      </c>
      <c r="H24">
        <f t="shared" si="6"/>
        <v>73.401795180067921</v>
      </c>
      <c r="I24">
        <f t="shared" si="7"/>
        <v>11.522754582148254</v>
      </c>
      <c r="L24">
        <v>5</v>
      </c>
      <c r="M24">
        <v>33.929109033937785</v>
      </c>
      <c r="N24">
        <v>26.199840559150868</v>
      </c>
      <c r="O24">
        <v>43.907139599546881</v>
      </c>
      <c r="P24">
        <v>43.285324074755174</v>
      </c>
      <c r="Q24">
        <f t="shared" si="8"/>
        <v>36.830353316847678</v>
      </c>
      <c r="R24">
        <f t="shared" si="9"/>
        <v>8.4295624927416828</v>
      </c>
      <c r="U24">
        <v>5</v>
      </c>
      <c r="V24">
        <v>24.288768352797753</v>
      </c>
      <c r="W24">
        <v>25.670418205268646</v>
      </c>
      <c r="X24">
        <v>27.892058284931075</v>
      </c>
      <c r="Y24">
        <v>26.420891799889901</v>
      </c>
      <c r="Z24">
        <f t="shared" si="10"/>
        <v>26.068034160721844</v>
      </c>
      <c r="AA24">
        <f t="shared" si="11"/>
        <v>1.5028259804443131</v>
      </c>
    </row>
    <row r="25" spans="2:27">
      <c r="C25">
        <v>1</v>
      </c>
      <c r="D25">
        <v>24.620578863461464</v>
      </c>
      <c r="E25">
        <v>28.165449048870055</v>
      </c>
      <c r="F25">
        <v>31.321866050433382</v>
      </c>
      <c r="G25">
        <v>36.037471177480768</v>
      </c>
      <c r="H25">
        <f t="shared" si="6"/>
        <v>30.036341285061418</v>
      </c>
      <c r="I25">
        <f t="shared" si="7"/>
        <v>4.847571703947203</v>
      </c>
      <c r="L25">
        <v>1</v>
      </c>
      <c r="M25">
        <v>16.526453452665095</v>
      </c>
      <c r="N25">
        <v>21.248022042336121</v>
      </c>
      <c r="O25">
        <v>21.470780064633509</v>
      </c>
      <c r="P25">
        <v>22.136240369950812</v>
      </c>
      <c r="Q25">
        <f t="shared" si="8"/>
        <v>20.345373982396382</v>
      </c>
      <c r="R25">
        <f t="shared" si="9"/>
        <v>2.573756580080639</v>
      </c>
      <c r="U25">
        <v>1</v>
      </c>
      <c r="V25">
        <v>18.125408576123252</v>
      </c>
      <c r="W25">
        <v>21.510627396243752</v>
      </c>
      <c r="X25">
        <v>19.020682836952737</v>
      </c>
      <c r="Y25">
        <v>18.191010099875296</v>
      </c>
      <c r="Z25">
        <f t="shared" si="10"/>
        <v>19.21193222729876</v>
      </c>
      <c r="AA25">
        <f t="shared" si="11"/>
        <v>1.5857060933924019</v>
      </c>
    </row>
    <row r="26" spans="2:27">
      <c r="C26">
        <v>0</v>
      </c>
      <c r="D26">
        <v>12.474611699337199</v>
      </c>
      <c r="E26">
        <v>14.865347597730924</v>
      </c>
      <c r="F26">
        <v>16.103575894861539</v>
      </c>
      <c r="G26">
        <v>15.835199874182887</v>
      </c>
      <c r="H26">
        <f t="shared" si="6"/>
        <v>14.819683766528136</v>
      </c>
      <c r="I26">
        <f t="shared" si="7"/>
        <v>1.651373180911573</v>
      </c>
      <c r="L26">
        <v>0</v>
      </c>
      <c r="M26">
        <v>15.872312446260967</v>
      </c>
      <c r="N26">
        <v>16.199382949463033</v>
      </c>
      <c r="O26">
        <v>18.865824175285283</v>
      </c>
      <c r="P26">
        <v>20.489998479788543</v>
      </c>
      <c r="Q26">
        <f t="shared" si="8"/>
        <v>17.856879512699457</v>
      </c>
      <c r="R26">
        <f t="shared" si="9"/>
        <v>2.2088523509836064</v>
      </c>
      <c r="U26">
        <v>0</v>
      </c>
      <c r="V26">
        <v>20.482340677397126</v>
      </c>
      <c r="W26">
        <v>15.916888990971573</v>
      </c>
      <c r="X26">
        <v>21.991663951646427</v>
      </c>
      <c r="Y26">
        <v>22.71236139353563</v>
      </c>
      <c r="Z26">
        <f t="shared" si="10"/>
        <v>20.275813753387688</v>
      </c>
      <c r="AA26">
        <f t="shared" si="11"/>
        <v>3.05088974783426</v>
      </c>
    </row>
    <row r="29" spans="2:27">
      <c r="B29" s="7" t="s">
        <v>0</v>
      </c>
      <c r="C29" s="7" t="s">
        <v>91</v>
      </c>
      <c r="D29" s="7" t="s">
        <v>127</v>
      </c>
      <c r="K29" s="7" t="s">
        <v>0</v>
      </c>
      <c r="L29" s="7" t="s">
        <v>95</v>
      </c>
      <c r="M29" s="7" t="s">
        <v>127</v>
      </c>
      <c r="T29" s="7" t="s">
        <v>0</v>
      </c>
      <c r="U29" s="7" t="s">
        <v>12</v>
      </c>
      <c r="V29" s="7" t="s">
        <v>127</v>
      </c>
    </row>
    <row r="30" spans="2:27">
      <c r="D30" s="125" t="s">
        <v>123</v>
      </c>
      <c r="E30" s="125"/>
      <c r="F30" s="125" t="s">
        <v>119</v>
      </c>
      <c r="G30" s="125"/>
      <c r="M30" s="125" t="s">
        <v>123</v>
      </c>
      <c r="N30" s="125"/>
      <c r="O30" s="125" t="s">
        <v>119</v>
      </c>
      <c r="P30" s="125"/>
      <c r="V30" s="125" t="s">
        <v>123</v>
      </c>
      <c r="W30" s="125"/>
      <c r="X30" s="125" t="s">
        <v>119</v>
      </c>
      <c r="Y30" s="125"/>
    </row>
    <row r="31" spans="2:27">
      <c r="C31" t="s">
        <v>126</v>
      </c>
      <c r="D31" s="1" t="s">
        <v>124</v>
      </c>
      <c r="E31" s="1" t="s">
        <v>125</v>
      </c>
      <c r="F31" s="1" t="s">
        <v>124</v>
      </c>
      <c r="G31" s="1" t="s">
        <v>125</v>
      </c>
      <c r="H31" t="s">
        <v>2</v>
      </c>
      <c r="I31" t="s">
        <v>3</v>
      </c>
      <c r="L31" t="s">
        <v>126</v>
      </c>
      <c r="M31" s="1" t="s">
        <v>124</v>
      </c>
      <c r="N31" s="1" t="s">
        <v>125</v>
      </c>
      <c r="O31" s="1" t="s">
        <v>124</v>
      </c>
      <c r="P31" s="1" t="s">
        <v>125</v>
      </c>
      <c r="Q31" t="s">
        <v>2</v>
      </c>
      <c r="R31" t="s">
        <v>3</v>
      </c>
      <c r="U31" t="s">
        <v>126</v>
      </c>
      <c r="V31" s="1" t="s">
        <v>124</v>
      </c>
      <c r="W31" s="1" t="s">
        <v>125</v>
      </c>
      <c r="X31" s="1" t="s">
        <v>124</v>
      </c>
      <c r="Y31" s="1" t="s">
        <v>125</v>
      </c>
      <c r="Z31" t="s">
        <v>2</v>
      </c>
      <c r="AA31" t="s">
        <v>3</v>
      </c>
    </row>
    <row r="32" spans="2:27">
      <c r="C32" t="s">
        <v>18</v>
      </c>
      <c r="D32">
        <v>98.819941578841011</v>
      </c>
      <c r="E32">
        <v>101.180058421159</v>
      </c>
      <c r="F32">
        <v>104.51698657866233</v>
      </c>
      <c r="G32">
        <v>95.483013421337674</v>
      </c>
      <c r="H32">
        <f>AVERAGE(D32:G32)</f>
        <v>100</v>
      </c>
      <c r="I32">
        <f>STDEV(D32:G32)</f>
        <v>3.8118854153086197</v>
      </c>
      <c r="L32" t="s">
        <v>18</v>
      </c>
      <c r="M32">
        <v>99.743016033198387</v>
      </c>
      <c r="N32">
        <v>100.25698396680163</v>
      </c>
      <c r="O32">
        <v>99.831795958199081</v>
      </c>
      <c r="P32">
        <v>100.16820404180092</v>
      </c>
      <c r="Q32">
        <f>AVERAGE(M32:P32)</f>
        <v>100</v>
      </c>
      <c r="R32">
        <f>STDEV(M32:P32)</f>
        <v>0.2507766055958458</v>
      </c>
      <c r="U32" t="s">
        <v>18</v>
      </c>
      <c r="V32">
        <v>103.31913991413275</v>
      </c>
      <c r="W32">
        <v>96.680860085867238</v>
      </c>
      <c r="X32">
        <v>100.90719124602576</v>
      </c>
      <c r="Y32">
        <v>99.092808753974225</v>
      </c>
      <c r="Z32">
        <f>AVERAGE(V32:Y32)</f>
        <v>100</v>
      </c>
      <c r="AA32">
        <f>STDEV(V32:Y32)</f>
        <v>2.8094703802739498</v>
      </c>
    </row>
    <row r="33" spans="2:27">
      <c r="C33">
        <v>200</v>
      </c>
      <c r="D33">
        <v>96.989330279592807</v>
      </c>
      <c r="E33">
        <v>101.10412316209117</v>
      </c>
      <c r="F33">
        <v>97.416944216851888</v>
      </c>
      <c r="G33">
        <v>96.955276582036049</v>
      </c>
      <c r="H33">
        <f t="shared" ref="H33:H39" si="12">AVERAGE(D33:G33)</f>
        <v>98.116418560142975</v>
      </c>
      <c r="I33">
        <f t="shared" ref="I33:I39" si="13">STDEV(D33:G33)</f>
        <v>2.0028497889174912</v>
      </c>
      <c r="L33">
        <v>200</v>
      </c>
      <c r="M33">
        <v>97.756026599165224</v>
      </c>
      <c r="N33">
        <v>95.639461369312698</v>
      </c>
      <c r="O33">
        <v>91.758001951755347</v>
      </c>
      <c r="P33">
        <v>94.131983777872591</v>
      </c>
      <c r="Q33">
        <f t="shared" ref="Q33:Q39" si="14">AVERAGE(M33:P33)</f>
        <v>94.821368424526469</v>
      </c>
      <c r="R33">
        <f t="shared" ref="R33:R39" si="15">STDEV(M33:P33)</f>
        <v>2.5259295322595832</v>
      </c>
      <c r="U33">
        <v>200</v>
      </c>
      <c r="V33">
        <v>95.025707167971163</v>
      </c>
      <c r="W33">
        <v>87.839714482588022</v>
      </c>
      <c r="X33">
        <v>106.12452393524396</v>
      </c>
      <c r="Y33">
        <v>102.73393176124299</v>
      </c>
      <c r="Z33">
        <f t="shared" ref="Z33:Z39" si="16">AVERAGE(V33:Y33)</f>
        <v>97.930969336761535</v>
      </c>
      <c r="AA33">
        <f t="shared" ref="AA33:AA39" si="17">STDEV(V33:Y33)</f>
        <v>8.1746917946097142</v>
      </c>
    </row>
    <row r="34" spans="2:27">
      <c r="C34">
        <v>100</v>
      </c>
      <c r="D34">
        <v>96.733763224880633</v>
      </c>
      <c r="E34">
        <v>96.35286216729844</v>
      </c>
      <c r="F34">
        <v>97.753809392146067</v>
      </c>
      <c r="G34">
        <v>97.458545036692428</v>
      </c>
      <c r="H34">
        <f t="shared" si="12"/>
        <v>97.074744955254403</v>
      </c>
      <c r="I34">
        <f t="shared" si="13"/>
        <v>0.64441557811673866</v>
      </c>
      <c r="L34">
        <v>100</v>
      </c>
      <c r="M34">
        <v>94.180409006722044</v>
      </c>
      <c r="N34">
        <v>91.593228340008821</v>
      </c>
      <c r="O34">
        <v>92.767716593353242</v>
      </c>
      <c r="P34">
        <v>85.940986372039873</v>
      </c>
      <c r="Q34">
        <f t="shared" si="14"/>
        <v>91.120585078031013</v>
      </c>
      <c r="R34">
        <f t="shared" si="15"/>
        <v>3.6114262700285065</v>
      </c>
      <c r="U34">
        <v>100</v>
      </c>
      <c r="V34">
        <v>79.024717751197016</v>
      </c>
      <c r="W34">
        <v>80.474213325323774</v>
      </c>
      <c r="X34">
        <v>95.241599352888969</v>
      </c>
      <c r="Y34">
        <v>96.490321420947978</v>
      </c>
      <c r="Z34">
        <f t="shared" si="16"/>
        <v>87.807712962589434</v>
      </c>
      <c r="AA34">
        <f t="shared" si="17"/>
        <v>9.3375867388770502</v>
      </c>
    </row>
    <row r="35" spans="2:27">
      <c r="C35">
        <v>20</v>
      </c>
      <c r="D35">
        <v>83.622275159168055</v>
      </c>
      <c r="E35">
        <v>82.093363625786139</v>
      </c>
      <c r="F35">
        <v>89.079531128320781</v>
      </c>
      <c r="G35">
        <v>89.499597943296052</v>
      </c>
      <c r="H35">
        <f t="shared" si="12"/>
        <v>86.073691964142753</v>
      </c>
      <c r="I35">
        <f t="shared" si="13"/>
        <v>3.7693659454317547</v>
      </c>
      <c r="L35">
        <v>20</v>
      </c>
      <c r="M35">
        <v>81.132752570441795</v>
      </c>
      <c r="N35">
        <v>78.394319859537916</v>
      </c>
      <c r="O35">
        <v>86.446088888235039</v>
      </c>
      <c r="P35">
        <v>82.707349486806038</v>
      </c>
      <c r="Q35">
        <f t="shared" si="14"/>
        <v>82.170127701255197</v>
      </c>
      <c r="R35">
        <f t="shared" si="15"/>
        <v>3.3618111854094526</v>
      </c>
      <c r="U35">
        <v>20</v>
      </c>
      <c r="V35">
        <v>60.78269934097775</v>
      </c>
      <c r="W35">
        <v>50.149295923956252</v>
      </c>
      <c r="X35">
        <v>75.085101841345448</v>
      </c>
      <c r="Y35">
        <v>69.796991383087487</v>
      </c>
      <c r="Z35">
        <f t="shared" si="16"/>
        <v>63.953522122341731</v>
      </c>
      <c r="AA35">
        <f t="shared" si="17"/>
        <v>10.934181543655173</v>
      </c>
    </row>
    <row r="36" spans="2:27">
      <c r="C36">
        <v>10</v>
      </c>
      <c r="D36">
        <v>51.601274569240921</v>
      </c>
      <c r="E36">
        <v>45.476646845931036</v>
      </c>
      <c r="F36">
        <v>70.235881721766617</v>
      </c>
      <c r="G36">
        <v>70.572746897060796</v>
      </c>
      <c r="H36">
        <f t="shared" si="12"/>
        <v>59.471637508499846</v>
      </c>
      <c r="I36">
        <f t="shared" si="13"/>
        <v>12.869938611362118</v>
      </c>
      <c r="L36">
        <v>10</v>
      </c>
      <c r="M36">
        <v>53.182916226116994</v>
      </c>
      <c r="N36">
        <v>56.812483592284224</v>
      </c>
      <c r="O36">
        <v>65.403419985386364</v>
      </c>
      <c r="P36">
        <v>65.802107699625836</v>
      </c>
      <c r="Q36">
        <f t="shared" si="14"/>
        <v>60.300231875853356</v>
      </c>
      <c r="R36">
        <f t="shared" si="15"/>
        <v>6.3016859280939714</v>
      </c>
      <c r="U36">
        <v>10</v>
      </c>
      <c r="V36">
        <v>25.517058605275711</v>
      </c>
      <c r="W36">
        <v>27.94749023834343</v>
      </c>
      <c r="X36">
        <v>46.112278257743426</v>
      </c>
      <c r="Y36">
        <v>45.781420273898732</v>
      </c>
      <c r="Z36">
        <f t="shared" si="16"/>
        <v>36.339561843815325</v>
      </c>
      <c r="AA36">
        <f t="shared" si="17"/>
        <v>11.138643228274629</v>
      </c>
    </row>
    <row r="37" spans="2:27">
      <c r="C37">
        <v>5</v>
      </c>
      <c r="D37">
        <v>26.05804148269717</v>
      </c>
      <c r="E37">
        <v>27.395073598004455</v>
      </c>
      <c r="F37">
        <v>46.642128947321694</v>
      </c>
      <c r="G37">
        <v>48.031190468338984</v>
      </c>
      <c r="H37">
        <f t="shared" si="12"/>
        <v>37.031608624090573</v>
      </c>
      <c r="I37">
        <f t="shared" si="13"/>
        <v>11.925251705899989</v>
      </c>
      <c r="L37">
        <v>5</v>
      </c>
      <c r="M37">
        <v>37.562048260962762</v>
      </c>
      <c r="N37">
        <v>27.346273250786968</v>
      </c>
      <c r="O37">
        <v>48.311829697085606</v>
      </c>
      <c r="P37">
        <v>47.444818776082656</v>
      </c>
      <c r="Q37">
        <f t="shared" si="14"/>
        <v>40.166242496229501</v>
      </c>
      <c r="R37">
        <f t="shared" si="15"/>
        <v>9.8397442815261495</v>
      </c>
      <c r="U37">
        <v>5</v>
      </c>
      <c r="V37">
        <v>25.538260393293164</v>
      </c>
      <c r="W37">
        <v>29.192035194968106</v>
      </c>
      <c r="X37">
        <v>34.345193290716878</v>
      </c>
      <c r="Y37">
        <v>38.007661974362719</v>
      </c>
      <c r="Z37">
        <f t="shared" si="16"/>
        <v>31.770787713335217</v>
      </c>
      <c r="AA37">
        <f t="shared" si="17"/>
        <v>5.5081916563961464</v>
      </c>
    </row>
    <row r="38" spans="2:27">
      <c r="C38">
        <v>1</v>
      </c>
      <c r="D38">
        <v>16.979287229199965</v>
      </c>
      <c r="E38">
        <v>16.601243950184838</v>
      </c>
      <c r="F38">
        <v>19.282994650236034</v>
      </c>
      <c r="G38">
        <v>20.126679569685177</v>
      </c>
      <c r="H38">
        <f t="shared" si="12"/>
        <v>18.247551349826505</v>
      </c>
      <c r="I38">
        <f t="shared" si="13"/>
        <v>1.7245373900281895</v>
      </c>
      <c r="L38">
        <v>1</v>
      </c>
      <c r="M38">
        <v>18.797160893157773</v>
      </c>
      <c r="N38">
        <v>24.27017275969952</v>
      </c>
      <c r="O38">
        <v>18.0503042874867</v>
      </c>
      <c r="P38">
        <v>23.709414032042133</v>
      </c>
      <c r="Q38">
        <f t="shared" si="14"/>
        <v>21.206762993096532</v>
      </c>
      <c r="R38">
        <f t="shared" si="15"/>
        <v>3.2361064805876016</v>
      </c>
      <c r="U38">
        <v>1</v>
      </c>
      <c r="V38">
        <v>20.508489549285322</v>
      </c>
      <c r="W38">
        <v>18.326118836021838</v>
      </c>
      <c r="X38">
        <v>19.729022255676266</v>
      </c>
      <c r="Y38">
        <v>21.119861590140545</v>
      </c>
      <c r="Z38">
        <f t="shared" si="16"/>
        <v>19.920873057780994</v>
      </c>
      <c r="AA38">
        <f t="shared" si="17"/>
        <v>1.2059456040668453</v>
      </c>
    </row>
    <row r="39" spans="2:27">
      <c r="C39">
        <v>0</v>
      </c>
      <c r="D39">
        <v>12.474611699337199</v>
      </c>
      <c r="E39">
        <v>14.865347597730924</v>
      </c>
      <c r="F39">
        <v>16.103575894861539</v>
      </c>
      <c r="G39">
        <v>15.835199874182887</v>
      </c>
      <c r="H39">
        <f t="shared" si="12"/>
        <v>14.819683766528136</v>
      </c>
      <c r="I39">
        <f t="shared" si="13"/>
        <v>1.651373180911573</v>
      </c>
      <c r="L39">
        <v>0</v>
      </c>
      <c r="M39">
        <v>15.872312446260967</v>
      </c>
      <c r="N39">
        <v>16.199382949463033</v>
      </c>
      <c r="O39">
        <v>18.865824175285283</v>
      </c>
      <c r="P39">
        <v>20.489998479788543</v>
      </c>
      <c r="Q39">
        <f t="shared" si="14"/>
        <v>17.856879512699457</v>
      </c>
      <c r="R39">
        <f t="shared" si="15"/>
        <v>2.2088523509836064</v>
      </c>
      <c r="U39">
        <v>0</v>
      </c>
      <c r="V39">
        <v>20.482340677397126</v>
      </c>
      <c r="W39">
        <v>15.916888990971573</v>
      </c>
      <c r="X39">
        <v>21.991663951646427</v>
      </c>
      <c r="Y39">
        <v>22.71236139353563</v>
      </c>
      <c r="Z39">
        <f t="shared" si="16"/>
        <v>20.275813753387688</v>
      </c>
      <c r="AA39">
        <f t="shared" si="17"/>
        <v>3.05088974783426</v>
      </c>
    </row>
    <row r="42" spans="2:27">
      <c r="B42" s="7" t="s">
        <v>0</v>
      </c>
      <c r="C42" s="7" t="s">
        <v>92</v>
      </c>
      <c r="D42" s="7" t="s">
        <v>127</v>
      </c>
      <c r="K42" s="7" t="s">
        <v>0</v>
      </c>
      <c r="L42" s="7" t="s">
        <v>96</v>
      </c>
      <c r="M42" s="7" t="s">
        <v>127</v>
      </c>
      <c r="T42" s="7" t="s">
        <v>0</v>
      </c>
      <c r="U42" s="7" t="s">
        <v>14</v>
      </c>
      <c r="V42" s="7" t="s">
        <v>127</v>
      </c>
    </row>
    <row r="43" spans="2:27">
      <c r="D43" s="125" t="s">
        <v>123</v>
      </c>
      <c r="E43" s="125"/>
      <c r="F43" s="125" t="s">
        <v>119</v>
      </c>
      <c r="G43" s="125"/>
      <c r="M43" s="125" t="s">
        <v>123</v>
      </c>
      <c r="N43" s="125"/>
      <c r="O43" s="125" t="s">
        <v>119</v>
      </c>
      <c r="P43" s="125"/>
      <c r="V43" s="125" t="s">
        <v>123</v>
      </c>
      <c r="W43" s="125"/>
      <c r="X43" s="125" t="s">
        <v>119</v>
      </c>
      <c r="Y43" s="125"/>
    </row>
    <row r="44" spans="2:27">
      <c r="C44" t="s">
        <v>126</v>
      </c>
      <c r="D44" s="1" t="s">
        <v>124</v>
      </c>
      <c r="E44" s="1" t="s">
        <v>125</v>
      </c>
      <c r="F44" s="1" t="s">
        <v>124</v>
      </c>
      <c r="G44" s="1" t="s">
        <v>125</v>
      </c>
      <c r="H44" t="s">
        <v>2</v>
      </c>
      <c r="I44" t="s">
        <v>3</v>
      </c>
      <c r="L44" t="s">
        <v>126</v>
      </c>
      <c r="M44" s="1" t="s">
        <v>124</v>
      </c>
      <c r="N44" s="1" t="s">
        <v>125</v>
      </c>
      <c r="O44" s="1" t="s">
        <v>124</v>
      </c>
      <c r="P44" s="1" t="s">
        <v>125</v>
      </c>
      <c r="Q44" t="s">
        <v>2</v>
      </c>
      <c r="R44" t="s">
        <v>3</v>
      </c>
      <c r="U44" t="s">
        <v>126</v>
      </c>
      <c r="V44" s="1" t="s">
        <v>124</v>
      </c>
      <c r="W44" s="1" t="s">
        <v>125</v>
      </c>
      <c r="X44" s="1" t="s">
        <v>124</v>
      </c>
      <c r="Y44" s="1" t="s">
        <v>125</v>
      </c>
      <c r="Z44" t="s">
        <v>2</v>
      </c>
      <c r="AA44" t="s">
        <v>3</v>
      </c>
    </row>
    <row r="45" spans="2:27">
      <c r="C45" t="s">
        <v>18</v>
      </c>
      <c r="D45">
        <v>98.819941578841011</v>
      </c>
      <c r="E45">
        <v>101.180058421159</v>
      </c>
      <c r="F45">
        <v>104.51698657866233</v>
      </c>
      <c r="G45">
        <v>95.483013421337674</v>
      </c>
      <c r="H45">
        <f>AVERAGE(D45:G45)</f>
        <v>100</v>
      </c>
      <c r="I45">
        <f>STDEV(D45:G45)</f>
        <v>3.8118854153086197</v>
      </c>
      <c r="L45" t="s">
        <v>18</v>
      </c>
      <c r="M45">
        <v>99.743016033198387</v>
      </c>
      <c r="N45">
        <v>100.25698396680163</v>
      </c>
      <c r="O45">
        <v>99.831795958199081</v>
      </c>
      <c r="P45">
        <v>100.16820404180092</v>
      </c>
      <c r="Q45">
        <f>AVERAGE(M45:P45)</f>
        <v>100</v>
      </c>
      <c r="R45">
        <f>STDEV(M45:P45)</f>
        <v>0.2507766055958458</v>
      </c>
      <c r="U45" t="s">
        <v>18</v>
      </c>
      <c r="V45">
        <v>103.31913991413275</v>
      </c>
      <c r="W45">
        <v>96.680860085867238</v>
      </c>
      <c r="X45">
        <v>100.90719124602576</v>
      </c>
      <c r="Y45">
        <v>99.092808753974225</v>
      </c>
      <c r="Z45">
        <f>AVERAGE(V45:Y45)</f>
        <v>100</v>
      </c>
      <c r="AA45">
        <f>STDEV(V45:Y45)</f>
        <v>2.8094703802739498</v>
      </c>
    </row>
    <row r="46" spans="2:27">
      <c r="C46">
        <v>200</v>
      </c>
      <c r="D46">
        <v>98.798304112547484</v>
      </c>
      <c r="E46">
        <v>94.936628760275241</v>
      </c>
      <c r="F46">
        <v>96.883743464993159</v>
      </c>
      <c r="G46">
        <v>94.525687237933866</v>
      </c>
      <c r="H46">
        <f t="shared" ref="H46:H52" si="18">AVERAGE(D46:G46)</f>
        <v>96.286090893937441</v>
      </c>
      <c r="I46">
        <f t="shared" ref="I46:I52" si="19">STDEV(D46:G46)</f>
        <v>1.9654069072931974</v>
      </c>
      <c r="L46">
        <v>200</v>
      </c>
      <c r="M46">
        <v>93.174149387886828</v>
      </c>
      <c r="N46">
        <v>94.780600239402119</v>
      </c>
      <c r="O46">
        <v>90.546736694471832</v>
      </c>
      <c r="P46">
        <v>92.397961935866689</v>
      </c>
      <c r="Q46">
        <f t="shared" ref="Q46:Q52" si="20">AVERAGE(M46:P46)</f>
        <v>92.724862064406878</v>
      </c>
      <c r="R46">
        <f t="shared" ref="R46:R52" si="21">STDEV(M46:P46)</f>
        <v>1.7586938680326392</v>
      </c>
      <c r="U46">
        <v>200</v>
      </c>
      <c r="V46">
        <v>92.869485326595878</v>
      </c>
      <c r="W46">
        <v>107.86338981254087</v>
      </c>
      <c r="X46">
        <v>103.35407983282965</v>
      </c>
      <c r="Y46">
        <v>103.84053656289672</v>
      </c>
      <c r="Z46">
        <f t="shared" ref="Z46:Z52" si="22">AVERAGE(V46:Y46)</f>
        <v>101.98187288371578</v>
      </c>
      <c r="AA46">
        <f t="shared" ref="AA46:AA52" si="23">STDEV(V46:Y46)</f>
        <v>6.4022243779984409</v>
      </c>
    </row>
    <row r="47" spans="2:27">
      <c r="C47">
        <v>100</v>
      </c>
      <c r="D47">
        <v>90.904303202140881</v>
      </c>
      <c r="E47">
        <v>92.874945651175466</v>
      </c>
      <c r="F47">
        <v>93.749984146029021</v>
      </c>
      <c r="G47">
        <v>90.460982743269668</v>
      </c>
      <c r="H47">
        <f t="shared" si="18"/>
        <v>91.997553935653755</v>
      </c>
      <c r="I47">
        <f t="shared" si="19"/>
        <v>1.5702522154411083</v>
      </c>
      <c r="L47">
        <v>100</v>
      </c>
      <c r="M47">
        <v>92.804208082350485</v>
      </c>
      <c r="N47">
        <v>95.721831113123528</v>
      </c>
      <c r="O47">
        <v>86.570157758717926</v>
      </c>
      <c r="P47">
        <v>87.803000210868049</v>
      </c>
      <c r="Q47">
        <f t="shared" si="20"/>
        <v>90.724799291265001</v>
      </c>
      <c r="R47">
        <f t="shared" si="21"/>
        <v>4.2853325067134103</v>
      </c>
      <c r="U47">
        <v>100</v>
      </c>
      <c r="V47">
        <v>87.702609586741815</v>
      </c>
      <c r="W47">
        <v>85.246029081785906</v>
      </c>
      <c r="X47">
        <v>103.88659828560516</v>
      </c>
      <c r="Y47">
        <v>104.908943838402</v>
      </c>
      <c r="Z47">
        <f t="shared" si="22"/>
        <v>95.436045198133712</v>
      </c>
      <c r="AA47">
        <f t="shared" si="23"/>
        <v>10.404968539756096</v>
      </c>
    </row>
    <row r="48" spans="2:27">
      <c r="C48">
        <v>20</v>
      </c>
      <c r="D48">
        <v>84.076253697251019</v>
      </c>
      <c r="E48">
        <v>86.475971185426957</v>
      </c>
      <c r="F48">
        <v>85.922942091151455</v>
      </c>
      <c r="G48">
        <v>89.889225133997769</v>
      </c>
      <c r="H48">
        <f t="shared" si="18"/>
        <v>86.591098026956814</v>
      </c>
      <c r="I48">
        <f t="shared" si="19"/>
        <v>2.4263670346867903</v>
      </c>
      <c r="L48">
        <v>20</v>
      </c>
      <c r="M48">
        <v>80.227167082930919</v>
      </c>
      <c r="N48">
        <v>73.39963054038887</v>
      </c>
      <c r="O48">
        <v>82.53178958311878</v>
      </c>
      <c r="P48">
        <v>78.99754314212997</v>
      </c>
      <c r="Q48">
        <f t="shared" si="20"/>
        <v>78.789032587142131</v>
      </c>
      <c r="R48">
        <f t="shared" si="21"/>
        <v>3.8801027405641122</v>
      </c>
      <c r="U48">
        <v>20</v>
      </c>
      <c r="V48">
        <v>65.306454177635644</v>
      </c>
      <c r="W48">
        <v>68.712168059506354</v>
      </c>
      <c r="X48">
        <v>87.480760804844351</v>
      </c>
      <c r="Y48">
        <v>87.773982990866301</v>
      </c>
      <c r="Z48">
        <f t="shared" si="22"/>
        <v>77.318341508213166</v>
      </c>
      <c r="AA48">
        <f t="shared" si="23"/>
        <v>11.985364178113629</v>
      </c>
    </row>
    <row r="49" spans="3:27">
      <c r="C49">
        <v>10</v>
      </c>
      <c r="D49">
        <v>58.593850468777752</v>
      </c>
      <c r="E49">
        <v>62.090138418546168</v>
      </c>
      <c r="F49">
        <v>69.54338026954288</v>
      </c>
      <c r="G49">
        <v>68.309560832320798</v>
      </c>
      <c r="H49">
        <f t="shared" si="18"/>
        <v>64.634232497296907</v>
      </c>
      <c r="I49">
        <f t="shared" si="19"/>
        <v>5.1822260323780052</v>
      </c>
      <c r="L49">
        <v>10</v>
      </c>
      <c r="M49">
        <v>49.122232364565591</v>
      </c>
      <c r="N49">
        <v>43.5991242795658</v>
      </c>
      <c r="O49">
        <v>62.407132243684991</v>
      </c>
      <c r="P49">
        <v>64.115653764484918</v>
      </c>
      <c r="Q49">
        <f t="shared" si="20"/>
        <v>54.81103566307533</v>
      </c>
      <c r="R49">
        <f t="shared" si="21"/>
        <v>10.039024539529594</v>
      </c>
      <c r="U49">
        <v>10</v>
      </c>
      <c r="V49">
        <v>32.587148182830084</v>
      </c>
      <c r="W49">
        <v>35.977314086821323</v>
      </c>
      <c r="X49">
        <v>55.758838795205094</v>
      </c>
      <c r="Y49">
        <v>62.317016997899131</v>
      </c>
      <c r="Z49">
        <f t="shared" si="22"/>
        <v>46.660079515688906</v>
      </c>
      <c r="AA49">
        <f t="shared" si="23"/>
        <v>14.607030102613718</v>
      </c>
    </row>
    <row r="50" spans="3:27">
      <c r="C50">
        <v>5</v>
      </c>
      <c r="D50">
        <v>42.053436376663377</v>
      </c>
      <c r="E50">
        <v>41.931368406441436</v>
      </c>
      <c r="F50">
        <v>43.137513539291213</v>
      </c>
      <c r="G50">
        <v>57.443629620798376</v>
      </c>
      <c r="H50">
        <f t="shared" si="18"/>
        <v>46.141486985798593</v>
      </c>
      <c r="I50">
        <f t="shared" si="19"/>
        <v>7.554238122720772</v>
      </c>
      <c r="L50">
        <v>5</v>
      </c>
      <c r="M50">
        <v>32.567358941813723</v>
      </c>
      <c r="N50">
        <v>40.135259789836731</v>
      </c>
      <c r="O50">
        <v>45.235117865426957</v>
      </c>
      <c r="P50">
        <v>39.499016766461196</v>
      </c>
      <c r="Q50">
        <f t="shared" si="20"/>
        <v>39.359188340884657</v>
      </c>
      <c r="R50">
        <f t="shared" si="21"/>
        <v>5.2050402894997934</v>
      </c>
      <c r="U50">
        <v>5</v>
      </c>
      <c r="V50">
        <v>33.283273556069901</v>
      </c>
      <c r="W50">
        <v>29.693104118447323</v>
      </c>
      <c r="X50">
        <v>44.234982193212076</v>
      </c>
      <c r="Y50">
        <v>38.741279167743315</v>
      </c>
      <c r="Z50">
        <f t="shared" si="22"/>
        <v>36.48815975886815</v>
      </c>
      <c r="AA50">
        <f t="shared" si="23"/>
        <v>6.3648482995592524</v>
      </c>
    </row>
    <row r="51" spans="3:27">
      <c r="C51">
        <v>1</v>
      </c>
      <c r="D51">
        <v>15.225019443100607</v>
      </c>
      <c r="E51">
        <v>19.324298670520584</v>
      </c>
      <c r="F51">
        <v>20.433612447777019</v>
      </c>
      <c r="G51">
        <v>21.561400527112827</v>
      </c>
      <c r="H51">
        <f t="shared" si="18"/>
        <v>19.136082772127757</v>
      </c>
      <c r="I51">
        <f t="shared" si="19"/>
        <v>2.7627034501194285</v>
      </c>
      <c r="L51">
        <v>1</v>
      </c>
      <c r="M51">
        <v>19.027410820301494</v>
      </c>
      <c r="N51">
        <v>19.587621417096777</v>
      </c>
      <c r="O51">
        <v>21.76354336770973</v>
      </c>
      <c r="P51">
        <v>20.190369705618409</v>
      </c>
      <c r="Q51">
        <f t="shared" si="20"/>
        <v>20.142236327681601</v>
      </c>
      <c r="R51">
        <f t="shared" si="21"/>
        <v>1.180591229153809</v>
      </c>
      <c r="U51">
        <v>1</v>
      </c>
      <c r="V51">
        <v>20.102828671884662</v>
      </c>
      <c r="W51">
        <v>31.712221063976397</v>
      </c>
      <c r="X51">
        <v>22.754491017964071</v>
      </c>
      <c r="Y51">
        <v>17.557942276797249</v>
      </c>
      <c r="Z51">
        <f t="shared" si="22"/>
        <v>23.031870757655593</v>
      </c>
      <c r="AA51">
        <f t="shared" si="23"/>
        <v>6.1635650266763822</v>
      </c>
    </row>
    <row r="52" spans="3:27">
      <c r="C52">
        <v>0</v>
      </c>
      <c r="D52">
        <v>12.474611699337199</v>
      </c>
      <c r="E52">
        <v>14.865347597730924</v>
      </c>
      <c r="F52">
        <v>16.103575894861539</v>
      </c>
      <c r="G52">
        <v>15.835199874182887</v>
      </c>
      <c r="H52">
        <f t="shared" si="18"/>
        <v>14.819683766528136</v>
      </c>
      <c r="I52">
        <f t="shared" si="19"/>
        <v>1.651373180911573</v>
      </c>
      <c r="L52">
        <v>0</v>
      </c>
      <c r="M52">
        <v>15.872312446260967</v>
      </c>
      <c r="N52">
        <v>16.199382949463033</v>
      </c>
      <c r="O52">
        <v>18.865824175285283</v>
      </c>
      <c r="P52">
        <v>20.489998479788543</v>
      </c>
      <c r="Q52">
        <f t="shared" si="20"/>
        <v>17.856879512699457</v>
      </c>
      <c r="R52">
        <f t="shared" si="21"/>
        <v>2.2088523509836064</v>
      </c>
      <c r="U52">
        <v>0</v>
      </c>
      <c r="V52">
        <v>20.482340677397126</v>
      </c>
      <c r="W52">
        <v>15.916888990971573</v>
      </c>
      <c r="X52">
        <v>21.991663951646427</v>
      </c>
      <c r="Y52">
        <v>22.71236139353563</v>
      </c>
      <c r="Z52">
        <f t="shared" si="22"/>
        <v>20.275813753387688</v>
      </c>
      <c r="AA52">
        <f t="shared" si="23"/>
        <v>3.05088974783426</v>
      </c>
    </row>
  </sheetData>
  <mergeCells count="24">
    <mergeCell ref="D3:E3"/>
    <mergeCell ref="F3:G3"/>
    <mergeCell ref="M3:N3"/>
    <mergeCell ref="O3:P3"/>
    <mergeCell ref="D17:E17"/>
    <mergeCell ref="F17:G17"/>
    <mergeCell ref="M17:N17"/>
    <mergeCell ref="O17:P17"/>
    <mergeCell ref="D30:E30"/>
    <mergeCell ref="F30:G30"/>
    <mergeCell ref="M30:N30"/>
    <mergeCell ref="O30:P30"/>
    <mergeCell ref="D43:E43"/>
    <mergeCell ref="F43:G43"/>
    <mergeCell ref="M43:N43"/>
    <mergeCell ref="O43:P43"/>
    <mergeCell ref="V43:W43"/>
    <mergeCell ref="X43:Y43"/>
    <mergeCell ref="V3:W3"/>
    <mergeCell ref="X3:Y3"/>
    <mergeCell ref="V17:W17"/>
    <mergeCell ref="X17:Y17"/>
    <mergeCell ref="V30:W30"/>
    <mergeCell ref="X30:Y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V41"/>
  <sheetViews>
    <sheetView tabSelected="1" workbookViewId="0">
      <selection activeCell="H8" sqref="H8"/>
    </sheetView>
  </sheetViews>
  <sheetFormatPr defaultRowHeight="15"/>
  <cols>
    <col min="3" max="3" width="13.85546875" customWidth="1"/>
    <col min="4" max="4" width="14.42578125" customWidth="1"/>
    <col min="5" max="5" width="17" customWidth="1"/>
    <col min="7" max="7" width="12.5703125" customWidth="1"/>
    <col min="8" max="8" width="11.140625" customWidth="1"/>
    <col min="12" max="12" width="12.140625" customWidth="1"/>
    <col min="13" max="13" width="11.7109375" customWidth="1"/>
  </cols>
  <sheetData>
    <row r="3" spans="3:22">
      <c r="N3" s="16"/>
      <c r="O3" s="16"/>
      <c r="P3" s="16"/>
      <c r="Q3" s="16"/>
      <c r="R3" s="16"/>
      <c r="S3" s="16"/>
      <c r="T3" s="16"/>
      <c r="U3" s="16"/>
      <c r="V3" s="16"/>
    </row>
    <row r="4" spans="3:22">
      <c r="D4" s="1"/>
      <c r="E4" s="125" t="s">
        <v>118</v>
      </c>
      <c r="F4" s="125"/>
      <c r="G4" s="125" t="s">
        <v>119</v>
      </c>
      <c r="H4" s="125"/>
      <c r="I4" s="125" t="s">
        <v>120</v>
      </c>
      <c r="J4" s="125"/>
      <c r="K4" s="125" t="s">
        <v>121</v>
      </c>
      <c r="L4" s="129"/>
      <c r="M4" s="27"/>
      <c r="N4" s="16"/>
      <c r="O4" s="16"/>
      <c r="P4" s="16"/>
      <c r="Q4" s="16"/>
      <c r="R4" s="16"/>
      <c r="S4" s="16"/>
      <c r="T4" s="16"/>
      <c r="U4" s="16"/>
      <c r="V4" s="16"/>
    </row>
    <row r="5" spans="3:22">
      <c r="C5" s="16"/>
      <c r="D5" s="22" t="s">
        <v>122</v>
      </c>
      <c r="E5" s="18" t="s">
        <v>41</v>
      </c>
      <c r="F5" s="18" t="s">
        <v>42</v>
      </c>
      <c r="G5" s="18" t="s">
        <v>41</v>
      </c>
      <c r="H5" s="18" t="s">
        <v>42</v>
      </c>
      <c r="I5" s="18" t="s">
        <v>41</v>
      </c>
      <c r="J5" s="18" t="s">
        <v>42</v>
      </c>
      <c r="K5" s="18" t="s">
        <v>41</v>
      </c>
      <c r="L5" s="122" t="s">
        <v>42</v>
      </c>
      <c r="M5" s="123"/>
      <c r="N5" s="21"/>
      <c r="O5" s="16"/>
      <c r="P5" s="16"/>
      <c r="Q5" s="16"/>
      <c r="R5" s="21"/>
      <c r="S5" s="21"/>
      <c r="T5" s="21"/>
      <c r="U5" s="21"/>
      <c r="V5" s="21"/>
    </row>
    <row r="6" spans="3:22">
      <c r="C6" s="16"/>
      <c r="D6" s="1" t="s">
        <v>0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20" t="s">
        <v>1</v>
      </c>
      <c r="M6" s="27"/>
      <c r="N6" s="16"/>
      <c r="O6" s="16"/>
      <c r="P6" s="16"/>
      <c r="Q6" s="16"/>
      <c r="R6" s="16"/>
      <c r="S6" s="16"/>
      <c r="T6" s="16"/>
      <c r="U6" s="16"/>
      <c r="V6" s="16"/>
    </row>
    <row r="7" spans="3:22">
      <c r="C7" s="17"/>
      <c r="D7" s="3" t="s">
        <v>23</v>
      </c>
      <c r="E7" s="1">
        <v>3.0000000000000001E-3</v>
      </c>
      <c r="F7" s="1">
        <v>0.01</v>
      </c>
      <c r="G7" s="1">
        <v>5.62E-3</v>
      </c>
      <c r="H7" s="1">
        <v>0.02</v>
      </c>
      <c r="I7" s="1">
        <v>2.7000000000000001E-3</v>
      </c>
      <c r="J7" s="1">
        <v>2.8000000000000001E-2</v>
      </c>
      <c r="K7" s="1">
        <v>2.7000000000000001E-3</v>
      </c>
      <c r="L7" s="20">
        <v>4.7000000000000002E-3</v>
      </c>
      <c r="M7" s="27"/>
      <c r="N7" s="16"/>
      <c r="O7" s="16"/>
      <c r="P7" s="16"/>
      <c r="Q7" s="16"/>
      <c r="R7" s="16"/>
      <c r="S7" s="16"/>
      <c r="T7" s="16"/>
      <c r="U7" s="16"/>
      <c r="V7" s="16"/>
    </row>
    <row r="8" spans="3:22">
      <c r="C8" s="17"/>
      <c r="D8" s="3" t="s">
        <v>26</v>
      </c>
      <c r="E8" s="1">
        <v>3.0000000000000001E-3</v>
      </c>
      <c r="F8" s="1">
        <v>9.7999999999999997E-3</v>
      </c>
      <c r="G8" s="1">
        <v>1.4200000000000001E-2</v>
      </c>
      <c r="H8" s="1">
        <v>4.9000000000000002E-2</v>
      </c>
      <c r="I8" s="1">
        <v>3.4000000000000002E-2</v>
      </c>
      <c r="J8" s="1">
        <v>0.14399999999999999</v>
      </c>
      <c r="K8" s="1">
        <v>4.7999999999999996E-3</v>
      </c>
      <c r="L8" s="20">
        <v>8.6E-3</v>
      </c>
      <c r="M8" s="27"/>
      <c r="N8" s="16"/>
      <c r="O8" s="16"/>
      <c r="P8" s="16"/>
      <c r="Q8" s="16"/>
      <c r="R8" s="16"/>
      <c r="S8" s="16"/>
      <c r="T8" s="16"/>
      <c r="U8" s="16"/>
      <c r="V8" s="16"/>
    </row>
    <row r="9" spans="3:22">
      <c r="C9" s="17"/>
      <c r="D9" s="3" t="s">
        <v>28</v>
      </c>
      <c r="E9" s="1">
        <v>0.26</v>
      </c>
      <c r="F9" s="1">
        <v>0.71</v>
      </c>
      <c r="G9" s="1">
        <v>0.42</v>
      </c>
      <c r="H9" s="1">
        <v>1.1599999999999999</v>
      </c>
      <c r="I9" s="1">
        <v>0.32</v>
      </c>
      <c r="J9" s="1">
        <v>2.23</v>
      </c>
      <c r="K9" s="1">
        <v>0.16</v>
      </c>
      <c r="L9" s="20">
        <v>0.22</v>
      </c>
      <c r="M9" s="27"/>
      <c r="N9" s="16"/>
      <c r="O9" s="16"/>
      <c r="P9" s="16"/>
      <c r="Q9" s="16"/>
      <c r="R9" s="16"/>
      <c r="S9" s="16"/>
      <c r="T9" s="16"/>
      <c r="U9" s="16"/>
      <c r="V9" s="16"/>
    </row>
    <row r="10" spans="3:22">
      <c r="C10" s="17"/>
      <c r="D10" s="3" t="s">
        <v>29</v>
      </c>
      <c r="E10" s="1">
        <v>5.3E-3</v>
      </c>
      <c r="F10" s="1">
        <v>2.1000000000000001E-2</v>
      </c>
      <c r="G10" s="1">
        <v>6.45E-3</v>
      </c>
      <c r="H10" s="1">
        <v>1.9E-2</v>
      </c>
      <c r="I10" s="1">
        <v>1.4999999999999999E-2</v>
      </c>
      <c r="J10" s="1">
        <v>5.5E-2</v>
      </c>
      <c r="K10" s="1">
        <v>4.0000000000000001E-3</v>
      </c>
      <c r="L10" s="20">
        <v>5.7000000000000002E-3</v>
      </c>
      <c r="M10" s="27"/>
      <c r="N10" s="16"/>
      <c r="O10" s="16"/>
      <c r="P10" s="16"/>
      <c r="Q10" s="16"/>
      <c r="R10" s="16"/>
      <c r="S10" s="16"/>
      <c r="T10" s="16"/>
      <c r="U10" s="16"/>
      <c r="V10" s="16"/>
    </row>
    <row r="11" spans="3:22">
      <c r="C11" s="17"/>
      <c r="D11" s="3" t="s">
        <v>43</v>
      </c>
      <c r="E11" s="1">
        <v>0.72</v>
      </c>
      <c r="F11" s="1">
        <v>0.32</v>
      </c>
      <c r="G11" s="1">
        <v>1.34</v>
      </c>
      <c r="H11" s="1">
        <v>0.44</v>
      </c>
      <c r="I11" s="1">
        <v>2.2400000000000002</v>
      </c>
      <c r="J11" s="1">
        <v>1.1599999999999999</v>
      </c>
      <c r="K11" s="1">
        <v>1</v>
      </c>
      <c r="L11" s="20">
        <v>0.23</v>
      </c>
      <c r="M11" s="27"/>
      <c r="N11" s="16"/>
      <c r="O11" s="16"/>
      <c r="P11" s="16"/>
      <c r="Q11" s="16"/>
      <c r="R11" s="16"/>
      <c r="S11" s="16"/>
      <c r="T11" s="16"/>
      <c r="U11" s="16"/>
      <c r="V11" s="16"/>
    </row>
    <row r="12" spans="3:22">
      <c r="C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3:22">
      <c r="N13" s="16"/>
      <c r="O13" s="16"/>
      <c r="P13" s="16"/>
      <c r="Q13" s="16"/>
      <c r="R13" s="16"/>
      <c r="S13" s="16"/>
      <c r="T13" s="16"/>
      <c r="U13" s="16"/>
      <c r="V13" s="16"/>
    </row>
    <row r="15" spans="3:22">
      <c r="D15" s="22" t="s">
        <v>122</v>
      </c>
      <c r="E15" s="125" t="s">
        <v>57</v>
      </c>
      <c r="F15" s="125"/>
      <c r="G15" s="125" t="s">
        <v>45</v>
      </c>
      <c r="H15" s="125"/>
    </row>
    <row r="16" spans="3:22">
      <c r="C16" s="16"/>
      <c r="D16" s="1" t="s">
        <v>0</v>
      </c>
      <c r="E16" s="1" t="s">
        <v>117</v>
      </c>
      <c r="F16" s="1" t="s">
        <v>3</v>
      </c>
      <c r="G16" s="1" t="s">
        <v>117</v>
      </c>
      <c r="H16" s="1" t="s">
        <v>3</v>
      </c>
    </row>
    <row r="17" spans="2:10">
      <c r="C17" s="17"/>
      <c r="D17" s="3" t="s">
        <v>23</v>
      </c>
      <c r="E17" s="5">
        <f>AVERAGE(E7,G7,I7,K7)</f>
        <v>3.5050000000000003E-3</v>
      </c>
      <c r="F17" s="5">
        <f>STDEV(E7,G7,I7,K7)</f>
        <v>1.4170744511139842E-3</v>
      </c>
      <c r="G17" s="5">
        <f>AVERAGE(F7,H7,J7,S7)</f>
        <v>1.9333333333333331E-2</v>
      </c>
      <c r="H17" s="5">
        <f>STDEV(F7,H7,J7,S7)</f>
        <v>9.0184995056457936E-3</v>
      </c>
    </row>
    <row r="18" spans="2:10">
      <c r="C18" s="17"/>
      <c r="D18" s="3" t="s">
        <v>26</v>
      </c>
      <c r="E18" s="5">
        <f>AVERAGE(E8,G8,I8,K8)</f>
        <v>1.4E-2</v>
      </c>
      <c r="F18" s="5">
        <f>STDEV(E8,G8,I8,K8)</f>
        <v>1.4208917387800288E-2</v>
      </c>
      <c r="G18" s="5">
        <f>AVERAGE(F8,H8,J8,S8)</f>
        <v>6.7599999999999993E-2</v>
      </c>
      <c r="H18" s="5">
        <f>STDEV(F8,H8,J8,S8)</f>
        <v>6.9006376516956749E-2</v>
      </c>
    </row>
    <row r="19" spans="2:10">
      <c r="C19" s="17"/>
      <c r="D19" s="3" t="s">
        <v>28</v>
      </c>
      <c r="E19" s="5">
        <f>AVERAGE(E9,G9,I9,K9)</f>
        <v>0.28999999999999998</v>
      </c>
      <c r="F19" s="5">
        <f>STDEV(E9,G9,I9,K9)</f>
        <v>0.10893423092245465</v>
      </c>
      <c r="G19" s="5">
        <f>AVERAGE(F9,H9,J9,S9)</f>
        <v>1.3666666666666665</v>
      </c>
      <c r="H19" s="5">
        <f>STDEV(F9,H9,J9,S9)</f>
        <v>0.78079019802590599</v>
      </c>
    </row>
    <row r="20" spans="2:10">
      <c r="C20" s="17"/>
      <c r="D20" s="3" t="s">
        <v>29</v>
      </c>
      <c r="E20" s="5">
        <f>AVERAGE(E10,G10,I10,K10)</f>
        <v>7.6874999999999999E-3</v>
      </c>
      <c r="F20" s="5">
        <f>STDEV(E10,G10,I10,K10)</f>
        <v>4.9766747599844889E-3</v>
      </c>
      <c r="G20" s="5">
        <f>AVERAGE(F10,H10,J10,S10)</f>
        <v>3.1666666666666669E-2</v>
      </c>
      <c r="H20" s="5">
        <f>STDEV(F10,H10,J10,S10)</f>
        <v>2.0231987873991355E-2</v>
      </c>
    </row>
    <row r="21" spans="2:10">
      <c r="C21" s="17"/>
      <c r="D21" s="3" t="s">
        <v>43</v>
      </c>
      <c r="E21" s="5">
        <f>AVERAGE(E11,G11,I11,K11,U11)</f>
        <v>1.3250000000000002</v>
      </c>
      <c r="F21" s="5">
        <f>STDEV(E11,G11,I11,K11)</f>
        <v>0.66058055274634497</v>
      </c>
      <c r="G21" s="5">
        <f>AVERAGE(F11,H11,J11,L11)</f>
        <v>0.53749999999999998</v>
      </c>
      <c r="H21" s="5">
        <f>STDEV(F11,H11,J11,L11)</f>
        <v>0.42382189655561686</v>
      </c>
    </row>
    <row r="24" spans="2:10">
      <c r="B24" s="16"/>
      <c r="C24" s="16"/>
      <c r="D24" s="16"/>
      <c r="E24" s="16"/>
      <c r="F24" s="16"/>
      <c r="G24" s="16"/>
      <c r="H24" s="16"/>
      <c r="I24" s="16"/>
      <c r="J24" s="16"/>
    </row>
    <row r="25" spans="2:10">
      <c r="B25" s="16"/>
      <c r="C25" s="16"/>
      <c r="D25" s="16"/>
      <c r="E25" s="16"/>
      <c r="F25" s="16"/>
      <c r="G25" s="16"/>
      <c r="H25" s="16"/>
      <c r="I25" s="16"/>
      <c r="J25" s="16"/>
    </row>
    <row r="26" spans="2:10">
      <c r="B26" s="16"/>
      <c r="C26" s="17"/>
      <c r="D26" s="16"/>
      <c r="E26" s="16"/>
      <c r="F26" s="16"/>
      <c r="G26" s="16"/>
      <c r="H26" s="16"/>
      <c r="I26" s="16"/>
      <c r="J26" s="16"/>
    </row>
    <row r="27" spans="2:10">
      <c r="B27" s="16"/>
      <c r="C27" s="17"/>
      <c r="D27" s="16"/>
      <c r="E27" s="16"/>
      <c r="F27" s="16"/>
      <c r="G27" s="16"/>
      <c r="H27" s="16"/>
      <c r="I27" s="16"/>
      <c r="J27" s="16"/>
    </row>
    <row r="28" spans="2:10">
      <c r="B28" s="16"/>
      <c r="C28" s="17"/>
      <c r="D28" s="16"/>
      <c r="E28" s="16"/>
      <c r="F28" s="16"/>
      <c r="G28" s="16"/>
      <c r="H28" s="16"/>
      <c r="I28" s="16"/>
      <c r="J28" s="16"/>
    </row>
    <row r="29" spans="2:10">
      <c r="B29" s="16"/>
      <c r="C29" s="17"/>
      <c r="D29" s="16"/>
      <c r="E29" s="16"/>
      <c r="F29" s="16"/>
      <c r="G29" s="16"/>
      <c r="H29" s="16"/>
      <c r="I29" s="16"/>
      <c r="J29" s="16"/>
    </row>
    <row r="30" spans="2:10">
      <c r="B30" s="16"/>
      <c r="C30" s="17"/>
      <c r="D30" s="16"/>
      <c r="E30" s="16"/>
      <c r="F30" s="16"/>
      <c r="G30" s="16"/>
      <c r="H30" s="16"/>
      <c r="I30" s="16"/>
      <c r="J30" s="16"/>
    </row>
    <row r="31" spans="2:10">
      <c r="B31" s="16"/>
      <c r="C31" s="16"/>
      <c r="D31" s="16"/>
      <c r="E31" s="16"/>
      <c r="F31" s="16"/>
      <c r="G31" s="16"/>
      <c r="H31" s="16"/>
      <c r="I31" s="16"/>
      <c r="J31" s="16"/>
    </row>
    <row r="32" spans="2:10">
      <c r="B32" s="16"/>
      <c r="C32" s="16"/>
      <c r="D32" s="16"/>
      <c r="E32" s="16"/>
      <c r="F32" s="16"/>
      <c r="G32" s="16"/>
    </row>
    <row r="33" spans="2:7">
      <c r="B33" s="16"/>
      <c r="C33" s="16"/>
      <c r="D33" s="16"/>
      <c r="E33" s="16"/>
      <c r="F33" s="16"/>
      <c r="G33" s="16"/>
    </row>
    <row r="34" spans="2:7">
      <c r="B34" s="16"/>
      <c r="C34" s="117"/>
      <c r="D34" s="118"/>
      <c r="E34" s="117"/>
      <c r="F34" s="117"/>
      <c r="G34" s="16"/>
    </row>
    <row r="35" spans="2:7">
      <c r="B35" s="16"/>
      <c r="C35" s="117"/>
      <c r="D35" s="117"/>
      <c r="E35" s="117"/>
      <c r="F35" s="117"/>
      <c r="G35" s="16"/>
    </row>
    <row r="36" spans="2:7">
      <c r="B36" s="16"/>
      <c r="C36" s="17"/>
      <c r="D36" s="119"/>
      <c r="E36" s="120"/>
      <c r="F36" s="121"/>
      <c r="G36" s="16"/>
    </row>
    <row r="37" spans="2:7">
      <c r="B37" s="16"/>
      <c r="C37" s="17"/>
      <c r="D37" s="119"/>
      <c r="E37" s="120"/>
      <c r="F37" s="121"/>
      <c r="G37" s="16"/>
    </row>
    <row r="38" spans="2:7">
      <c r="B38" s="16"/>
      <c r="C38" s="17"/>
      <c r="D38" s="119"/>
      <c r="E38" s="120"/>
      <c r="F38" s="121"/>
      <c r="G38" s="16"/>
    </row>
    <row r="39" spans="2:7">
      <c r="B39" s="16"/>
      <c r="C39" s="17"/>
      <c r="D39" s="119"/>
      <c r="E39" s="120"/>
      <c r="F39" s="121"/>
      <c r="G39" s="16"/>
    </row>
    <row r="40" spans="2:7" ht="15.75" customHeight="1">
      <c r="B40" s="16"/>
      <c r="C40" s="17"/>
      <c r="D40" s="119"/>
      <c r="E40" s="120"/>
      <c r="F40" s="121"/>
      <c r="G40" s="16"/>
    </row>
    <row r="41" spans="2:7">
      <c r="B41" s="16"/>
      <c r="C41" s="16"/>
      <c r="D41" s="16"/>
      <c r="E41" s="16"/>
      <c r="F41" s="16"/>
      <c r="G41" s="16"/>
    </row>
  </sheetData>
  <mergeCells count="6">
    <mergeCell ref="E4:F4"/>
    <mergeCell ref="G4:H4"/>
    <mergeCell ref="I4:J4"/>
    <mergeCell ref="K4:L4"/>
    <mergeCell ref="E15:F15"/>
    <mergeCell ref="G15:H15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DE14-8F60-412F-82AE-E97DAFA31088}">
  <dimension ref="A1:E44"/>
  <sheetViews>
    <sheetView workbookViewId="0">
      <selection activeCell="I54" sqref="I54"/>
    </sheetView>
  </sheetViews>
  <sheetFormatPr defaultColWidth="12.5703125" defaultRowHeight="15.75"/>
  <cols>
    <col min="1" max="2" width="12.5703125" style="71"/>
    <col min="3" max="3" width="13.85546875" style="71" customWidth="1"/>
    <col min="4" max="16384" width="12.5703125" style="71"/>
  </cols>
  <sheetData>
    <row r="1" spans="1:5" ht="63.75" thickBot="1">
      <c r="A1" s="68" t="s">
        <v>152</v>
      </c>
      <c r="B1" s="69" t="s">
        <v>153</v>
      </c>
      <c r="C1" s="69" t="s">
        <v>154</v>
      </c>
      <c r="D1" s="69" t="s">
        <v>155</v>
      </c>
      <c r="E1" s="70" t="s">
        <v>156</v>
      </c>
    </row>
    <row r="2" spans="1:5">
      <c r="A2" s="72">
        <v>7.2</v>
      </c>
      <c r="B2" s="73"/>
      <c r="C2" s="74"/>
      <c r="D2" s="74"/>
      <c r="E2" s="75">
        <v>1</v>
      </c>
    </row>
    <row r="3" spans="1:5">
      <c r="A3" s="72">
        <v>7.5</v>
      </c>
      <c r="B3" s="76"/>
      <c r="C3" s="77"/>
      <c r="D3" s="77"/>
      <c r="E3" s="78">
        <v>1</v>
      </c>
    </row>
    <row r="4" spans="1:5">
      <c r="A4" s="72">
        <v>10.199999999999999</v>
      </c>
      <c r="B4" s="76"/>
      <c r="C4" s="77"/>
      <c r="D4" s="77"/>
      <c r="E4" s="78">
        <v>1</v>
      </c>
    </row>
    <row r="5" spans="1:5">
      <c r="A5" s="72">
        <v>12</v>
      </c>
      <c r="B5" s="76"/>
      <c r="C5" s="77"/>
      <c r="D5" s="77"/>
      <c r="E5" s="78">
        <v>1</v>
      </c>
    </row>
    <row r="6" spans="1:5">
      <c r="A6" s="72">
        <v>12</v>
      </c>
      <c r="B6" s="76"/>
      <c r="C6" s="77"/>
      <c r="D6" s="77"/>
      <c r="E6" s="78">
        <v>1</v>
      </c>
    </row>
    <row r="7" spans="1:5">
      <c r="A7" s="72">
        <v>18</v>
      </c>
      <c r="B7" s="76"/>
      <c r="C7" s="77"/>
      <c r="D7" s="77"/>
      <c r="E7" s="78">
        <v>1</v>
      </c>
    </row>
    <row r="8" spans="1:5">
      <c r="A8" s="72">
        <v>18</v>
      </c>
      <c r="B8" s="76"/>
      <c r="C8" s="77"/>
      <c r="D8" s="77"/>
      <c r="E8" s="78">
        <v>1</v>
      </c>
    </row>
    <row r="9" spans="1:5">
      <c r="A9" s="72">
        <v>18</v>
      </c>
      <c r="B9" s="76"/>
      <c r="C9" s="77"/>
      <c r="D9" s="77"/>
      <c r="E9" s="78">
        <v>1</v>
      </c>
    </row>
    <row r="10" spans="1:5">
      <c r="A10" s="72">
        <v>19.5</v>
      </c>
      <c r="B10" s="76"/>
      <c r="C10" s="77"/>
      <c r="D10" s="77"/>
      <c r="E10" s="78">
        <v>1</v>
      </c>
    </row>
    <row r="11" spans="1:5">
      <c r="A11" s="72">
        <v>22.5</v>
      </c>
      <c r="B11" s="76"/>
      <c r="C11" s="77"/>
      <c r="D11" s="77"/>
      <c r="E11" s="78">
        <v>1</v>
      </c>
    </row>
    <row r="12" spans="1:5">
      <c r="A12" s="72">
        <v>7.2</v>
      </c>
      <c r="B12" s="76"/>
      <c r="C12" s="77"/>
      <c r="D12" s="77">
        <v>1</v>
      </c>
      <c r="E12" s="78"/>
    </row>
    <row r="13" spans="1:5">
      <c r="A13" s="72">
        <v>7.2</v>
      </c>
      <c r="B13" s="76"/>
      <c r="C13" s="77"/>
      <c r="D13" s="77">
        <v>1</v>
      </c>
      <c r="E13" s="78"/>
    </row>
    <row r="14" spans="1:5">
      <c r="A14" s="72">
        <v>7.2</v>
      </c>
      <c r="B14" s="76"/>
      <c r="C14" s="77"/>
      <c r="D14" s="77">
        <v>1</v>
      </c>
      <c r="E14" s="78"/>
    </row>
    <row r="15" spans="1:5">
      <c r="A15" s="72">
        <v>12</v>
      </c>
      <c r="B15" s="76"/>
      <c r="C15" s="77"/>
      <c r="D15" s="77">
        <v>1</v>
      </c>
      <c r="E15" s="78"/>
    </row>
    <row r="16" spans="1:5">
      <c r="A16" s="72">
        <v>12</v>
      </c>
      <c r="B16" s="76"/>
      <c r="C16" s="77"/>
      <c r="D16" s="77">
        <v>1</v>
      </c>
      <c r="E16" s="78"/>
    </row>
    <row r="17" spans="1:5">
      <c r="A17" s="72">
        <v>18</v>
      </c>
      <c r="B17" s="76"/>
      <c r="C17" s="77"/>
      <c r="D17" s="77">
        <v>1</v>
      </c>
      <c r="E17" s="78"/>
    </row>
    <row r="18" spans="1:5">
      <c r="A18" s="72">
        <v>18</v>
      </c>
      <c r="B18" s="76"/>
      <c r="C18" s="77"/>
      <c r="D18" s="77">
        <v>1</v>
      </c>
      <c r="E18" s="78"/>
    </row>
    <row r="19" spans="1:5">
      <c r="A19" s="72">
        <v>18</v>
      </c>
      <c r="B19" s="76"/>
      <c r="C19" s="77"/>
      <c r="D19" s="77">
        <v>1</v>
      </c>
      <c r="E19" s="78"/>
    </row>
    <row r="20" spans="1:5">
      <c r="A20" s="72">
        <v>22.5</v>
      </c>
      <c r="B20" s="76"/>
      <c r="C20" s="77"/>
      <c r="D20" s="77">
        <v>1</v>
      </c>
      <c r="E20" s="78"/>
    </row>
    <row r="21" spans="1:5">
      <c r="A21" s="72">
        <v>30</v>
      </c>
      <c r="B21" s="76"/>
      <c r="C21" s="77"/>
      <c r="D21" s="77">
        <v>1</v>
      </c>
      <c r="E21" s="78"/>
    </row>
    <row r="22" spans="1:5">
      <c r="A22" s="72">
        <v>7.2</v>
      </c>
      <c r="B22" s="76">
        <v>1</v>
      </c>
      <c r="C22" s="77"/>
      <c r="D22" s="77"/>
      <c r="E22" s="78"/>
    </row>
    <row r="23" spans="1:5">
      <c r="A23" s="72">
        <v>12</v>
      </c>
      <c r="B23" s="76">
        <v>1</v>
      </c>
      <c r="C23" s="77"/>
      <c r="D23" s="77"/>
      <c r="E23" s="78"/>
    </row>
    <row r="24" spans="1:5">
      <c r="A24" s="72">
        <v>12.5</v>
      </c>
      <c r="B24" s="76">
        <v>1</v>
      </c>
      <c r="C24" s="77"/>
      <c r="D24" s="77"/>
      <c r="E24" s="78"/>
    </row>
    <row r="25" spans="1:5">
      <c r="A25" s="72">
        <v>13</v>
      </c>
      <c r="B25" s="76">
        <v>1</v>
      </c>
      <c r="C25" s="77"/>
      <c r="D25" s="77"/>
      <c r="E25" s="78"/>
    </row>
    <row r="26" spans="1:5">
      <c r="A26" s="72">
        <v>17.5</v>
      </c>
      <c r="B26" s="76">
        <v>1</v>
      </c>
      <c r="C26" s="77"/>
      <c r="D26" s="77"/>
      <c r="E26" s="78"/>
    </row>
    <row r="27" spans="1:5">
      <c r="A27" s="72">
        <v>18</v>
      </c>
      <c r="B27" s="76">
        <v>1</v>
      </c>
      <c r="C27" s="77"/>
      <c r="D27" s="77"/>
      <c r="E27" s="78"/>
    </row>
    <row r="28" spans="1:5">
      <c r="A28" s="72">
        <v>96</v>
      </c>
      <c r="B28" s="76">
        <v>0</v>
      </c>
      <c r="C28" s="77"/>
      <c r="D28" s="77"/>
      <c r="E28" s="78"/>
    </row>
    <row r="29" spans="1:5">
      <c r="A29" s="72">
        <v>96</v>
      </c>
      <c r="B29" s="76">
        <v>0</v>
      </c>
      <c r="C29" s="77"/>
      <c r="D29" s="77"/>
      <c r="E29" s="78"/>
    </row>
    <row r="30" spans="1:5">
      <c r="A30" s="72">
        <v>96</v>
      </c>
      <c r="B30" s="76">
        <v>0</v>
      </c>
      <c r="C30" s="77"/>
      <c r="D30" s="77"/>
      <c r="E30" s="78"/>
    </row>
    <row r="31" spans="1:5">
      <c r="A31" s="72">
        <v>96</v>
      </c>
      <c r="B31" s="76">
        <v>0</v>
      </c>
      <c r="C31" s="77"/>
      <c r="D31" s="77"/>
      <c r="E31" s="78"/>
    </row>
    <row r="32" spans="1:5">
      <c r="A32" s="72">
        <v>7.5</v>
      </c>
      <c r="B32" s="76"/>
      <c r="C32" s="77">
        <v>1</v>
      </c>
      <c r="D32" s="77"/>
      <c r="E32" s="78"/>
    </row>
    <row r="33" spans="1:5">
      <c r="A33" s="72">
        <v>7.5</v>
      </c>
      <c r="B33" s="76"/>
      <c r="C33" s="77">
        <v>1</v>
      </c>
      <c r="D33" s="77"/>
      <c r="E33" s="78"/>
    </row>
    <row r="34" spans="1:5">
      <c r="A34" s="72">
        <v>12</v>
      </c>
      <c r="B34" s="76"/>
      <c r="C34" s="77">
        <v>1</v>
      </c>
      <c r="D34" s="77"/>
      <c r="E34" s="78"/>
    </row>
    <row r="35" spans="1:5">
      <c r="A35" s="72">
        <v>12</v>
      </c>
      <c r="B35" s="76"/>
      <c r="C35" s="77">
        <v>1</v>
      </c>
      <c r="D35" s="77"/>
      <c r="E35" s="78"/>
    </row>
    <row r="36" spans="1:5">
      <c r="A36" s="72">
        <v>12</v>
      </c>
      <c r="B36" s="76"/>
      <c r="C36" s="77">
        <v>1</v>
      </c>
      <c r="D36" s="77"/>
      <c r="E36" s="78"/>
    </row>
    <row r="37" spans="1:5">
      <c r="A37" s="72">
        <v>12</v>
      </c>
      <c r="B37" s="76"/>
      <c r="C37" s="77">
        <v>1</v>
      </c>
      <c r="D37" s="77"/>
      <c r="E37" s="78"/>
    </row>
    <row r="38" spans="1:5">
      <c r="A38" s="72">
        <v>18</v>
      </c>
      <c r="B38" s="76"/>
      <c r="C38" s="77">
        <v>1</v>
      </c>
      <c r="D38" s="77"/>
      <c r="E38" s="78"/>
    </row>
    <row r="39" spans="1:5">
      <c r="A39" s="72">
        <v>18</v>
      </c>
      <c r="B39" s="76"/>
      <c r="C39" s="77">
        <v>1</v>
      </c>
      <c r="D39" s="77"/>
      <c r="E39" s="78"/>
    </row>
    <row r="40" spans="1:5">
      <c r="A40" s="72">
        <v>18</v>
      </c>
      <c r="B40" s="76"/>
      <c r="C40" s="77">
        <v>1</v>
      </c>
      <c r="D40" s="77"/>
      <c r="E40" s="78"/>
    </row>
    <row r="41" spans="1:5" ht="16.5" thickBot="1">
      <c r="A41" s="79">
        <v>18</v>
      </c>
      <c r="B41" s="80"/>
      <c r="C41" s="81">
        <v>1</v>
      </c>
      <c r="D41" s="81"/>
      <c r="E41" s="82"/>
    </row>
    <row r="42" spans="1:5">
      <c r="A42" s="83"/>
      <c r="B42" s="83"/>
      <c r="C42" s="83"/>
      <c r="D42" s="83"/>
      <c r="E42" s="83"/>
    </row>
    <row r="43" spans="1:5">
      <c r="A43" s="83"/>
      <c r="B43" s="83"/>
      <c r="C43" s="83"/>
      <c r="D43" s="83"/>
      <c r="E43" s="83"/>
    </row>
    <row r="44" spans="1:5">
      <c r="A44" s="83"/>
      <c r="B44" s="83"/>
      <c r="C44" s="83"/>
      <c r="D44" s="83"/>
      <c r="E44" s="8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22507-DBA6-4F75-8077-F274ADFE1F98}">
  <dimension ref="A1:F15"/>
  <sheetViews>
    <sheetView workbookViewId="0">
      <selection activeCell="E2" sqref="E2"/>
    </sheetView>
  </sheetViews>
  <sheetFormatPr defaultColWidth="12.5703125" defaultRowHeight="15.75"/>
  <cols>
    <col min="1" max="16384" width="12.5703125" style="84"/>
  </cols>
  <sheetData>
    <row r="1" spans="1:6">
      <c r="A1" s="84" t="s">
        <v>157</v>
      </c>
      <c r="E1" s="84" t="s">
        <v>167</v>
      </c>
    </row>
    <row r="2" spans="1:6">
      <c r="A2" s="84" t="s">
        <v>158</v>
      </c>
      <c r="B2" s="84" t="s">
        <v>159</v>
      </c>
      <c r="E2" s="84" t="s">
        <v>158</v>
      </c>
      <c r="F2" s="84" t="s">
        <v>159</v>
      </c>
    </row>
    <row r="3" spans="1:6">
      <c r="A3" s="85">
        <v>48</v>
      </c>
      <c r="B3" s="85">
        <v>1</v>
      </c>
      <c r="E3" s="85">
        <v>24</v>
      </c>
      <c r="F3" s="85">
        <v>1</v>
      </c>
    </row>
    <row r="4" spans="1:6">
      <c r="A4" s="85">
        <v>48</v>
      </c>
      <c r="B4" s="85">
        <v>1</v>
      </c>
      <c r="E4" s="85">
        <v>24</v>
      </c>
      <c r="F4" s="85">
        <v>1</v>
      </c>
    </row>
    <row r="5" spans="1:6">
      <c r="A5" s="85">
        <v>45</v>
      </c>
      <c r="B5" s="85">
        <v>1</v>
      </c>
      <c r="E5" s="85">
        <v>48</v>
      </c>
      <c r="F5" s="85">
        <v>1</v>
      </c>
    </row>
    <row r="6" spans="1:6">
      <c r="A6" s="85">
        <v>48</v>
      </c>
      <c r="B6" s="85">
        <v>1</v>
      </c>
      <c r="E6" s="85">
        <v>72</v>
      </c>
      <c r="F6" s="85">
        <v>0</v>
      </c>
    </row>
    <row r="7" spans="1:6">
      <c r="A7" s="85">
        <v>24</v>
      </c>
      <c r="B7" s="85">
        <v>1</v>
      </c>
      <c r="E7" s="85">
        <v>72</v>
      </c>
      <c r="F7" s="85">
        <v>0</v>
      </c>
    </row>
    <row r="8" spans="1:6">
      <c r="A8" s="85">
        <v>72</v>
      </c>
      <c r="B8" s="85">
        <v>0</v>
      </c>
      <c r="E8" s="85">
        <v>72</v>
      </c>
      <c r="F8" s="85">
        <v>0</v>
      </c>
    </row>
    <row r="9" spans="1:6">
      <c r="A9" s="85">
        <v>72</v>
      </c>
      <c r="B9" s="85">
        <v>0</v>
      </c>
      <c r="E9" s="85">
        <v>72</v>
      </c>
      <c r="F9" s="85">
        <v>0</v>
      </c>
    </row>
    <row r="10" spans="1:6">
      <c r="A10" s="85">
        <v>10</v>
      </c>
      <c r="B10" s="85">
        <v>1</v>
      </c>
    </row>
    <row r="11" spans="1:6">
      <c r="A11" s="85">
        <v>30</v>
      </c>
      <c r="B11" s="85">
        <v>1</v>
      </c>
    </row>
    <row r="12" spans="1:6">
      <c r="A12" s="85">
        <v>72</v>
      </c>
      <c r="B12" s="85">
        <v>0</v>
      </c>
    </row>
    <row r="14" spans="1:6">
      <c r="F14" s="84" t="s">
        <v>160</v>
      </c>
    </row>
    <row r="15" spans="1:6">
      <c r="F15" s="84" t="s">
        <v>161</v>
      </c>
    </row>
  </sheetData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5753-B9A1-4624-8325-F3E2AD8FAA45}">
  <dimension ref="B2:O64"/>
  <sheetViews>
    <sheetView topLeftCell="A22" zoomScale="80" zoomScaleNormal="80" workbookViewId="0">
      <selection activeCell="Q23" sqref="Q23"/>
    </sheetView>
  </sheetViews>
  <sheetFormatPr defaultRowHeight="15"/>
  <cols>
    <col min="1" max="2" width="9.140625" style="11"/>
    <col min="3" max="3" width="14" style="11" customWidth="1"/>
    <col min="4" max="4" width="14.5703125" style="11" customWidth="1"/>
    <col min="5" max="9" width="9.140625" style="11"/>
    <col min="10" max="10" width="14.28515625" style="11" customWidth="1"/>
    <col min="11" max="11" width="15.28515625" style="11" customWidth="1"/>
    <col min="12" max="16384" width="9.140625" style="11"/>
  </cols>
  <sheetData>
    <row r="2" spans="2:15">
      <c r="B2" s="11" t="s">
        <v>30</v>
      </c>
      <c r="C2" s="130" t="s">
        <v>130</v>
      </c>
      <c r="D2" s="132"/>
      <c r="E2" s="132"/>
      <c r="F2" s="131"/>
      <c r="J2" s="130" t="s">
        <v>137</v>
      </c>
      <c r="K2" s="132"/>
      <c r="L2" s="132"/>
      <c r="M2" s="131"/>
    </row>
    <row r="3" spans="2:15">
      <c r="C3" s="50" t="s">
        <v>118</v>
      </c>
      <c r="D3" s="54" t="s">
        <v>119</v>
      </c>
      <c r="E3" s="130" t="s">
        <v>120</v>
      </c>
      <c r="F3" s="131"/>
      <c r="J3" s="50" t="s">
        <v>118</v>
      </c>
      <c r="K3" s="54" t="s">
        <v>119</v>
      </c>
      <c r="L3" s="130" t="s">
        <v>120</v>
      </c>
      <c r="M3" s="131"/>
    </row>
    <row r="4" spans="2:15">
      <c r="B4" s="11" t="s">
        <v>16</v>
      </c>
      <c r="C4" s="52" t="s">
        <v>52</v>
      </c>
      <c r="D4" s="13" t="s">
        <v>52</v>
      </c>
      <c r="E4" s="13" t="s">
        <v>52</v>
      </c>
      <c r="F4" s="13" t="s">
        <v>52</v>
      </c>
      <c r="G4" s="11" t="s">
        <v>2</v>
      </c>
      <c r="H4" s="11" t="s">
        <v>54</v>
      </c>
      <c r="J4" s="52" t="s">
        <v>124</v>
      </c>
      <c r="K4" s="13" t="s">
        <v>124</v>
      </c>
      <c r="L4" s="13" t="s">
        <v>124</v>
      </c>
      <c r="M4" s="13" t="s">
        <v>125</v>
      </c>
      <c r="N4" s="11" t="s">
        <v>2</v>
      </c>
      <c r="O4" s="11" t="s">
        <v>54</v>
      </c>
    </row>
    <row r="5" spans="2:15">
      <c r="B5" s="11">
        <v>125</v>
      </c>
      <c r="C5" s="11">
        <v>0.87459999322891235</v>
      </c>
      <c r="D5" s="11">
        <v>0.4447999894618988</v>
      </c>
      <c r="E5" s="11">
        <v>0.94050002098083496</v>
      </c>
      <c r="F5" s="11">
        <v>0.81919997930526733</v>
      </c>
      <c r="G5" s="11">
        <f>AVERAGE(C5:F5)</f>
        <v>0.76977499574422836</v>
      </c>
      <c r="H5" s="11">
        <f>STDEV(C5:F5)</f>
        <v>0.22225128274688938</v>
      </c>
      <c r="J5" s="11">
        <f>C5/$C$5*100</f>
        <v>100</v>
      </c>
      <c r="K5" s="11">
        <f>D5/$D$5*100</f>
        <v>100</v>
      </c>
      <c r="L5" s="11">
        <f>E5/$E$5*100</f>
        <v>100</v>
      </c>
      <c r="M5" s="11">
        <f>F5/$F$5*100</f>
        <v>100</v>
      </c>
      <c r="N5" s="11">
        <f>AVERAGE(J5:M5)</f>
        <v>100</v>
      </c>
      <c r="O5" s="11">
        <f>STDEV(J5:M5)</f>
        <v>0</v>
      </c>
    </row>
    <row r="6" spans="2:15">
      <c r="B6" s="11">
        <f>B5/5</f>
        <v>25</v>
      </c>
      <c r="C6" s="11">
        <v>0.50449997186660767</v>
      </c>
      <c r="D6" s="11">
        <v>0.29069998860359192</v>
      </c>
      <c r="E6" s="11">
        <v>0.65460002422332764</v>
      </c>
      <c r="F6" s="11">
        <v>0.5591999888420105</v>
      </c>
      <c r="G6" s="11">
        <f t="shared" ref="G6:G12" si="0">AVERAGE(C6:F6)</f>
        <v>0.50224999338388443</v>
      </c>
      <c r="H6" s="11">
        <f t="shared" ref="H6:H12" si="1">STDEV(C6:F6)</f>
        <v>0.15406957389999101</v>
      </c>
      <c r="J6" s="11">
        <f t="shared" ref="J6:J12" si="2">C6/$C$5*100</f>
        <v>57.683509692706224</v>
      </c>
      <c r="K6" s="11">
        <f t="shared" ref="K6:K12" si="3">D6/$D$5*100</f>
        <v>65.355214813577021</v>
      </c>
      <c r="L6" s="11">
        <f t="shared" ref="L6:L12" si="4">E6/$E$5*100</f>
        <v>69.601276939967946</v>
      </c>
      <c r="M6" s="11">
        <f t="shared" ref="M6:M12" si="5">F6/$F$5*100</f>
        <v>68.261719112376809</v>
      </c>
      <c r="N6" s="11">
        <f t="shared" ref="N6:N12" si="6">AVERAGE(J6:M6)</f>
        <v>65.225430139656993</v>
      </c>
      <c r="O6" s="11">
        <f t="shared" ref="O6:O12" si="7">STDEV(J6:M6)</f>
        <v>5.3311816712423203</v>
      </c>
    </row>
    <row r="7" spans="2:15">
      <c r="B7" s="11">
        <f t="shared" ref="B7:B11" si="8">B6/5</f>
        <v>5</v>
      </c>
      <c r="C7" s="11">
        <v>0.36910000443458557</v>
      </c>
      <c r="D7" s="11">
        <v>0.23790000379085541</v>
      </c>
      <c r="E7" s="11">
        <v>0.544700026512146</v>
      </c>
      <c r="F7" s="11">
        <v>0.46610000729560852</v>
      </c>
      <c r="G7" s="11">
        <f t="shared" si="0"/>
        <v>0.40445001050829887</v>
      </c>
      <c r="H7" s="11">
        <f t="shared" si="1"/>
        <v>0.13223629955493404</v>
      </c>
      <c r="J7" s="11">
        <f t="shared" si="2"/>
        <v>42.202150387849322</v>
      </c>
      <c r="K7" s="11">
        <f t="shared" si="3"/>
        <v>53.484714349624262</v>
      </c>
      <c r="L7" s="11">
        <f t="shared" si="4"/>
        <v>57.91600365346995</v>
      </c>
      <c r="M7" s="11">
        <f t="shared" si="5"/>
        <v>56.896974984165695</v>
      </c>
      <c r="N7" s="11">
        <f t="shared" si="6"/>
        <v>52.624960843777309</v>
      </c>
      <c r="O7" s="11">
        <f t="shared" si="7"/>
        <v>7.2023003899378528</v>
      </c>
    </row>
    <row r="8" spans="2:15">
      <c r="B8" s="11">
        <f t="shared" si="8"/>
        <v>1</v>
      </c>
      <c r="C8" s="11">
        <v>0.24179999530315399</v>
      </c>
      <c r="D8" s="11">
        <v>0.15139999985694885</v>
      </c>
      <c r="E8" s="11">
        <v>0.30009999871253967</v>
      </c>
      <c r="F8" s="11">
        <v>0.27689999341964722</v>
      </c>
      <c r="G8" s="11">
        <f t="shared" si="0"/>
        <v>0.24254999682307243</v>
      </c>
      <c r="H8" s="11">
        <f t="shared" si="1"/>
        <v>6.5321791751468364E-2</v>
      </c>
      <c r="J8" s="11">
        <f t="shared" si="2"/>
        <v>27.646923985267719</v>
      </c>
      <c r="K8" s="11">
        <f t="shared" si="3"/>
        <v>34.037770558427063</v>
      </c>
      <c r="L8" s="11">
        <f t="shared" si="4"/>
        <v>31.908558428267696</v>
      </c>
      <c r="M8" s="11">
        <f t="shared" si="5"/>
        <v>33.80126958187617</v>
      </c>
      <c r="N8" s="11">
        <f t="shared" si="6"/>
        <v>31.84863063845966</v>
      </c>
      <c r="O8" s="11">
        <f t="shared" si="7"/>
        <v>2.9587757925652474</v>
      </c>
    </row>
    <row r="9" spans="2:15">
      <c r="B9" s="11">
        <f t="shared" si="8"/>
        <v>0.2</v>
      </c>
      <c r="C9" s="11">
        <v>0.10350000113248825</v>
      </c>
      <c r="D9" s="11">
        <v>9.2799998819828033E-2</v>
      </c>
      <c r="E9" s="11">
        <v>0.12849999964237213</v>
      </c>
      <c r="F9" s="11">
        <v>0.18520000576972961</v>
      </c>
      <c r="G9" s="11">
        <f t="shared" si="0"/>
        <v>0.12750000134110451</v>
      </c>
      <c r="H9" s="11">
        <f t="shared" si="1"/>
        <v>4.1272996388502695E-2</v>
      </c>
      <c r="J9" s="11">
        <f t="shared" si="2"/>
        <v>11.833981469674995</v>
      </c>
      <c r="K9" s="11">
        <f t="shared" si="3"/>
        <v>20.863309581480376</v>
      </c>
      <c r="L9" s="11">
        <f t="shared" si="4"/>
        <v>13.662944899072006</v>
      </c>
      <c r="M9" s="11">
        <f t="shared" si="5"/>
        <v>22.607423150424243</v>
      </c>
      <c r="N9" s="11">
        <f t="shared" si="6"/>
        <v>17.241914775162904</v>
      </c>
      <c r="O9" s="11">
        <f t="shared" si="7"/>
        <v>5.2901779579013022</v>
      </c>
    </row>
    <row r="10" spans="2:15">
      <c r="B10" s="11">
        <f t="shared" si="8"/>
        <v>0.04</v>
      </c>
      <c r="C10" s="11">
        <v>6.8400003015995026E-2</v>
      </c>
      <c r="D10" s="11">
        <v>8.659999817609787E-2</v>
      </c>
      <c r="E10" s="11">
        <v>8.020000159740448E-2</v>
      </c>
      <c r="F10" s="11">
        <v>0.13869999349117279</v>
      </c>
      <c r="G10" s="11">
        <f t="shared" si="0"/>
        <v>9.3474999070167542E-2</v>
      </c>
      <c r="H10" s="11">
        <f t="shared" si="1"/>
        <v>3.1078109888323043E-2</v>
      </c>
      <c r="J10" s="11">
        <f t="shared" si="2"/>
        <v>7.8207184479239338</v>
      </c>
      <c r="K10" s="11">
        <f t="shared" si="3"/>
        <v>19.469424511646928</v>
      </c>
      <c r="L10" s="11">
        <f t="shared" si="4"/>
        <v>8.5273790333109147</v>
      </c>
      <c r="M10" s="11">
        <f t="shared" si="5"/>
        <v>16.931151976932306</v>
      </c>
      <c r="N10" s="11">
        <f t="shared" si="6"/>
        <v>13.187168492453521</v>
      </c>
      <c r="O10" s="11">
        <f t="shared" si="7"/>
        <v>5.8877436795065989</v>
      </c>
    </row>
    <row r="11" spans="2:15">
      <c r="B11" s="11">
        <f t="shared" si="8"/>
        <v>8.0000000000000002E-3</v>
      </c>
      <c r="C11" s="11">
        <v>6.4699999988079071E-2</v>
      </c>
      <c r="D11" s="11">
        <v>8.7399996817111969E-2</v>
      </c>
      <c r="E11" s="11">
        <v>7.7299997210502625E-2</v>
      </c>
      <c r="F11" s="11">
        <v>0.11559999734163284</v>
      </c>
      <c r="G11" s="11">
        <f t="shared" si="0"/>
        <v>8.6249997839331627E-2</v>
      </c>
      <c r="H11" s="11">
        <f t="shared" si="1"/>
        <v>2.1658330861195244E-2</v>
      </c>
      <c r="J11" s="11">
        <f t="shared" si="2"/>
        <v>7.3976675610543818</v>
      </c>
      <c r="K11" s="11">
        <f t="shared" si="3"/>
        <v>19.64928032548854</v>
      </c>
      <c r="L11" s="11">
        <f t="shared" si="4"/>
        <v>8.2190319496098976</v>
      </c>
      <c r="M11" s="11">
        <f t="shared" si="5"/>
        <v>14.111328156974423</v>
      </c>
      <c r="N11" s="11">
        <f t="shared" si="6"/>
        <v>12.344326998281812</v>
      </c>
      <c r="O11" s="11">
        <f t="shared" si="7"/>
        <v>5.714663449816265</v>
      </c>
    </row>
    <row r="12" spans="2:15">
      <c r="B12" s="11">
        <v>0</v>
      </c>
      <c r="C12" s="11">
        <v>0.1054999977350235</v>
      </c>
      <c r="D12" s="11">
        <v>0.1054999977350235</v>
      </c>
      <c r="E12" s="11">
        <v>0.1054999977350235</v>
      </c>
      <c r="F12" s="11">
        <v>0.1054999977350235</v>
      </c>
      <c r="G12" s="11">
        <f t="shared" si="0"/>
        <v>0.1054999977350235</v>
      </c>
      <c r="H12" s="11">
        <f t="shared" si="1"/>
        <v>0</v>
      </c>
      <c r="J12" s="11">
        <f t="shared" si="2"/>
        <v>12.062657049142073</v>
      </c>
      <c r="K12" s="11">
        <f t="shared" si="3"/>
        <v>23.718525232577718</v>
      </c>
      <c r="L12" s="11">
        <f t="shared" si="4"/>
        <v>11.217437042159654</v>
      </c>
      <c r="M12" s="11">
        <f t="shared" si="5"/>
        <v>12.878418017599813</v>
      </c>
      <c r="N12" s="11">
        <f t="shared" si="6"/>
        <v>14.969259335369815</v>
      </c>
      <c r="O12" s="11">
        <f t="shared" si="7"/>
        <v>5.8721313145589802</v>
      </c>
    </row>
    <row r="15" spans="2:15">
      <c r="B15" s="11" t="s">
        <v>101</v>
      </c>
      <c r="C15" s="130" t="s">
        <v>130</v>
      </c>
      <c r="D15" s="132"/>
      <c r="E15" s="132"/>
      <c r="F15" s="131"/>
      <c r="J15" s="130" t="s">
        <v>137</v>
      </c>
      <c r="K15" s="132"/>
      <c r="L15" s="132"/>
      <c r="M15" s="131"/>
    </row>
    <row r="16" spans="2:15">
      <c r="C16" s="50" t="s">
        <v>118</v>
      </c>
      <c r="D16" s="54" t="s">
        <v>119</v>
      </c>
      <c r="E16" s="130" t="s">
        <v>120</v>
      </c>
      <c r="F16" s="131"/>
      <c r="J16" s="50" t="s">
        <v>118</v>
      </c>
      <c r="K16" s="54" t="s">
        <v>119</v>
      </c>
      <c r="L16" s="130" t="s">
        <v>120</v>
      </c>
      <c r="M16" s="131"/>
    </row>
    <row r="17" spans="2:15">
      <c r="B17" s="11" t="s">
        <v>53</v>
      </c>
      <c r="C17" s="52" t="s">
        <v>52</v>
      </c>
      <c r="D17" s="13" t="s">
        <v>52</v>
      </c>
      <c r="E17" s="13" t="s">
        <v>52</v>
      </c>
      <c r="F17" s="13" t="s">
        <v>52</v>
      </c>
      <c r="G17" s="11" t="s">
        <v>2</v>
      </c>
      <c r="H17" s="11" t="s">
        <v>54</v>
      </c>
      <c r="J17" s="52" t="s">
        <v>124</v>
      </c>
      <c r="K17" s="13" t="s">
        <v>124</v>
      </c>
      <c r="L17" s="13" t="s">
        <v>124</v>
      </c>
      <c r="M17" s="13" t="s">
        <v>125</v>
      </c>
      <c r="N17" s="11" t="s">
        <v>2</v>
      </c>
      <c r="O17" s="11" t="s">
        <v>54</v>
      </c>
    </row>
    <row r="18" spans="2:15">
      <c r="B18" s="11">
        <v>125</v>
      </c>
      <c r="C18" s="11">
        <v>0.1421000063419342</v>
      </c>
      <c r="D18" s="11">
        <v>0.15029999613761902</v>
      </c>
      <c r="E18" s="11">
        <v>0.13279999792575836</v>
      </c>
      <c r="F18" s="11">
        <v>0.17180000245571136</v>
      </c>
      <c r="G18" s="11">
        <f>AVERAGE(C18:F18)</f>
        <v>0.14925000071525574</v>
      </c>
      <c r="H18" s="11">
        <f>STDEV(C18:F18)</f>
        <v>1.6646622081717126E-2</v>
      </c>
      <c r="J18" s="11">
        <f>C18/$C$5*100</f>
        <v>16.247428246291083</v>
      </c>
      <c r="K18" s="11">
        <f>D18/$D$5*100</f>
        <v>33.790467558114365</v>
      </c>
      <c r="L18" s="11">
        <f>E18/$E$5*100</f>
        <v>14.120148321449586</v>
      </c>
      <c r="M18" s="11">
        <f>F18/$F$5*100</f>
        <v>20.971680517058665</v>
      </c>
      <c r="N18" s="11">
        <f>AVERAGE(J18:M18)</f>
        <v>21.282431160728429</v>
      </c>
      <c r="O18" s="11">
        <f>STDEV(J18:M18)</f>
        <v>8.816595909591797</v>
      </c>
    </row>
    <row r="19" spans="2:15">
      <c r="B19" s="11">
        <f>B18/5</f>
        <v>25</v>
      </c>
      <c r="C19" s="11">
        <v>7.5000002980232239E-2</v>
      </c>
      <c r="D19" s="11">
        <v>8.5000000894069672E-2</v>
      </c>
      <c r="E19" s="11">
        <v>7.7699996531009674E-2</v>
      </c>
      <c r="F19" s="11">
        <v>0.12309999763965607</v>
      </c>
      <c r="G19" s="11">
        <f t="shared" ref="G19:G25" si="9">AVERAGE(C19:F19)</f>
        <v>9.0199999511241913E-2</v>
      </c>
      <c r="H19" s="11">
        <f t="shared" ref="H19:H25" si="10">STDEV(C19:F19)</f>
        <v>2.2336366695867443E-2</v>
      </c>
      <c r="J19" s="11">
        <f t="shared" ref="J19:J25" si="11">C19/$C$5*100</f>
        <v>8.5753491379918412</v>
      </c>
      <c r="K19" s="11">
        <f t="shared" ref="K19:K25" si="12">D19/$D$5*100</f>
        <v>19.109712883963702</v>
      </c>
      <c r="L19" s="11">
        <f t="shared" ref="L19:L25" si="13">E19/$E$5*100</f>
        <v>8.2615624452594254</v>
      </c>
      <c r="M19" s="11">
        <f t="shared" ref="M19:M25" si="14">F19/$F$5*100</f>
        <v>15.026855560232381</v>
      </c>
      <c r="N19" s="11">
        <f t="shared" ref="N19:N25" si="15">AVERAGE(J19:M19)</f>
        <v>12.743370006861838</v>
      </c>
      <c r="O19" s="11">
        <f t="shared" ref="O19:O25" si="16">STDEV(J19:M19)</f>
        <v>5.2663594282910475</v>
      </c>
    </row>
    <row r="20" spans="2:15">
      <c r="B20" s="11">
        <f t="shared" ref="B20:B24" si="17">B19/5</f>
        <v>5</v>
      </c>
      <c r="C20" s="11">
        <v>6.8199999630451202E-2</v>
      </c>
      <c r="D20" s="11">
        <v>7.4400000274181366E-2</v>
      </c>
      <c r="E20" s="11">
        <v>6.7699998617172241E-2</v>
      </c>
      <c r="F20" s="11">
        <v>9.2600002884864807E-2</v>
      </c>
      <c r="G20" s="11">
        <f t="shared" si="9"/>
        <v>7.5725000351667404E-2</v>
      </c>
      <c r="H20" s="11">
        <f t="shared" si="10"/>
        <v>1.1655436848580029E-2</v>
      </c>
      <c r="J20" s="11">
        <f t="shared" si="11"/>
        <v>7.7978504640350446</v>
      </c>
      <c r="K20" s="11">
        <f t="shared" si="12"/>
        <v>16.726619162960752</v>
      </c>
      <c r="L20" s="11">
        <f t="shared" si="13"/>
        <v>7.1982984696341425</v>
      </c>
      <c r="M20" s="11">
        <f t="shared" si="14"/>
        <v>11.303711575212121</v>
      </c>
      <c r="N20" s="11">
        <f t="shared" si="15"/>
        <v>10.756619917960515</v>
      </c>
      <c r="O20" s="11">
        <f t="shared" si="16"/>
        <v>4.3724961779224598</v>
      </c>
    </row>
    <row r="21" spans="2:15">
      <c r="B21" s="11">
        <f t="shared" si="17"/>
        <v>1</v>
      </c>
      <c r="C21" s="11">
        <v>6.3100002706050873E-2</v>
      </c>
      <c r="D21" s="11">
        <v>7.4500001966953278E-2</v>
      </c>
      <c r="E21" s="11">
        <v>6.4800001680850983E-2</v>
      </c>
      <c r="F21" s="11">
        <v>0.10570000112056732</v>
      </c>
      <c r="G21" s="11">
        <f t="shared" si="9"/>
        <v>7.7025001868605614E-2</v>
      </c>
      <c r="H21" s="11">
        <f t="shared" si="10"/>
        <v>1.9765183512691367E-2</v>
      </c>
      <c r="J21" s="11">
        <f t="shared" si="11"/>
        <v>7.2147270974807194</v>
      </c>
      <c r="K21" s="11">
        <f t="shared" si="12"/>
        <v>16.749101558451112</v>
      </c>
      <c r="L21" s="11">
        <f t="shared" si="13"/>
        <v>6.8899521781266859</v>
      </c>
      <c r="M21" s="11">
        <f t="shared" si="14"/>
        <v>12.902832493990967</v>
      </c>
      <c r="N21" s="11">
        <f t="shared" si="15"/>
        <v>10.939153332012371</v>
      </c>
      <c r="O21" s="11">
        <f t="shared" si="16"/>
        <v>4.7567115744032105</v>
      </c>
    </row>
    <row r="22" spans="2:15">
      <c r="B22" s="11">
        <f t="shared" si="17"/>
        <v>0.2</v>
      </c>
      <c r="C22" s="11">
        <v>6.4900003373622894E-2</v>
      </c>
      <c r="D22" s="11">
        <v>7.2599999606609344E-2</v>
      </c>
      <c r="E22" s="11">
        <v>6.8099997937679291E-2</v>
      </c>
      <c r="F22" s="11">
        <v>0.14390000700950623</v>
      </c>
      <c r="G22" s="11">
        <f t="shared" si="9"/>
        <v>8.7375001981854439E-2</v>
      </c>
      <c r="H22" s="11">
        <f t="shared" si="10"/>
        <v>3.7815465230985133E-2</v>
      </c>
      <c r="J22" s="11">
        <f t="shared" si="11"/>
        <v>7.4205355449432728</v>
      </c>
      <c r="K22" s="11">
        <f t="shared" si="12"/>
        <v>16.321942744296805</v>
      </c>
      <c r="L22" s="11">
        <f t="shared" si="13"/>
        <v>7.2408289652836704</v>
      </c>
      <c r="M22" s="11">
        <f t="shared" si="14"/>
        <v>17.56591926815506</v>
      </c>
      <c r="N22" s="11">
        <f t="shared" si="15"/>
        <v>12.137306630669702</v>
      </c>
      <c r="O22" s="11">
        <f t="shared" si="16"/>
        <v>5.5738806820774052</v>
      </c>
    </row>
    <row r="23" spans="2:15">
      <c r="B23" s="11">
        <f t="shared" si="17"/>
        <v>0.04</v>
      </c>
      <c r="C23" s="11">
        <v>6.2199998646974564E-2</v>
      </c>
      <c r="D23" s="11">
        <v>7.0000000298023224E-2</v>
      </c>
      <c r="E23" s="11">
        <v>6.719999760389328E-2</v>
      </c>
      <c r="F23" s="11">
        <v>9.790000319480896E-2</v>
      </c>
      <c r="G23" s="11">
        <f t="shared" si="9"/>
        <v>7.4324999935925007E-2</v>
      </c>
      <c r="H23" s="11">
        <f t="shared" si="10"/>
        <v>1.6044393776983773E-2</v>
      </c>
      <c r="J23" s="11">
        <f t="shared" si="11"/>
        <v>7.1118224478072607</v>
      </c>
      <c r="K23" s="11">
        <f t="shared" si="12"/>
        <v>15.737410511791246</v>
      </c>
      <c r="L23" s="11">
        <f t="shared" si="13"/>
        <v>7.1451351520238457</v>
      </c>
      <c r="M23" s="11">
        <f t="shared" si="14"/>
        <v>11.950684285641007</v>
      </c>
      <c r="N23" s="11">
        <f t="shared" si="15"/>
        <v>10.486263099315838</v>
      </c>
      <c r="O23" s="11">
        <f t="shared" si="16"/>
        <v>4.17408929106037</v>
      </c>
    </row>
    <row r="24" spans="2:15">
      <c r="B24" s="11">
        <f t="shared" si="17"/>
        <v>8.0000000000000002E-3</v>
      </c>
      <c r="C24" s="11">
        <v>6.3900001347064972E-2</v>
      </c>
      <c r="D24" s="11">
        <v>8.3099998533725739E-2</v>
      </c>
      <c r="E24" s="11">
        <v>6.719999760389328E-2</v>
      </c>
      <c r="F24" s="11">
        <v>0.11169999837875366</v>
      </c>
      <c r="G24" s="11">
        <f t="shared" si="9"/>
        <v>8.1474998965859413E-2</v>
      </c>
      <c r="H24" s="11">
        <f t="shared" si="10"/>
        <v>2.182389682809335E-2</v>
      </c>
      <c r="J24" s="11">
        <f t="shared" si="11"/>
        <v>7.3061973292675511</v>
      </c>
      <c r="K24" s="11">
        <f t="shared" si="12"/>
        <v>18.682554069809395</v>
      </c>
      <c r="L24" s="11">
        <f t="shared" si="13"/>
        <v>7.1451351520238457</v>
      </c>
      <c r="M24" s="11">
        <f t="shared" si="14"/>
        <v>13.635254052799443</v>
      </c>
      <c r="N24" s="11">
        <f t="shared" si="15"/>
        <v>11.69228515097506</v>
      </c>
      <c r="O24" s="11">
        <f t="shared" si="16"/>
        <v>5.5543774689809862</v>
      </c>
    </row>
    <row r="25" spans="2:15">
      <c r="B25" s="11">
        <v>0</v>
      </c>
      <c r="C25" s="11">
        <v>4.7499999403953552E-2</v>
      </c>
      <c r="D25" s="11">
        <v>4.7499999403953552E-2</v>
      </c>
      <c r="E25" s="11">
        <v>4.7499999403953552E-2</v>
      </c>
      <c r="F25" s="11">
        <v>4.7499999403953552E-2</v>
      </c>
      <c r="G25" s="11">
        <f t="shared" si="9"/>
        <v>4.7499999403953552E-2</v>
      </c>
      <c r="H25" s="11">
        <f t="shared" si="10"/>
        <v>0</v>
      </c>
      <c r="J25" s="11">
        <f t="shared" si="11"/>
        <v>5.4310541701000448</v>
      </c>
      <c r="K25" s="11">
        <f t="shared" si="12"/>
        <v>10.678956953532563</v>
      </c>
      <c r="L25" s="11">
        <f t="shared" si="13"/>
        <v>5.0505048744620371</v>
      </c>
      <c r="M25" s="11">
        <f t="shared" si="14"/>
        <v>5.7983399174688106</v>
      </c>
      <c r="N25" s="11">
        <f t="shared" si="15"/>
        <v>6.7397139788908635</v>
      </c>
      <c r="O25" s="11">
        <f t="shared" si="16"/>
        <v>2.6438506154478505</v>
      </c>
    </row>
    <row r="28" spans="2:15">
      <c r="B28" s="11" t="s">
        <v>102</v>
      </c>
      <c r="C28" s="130" t="s">
        <v>130</v>
      </c>
      <c r="D28" s="132"/>
      <c r="E28" s="132"/>
      <c r="F28" s="131"/>
      <c r="J28" s="130" t="s">
        <v>137</v>
      </c>
      <c r="K28" s="132"/>
      <c r="L28" s="132"/>
      <c r="M28" s="131"/>
    </row>
    <row r="29" spans="2:15">
      <c r="C29" s="50" t="s">
        <v>118</v>
      </c>
      <c r="D29" s="54" t="s">
        <v>119</v>
      </c>
      <c r="E29" s="130" t="s">
        <v>120</v>
      </c>
      <c r="F29" s="131"/>
      <c r="J29" s="50" t="s">
        <v>118</v>
      </c>
      <c r="K29" s="54" t="s">
        <v>119</v>
      </c>
      <c r="L29" s="130" t="s">
        <v>120</v>
      </c>
      <c r="M29" s="131"/>
    </row>
    <row r="30" spans="2:15">
      <c r="B30" s="11" t="s">
        <v>53</v>
      </c>
      <c r="C30" s="52" t="s">
        <v>52</v>
      </c>
      <c r="D30" s="13" t="s">
        <v>52</v>
      </c>
      <c r="E30" s="13" t="s">
        <v>52</v>
      </c>
      <c r="F30" s="13" t="s">
        <v>52</v>
      </c>
      <c r="G30" s="11" t="s">
        <v>2</v>
      </c>
      <c r="H30" s="11" t="s">
        <v>54</v>
      </c>
      <c r="J30" s="52" t="s">
        <v>124</v>
      </c>
      <c r="K30" s="13" t="s">
        <v>124</v>
      </c>
      <c r="L30" s="13" t="s">
        <v>124</v>
      </c>
      <c r="M30" s="13" t="s">
        <v>125</v>
      </c>
      <c r="N30" s="11" t="s">
        <v>2</v>
      </c>
      <c r="O30" s="11" t="s">
        <v>54</v>
      </c>
    </row>
    <row r="31" spans="2:15">
      <c r="B31" s="11">
        <v>125</v>
      </c>
      <c r="C31" s="11">
        <v>0.36710000038146973</v>
      </c>
      <c r="D31" s="11">
        <v>0.24420000612735748</v>
      </c>
      <c r="E31" s="11">
        <v>0.45309999585151672</v>
      </c>
      <c r="F31" s="11">
        <v>0.39509999752044678</v>
      </c>
      <c r="G31" s="11">
        <f>AVERAGE(C31:F31)</f>
        <v>0.36487499997019768</v>
      </c>
      <c r="H31" s="11">
        <f>STDEV(C31:F31)</f>
        <v>8.8061730509476632E-2</v>
      </c>
      <c r="J31" s="11">
        <f>C31/$C$5*100</f>
        <v>41.973473956497877</v>
      </c>
      <c r="K31" s="11">
        <f>D31/$D$5*100</f>
        <v>54.901081814948071</v>
      </c>
      <c r="L31" s="11">
        <f>E31/$E$5*100</f>
        <v>48.176500344889391</v>
      </c>
      <c r="M31" s="11">
        <f>F31/$F$5*100</f>
        <v>48.229981384461972</v>
      </c>
      <c r="N31" s="11">
        <f>AVERAGE(J31:M31)</f>
        <v>48.320259375199335</v>
      </c>
      <c r="O31" s="11">
        <f>STDEV(J31:M31)</f>
        <v>5.2794483900293088</v>
      </c>
    </row>
    <row r="32" spans="2:15">
      <c r="B32" s="11">
        <f>B31/5</f>
        <v>25</v>
      </c>
      <c r="C32" s="11">
        <v>0.26570001244544983</v>
      </c>
      <c r="D32" s="11">
        <v>0.16329999268054962</v>
      </c>
      <c r="E32" s="11">
        <v>0.27990001440048218</v>
      </c>
      <c r="F32" s="11">
        <v>0.25560000538825989</v>
      </c>
      <c r="G32" s="11">
        <f t="shared" ref="G32:G38" si="18">AVERAGE(C32:F32)</f>
        <v>0.24112500622868538</v>
      </c>
      <c r="H32" s="11">
        <f t="shared" ref="H32:H38" si="19">STDEV(C32:F32)</f>
        <v>5.2832094171737808E-2</v>
      </c>
      <c r="J32" s="11">
        <f t="shared" ref="J32:J38" si="20">C32/$C$5*100</f>
        <v>30.379603762003139</v>
      </c>
      <c r="K32" s="11">
        <f t="shared" ref="K32:K38" si="21">D32/$D$5*100</f>
        <v>36.713128720642146</v>
      </c>
      <c r="L32" s="11">
        <f t="shared" ref="L32:L38" si="22">E32/$E$5*100</f>
        <v>29.76076641748271</v>
      </c>
      <c r="M32" s="11">
        <f t="shared" ref="M32:M38" si="23">F32/$F$5*100</f>
        <v>31.201173320954506</v>
      </c>
      <c r="N32" s="11">
        <f t="shared" ref="N32:N38" si="24">AVERAGE(J32:M32)</f>
        <v>32.013668055270628</v>
      </c>
      <c r="O32" s="11">
        <f t="shared" ref="O32:O38" si="25">STDEV(J32:M32)</f>
        <v>3.1880406805614845</v>
      </c>
    </row>
    <row r="33" spans="2:15">
      <c r="B33" s="11">
        <f t="shared" ref="B33:B37" si="26">B32/5</f>
        <v>5</v>
      </c>
      <c r="C33" s="11">
        <v>0.15940000116825104</v>
      </c>
      <c r="D33" s="11">
        <v>0.13210000097751617</v>
      </c>
      <c r="E33" s="11">
        <v>0.20880000293254852</v>
      </c>
      <c r="F33" s="11">
        <v>0.19699999690055847</v>
      </c>
      <c r="G33" s="11">
        <f t="shared" si="18"/>
        <v>0.17432500049471855</v>
      </c>
      <c r="H33" s="11">
        <f t="shared" si="19"/>
        <v>3.5158628358797087E-2</v>
      </c>
      <c r="J33" s="11">
        <f t="shared" si="20"/>
        <v>18.2254747773055</v>
      </c>
      <c r="K33" s="11">
        <f t="shared" si="21"/>
        <v>29.698741930575462</v>
      </c>
      <c r="L33" s="11">
        <f t="shared" si="22"/>
        <v>22.200956754343693</v>
      </c>
      <c r="M33" s="11">
        <f t="shared" si="23"/>
        <v>24.047851791650039</v>
      </c>
      <c r="N33" s="11">
        <f t="shared" si="24"/>
        <v>23.543256313468675</v>
      </c>
      <c r="O33" s="11">
        <f t="shared" si="25"/>
        <v>4.7688289391210175</v>
      </c>
    </row>
    <row r="34" spans="2:15">
      <c r="B34" s="11">
        <f t="shared" si="26"/>
        <v>1</v>
      </c>
      <c r="C34" s="11">
        <v>0.10679999738931656</v>
      </c>
      <c r="D34" s="11">
        <v>9.2900000512599945E-2</v>
      </c>
      <c r="E34" s="11">
        <v>0.11559999734163284</v>
      </c>
      <c r="F34" s="11">
        <v>0.14030000567436218</v>
      </c>
      <c r="G34" s="11">
        <f t="shared" si="18"/>
        <v>0.11390000022947788</v>
      </c>
      <c r="H34" s="11">
        <f t="shared" si="19"/>
        <v>1.9927036124408368E-2</v>
      </c>
      <c r="J34" s="11">
        <f t="shared" si="20"/>
        <v>12.211296388766767</v>
      </c>
      <c r="K34" s="11">
        <f t="shared" si="21"/>
        <v>20.88579197697074</v>
      </c>
      <c r="L34" s="11">
        <f t="shared" si="22"/>
        <v>12.291333839745707</v>
      </c>
      <c r="M34" s="11">
        <f t="shared" si="23"/>
        <v>17.126465969072086</v>
      </c>
      <c r="N34" s="11">
        <f t="shared" si="24"/>
        <v>15.628722043638824</v>
      </c>
      <c r="O34" s="11">
        <f t="shared" si="25"/>
        <v>4.1911406275689647</v>
      </c>
    </row>
    <row r="35" spans="2:15">
      <c r="B35" s="11">
        <f t="shared" si="26"/>
        <v>0.2</v>
      </c>
      <c r="C35" s="11">
        <v>7.1699999272823334E-2</v>
      </c>
      <c r="D35" s="11">
        <v>9.4999998807907104E-2</v>
      </c>
      <c r="E35" s="11">
        <v>7.680000364780426E-2</v>
      </c>
      <c r="F35" s="11">
        <v>0.11529999971389771</v>
      </c>
      <c r="G35" s="11">
        <f t="shared" si="18"/>
        <v>8.9700000360608101E-2</v>
      </c>
      <c r="H35" s="11">
        <f t="shared" si="19"/>
        <v>1.978096648111009E-2</v>
      </c>
      <c r="J35" s="11">
        <f t="shared" si="20"/>
        <v>8.1980333670157055</v>
      </c>
      <c r="K35" s="11">
        <f t="shared" si="21"/>
        <v>21.357913907065125</v>
      </c>
      <c r="L35" s="11">
        <f t="shared" si="22"/>
        <v>8.1658694241931595</v>
      </c>
      <c r="M35" s="11">
        <f t="shared" si="23"/>
        <v>14.074707351882418</v>
      </c>
      <c r="N35" s="11">
        <f t="shared" si="24"/>
        <v>12.949131012539102</v>
      </c>
      <c r="O35" s="11">
        <f t="shared" si="25"/>
        <v>6.2563853281482684</v>
      </c>
    </row>
    <row r="36" spans="2:15">
      <c r="B36" s="11">
        <f t="shared" si="26"/>
        <v>0.04</v>
      </c>
      <c r="C36" s="11">
        <v>6.4000003039836884E-2</v>
      </c>
      <c r="D36" s="11">
        <v>6.9399997591972351E-2</v>
      </c>
      <c r="E36" s="11">
        <v>6.889999657869339E-2</v>
      </c>
      <c r="F36" s="11">
        <v>0.10140000283718109</v>
      </c>
      <c r="G36" s="11">
        <f t="shared" si="18"/>
        <v>7.5925000011920929E-2</v>
      </c>
      <c r="H36" s="11">
        <f t="shared" si="19"/>
        <v>1.715719141301416E-2</v>
      </c>
      <c r="J36" s="11">
        <f t="shared" si="20"/>
        <v>7.3176313212119952</v>
      </c>
      <c r="K36" s="11">
        <f t="shared" si="21"/>
        <v>15.602517813889719</v>
      </c>
      <c r="L36" s="11">
        <f t="shared" si="22"/>
        <v>7.3258899565827234</v>
      </c>
      <c r="M36" s="11">
        <f t="shared" si="23"/>
        <v>12.377930346528403</v>
      </c>
      <c r="N36" s="11">
        <f t="shared" si="24"/>
        <v>10.65599235955321</v>
      </c>
      <c r="O36" s="11">
        <f t="shared" si="25"/>
        <v>4.0688827679504218</v>
      </c>
    </row>
    <row r="37" spans="2:15">
      <c r="B37" s="11">
        <f t="shared" si="26"/>
        <v>8.0000000000000002E-3</v>
      </c>
      <c r="C37" s="11">
        <v>6.4099997282028198E-2</v>
      </c>
      <c r="D37" s="11">
        <v>7.0399999618530273E-2</v>
      </c>
      <c r="E37" s="11">
        <v>6.6399998962879181E-2</v>
      </c>
      <c r="F37" s="11">
        <v>0.12950000166893005</v>
      </c>
      <c r="G37" s="11">
        <f t="shared" si="18"/>
        <v>8.2599999383091927E-2</v>
      </c>
      <c r="H37" s="11">
        <f t="shared" si="19"/>
        <v>3.1374832270580515E-2</v>
      </c>
      <c r="J37" s="11">
        <f t="shared" si="20"/>
        <v>7.3290644612720763</v>
      </c>
      <c r="K37" s="11">
        <f t="shared" si="21"/>
        <v>15.827338418712053</v>
      </c>
      <c r="L37" s="11">
        <f t="shared" si="22"/>
        <v>7.0600741607247928</v>
      </c>
      <c r="M37" s="11">
        <f t="shared" si="23"/>
        <v>15.808106071823161</v>
      </c>
      <c r="N37" s="11">
        <f t="shared" si="24"/>
        <v>11.506145778133021</v>
      </c>
      <c r="O37" s="11">
        <f t="shared" si="25"/>
        <v>4.9797968285286727</v>
      </c>
    </row>
    <row r="38" spans="2:15">
      <c r="B38" s="11">
        <v>0</v>
      </c>
      <c r="C38" s="11">
        <v>4.7100000083446503E-2</v>
      </c>
      <c r="D38" s="11">
        <v>4.7100000083446503E-2</v>
      </c>
      <c r="E38" s="11">
        <v>4.7100000083446503E-2</v>
      </c>
      <c r="F38" s="11">
        <v>4.7100000083446503E-2</v>
      </c>
      <c r="G38" s="11">
        <f t="shared" si="18"/>
        <v>4.7100000083446503E-2</v>
      </c>
      <c r="H38" s="11">
        <f t="shared" si="19"/>
        <v>0</v>
      </c>
      <c r="J38" s="11">
        <f t="shared" si="20"/>
        <v>5.3853190542066294</v>
      </c>
      <c r="K38" s="11">
        <f t="shared" si="21"/>
        <v>10.589029046611758</v>
      </c>
      <c r="L38" s="11">
        <f t="shared" si="22"/>
        <v>5.0079743788125111</v>
      </c>
      <c r="M38" s="11">
        <f t="shared" si="23"/>
        <v>5.7495118741812279</v>
      </c>
      <c r="N38" s="11">
        <f t="shared" si="24"/>
        <v>6.6829585884530314</v>
      </c>
      <c r="O38" s="11">
        <f t="shared" si="25"/>
        <v>2.6215866478063417</v>
      </c>
    </row>
    <row r="41" spans="2:15">
      <c r="B41" s="11" t="s">
        <v>111</v>
      </c>
      <c r="C41" s="130" t="s">
        <v>130</v>
      </c>
      <c r="D41" s="132"/>
      <c r="E41" s="132"/>
      <c r="F41" s="131"/>
      <c r="J41" s="130" t="s">
        <v>137</v>
      </c>
      <c r="K41" s="132"/>
      <c r="L41" s="132"/>
      <c r="M41" s="131"/>
    </row>
    <row r="42" spans="2:15">
      <c r="C42" s="50" t="s">
        <v>118</v>
      </c>
      <c r="D42" s="54" t="s">
        <v>119</v>
      </c>
      <c r="E42" s="130" t="s">
        <v>120</v>
      </c>
      <c r="F42" s="131"/>
      <c r="J42" s="50" t="s">
        <v>118</v>
      </c>
      <c r="K42" s="54" t="s">
        <v>119</v>
      </c>
      <c r="L42" s="130" t="s">
        <v>120</v>
      </c>
      <c r="M42" s="131"/>
    </row>
    <row r="43" spans="2:15">
      <c r="B43" s="11" t="s">
        <v>53</v>
      </c>
      <c r="C43" s="52" t="s">
        <v>52</v>
      </c>
      <c r="D43" s="13" t="s">
        <v>52</v>
      </c>
      <c r="E43" s="13" t="s">
        <v>52</v>
      </c>
      <c r="F43" s="13" t="s">
        <v>52</v>
      </c>
      <c r="G43" s="11" t="s">
        <v>2</v>
      </c>
      <c r="H43" s="11" t="s">
        <v>54</v>
      </c>
      <c r="J43" s="52" t="s">
        <v>124</v>
      </c>
      <c r="K43" s="13" t="s">
        <v>124</v>
      </c>
      <c r="L43" s="13" t="s">
        <v>124</v>
      </c>
      <c r="M43" s="13" t="s">
        <v>125</v>
      </c>
      <c r="N43" s="11" t="s">
        <v>2</v>
      </c>
      <c r="O43" s="11" t="s">
        <v>54</v>
      </c>
    </row>
    <row r="44" spans="2:15">
      <c r="B44" s="11">
        <v>125</v>
      </c>
      <c r="C44" s="11">
        <v>0.54570001363754272</v>
      </c>
      <c r="D44" s="11">
        <v>0.52130001783370972</v>
      </c>
      <c r="E44" s="11">
        <v>1.0803999900817871</v>
      </c>
      <c r="F44" s="11">
        <v>0.90979999303817749</v>
      </c>
      <c r="G44" s="11">
        <f>AVERAGE(C44:F44)</f>
        <v>0.76430000364780426</v>
      </c>
      <c r="H44" s="11">
        <f>STDEV(C44:F44)</f>
        <v>0.27563526447964981</v>
      </c>
      <c r="J44" s="11">
        <f>C44/$C$5*100</f>
        <v>62.394239407993524</v>
      </c>
      <c r="K44" s="11">
        <f>D44/$D$5*100</f>
        <v>117.19874779321771</v>
      </c>
      <c r="L44" s="11">
        <f>E44/$E$5*100</f>
        <v>114.87506283679316</v>
      </c>
      <c r="M44" s="11">
        <f>F44/$F$5*100</f>
        <v>111.05957226826892</v>
      </c>
      <c r="N44" s="11">
        <f>AVERAGE(J44:M44)</f>
        <v>101.38190557656833</v>
      </c>
      <c r="O44" s="11">
        <f>STDEV(J44:M44)</f>
        <v>26.114702987802509</v>
      </c>
    </row>
    <row r="45" spans="2:15">
      <c r="B45" s="11">
        <f>B44/5</f>
        <v>25</v>
      </c>
      <c r="C45" s="11">
        <v>0.32409998774528503</v>
      </c>
      <c r="D45" s="11">
        <v>0.34779998660087585</v>
      </c>
      <c r="E45" s="11">
        <v>0.68620002269744873</v>
      </c>
      <c r="F45" s="11">
        <v>0.51690000295639038</v>
      </c>
      <c r="G45" s="11">
        <f t="shared" ref="G45:G51" si="27">AVERAGE(C45:F45)</f>
        <v>0.46875</v>
      </c>
      <c r="H45" s="11">
        <f t="shared" ref="H45:H51" si="28">STDEV(C45:F45)</f>
        <v>0.16847894719356765</v>
      </c>
      <c r="J45" s="11">
        <f t="shared" ref="J45:J51" si="29">C45/$C$5*100</f>
        <v>37.056939201285488</v>
      </c>
      <c r="K45" s="11">
        <f t="shared" ref="K45:K51" si="30">D45/$D$5*100</f>
        <v>78.192444883290207</v>
      </c>
      <c r="L45" s="11">
        <f t="shared" ref="L45:L51" si="31">E45/$E$5*100</f>
        <v>72.961191641635452</v>
      </c>
      <c r="M45" s="11">
        <f t="shared" ref="M45:M51" si="32">F45/$F$5*100</f>
        <v>63.098146486130744</v>
      </c>
      <c r="N45" s="11">
        <f t="shared" ref="N45:N51" si="33">AVERAGE(J45:M45)</f>
        <v>62.827180553085469</v>
      </c>
      <c r="O45" s="11">
        <f t="shared" ref="O45:O51" si="34">STDEV(J45:M45)</f>
        <v>18.284495167097273</v>
      </c>
    </row>
    <row r="46" spans="2:15">
      <c r="B46" s="11">
        <f t="shared" ref="B46:B50" si="35">B45/5</f>
        <v>5</v>
      </c>
      <c r="C46" s="11">
        <v>0.23950000107288361</v>
      </c>
      <c r="D46" s="11">
        <v>0.25029999017715454</v>
      </c>
      <c r="E46" s="11">
        <v>0.50129997730255127</v>
      </c>
      <c r="F46" s="11">
        <v>0.41990000009536743</v>
      </c>
      <c r="G46" s="11">
        <f t="shared" si="27"/>
        <v>0.35274999216198921</v>
      </c>
      <c r="H46" s="11">
        <f t="shared" si="28"/>
        <v>0.12896741841655085</v>
      </c>
      <c r="J46" s="11">
        <f t="shared" si="29"/>
        <v>27.383947281851668</v>
      </c>
      <c r="K46" s="11">
        <f t="shared" si="30"/>
        <v>56.272481139209887</v>
      </c>
      <c r="L46" s="11">
        <f t="shared" si="31"/>
        <v>53.301431804302588</v>
      </c>
      <c r="M46" s="11">
        <f t="shared" si="32"/>
        <v>51.257325525260491</v>
      </c>
      <c r="N46" s="11">
        <f t="shared" si="33"/>
        <v>47.053796437656153</v>
      </c>
      <c r="O46" s="11">
        <f t="shared" si="34"/>
        <v>13.273905703844578</v>
      </c>
    </row>
    <row r="47" spans="2:15">
      <c r="B47" s="11">
        <f t="shared" si="35"/>
        <v>1</v>
      </c>
      <c r="C47" s="11">
        <v>0.16290000081062317</v>
      </c>
      <c r="D47" s="11">
        <v>0.17710000276565552</v>
      </c>
      <c r="E47" s="11">
        <v>0.33140000700950623</v>
      </c>
      <c r="F47" s="11">
        <v>0.29480001330375671</v>
      </c>
      <c r="G47" s="11">
        <f t="shared" si="27"/>
        <v>0.24155000597238541</v>
      </c>
      <c r="H47" s="11">
        <f t="shared" si="28"/>
        <v>8.4159000692052011E-2</v>
      </c>
      <c r="J47" s="11">
        <f t="shared" si="29"/>
        <v>18.62565768028616</v>
      </c>
      <c r="K47" s="11">
        <f t="shared" si="30"/>
        <v>39.815649047092826</v>
      </c>
      <c r="L47" s="11">
        <f t="shared" si="31"/>
        <v>35.236576248440009</v>
      </c>
      <c r="M47" s="11">
        <f t="shared" si="32"/>
        <v>35.986330658084917</v>
      </c>
      <c r="N47" s="11">
        <f t="shared" si="33"/>
        <v>32.416053408475975</v>
      </c>
      <c r="O47" s="11">
        <f t="shared" si="34"/>
        <v>9.4097690139016006</v>
      </c>
    </row>
    <row r="48" spans="2:15">
      <c r="B48" s="11">
        <f t="shared" si="35"/>
        <v>0.2</v>
      </c>
      <c r="C48" s="11">
        <v>0.11309999972581863</v>
      </c>
      <c r="D48" s="11">
        <v>0.10589999705553055</v>
      </c>
      <c r="E48" s="11">
        <v>0.13320000469684601</v>
      </c>
      <c r="F48" s="11">
        <v>0.14839999377727509</v>
      </c>
      <c r="G48" s="11">
        <f t="shared" si="27"/>
        <v>0.12514999881386757</v>
      </c>
      <c r="H48" s="11">
        <f t="shared" si="28"/>
        <v>1.9331579571885488E-2</v>
      </c>
      <c r="J48" s="11">
        <f t="shared" si="29"/>
        <v>12.931625954885703</v>
      </c>
      <c r="K48" s="11">
        <f t="shared" si="30"/>
        <v>23.808453139498521</v>
      </c>
      <c r="L48" s="11">
        <f t="shared" si="31"/>
        <v>14.162679609292672</v>
      </c>
      <c r="M48" s="11">
        <f t="shared" si="32"/>
        <v>18.11523407301933</v>
      </c>
      <c r="N48" s="11">
        <f t="shared" si="33"/>
        <v>17.254498194174058</v>
      </c>
      <c r="O48" s="11">
        <f t="shared" si="34"/>
        <v>4.8969976597061384</v>
      </c>
    </row>
    <row r="49" spans="2:15">
      <c r="B49" s="11">
        <f t="shared" si="35"/>
        <v>0.04</v>
      </c>
      <c r="C49" s="11">
        <v>7.4600003659725189E-2</v>
      </c>
      <c r="D49" s="11">
        <v>7.2599999606609344E-2</v>
      </c>
      <c r="E49" s="11">
        <v>7.2999998927116394E-2</v>
      </c>
      <c r="F49" s="11">
        <v>0.1193000003695488</v>
      </c>
      <c r="G49" s="11">
        <f t="shared" si="27"/>
        <v>8.4875000640749931E-2</v>
      </c>
      <c r="H49" s="11">
        <f t="shared" si="28"/>
        <v>2.2966261380372888E-2</v>
      </c>
      <c r="J49" s="11">
        <f t="shared" si="29"/>
        <v>8.5296140220984249</v>
      </c>
      <c r="K49" s="11">
        <f t="shared" si="30"/>
        <v>16.321942744296805</v>
      </c>
      <c r="L49" s="11">
        <f t="shared" si="31"/>
        <v>7.7618285272323186</v>
      </c>
      <c r="M49" s="11">
        <f t="shared" si="32"/>
        <v>14.562988694252976</v>
      </c>
      <c r="N49" s="11">
        <f t="shared" si="33"/>
        <v>11.794093496970131</v>
      </c>
      <c r="O49" s="11">
        <f t="shared" si="34"/>
        <v>4.2850198929171075</v>
      </c>
    </row>
    <row r="50" spans="2:15">
      <c r="B50" s="11">
        <f t="shared" si="35"/>
        <v>8.0000000000000002E-3</v>
      </c>
      <c r="C50" s="11">
        <v>6.7299999296665192E-2</v>
      </c>
      <c r="D50" s="11">
        <v>7.3799997568130493E-2</v>
      </c>
      <c r="E50" s="11">
        <v>6.6399998962879181E-2</v>
      </c>
      <c r="F50" s="11">
        <v>0.12110000103712082</v>
      </c>
      <c r="G50" s="11">
        <f t="shared" si="27"/>
        <v>8.2149999216198921E-2</v>
      </c>
      <c r="H50" s="11">
        <f t="shared" si="28"/>
        <v>2.6175116522900704E-2</v>
      </c>
      <c r="J50" s="11">
        <f t="shared" si="29"/>
        <v>7.6949462403037669</v>
      </c>
      <c r="K50" s="11">
        <f t="shared" si="30"/>
        <v>16.591726465059224</v>
      </c>
      <c r="L50" s="11">
        <f t="shared" si="31"/>
        <v>7.0600741607247928</v>
      </c>
      <c r="M50" s="11">
        <f t="shared" si="32"/>
        <v>14.782715343794465</v>
      </c>
      <c r="N50" s="11">
        <f t="shared" si="33"/>
        <v>11.532365552470562</v>
      </c>
      <c r="O50" s="11">
        <f t="shared" si="34"/>
        <v>4.8610384308932479</v>
      </c>
    </row>
    <row r="51" spans="2:15">
      <c r="B51" s="11">
        <v>0</v>
      </c>
      <c r="C51" s="11">
        <v>5.0400000065565109E-2</v>
      </c>
      <c r="D51" s="11">
        <v>5.0400000065565109E-2</v>
      </c>
      <c r="E51" s="11">
        <v>5.0400000065565109E-2</v>
      </c>
      <c r="F51" s="11">
        <v>5.0400000065565109E-2</v>
      </c>
      <c r="G51" s="11">
        <f t="shared" si="27"/>
        <v>5.0400000065565109E-2</v>
      </c>
      <c r="H51" s="11">
        <f t="shared" si="28"/>
        <v>0</v>
      </c>
      <c r="J51" s="11">
        <f t="shared" si="29"/>
        <v>5.7626343992405831</v>
      </c>
      <c r="K51" s="11">
        <f t="shared" si="30"/>
        <v>11.330935534988885</v>
      </c>
      <c r="L51" s="11">
        <f t="shared" si="31"/>
        <v>5.358851562066274</v>
      </c>
      <c r="M51" s="11">
        <f t="shared" si="32"/>
        <v>6.1523439134248337</v>
      </c>
      <c r="N51" s="11">
        <f t="shared" si="33"/>
        <v>7.1511913524301436</v>
      </c>
      <c r="O51" s="11">
        <f t="shared" si="34"/>
        <v>2.8052646918733464</v>
      </c>
    </row>
    <row r="54" spans="2:15">
      <c r="B54" s="11" t="s">
        <v>112</v>
      </c>
      <c r="C54" s="130" t="s">
        <v>130</v>
      </c>
      <c r="D54" s="132"/>
      <c r="E54" s="132"/>
      <c r="F54" s="131"/>
      <c r="J54" s="130" t="s">
        <v>137</v>
      </c>
      <c r="K54" s="132"/>
      <c r="L54" s="132"/>
      <c r="M54" s="131"/>
    </row>
    <row r="55" spans="2:15">
      <c r="C55" s="50" t="s">
        <v>118</v>
      </c>
      <c r="D55" s="54" t="s">
        <v>119</v>
      </c>
      <c r="E55" s="130" t="s">
        <v>120</v>
      </c>
      <c r="F55" s="131"/>
      <c r="J55" s="50" t="s">
        <v>118</v>
      </c>
      <c r="K55" s="54" t="s">
        <v>119</v>
      </c>
      <c r="L55" s="130" t="s">
        <v>120</v>
      </c>
      <c r="M55" s="131"/>
    </row>
    <row r="56" spans="2:15">
      <c r="B56" s="11" t="s">
        <v>53</v>
      </c>
      <c r="C56" s="52" t="s">
        <v>52</v>
      </c>
      <c r="D56" s="13" t="s">
        <v>52</v>
      </c>
      <c r="E56" s="13" t="s">
        <v>52</v>
      </c>
      <c r="F56" s="13" t="s">
        <v>52</v>
      </c>
      <c r="G56" s="11" t="s">
        <v>2</v>
      </c>
      <c r="H56" s="11" t="s">
        <v>54</v>
      </c>
      <c r="J56" s="52" t="s">
        <v>124</v>
      </c>
      <c r="K56" s="13" t="s">
        <v>124</v>
      </c>
      <c r="L56" s="13" t="s">
        <v>124</v>
      </c>
      <c r="M56" s="13" t="s">
        <v>125</v>
      </c>
      <c r="N56" s="11" t="s">
        <v>2</v>
      </c>
      <c r="O56" s="11" t="s">
        <v>54</v>
      </c>
    </row>
    <row r="57" spans="2:15">
      <c r="B57" s="11">
        <v>125</v>
      </c>
      <c r="C57" s="11">
        <v>0.24609999358654022</v>
      </c>
      <c r="D57" s="11">
        <v>0.22059999406337738</v>
      </c>
      <c r="E57" s="11">
        <v>0.28159999847412109</v>
      </c>
      <c r="F57" s="11">
        <v>0.38699999451637268</v>
      </c>
      <c r="G57" s="11">
        <f>AVERAGE(C57:F57)</f>
        <v>0.28382499516010284</v>
      </c>
      <c r="H57" s="11">
        <f>STDEV(C57:F57)</f>
        <v>7.3190636035459139E-2</v>
      </c>
      <c r="J57" s="11">
        <f>C57/$C$5*100</f>
        <v>28.138577120035208</v>
      </c>
      <c r="K57" s="11">
        <f>D57/$D$5*100</f>
        <v>49.595323581336054</v>
      </c>
      <c r="L57" s="11">
        <f>E57/$E$5*100</f>
        <v>29.941519637654469</v>
      </c>
      <c r="M57" s="11">
        <f>F57/$F$5*100</f>
        <v>47.241211461525282</v>
      </c>
      <c r="N57" s="11">
        <f>AVERAGE(J57:M57)</f>
        <v>38.729157950137747</v>
      </c>
      <c r="O57" s="11">
        <f>STDEV(J57:M57)</f>
        <v>11.253319509302157</v>
      </c>
    </row>
    <row r="58" spans="2:15">
      <c r="B58" s="11">
        <f>B57/5</f>
        <v>25</v>
      </c>
      <c r="C58" s="11">
        <v>9.6900001168251038E-2</v>
      </c>
      <c r="D58" s="11">
        <v>9.4899997115135193E-2</v>
      </c>
      <c r="E58" s="11">
        <v>0.10369999706745148</v>
      </c>
      <c r="F58" s="11">
        <v>0.15680000185966492</v>
      </c>
      <c r="G58" s="11">
        <f t="shared" ref="G58:G64" si="36">AVERAGE(C58:F58)</f>
        <v>0.11307499930262566</v>
      </c>
      <c r="H58" s="11">
        <f t="shared" ref="H58:H64" si="37">STDEV(C58:F58)</f>
        <v>2.9392333380690257E-2</v>
      </c>
      <c r="J58" s="11">
        <f t="shared" ref="J58:J64" si="38">C58/$C$5*100</f>
        <v>11.079350779607088</v>
      </c>
      <c r="K58" s="11">
        <f t="shared" ref="K58:K64" si="39">D58/$D$5*100</f>
        <v>21.335431511574765</v>
      </c>
      <c r="L58" s="11">
        <f t="shared" ref="L58:L64" si="40">E58/$E$5*100</f>
        <v>11.026049415640005</v>
      </c>
      <c r="M58" s="11">
        <f t="shared" ref="M58:M64" si="41">F58/$F$5*100</f>
        <v>19.140625710542754</v>
      </c>
      <c r="N58" s="11">
        <f t="shared" ref="N58:N64" si="42">AVERAGE(J58:M58)</f>
        <v>15.645364354341151</v>
      </c>
      <c r="O58" s="11">
        <f t="shared" ref="O58:O64" si="43">STDEV(J58:M58)</f>
        <v>5.3783599318487569</v>
      </c>
    </row>
    <row r="59" spans="2:15">
      <c r="B59" s="11">
        <f t="shared" ref="B59:B63" si="44">B58/5</f>
        <v>5</v>
      </c>
      <c r="C59" s="11">
        <v>7.7399998903274536E-2</v>
      </c>
      <c r="D59" s="11">
        <v>7.3899999260902405E-2</v>
      </c>
      <c r="E59" s="11">
        <v>7.4100002646446228E-2</v>
      </c>
      <c r="F59" s="11">
        <v>0.11999999731779099</v>
      </c>
      <c r="G59" s="11">
        <f t="shared" si="36"/>
        <v>8.6349999532103539E-2</v>
      </c>
      <c r="H59" s="11">
        <f t="shared" si="37"/>
        <v>2.2490663193751696E-2</v>
      </c>
      <c r="J59" s="11">
        <f t="shared" si="38"/>
        <v>8.8497598333523353</v>
      </c>
      <c r="K59" s="11">
        <f t="shared" si="39"/>
        <v>16.614208860549585</v>
      </c>
      <c r="L59" s="11">
        <f t="shared" si="40"/>
        <v>7.8787879844136866</v>
      </c>
      <c r="M59" s="11">
        <f t="shared" si="41"/>
        <v>14.648437542632564</v>
      </c>
      <c r="N59" s="11">
        <f t="shared" si="42"/>
        <v>11.997798555237042</v>
      </c>
      <c r="O59" s="11">
        <f t="shared" si="43"/>
        <v>4.2900476697249434</v>
      </c>
    </row>
    <row r="60" spans="2:15">
      <c r="B60" s="11">
        <f t="shared" si="44"/>
        <v>1</v>
      </c>
      <c r="C60" s="11">
        <v>7.3200002312660217E-2</v>
      </c>
      <c r="D60" s="11">
        <v>6.9399997591972351E-2</v>
      </c>
      <c r="E60" s="11">
        <v>6.6600002348423004E-2</v>
      </c>
      <c r="F60" s="11">
        <v>0.10840000212192535</v>
      </c>
      <c r="G60" s="11">
        <f t="shared" si="36"/>
        <v>7.9400001093745232E-2</v>
      </c>
      <c r="H60" s="11">
        <f t="shared" si="37"/>
        <v>1.9521612659098499E-2</v>
      </c>
      <c r="J60" s="11">
        <f t="shared" si="38"/>
        <v>8.3695406905292877</v>
      </c>
      <c r="K60" s="11">
        <f t="shared" si="39"/>
        <v>15.602517813889719</v>
      </c>
      <c r="L60" s="11">
        <f t="shared" si="40"/>
        <v>7.0813398046463361</v>
      </c>
      <c r="M60" s="11">
        <f t="shared" si="41"/>
        <v>13.232422468303199</v>
      </c>
      <c r="N60" s="11">
        <f t="shared" si="42"/>
        <v>11.071455194342136</v>
      </c>
      <c r="O60" s="11">
        <f t="shared" si="43"/>
        <v>4.017531200061117</v>
      </c>
    </row>
    <row r="61" spans="2:15">
      <c r="B61" s="11">
        <f t="shared" si="44"/>
        <v>0.2</v>
      </c>
      <c r="C61" s="11">
        <v>7.2700001299381256E-2</v>
      </c>
      <c r="D61" s="11">
        <v>7.1999996900558472E-2</v>
      </c>
      <c r="E61" s="11">
        <v>6.7900002002716064E-2</v>
      </c>
      <c r="F61" s="11">
        <v>0.11999999731779099</v>
      </c>
      <c r="G61" s="11">
        <f t="shared" si="36"/>
        <v>8.3149999380111694E-2</v>
      </c>
      <c r="H61" s="11">
        <f t="shared" si="37"/>
        <v>2.4657722138638125E-2</v>
      </c>
      <c r="J61" s="11">
        <f t="shared" si="38"/>
        <v>8.3123715826914282</v>
      </c>
      <c r="K61" s="11">
        <f t="shared" si="39"/>
        <v>16.187050046395278</v>
      </c>
      <c r="L61" s="11">
        <f t="shared" si="40"/>
        <v>7.2195641135556858</v>
      </c>
      <c r="M61" s="11">
        <f t="shared" si="41"/>
        <v>14.648437542632564</v>
      </c>
      <c r="N61" s="11">
        <f t="shared" si="42"/>
        <v>11.591855821318738</v>
      </c>
      <c r="O61" s="11">
        <f t="shared" si="43"/>
        <v>4.4844343171473025</v>
      </c>
    </row>
    <row r="62" spans="2:15">
      <c r="B62" s="11">
        <f t="shared" si="44"/>
        <v>0.04</v>
      </c>
      <c r="C62" s="11">
        <v>7.0799998939037323E-2</v>
      </c>
      <c r="D62" s="11">
        <v>6.8199999630451202E-2</v>
      </c>
      <c r="E62" s="11">
        <v>6.7500002682209015E-2</v>
      </c>
      <c r="F62" s="11">
        <v>0.10239999741315842</v>
      </c>
      <c r="G62" s="11">
        <f t="shared" si="36"/>
        <v>7.7224999666213989E-2</v>
      </c>
      <c r="H62" s="11">
        <f t="shared" si="37"/>
        <v>1.6843271039075732E-2</v>
      </c>
      <c r="J62" s="11">
        <f t="shared" si="38"/>
        <v>8.0951291432844279</v>
      </c>
      <c r="K62" s="11">
        <f t="shared" si="39"/>
        <v>15.332734093127302</v>
      </c>
      <c r="L62" s="11">
        <f t="shared" si="40"/>
        <v>7.1770336179061607</v>
      </c>
      <c r="M62" s="11">
        <f t="shared" si="41"/>
        <v>12.5</v>
      </c>
      <c r="N62" s="11">
        <f t="shared" si="42"/>
        <v>10.776224213579473</v>
      </c>
      <c r="O62" s="11">
        <f t="shared" si="43"/>
        <v>3.8242920462141421</v>
      </c>
    </row>
    <row r="63" spans="2:15">
      <c r="B63" s="11">
        <f t="shared" si="44"/>
        <v>8.0000000000000002E-3</v>
      </c>
      <c r="C63" s="11">
        <v>7.1299999952316284E-2</v>
      </c>
      <c r="D63" s="11">
        <v>7.3100000619888306E-2</v>
      </c>
      <c r="E63" s="11">
        <v>6.5999999642372131E-2</v>
      </c>
      <c r="F63" s="11">
        <v>9.7800001502037048E-2</v>
      </c>
      <c r="G63" s="11">
        <f t="shared" si="36"/>
        <v>7.7050000429153442E-2</v>
      </c>
      <c r="H63" s="11">
        <f t="shared" si="37"/>
        <v>1.4157801923196042E-2</v>
      </c>
      <c r="J63" s="11">
        <f t="shared" si="38"/>
        <v>8.1522982511222892</v>
      </c>
      <c r="K63" s="11">
        <f t="shared" si="39"/>
        <v>16.434353046707972</v>
      </c>
      <c r="L63" s="11">
        <f t="shared" si="40"/>
        <v>7.0175436650752658</v>
      </c>
      <c r="M63" s="11">
        <f t="shared" si="41"/>
        <v>11.93847704744543</v>
      </c>
      <c r="N63" s="11">
        <f t="shared" si="42"/>
        <v>10.885668002587739</v>
      </c>
      <c r="O63" s="11">
        <f t="shared" si="43"/>
        <v>4.2555849066240921</v>
      </c>
    </row>
    <row r="64" spans="2:15">
      <c r="B64" s="11">
        <v>0</v>
      </c>
      <c r="C64" s="11">
        <v>5.090000107884407E-2</v>
      </c>
      <c r="D64" s="11">
        <v>5.090000107884407E-2</v>
      </c>
      <c r="E64" s="11">
        <v>5.090000107884407E-2</v>
      </c>
      <c r="F64" s="11">
        <v>5.090000107884407E-2</v>
      </c>
      <c r="G64" s="11">
        <f t="shared" si="36"/>
        <v>5.090000107884407E-2</v>
      </c>
      <c r="H64" s="11">
        <f t="shared" si="37"/>
        <v>0</v>
      </c>
      <c r="J64" s="11">
        <f t="shared" si="38"/>
        <v>5.8198035070784435</v>
      </c>
      <c r="K64" s="11">
        <f t="shared" si="39"/>
        <v>11.443345837400052</v>
      </c>
      <c r="L64" s="11">
        <f t="shared" si="40"/>
        <v>5.4120148796765726</v>
      </c>
      <c r="M64" s="11">
        <f t="shared" si="41"/>
        <v>6.2133791949079944</v>
      </c>
      <c r="N64" s="11">
        <f t="shared" si="42"/>
        <v>7.2221358547657655</v>
      </c>
      <c r="O64" s="11">
        <f t="shared" si="43"/>
        <v>2.8330947551000873</v>
      </c>
    </row>
  </sheetData>
  <mergeCells count="20">
    <mergeCell ref="C2:F2"/>
    <mergeCell ref="E3:F3"/>
    <mergeCell ref="J2:M2"/>
    <mergeCell ref="L3:M3"/>
    <mergeCell ref="C15:F15"/>
    <mergeCell ref="J15:M15"/>
    <mergeCell ref="E16:F16"/>
    <mergeCell ref="L16:M16"/>
    <mergeCell ref="C28:F28"/>
    <mergeCell ref="J28:M28"/>
    <mergeCell ref="E29:F29"/>
    <mergeCell ref="L29:M29"/>
    <mergeCell ref="E55:F55"/>
    <mergeCell ref="L55:M55"/>
    <mergeCell ref="C41:F41"/>
    <mergeCell ref="J41:M41"/>
    <mergeCell ref="E42:F42"/>
    <mergeCell ref="L42:M42"/>
    <mergeCell ref="C54:F54"/>
    <mergeCell ref="J54:M54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BCE7-D792-4ACD-9FD1-450493560A4F}">
  <dimension ref="B2:AI64"/>
  <sheetViews>
    <sheetView topLeftCell="A22" zoomScale="80" zoomScaleNormal="80" workbookViewId="0">
      <selection activeCell="N28" sqref="N28"/>
    </sheetView>
  </sheetViews>
  <sheetFormatPr defaultRowHeight="15"/>
  <cols>
    <col min="1" max="2" width="9.140625" style="11"/>
    <col min="3" max="3" width="15" style="11" customWidth="1"/>
    <col min="4" max="4" width="15.7109375" style="11" customWidth="1"/>
    <col min="5" max="5" width="14" style="11" customWidth="1"/>
    <col min="6" max="8" width="9.140625" style="11"/>
    <col min="9" max="9" width="15.5703125" style="11" customWidth="1"/>
    <col min="10" max="10" width="14.5703125" style="11" customWidth="1"/>
    <col min="11" max="11" width="14" style="11" customWidth="1"/>
    <col min="12" max="16384" width="9.140625" style="11"/>
  </cols>
  <sheetData>
    <row r="2" spans="2:13">
      <c r="B2" s="11" t="s">
        <v>105</v>
      </c>
      <c r="C2" s="130" t="s">
        <v>130</v>
      </c>
      <c r="D2" s="132"/>
      <c r="E2" s="131"/>
      <c r="F2" s="51"/>
      <c r="I2" s="130" t="s">
        <v>138</v>
      </c>
      <c r="J2" s="132"/>
      <c r="K2" s="132"/>
      <c r="L2" s="131"/>
    </row>
    <row r="3" spans="2:13">
      <c r="C3" s="50" t="s">
        <v>118</v>
      </c>
      <c r="D3" s="54" t="s">
        <v>119</v>
      </c>
      <c r="E3" s="54" t="s">
        <v>120</v>
      </c>
      <c r="F3" s="51"/>
      <c r="I3" s="50" t="s">
        <v>118</v>
      </c>
      <c r="J3" s="54" t="s">
        <v>119</v>
      </c>
      <c r="K3" s="54" t="s">
        <v>120</v>
      </c>
      <c r="L3" s="51"/>
    </row>
    <row r="4" spans="2:13">
      <c r="B4" s="11" t="s">
        <v>126</v>
      </c>
      <c r="C4" s="52" t="s">
        <v>52</v>
      </c>
      <c r="D4" s="13" t="s">
        <v>52</v>
      </c>
      <c r="E4" s="13" t="s">
        <v>52</v>
      </c>
      <c r="F4" s="11" t="s">
        <v>2</v>
      </c>
      <c r="G4" s="11" t="s">
        <v>54</v>
      </c>
      <c r="I4" s="52" t="s">
        <v>124</v>
      </c>
      <c r="J4" s="13" t="s">
        <v>124</v>
      </c>
      <c r="K4" s="13" t="s">
        <v>124</v>
      </c>
      <c r="L4" s="11" t="s">
        <v>2</v>
      </c>
      <c r="M4" s="11" t="s">
        <v>54</v>
      </c>
    </row>
    <row r="5" spans="2:13">
      <c r="B5" s="11">
        <v>125</v>
      </c>
      <c r="C5" s="11">
        <v>1.5959999561309814</v>
      </c>
      <c r="D5" s="11">
        <v>2.8891000747680664</v>
      </c>
      <c r="E5" s="11">
        <v>2.6098999977111816</v>
      </c>
      <c r="F5" s="11">
        <f>AVERAGE(C5:E5)</f>
        <v>2.3650000095367432</v>
      </c>
      <c r="G5" s="11">
        <f>STDEV(C5:E5)</f>
        <v>0.68044763381225071</v>
      </c>
      <c r="I5" s="11">
        <f>C5/$C$5*100</f>
        <v>100</v>
      </c>
      <c r="J5" s="11">
        <f>D5/$D$5*100</f>
        <v>100</v>
      </c>
      <c r="K5" s="11">
        <f>E5/$E$5*100</f>
        <v>100</v>
      </c>
      <c r="L5" s="11">
        <f>AVERAGE(I5:K5)</f>
        <v>100</v>
      </c>
      <c r="M5" s="11">
        <f>STDEV(I5:K5)</f>
        <v>0</v>
      </c>
    </row>
    <row r="6" spans="2:13">
      <c r="B6" s="11">
        <f>B5/5</f>
        <v>25</v>
      </c>
      <c r="C6" s="11">
        <v>1.6404000520706177</v>
      </c>
      <c r="D6" s="11">
        <v>2.4103999137878418</v>
      </c>
      <c r="E6" s="11">
        <v>2.1935999393463135</v>
      </c>
      <c r="F6" s="11">
        <f t="shared" ref="F6:F12" si="0">AVERAGE(C6:E6)</f>
        <v>2.0814666350682578</v>
      </c>
      <c r="G6" s="11">
        <f t="shared" ref="G6:G12" si="1">STDEV(C6:E6)</f>
        <v>0.3970583775811462</v>
      </c>
      <c r="I6" s="11">
        <f t="shared" ref="I6:I12" si="2">C6/$C$5*100</f>
        <v>102.78196097494082</v>
      </c>
      <c r="J6" s="11">
        <f t="shared" ref="J6:J12" si="3">D6/$D$5*100</f>
        <v>83.430821065668553</v>
      </c>
      <c r="K6" s="11">
        <f t="shared" ref="K6:K12" si="4">E6/$E$5*100</f>
        <v>84.0491950369764</v>
      </c>
      <c r="L6" s="11">
        <f t="shared" ref="L6:L12" si="5">AVERAGE(I6:K6)</f>
        <v>90.08732569252858</v>
      </c>
      <c r="M6" s="11">
        <f t="shared" ref="M6:M12" si="6">STDEV(I6:K6)</f>
        <v>10.998223506875862</v>
      </c>
    </row>
    <row r="7" spans="2:13">
      <c r="B7" s="11">
        <f t="shared" ref="B7:B11" si="7">B6/5</f>
        <v>5</v>
      </c>
      <c r="C7" s="11">
        <v>1.4809999465942383</v>
      </c>
      <c r="D7" s="11">
        <v>2.4551999568939209</v>
      </c>
      <c r="E7" s="11">
        <v>1.9761999845504761</v>
      </c>
      <c r="F7" s="11">
        <f t="shared" si="0"/>
        <v>1.9707999626795452</v>
      </c>
      <c r="G7" s="11">
        <f t="shared" si="1"/>
        <v>0.48712245400323112</v>
      </c>
      <c r="I7" s="11">
        <f t="shared" si="2"/>
        <v>92.794485419941623</v>
      </c>
      <c r="J7" s="11">
        <f t="shared" si="3"/>
        <v>84.981478431169307</v>
      </c>
      <c r="K7" s="11">
        <f t="shared" si="4"/>
        <v>75.719375695756739</v>
      </c>
      <c r="L7" s="11">
        <f t="shared" si="5"/>
        <v>84.498446515622561</v>
      </c>
      <c r="M7" s="11">
        <f t="shared" si="6"/>
        <v>8.5477969616045435</v>
      </c>
    </row>
    <row r="8" spans="2:13">
      <c r="B8" s="11">
        <f t="shared" si="7"/>
        <v>1</v>
      </c>
      <c r="C8" s="11">
        <v>0.90710002183914185</v>
      </c>
      <c r="D8" s="11">
        <v>1.6535999774932861</v>
      </c>
      <c r="E8" s="11">
        <v>1.4423999786376953</v>
      </c>
      <c r="F8" s="11">
        <f t="shared" si="0"/>
        <v>1.3343666593233745</v>
      </c>
      <c r="G8" s="11">
        <f t="shared" si="1"/>
        <v>0.38479727715962664</v>
      </c>
      <c r="I8" s="11">
        <f t="shared" si="2"/>
        <v>56.835842529603262</v>
      </c>
      <c r="J8" s="11">
        <f t="shared" si="3"/>
        <v>57.23581512232785</v>
      </c>
      <c r="K8" s="11">
        <f t="shared" si="4"/>
        <v>55.266484535907303</v>
      </c>
      <c r="L8" s="11">
        <f t="shared" si="5"/>
        <v>56.446047395946131</v>
      </c>
      <c r="M8" s="11">
        <f t="shared" si="6"/>
        <v>1.0409231116273456</v>
      </c>
    </row>
    <row r="9" spans="2:13">
      <c r="B9" s="11">
        <f t="shared" si="7"/>
        <v>0.2</v>
      </c>
      <c r="C9" s="11">
        <v>0.33399999141693115</v>
      </c>
      <c r="D9" s="11">
        <v>0.42289999127388</v>
      </c>
      <c r="E9" s="11">
        <v>0.47540000081062317</v>
      </c>
      <c r="F9" s="11">
        <f t="shared" si="0"/>
        <v>0.41076666116714478</v>
      </c>
      <c r="G9" s="11">
        <f t="shared" si="1"/>
        <v>7.1476597140205989E-2</v>
      </c>
      <c r="I9" s="11">
        <f t="shared" si="2"/>
        <v>20.927318333179219</v>
      </c>
      <c r="J9" s="11">
        <f t="shared" si="3"/>
        <v>14.637775789328792</v>
      </c>
      <c r="K9" s="11">
        <f t="shared" si="4"/>
        <v>18.215257336585207</v>
      </c>
      <c r="L9" s="11">
        <f t="shared" si="5"/>
        <v>17.926783819697743</v>
      </c>
      <c r="M9" s="11">
        <f t="shared" si="6"/>
        <v>3.1546789187150392</v>
      </c>
    </row>
    <row r="10" spans="2:13">
      <c r="B10" s="11">
        <f t="shared" si="7"/>
        <v>0.04</v>
      </c>
      <c r="C10" s="11">
        <v>0.1363999992609024</v>
      </c>
      <c r="D10" s="11">
        <v>0.12790000438690186</v>
      </c>
      <c r="E10" s="11">
        <v>0.2621999979019165</v>
      </c>
      <c r="F10" s="11">
        <f t="shared" si="0"/>
        <v>0.17550000051657358</v>
      </c>
      <c r="G10" s="11">
        <f t="shared" si="1"/>
        <v>7.5204585220439601E-2</v>
      </c>
      <c r="I10" s="11">
        <f t="shared" si="2"/>
        <v>8.5463661033903104</v>
      </c>
      <c r="J10" s="11">
        <f t="shared" si="3"/>
        <v>4.4269842192008362</v>
      </c>
      <c r="K10" s="11">
        <f t="shared" si="4"/>
        <v>10.046361857996839</v>
      </c>
      <c r="L10" s="11">
        <f t="shared" si="5"/>
        <v>7.6732373935293294</v>
      </c>
      <c r="M10" s="11">
        <f t="shared" si="6"/>
        <v>2.9096591844815376</v>
      </c>
    </row>
    <row r="11" spans="2:13">
      <c r="B11" s="11">
        <f t="shared" si="7"/>
        <v>8.0000000000000002E-3</v>
      </c>
      <c r="C11" s="11">
        <v>0.10670000314712524</v>
      </c>
      <c r="D11" s="11">
        <v>9.9399998784065247E-2</v>
      </c>
      <c r="E11" s="11">
        <v>0.1761000007390976</v>
      </c>
      <c r="F11" s="11">
        <f t="shared" si="0"/>
        <v>0.12740000089009604</v>
      </c>
      <c r="G11" s="11">
        <f t="shared" si="1"/>
        <v>4.2333084046579185E-2</v>
      </c>
      <c r="I11" s="11">
        <f t="shared" si="2"/>
        <v>6.6854640400985401</v>
      </c>
      <c r="J11" s="11">
        <f t="shared" si="3"/>
        <v>3.4405176771886299</v>
      </c>
      <c r="K11" s="11">
        <f t="shared" si="4"/>
        <v>6.7473849915143491</v>
      </c>
      <c r="L11" s="11">
        <f t="shared" si="5"/>
        <v>5.6244555696005065</v>
      </c>
      <c r="M11" s="11">
        <f t="shared" si="6"/>
        <v>1.8915990826521278</v>
      </c>
    </row>
    <row r="12" spans="2:13">
      <c r="B12" s="11">
        <v>0</v>
      </c>
      <c r="C12" s="11">
        <v>0.1054999977350235</v>
      </c>
      <c r="D12" s="11">
        <v>0.1054999977350235</v>
      </c>
      <c r="E12" s="11">
        <v>0.1054999977350235</v>
      </c>
      <c r="F12" s="11">
        <f t="shared" si="0"/>
        <v>0.1054999977350235</v>
      </c>
      <c r="G12" s="11">
        <f t="shared" si="1"/>
        <v>0</v>
      </c>
      <c r="I12" s="11">
        <f t="shared" si="2"/>
        <v>6.610275729002919</v>
      </c>
      <c r="J12" s="11">
        <f t="shared" si="3"/>
        <v>3.6516560522221755</v>
      </c>
      <c r="K12" s="11">
        <f t="shared" si="4"/>
        <v>4.0423003880433894</v>
      </c>
      <c r="L12" s="11">
        <f t="shared" si="5"/>
        <v>4.7680773897561615</v>
      </c>
      <c r="M12" s="11">
        <f t="shared" si="6"/>
        <v>1.6073026442210363</v>
      </c>
    </row>
    <row r="15" spans="2:13">
      <c r="B15" s="11" t="s">
        <v>106</v>
      </c>
      <c r="C15" s="130" t="s">
        <v>130</v>
      </c>
      <c r="D15" s="132"/>
      <c r="E15" s="131"/>
      <c r="F15" s="51"/>
      <c r="I15" s="130" t="s">
        <v>138</v>
      </c>
      <c r="J15" s="132"/>
      <c r="K15" s="132"/>
      <c r="L15" s="131"/>
    </row>
    <row r="16" spans="2:13">
      <c r="C16" s="50" t="s">
        <v>118</v>
      </c>
      <c r="D16" s="54" t="s">
        <v>119</v>
      </c>
      <c r="E16" s="54" t="s">
        <v>120</v>
      </c>
      <c r="F16" s="51"/>
      <c r="I16" s="50" t="s">
        <v>118</v>
      </c>
      <c r="J16" s="54" t="s">
        <v>119</v>
      </c>
      <c r="K16" s="54" t="s">
        <v>120</v>
      </c>
      <c r="L16" s="51"/>
    </row>
    <row r="17" spans="2:35">
      <c r="B17" s="11" t="s">
        <v>126</v>
      </c>
      <c r="C17" s="52" t="s">
        <v>52</v>
      </c>
      <c r="D17" s="13" t="s">
        <v>52</v>
      </c>
      <c r="E17" s="13" t="s">
        <v>52</v>
      </c>
      <c r="F17" s="11" t="s">
        <v>2</v>
      </c>
      <c r="G17" s="11" t="s">
        <v>54</v>
      </c>
      <c r="I17" s="52" t="s">
        <v>124</v>
      </c>
      <c r="J17" s="13" t="s">
        <v>124</v>
      </c>
      <c r="K17" s="13" t="s">
        <v>124</v>
      </c>
      <c r="L17" s="11" t="s">
        <v>2</v>
      </c>
      <c r="M17" s="11" t="s">
        <v>54</v>
      </c>
      <c r="AI17" s="11">
        <v>1</v>
      </c>
    </row>
    <row r="18" spans="2:35">
      <c r="B18" s="11">
        <v>125</v>
      </c>
      <c r="C18" s="11">
        <v>0.94849997758865356</v>
      </c>
      <c r="D18" s="11">
        <v>1.9765000343322754</v>
      </c>
      <c r="E18" s="11">
        <v>1.6411999464035034</v>
      </c>
      <c r="F18" s="11">
        <f>AVERAGE(C18:E18)</f>
        <v>1.5220666527748108</v>
      </c>
      <c r="G18" s="11">
        <f>STDEV(C18:E18)</f>
        <v>0.52425240619794744</v>
      </c>
      <c r="I18" s="11">
        <f>C18/$C$5*100</f>
        <v>59.429824790722705</v>
      </c>
      <c r="J18" s="11">
        <f>D18/$D$5*100</f>
        <v>68.412307749185402</v>
      </c>
      <c r="K18" s="11">
        <f>E18/$E$5*100</f>
        <v>62.883633389892168</v>
      </c>
      <c r="L18" s="11">
        <f>AVERAGE(I18:K18)</f>
        <v>63.575255309933425</v>
      </c>
      <c r="M18" s="11">
        <f>STDEV(I18:K18)</f>
        <v>4.5310049310257163</v>
      </c>
    </row>
    <row r="19" spans="2:35">
      <c r="B19" s="11">
        <f>B18/5</f>
        <v>25</v>
      </c>
      <c r="C19" s="11">
        <v>0.74690002202987671</v>
      </c>
      <c r="D19" s="11">
        <v>1.3827999830245972</v>
      </c>
      <c r="E19" s="11">
        <v>1.2077000141143799</v>
      </c>
      <c r="F19" s="11">
        <f t="shared" ref="F19:F25" si="8">AVERAGE(C19:E19)</f>
        <v>1.1124666730562847</v>
      </c>
      <c r="G19" s="11">
        <f t="shared" ref="G19:G25" si="9">STDEV(C19:E19)</f>
        <v>0.32847257425101306</v>
      </c>
      <c r="I19" s="11">
        <f t="shared" ref="I19:I25" si="10">C19/$C$5*100</f>
        <v>46.798248280689783</v>
      </c>
      <c r="J19" s="11">
        <f t="shared" ref="J19:J25" si="11">D19/$D$5*100</f>
        <v>47.86265436428701</v>
      </c>
      <c r="K19" s="11">
        <f t="shared" ref="K19:K25" si="12">E19/$E$5*100</f>
        <v>46.273804175389984</v>
      </c>
      <c r="L19" s="11">
        <f t="shared" ref="L19:L25" si="13">AVERAGE(I19:K19)</f>
        <v>46.978235606788928</v>
      </c>
      <c r="M19" s="11">
        <f t="shared" ref="M19:M25" si="14">STDEV(I19:K19)</f>
        <v>0.80957260876141846</v>
      </c>
    </row>
    <row r="20" spans="2:35">
      <c r="B20" s="11">
        <f t="shared" ref="B20:B24" si="15">B19/5</f>
        <v>5</v>
      </c>
      <c r="C20" s="11">
        <v>0.61110001802444458</v>
      </c>
      <c r="D20" s="11">
        <v>1.0109000205993652</v>
      </c>
      <c r="E20" s="11">
        <v>1.0095000267028809</v>
      </c>
      <c r="F20" s="11">
        <f t="shared" si="8"/>
        <v>0.87716668844223022</v>
      </c>
      <c r="G20" s="11">
        <f t="shared" si="9"/>
        <v>0.2304215589438898</v>
      </c>
      <c r="I20" s="11">
        <f t="shared" si="10"/>
        <v>38.289475866018911</v>
      </c>
      <c r="J20" s="11">
        <f t="shared" si="11"/>
        <v>34.99013514374434</v>
      </c>
      <c r="K20" s="11">
        <f t="shared" si="12"/>
        <v>38.679643955254519</v>
      </c>
      <c r="L20" s="11">
        <f t="shared" si="13"/>
        <v>37.319751655005923</v>
      </c>
      <c r="M20" s="11">
        <f t="shared" si="14"/>
        <v>2.0269170189283492</v>
      </c>
    </row>
    <row r="21" spans="2:35">
      <c r="B21" s="11">
        <f t="shared" si="15"/>
        <v>1</v>
      </c>
      <c r="C21" s="11">
        <v>0.33270001411437988</v>
      </c>
      <c r="D21" s="11">
        <v>0.51719999313354492</v>
      </c>
      <c r="E21" s="11">
        <v>0.49480000138282776</v>
      </c>
      <c r="F21" s="11">
        <f t="shared" si="8"/>
        <v>0.44823333621025085</v>
      </c>
      <c r="G21" s="11">
        <f t="shared" si="9"/>
        <v>0.10067969653057786</v>
      </c>
      <c r="I21" s="11">
        <f t="shared" si="10"/>
        <v>20.845866119001048</v>
      </c>
      <c r="J21" s="11">
        <f t="shared" si="11"/>
        <v>17.901768015947496</v>
      </c>
      <c r="K21" s="11">
        <f t="shared" si="12"/>
        <v>18.958580858146107</v>
      </c>
      <c r="L21" s="11">
        <f t="shared" si="13"/>
        <v>19.235404997698215</v>
      </c>
      <c r="M21" s="11">
        <f t="shared" si="14"/>
        <v>1.4914429634685851</v>
      </c>
    </row>
    <row r="22" spans="2:35">
      <c r="B22" s="11">
        <f t="shared" si="15"/>
        <v>0.2</v>
      </c>
      <c r="C22" s="11">
        <v>0.15320000052452087</v>
      </c>
      <c r="D22" s="11">
        <v>0.16359999775886536</v>
      </c>
      <c r="E22" s="11">
        <v>0.28080001473426819</v>
      </c>
      <c r="F22" s="11">
        <f t="shared" si="8"/>
        <v>0.19920000433921814</v>
      </c>
      <c r="G22" s="11">
        <f t="shared" si="9"/>
        <v>7.0858741577682571E-2</v>
      </c>
      <c r="I22" s="11">
        <f t="shared" si="10"/>
        <v>9.598997790445301</v>
      </c>
      <c r="J22" s="11">
        <f t="shared" si="11"/>
        <v>5.6626628889620232</v>
      </c>
      <c r="K22" s="11">
        <f t="shared" si="12"/>
        <v>10.759033487126821</v>
      </c>
      <c r="L22" s="11">
        <f t="shared" si="13"/>
        <v>8.6735647221780479</v>
      </c>
      <c r="M22" s="11">
        <f t="shared" si="14"/>
        <v>2.6712484143825974</v>
      </c>
    </row>
    <row r="23" spans="2:35">
      <c r="B23" s="11">
        <f t="shared" si="15"/>
        <v>0.04</v>
      </c>
      <c r="C23" s="11">
        <v>0.11079999804496765</v>
      </c>
      <c r="D23" s="11">
        <v>0.10270000249147415</v>
      </c>
      <c r="E23" s="11">
        <v>0.17149999737739563</v>
      </c>
      <c r="F23" s="11">
        <f t="shared" si="8"/>
        <v>0.1283333326379458</v>
      </c>
      <c r="G23" s="11">
        <f t="shared" si="9"/>
        <v>3.7602170024317712E-2</v>
      </c>
      <c r="I23" s="11">
        <f t="shared" si="10"/>
        <v>6.9423559580520724</v>
      </c>
      <c r="J23" s="11">
        <f t="shared" si="11"/>
        <v>3.5547402247642386</v>
      </c>
      <c r="K23" s="11">
        <f t="shared" si="12"/>
        <v>6.5711328988772344</v>
      </c>
      <c r="L23" s="11">
        <f t="shared" si="13"/>
        <v>5.689409693897848</v>
      </c>
      <c r="M23" s="11">
        <f t="shared" si="14"/>
        <v>1.8579725365984729</v>
      </c>
    </row>
    <row r="24" spans="2:35">
      <c r="B24" s="11">
        <f t="shared" si="15"/>
        <v>8.0000000000000002E-3</v>
      </c>
      <c r="C24" s="11">
        <v>0.10589999705553055</v>
      </c>
      <c r="D24" s="11">
        <v>9.9799998104572296E-2</v>
      </c>
      <c r="E24" s="11">
        <v>0.16580000519752502</v>
      </c>
      <c r="F24" s="11">
        <f t="shared" si="8"/>
        <v>0.12383333345254262</v>
      </c>
      <c r="G24" s="11">
        <f t="shared" si="9"/>
        <v>3.6471957032955471E-2</v>
      </c>
      <c r="I24" s="11">
        <f t="shared" si="10"/>
        <v>6.6353383437586695</v>
      </c>
      <c r="J24" s="11">
        <f t="shared" si="11"/>
        <v>3.4543627953969063</v>
      </c>
      <c r="K24" s="11">
        <f t="shared" si="12"/>
        <v>6.3527340259369156</v>
      </c>
      <c r="L24" s="11">
        <f t="shared" si="13"/>
        <v>5.4808117216974965</v>
      </c>
      <c r="M24" s="11">
        <f t="shared" si="14"/>
        <v>1.7606356063341133</v>
      </c>
    </row>
    <row r="25" spans="2:35">
      <c r="B25" s="11">
        <v>0</v>
      </c>
      <c r="C25" s="11">
        <v>4.7499999403953552E-2</v>
      </c>
      <c r="D25" s="11">
        <v>4.7499999403953552E-2</v>
      </c>
      <c r="E25" s="11">
        <v>4.7499999403953552E-2</v>
      </c>
      <c r="F25" s="11">
        <f t="shared" si="8"/>
        <v>4.7499999403953552E-2</v>
      </c>
      <c r="G25" s="11">
        <f t="shared" si="9"/>
        <v>0</v>
      </c>
      <c r="I25" s="11">
        <f t="shared" si="10"/>
        <v>2.9761905206503214</v>
      </c>
      <c r="J25" s="11">
        <f t="shared" si="11"/>
        <v>1.6441105595058625</v>
      </c>
      <c r="K25" s="11">
        <f t="shared" si="12"/>
        <v>1.8199930819422159</v>
      </c>
      <c r="L25" s="11">
        <f t="shared" si="13"/>
        <v>2.1467647206994664</v>
      </c>
      <c r="M25" s="11">
        <f t="shared" si="14"/>
        <v>0.72366707375887307</v>
      </c>
    </row>
    <row r="28" spans="2:35">
      <c r="B28" s="11" t="s">
        <v>107</v>
      </c>
      <c r="C28" s="130" t="s">
        <v>130</v>
      </c>
      <c r="D28" s="132"/>
      <c r="E28" s="131"/>
      <c r="F28" s="51"/>
      <c r="I28" s="130" t="s">
        <v>138</v>
      </c>
      <c r="J28" s="132"/>
      <c r="K28" s="132"/>
      <c r="L28" s="131"/>
    </row>
    <row r="29" spans="2:35">
      <c r="C29" s="50" t="s">
        <v>118</v>
      </c>
      <c r="D29" s="54" t="s">
        <v>119</v>
      </c>
      <c r="E29" s="54" t="s">
        <v>120</v>
      </c>
      <c r="F29" s="51"/>
      <c r="I29" s="50" t="s">
        <v>118</v>
      </c>
      <c r="J29" s="54" t="s">
        <v>119</v>
      </c>
      <c r="K29" s="54" t="s">
        <v>120</v>
      </c>
      <c r="L29" s="51"/>
    </row>
    <row r="30" spans="2:35">
      <c r="B30" s="11" t="s">
        <v>126</v>
      </c>
      <c r="C30" s="52" t="s">
        <v>52</v>
      </c>
      <c r="D30" s="13" t="s">
        <v>52</v>
      </c>
      <c r="E30" s="13" t="s">
        <v>52</v>
      </c>
      <c r="F30" s="11" t="s">
        <v>2</v>
      </c>
      <c r="G30" s="11" t="s">
        <v>54</v>
      </c>
      <c r="I30" s="52" t="s">
        <v>124</v>
      </c>
      <c r="J30" s="13" t="s">
        <v>124</v>
      </c>
      <c r="K30" s="13" t="s">
        <v>124</v>
      </c>
      <c r="L30" s="11" t="s">
        <v>2</v>
      </c>
      <c r="M30" s="11" t="s">
        <v>54</v>
      </c>
    </row>
    <row r="31" spans="2:35">
      <c r="B31" s="11">
        <v>125</v>
      </c>
      <c r="C31" s="11">
        <v>0.2517000138759613</v>
      </c>
      <c r="D31" s="11">
        <v>0.23729999363422394</v>
      </c>
      <c r="E31" s="11">
        <v>0.3246999979019165</v>
      </c>
      <c r="F31" s="11">
        <f>AVERAGE(C31:E31)</f>
        <v>0.27123333513736725</v>
      </c>
      <c r="G31" s="11">
        <f>STDEV(C31:E31)</f>
        <v>4.6859931349972545E-2</v>
      </c>
      <c r="I31" s="11">
        <f>C31/$C$5*100</f>
        <v>15.770677994636777</v>
      </c>
      <c r="J31" s="11">
        <f>D31/$D$5*100</f>
        <v>8.2136301094822457</v>
      </c>
      <c r="K31" s="11">
        <f>E31/$E$5*100</f>
        <v>12.441089627444365</v>
      </c>
      <c r="L31" s="11">
        <f>AVERAGE(I31:K31)</f>
        <v>12.141799243854463</v>
      </c>
      <c r="M31" s="11">
        <f>STDEV(I31:K31)</f>
        <v>3.7874033631119466</v>
      </c>
    </row>
    <row r="32" spans="2:35">
      <c r="B32" s="11">
        <f>B31/5</f>
        <v>25</v>
      </c>
      <c r="C32" s="11">
        <v>0.13570000231266022</v>
      </c>
      <c r="D32" s="11">
        <v>0.12189999967813492</v>
      </c>
      <c r="E32" s="11">
        <v>0.20810000598430634</v>
      </c>
      <c r="F32" s="11">
        <f t="shared" ref="F32:F38" si="16">AVERAGE(C32:E32)</f>
        <v>0.1552333359917005</v>
      </c>
      <c r="G32" s="11">
        <f t="shared" ref="G32:G38" si="17">STDEV(C32:E32)</f>
        <v>4.6300902963749502E-2</v>
      </c>
      <c r="I32" s="11">
        <f t="shared" ref="I32:I38" si="18">C32/$C$5*100</f>
        <v>8.5025066442748383</v>
      </c>
      <c r="J32" s="11">
        <f t="shared" ref="J32:J38" si="19">D32/$D$5*100</f>
        <v>4.2193069303049642</v>
      </c>
      <c r="K32" s="11">
        <f t="shared" ref="K32:K38" si="20">E32/$E$5*100</f>
        <v>7.9734858104450339</v>
      </c>
      <c r="L32" s="11">
        <f t="shared" ref="L32:L38" si="21">AVERAGE(I32:K32)</f>
        <v>6.8984331283416118</v>
      </c>
      <c r="M32" s="11">
        <f t="shared" ref="M32:M38" si="22">STDEV(I32:K32)</f>
        <v>2.3352202571516112</v>
      </c>
    </row>
    <row r="33" spans="2:13">
      <c r="B33" s="11">
        <f t="shared" ref="B33:B37" si="23">B32/5</f>
        <v>5</v>
      </c>
      <c r="C33" s="11">
        <v>0.10859999805688858</v>
      </c>
      <c r="D33" s="11">
        <v>9.7000002861022949E-2</v>
      </c>
      <c r="E33" s="11">
        <v>0.16969999670982361</v>
      </c>
      <c r="F33" s="11">
        <f t="shared" si="16"/>
        <v>0.12509999920924506</v>
      </c>
      <c r="G33" s="11">
        <f t="shared" si="17"/>
        <v>3.90577752172949E-2</v>
      </c>
      <c r="I33" s="11">
        <f t="shared" si="18"/>
        <v>6.804511343481261</v>
      </c>
      <c r="J33" s="11">
        <f t="shared" si="19"/>
        <v>3.3574469679389694</v>
      </c>
      <c r="K33" s="11">
        <f t="shared" si="20"/>
        <v>6.5021647135386926</v>
      </c>
      <c r="L33" s="11">
        <f t="shared" si="21"/>
        <v>5.5547076749863074</v>
      </c>
      <c r="M33" s="11">
        <f t="shared" si="22"/>
        <v>1.9088790774195319</v>
      </c>
    </row>
    <row r="34" spans="2:13">
      <c r="B34" s="11">
        <f t="shared" si="23"/>
        <v>1</v>
      </c>
      <c r="C34" s="11">
        <v>0.10530000180006027</v>
      </c>
      <c r="D34" s="11">
        <v>9.2699997127056122E-2</v>
      </c>
      <c r="E34" s="11">
        <v>0.15209999680519104</v>
      </c>
      <c r="F34" s="11">
        <f t="shared" si="16"/>
        <v>0.11669999857743581</v>
      </c>
      <c r="G34" s="11">
        <f t="shared" si="17"/>
        <v>3.1297922220711961E-2</v>
      </c>
      <c r="I34" s="11">
        <f t="shared" si="18"/>
        <v>6.5977446550392296</v>
      </c>
      <c r="J34" s="11">
        <f t="shared" si="19"/>
        <v>3.2086114958997389</v>
      </c>
      <c r="K34" s="11">
        <f t="shared" si="20"/>
        <v>5.827809377316334</v>
      </c>
      <c r="L34" s="11">
        <f t="shared" si="21"/>
        <v>5.211388509418434</v>
      </c>
      <c r="M34" s="11">
        <f t="shared" si="22"/>
        <v>1.7766645455402408</v>
      </c>
    </row>
    <row r="35" spans="2:13">
      <c r="B35" s="11">
        <f t="shared" si="23"/>
        <v>0.2</v>
      </c>
      <c r="C35" s="11">
        <v>0.10249999910593033</v>
      </c>
      <c r="D35" s="11">
        <v>8.9900001883506775E-2</v>
      </c>
      <c r="E35" s="11">
        <v>0.14409999549388885</v>
      </c>
      <c r="F35" s="11">
        <f t="shared" si="16"/>
        <v>0.11216666549444199</v>
      </c>
      <c r="G35" s="11">
        <f t="shared" si="17"/>
        <v>2.8363588562476547E-2</v>
      </c>
      <c r="I35" s="11">
        <f t="shared" si="18"/>
        <v>6.4223058849206067</v>
      </c>
      <c r="J35" s="11">
        <f t="shared" si="19"/>
        <v>3.1116956684418016</v>
      </c>
      <c r="K35" s="11">
        <f t="shared" si="20"/>
        <v>5.5212841725836634</v>
      </c>
      <c r="L35" s="11">
        <f t="shared" si="21"/>
        <v>5.0184285753153572</v>
      </c>
      <c r="M35" s="11">
        <f t="shared" si="22"/>
        <v>1.711631623668338</v>
      </c>
    </row>
    <row r="36" spans="2:13">
      <c r="B36" s="11">
        <f t="shared" si="23"/>
        <v>0.04</v>
      </c>
      <c r="C36" s="11">
        <v>0.10480000078678131</v>
      </c>
      <c r="D36" s="11">
        <v>8.7700001895427704E-2</v>
      </c>
      <c r="E36" s="11">
        <v>0.17090000212192535</v>
      </c>
      <c r="F36" s="11">
        <f t="shared" si="16"/>
        <v>0.12113333493471146</v>
      </c>
      <c r="G36" s="11">
        <f t="shared" si="17"/>
        <v>4.3939086958120308E-2</v>
      </c>
      <c r="I36" s="11">
        <f t="shared" si="18"/>
        <v>6.5664162698874486</v>
      </c>
      <c r="J36" s="11">
        <f t="shared" si="19"/>
        <v>3.0355473893533493</v>
      </c>
      <c r="K36" s="11">
        <f t="shared" si="20"/>
        <v>6.5481436940802507</v>
      </c>
      <c r="L36" s="11">
        <f t="shared" si="21"/>
        <v>5.3833691177736824</v>
      </c>
      <c r="M36" s="11">
        <f t="shared" si="22"/>
        <v>2.0332937867137257</v>
      </c>
    </row>
    <row r="37" spans="2:13">
      <c r="B37" s="11">
        <f t="shared" si="23"/>
        <v>8.0000000000000002E-3</v>
      </c>
      <c r="C37" s="11">
        <v>0.10459999740123749</v>
      </c>
      <c r="D37" s="11">
        <v>9.3599997460842133E-2</v>
      </c>
      <c r="E37" s="11">
        <v>0.17219999432563782</v>
      </c>
      <c r="F37" s="11">
        <f t="shared" si="16"/>
        <v>0.12346666306257248</v>
      </c>
      <c r="G37" s="11">
        <f t="shared" si="17"/>
        <v>4.2561169881347491E-2</v>
      </c>
      <c r="I37" s="11">
        <f t="shared" si="18"/>
        <v>6.5538847290953886</v>
      </c>
      <c r="J37" s="11">
        <f t="shared" si="19"/>
        <v>3.2397630763398264</v>
      </c>
      <c r="K37" s="11">
        <f t="shared" si="20"/>
        <v>6.5979537329649798</v>
      </c>
      <c r="L37" s="11">
        <f t="shared" si="21"/>
        <v>5.4638671794667317</v>
      </c>
      <c r="M37" s="11">
        <f t="shared" si="22"/>
        <v>1.9262566847216807</v>
      </c>
    </row>
    <row r="38" spans="2:13">
      <c r="B38" s="11">
        <v>0</v>
      </c>
      <c r="C38" s="11">
        <v>4.7100000083446503E-2</v>
      </c>
      <c r="D38" s="11">
        <v>4.7100000083446503E-2</v>
      </c>
      <c r="E38" s="11">
        <v>4.7100000083446503E-2</v>
      </c>
      <c r="F38" s="11">
        <f t="shared" si="16"/>
        <v>4.7100000083446503E-2</v>
      </c>
      <c r="G38" s="11">
        <f t="shared" si="17"/>
        <v>0</v>
      </c>
      <c r="I38" s="11">
        <f t="shared" si="18"/>
        <v>2.9511279058945705</v>
      </c>
      <c r="J38" s="11">
        <f t="shared" si="19"/>
        <v>1.6302654412975859</v>
      </c>
      <c r="K38" s="11">
        <f t="shared" si="20"/>
        <v>1.8046668502529617</v>
      </c>
      <c r="L38" s="11">
        <f t="shared" si="21"/>
        <v>2.128686732481706</v>
      </c>
      <c r="M38" s="11">
        <f t="shared" si="22"/>
        <v>0.71757304551867962</v>
      </c>
    </row>
    <row r="41" spans="2:13">
      <c r="B41" s="11" t="s">
        <v>113</v>
      </c>
      <c r="C41" s="130" t="s">
        <v>130</v>
      </c>
      <c r="D41" s="132"/>
      <c r="E41" s="131"/>
      <c r="F41" s="51"/>
      <c r="I41" s="130" t="s">
        <v>138</v>
      </c>
      <c r="J41" s="132"/>
      <c r="K41" s="132"/>
      <c r="L41" s="131"/>
    </row>
    <row r="42" spans="2:13">
      <c r="C42" s="50" t="s">
        <v>118</v>
      </c>
      <c r="D42" s="54" t="s">
        <v>119</v>
      </c>
      <c r="E42" s="54" t="s">
        <v>120</v>
      </c>
      <c r="F42" s="51"/>
      <c r="I42" s="50" t="s">
        <v>118</v>
      </c>
      <c r="J42" s="54" t="s">
        <v>119</v>
      </c>
      <c r="K42" s="54" t="s">
        <v>120</v>
      </c>
      <c r="L42" s="51"/>
    </row>
    <row r="43" spans="2:13">
      <c r="B43" s="11" t="s">
        <v>126</v>
      </c>
      <c r="C43" s="52" t="s">
        <v>52</v>
      </c>
      <c r="D43" s="13" t="s">
        <v>52</v>
      </c>
      <c r="E43" s="13" t="s">
        <v>52</v>
      </c>
      <c r="F43" s="11" t="s">
        <v>2</v>
      </c>
      <c r="G43" s="11" t="s">
        <v>54</v>
      </c>
      <c r="I43" s="52" t="s">
        <v>124</v>
      </c>
      <c r="J43" s="13" t="s">
        <v>124</v>
      </c>
      <c r="K43" s="13" t="s">
        <v>124</v>
      </c>
      <c r="L43" s="11" t="s">
        <v>2</v>
      </c>
      <c r="M43" s="11" t="s">
        <v>54</v>
      </c>
    </row>
    <row r="44" spans="2:13">
      <c r="B44" s="11">
        <v>125</v>
      </c>
      <c r="C44" s="11">
        <v>0.29559999704360962</v>
      </c>
      <c r="D44" s="11">
        <v>0.27020001411437988</v>
      </c>
      <c r="E44" s="11">
        <v>0.36399999260902405</v>
      </c>
      <c r="F44" s="11">
        <f>AVERAGE(C44:E44)</f>
        <v>0.30993333458900452</v>
      </c>
      <c r="G44" s="11">
        <f>STDEV(C44:E44)</f>
        <v>4.8514867981801178E-2</v>
      </c>
      <c r="I44" s="11">
        <f>C44/$C$5*100</f>
        <v>18.521303582000233</v>
      </c>
      <c r="J44" s="11">
        <f>D44/$D$5*100</f>
        <v>9.3523937254430773</v>
      </c>
      <c r="K44" s="11">
        <f>E44/$E$5*100</f>
        <v>13.946894246072382</v>
      </c>
      <c r="L44" s="11">
        <f>AVERAGE(I44:K44)</f>
        <v>13.94019718450523</v>
      </c>
      <c r="M44" s="11">
        <f>STDEV(I44:K44)</f>
        <v>4.5844585969766376</v>
      </c>
    </row>
    <row r="45" spans="2:13">
      <c r="B45" s="11">
        <f>B44/5</f>
        <v>25</v>
      </c>
      <c r="C45" s="11">
        <v>0.15569999814033508</v>
      </c>
      <c r="D45" s="11">
        <v>0.13889999687671661</v>
      </c>
      <c r="E45" s="11">
        <v>0.23240000009536743</v>
      </c>
      <c r="F45" s="11">
        <f t="shared" ref="F45:F51" si="24">AVERAGE(C45:E45)</f>
        <v>0.17566666503747305</v>
      </c>
      <c r="G45" s="11">
        <f t="shared" ref="G45:G51" si="25">STDEV(C45:E45)</f>
        <v>4.9845395882748077E-2</v>
      </c>
      <c r="I45" s="11">
        <f t="shared" ref="I45:I51" si="26">C45/$C$5*100</f>
        <v>9.7556392493758324</v>
      </c>
      <c r="J45" s="11">
        <f t="shared" ref="J45:J51" si="27">D45/$D$5*100</f>
        <v>4.8077253567572367</v>
      </c>
      <c r="K45" s="11">
        <f t="shared" ref="K45:K51" si="28">E45/$E$5*100</f>
        <v>8.9045557415677443</v>
      </c>
      <c r="L45" s="11">
        <f t="shared" ref="L45:L51" si="29">AVERAGE(I45:K45)</f>
        <v>7.8226401159002705</v>
      </c>
      <c r="M45" s="11">
        <f t="shared" ref="M45:M51" si="30">STDEV(I45:K45)</f>
        <v>2.6454430702605602</v>
      </c>
    </row>
    <row r="46" spans="2:13">
      <c r="B46" s="11">
        <f t="shared" ref="B46:B50" si="31">B45/5</f>
        <v>5</v>
      </c>
      <c r="C46" s="11">
        <v>0.1281999945640564</v>
      </c>
      <c r="D46" s="11">
        <v>0.10779999941587448</v>
      </c>
      <c r="E46" s="11">
        <v>0.22609999775886536</v>
      </c>
      <c r="F46" s="11">
        <f t="shared" si="24"/>
        <v>0.15403333057959875</v>
      </c>
      <c r="G46" s="11">
        <f t="shared" si="25"/>
        <v>6.3239570992036712E-2</v>
      </c>
      <c r="I46" s="11">
        <f t="shared" si="26"/>
        <v>8.0325813338265029</v>
      </c>
      <c r="J46" s="11">
        <f t="shared" si="27"/>
        <v>3.7312656753341624</v>
      </c>
      <c r="K46" s="11">
        <f t="shared" si="28"/>
        <v>8.6631670928828513</v>
      </c>
      <c r="L46" s="11">
        <f t="shared" si="29"/>
        <v>6.8090047006811716</v>
      </c>
      <c r="M46" s="11">
        <f t="shared" si="30"/>
        <v>2.6839835563932097</v>
      </c>
    </row>
    <row r="47" spans="2:13">
      <c r="B47" s="11">
        <f t="shared" si="31"/>
        <v>1</v>
      </c>
      <c r="C47" s="11">
        <v>0.11240000277757645</v>
      </c>
      <c r="D47" s="11">
        <v>9.9299997091293335E-2</v>
      </c>
      <c r="E47" s="11">
        <v>0.18790000677108765</v>
      </c>
      <c r="F47" s="11">
        <f t="shared" si="24"/>
        <v>0.13320000221331915</v>
      </c>
      <c r="G47" s="11">
        <f t="shared" si="25"/>
        <v>4.7822279443896047E-2</v>
      </c>
      <c r="I47" s="11">
        <f t="shared" si="26"/>
        <v>7.0426068839034448</v>
      </c>
      <c r="J47" s="11">
        <f t="shared" si="27"/>
        <v>3.4370563331650956</v>
      </c>
      <c r="K47" s="11">
        <f t="shared" si="28"/>
        <v>7.1995098255056265</v>
      </c>
      <c r="L47" s="11">
        <f t="shared" si="29"/>
        <v>5.8930576808580559</v>
      </c>
      <c r="M47" s="11">
        <f t="shared" si="30"/>
        <v>2.1284058819156382</v>
      </c>
    </row>
    <row r="48" spans="2:13">
      <c r="B48" s="11">
        <f t="shared" si="31"/>
        <v>0.2</v>
      </c>
      <c r="C48" s="11">
        <v>0.11299999803304672</v>
      </c>
      <c r="D48" s="11">
        <v>9.5499999821186066E-2</v>
      </c>
      <c r="E48" s="11">
        <v>0.16110000014305115</v>
      </c>
      <c r="F48" s="11">
        <f t="shared" si="24"/>
        <v>0.12319999933242798</v>
      </c>
      <c r="G48" s="11">
        <f t="shared" si="25"/>
        <v>3.3968662476431259E-2</v>
      </c>
      <c r="I48" s="11">
        <f t="shared" si="26"/>
        <v>7.0802005726228838</v>
      </c>
      <c r="J48" s="11">
        <f t="shared" si="27"/>
        <v>3.3055275812435365</v>
      </c>
      <c r="K48" s="11">
        <f t="shared" si="28"/>
        <v>6.1726503040090384</v>
      </c>
      <c r="L48" s="11">
        <f t="shared" si="29"/>
        <v>5.5194594859584862</v>
      </c>
      <c r="M48" s="11">
        <f t="shared" si="30"/>
        <v>1.970287474342598</v>
      </c>
    </row>
    <row r="49" spans="2:13">
      <c r="B49" s="11">
        <f t="shared" si="31"/>
        <v>0.04</v>
      </c>
      <c r="C49" s="11">
        <v>0.11370000243186951</v>
      </c>
      <c r="D49" s="11">
        <v>9.5299996435642242E-2</v>
      </c>
      <c r="E49" s="11">
        <v>0.18150000274181366</v>
      </c>
      <c r="F49" s="11">
        <f t="shared" si="24"/>
        <v>0.13016666720310846</v>
      </c>
      <c r="G49" s="11">
        <f t="shared" si="25"/>
        <v>4.5397946631012605E-2</v>
      </c>
      <c r="I49" s="11">
        <f t="shared" si="26"/>
        <v>7.1240604985667257</v>
      </c>
      <c r="J49" s="11">
        <f t="shared" si="27"/>
        <v>3.2986048931964675</v>
      </c>
      <c r="K49" s="11">
        <f t="shared" si="28"/>
        <v>6.9542895475299709</v>
      </c>
      <c r="L49" s="11">
        <f t="shared" si="29"/>
        <v>5.7923183130977209</v>
      </c>
      <c r="M49" s="11">
        <f t="shared" si="30"/>
        <v>2.1612867716711461</v>
      </c>
    </row>
    <row r="50" spans="2:13">
      <c r="B50" s="11">
        <f t="shared" si="31"/>
        <v>8.0000000000000002E-3</v>
      </c>
      <c r="C50" s="11">
        <v>0.11800000071525574</v>
      </c>
      <c r="D50" s="11">
        <v>9.3699999153614044E-2</v>
      </c>
      <c r="E50" s="11">
        <v>0.17980000376701355</v>
      </c>
      <c r="F50" s="11">
        <f t="shared" si="24"/>
        <v>0.13050000121196112</v>
      </c>
      <c r="G50" s="11">
        <f t="shared" si="25"/>
        <v>4.4390203963488147E-2</v>
      </c>
      <c r="I50" s="11">
        <f t="shared" si="26"/>
        <v>7.3934839573123172</v>
      </c>
      <c r="J50" s="11">
        <f t="shared" si="27"/>
        <v>3.2432244203633607</v>
      </c>
      <c r="K50" s="11">
        <f t="shared" si="28"/>
        <v>6.8891529914821934</v>
      </c>
      <c r="L50" s="11">
        <f t="shared" si="29"/>
        <v>5.841953789719291</v>
      </c>
      <c r="M50" s="11">
        <f t="shared" si="30"/>
        <v>2.2646485780664909</v>
      </c>
    </row>
    <row r="51" spans="2:13">
      <c r="B51" s="11">
        <v>0</v>
      </c>
      <c r="C51" s="11">
        <v>5.0400000065565109E-2</v>
      </c>
      <c r="D51" s="11">
        <v>5.0400000065565109E-2</v>
      </c>
      <c r="E51" s="11">
        <v>5.0400000065565109E-2</v>
      </c>
      <c r="F51" s="11">
        <f t="shared" si="24"/>
        <v>5.0400000065565109E-2</v>
      </c>
      <c r="G51" s="11">
        <f t="shared" si="25"/>
        <v>0</v>
      </c>
      <c r="I51" s="11">
        <f t="shared" si="26"/>
        <v>3.1578948277507881</v>
      </c>
      <c r="J51" s="11">
        <f t="shared" si="27"/>
        <v>1.7444878599302642</v>
      </c>
      <c r="K51" s="11">
        <f t="shared" si="28"/>
        <v>1.9311084757946542</v>
      </c>
      <c r="L51" s="11">
        <f t="shared" si="29"/>
        <v>2.2778303878252357</v>
      </c>
      <c r="M51" s="11">
        <f t="shared" si="30"/>
        <v>0.76784886363301175</v>
      </c>
    </row>
    <row r="54" spans="2:13">
      <c r="B54" s="11" t="s">
        <v>114</v>
      </c>
      <c r="C54" s="130" t="s">
        <v>130</v>
      </c>
      <c r="D54" s="132"/>
      <c r="E54" s="131"/>
      <c r="F54" s="51"/>
      <c r="I54" s="130" t="s">
        <v>138</v>
      </c>
      <c r="J54" s="132"/>
      <c r="K54" s="132"/>
      <c r="L54" s="131"/>
    </row>
    <row r="55" spans="2:13">
      <c r="C55" s="50" t="s">
        <v>118</v>
      </c>
      <c r="D55" s="54" t="s">
        <v>119</v>
      </c>
      <c r="E55" s="54" t="s">
        <v>120</v>
      </c>
      <c r="F55" s="51"/>
      <c r="I55" s="50" t="s">
        <v>118</v>
      </c>
      <c r="J55" s="54" t="s">
        <v>119</v>
      </c>
      <c r="K55" s="54" t="s">
        <v>120</v>
      </c>
      <c r="L55" s="51"/>
    </row>
    <row r="56" spans="2:13">
      <c r="B56" s="11" t="s">
        <v>126</v>
      </c>
      <c r="C56" s="52" t="s">
        <v>52</v>
      </c>
      <c r="D56" s="13" t="s">
        <v>52</v>
      </c>
      <c r="E56" s="13" t="s">
        <v>52</v>
      </c>
      <c r="F56" s="11" t="s">
        <v>2</v>
      </c>
      <c r="G56" s="11" t="s">
        <v>54</v>
      </c>
      <c r="I56" s="52" t="s">
        <v>124</v>
      </c>
      <c r="J56" s="13" t="s">
        <v>124</v>
      </c>
      <c r="K56" s="13" t="s">
        <v>124</v>
      </c>
      <c r="L56" s="11" t="s">
        <v>2</v>
      </c>
      <c r="M56" s="11" t="s">
        <v>54</v>
      </c>
    </row>
    <row r="57" spans="2:13">
      <c r="B57" s="11">
        <v>125</v>
      </c>
      <c r="C57" s="11">
        <v>0.30349999666213989</v>
      </c>
      <c r="D57" s="11">
        <v>0.26449999213218689</v>
      </c>
      <c r="E57" s="11">
        <v>0.34709998965263367</v>
      </c>
      <c r="F57" s="11">
        <f>AVERAGE(C57:E57)</f>
        <v>0.30503332614898682</v>
      </c>
      <c r="G57" s="11">
        <f>STDEV(C57:E57)</f>
        <v>4.1321341000515446E-2</v>
      </c>
      <c r="I57" s="11">
        <f>C57/$C$5*100</f>
        <v>19.01629104037595</v>
      </c>
      <c r="J57" s="11">
        <f>D57/$D$5*100</f>
        <v>9.1550996949602261</v>
      </c>
      <c r="K57" s="11">
        <f>E57/$E$5*100</f>
        <v>13.299359743937769</v>
      </c>
      <c r="L57" s="11">
        <f>AVERAGE(I57:K57)</f>
        <v>13.823583493091315</v>
      </c>
      <c r="M57" s="11">
        <f>STDEV(I57:K57)</f>
        <v>4.9514524729727487</v>
      </c>
    </row>
    <row r="58" spans="2:13">
      <c r="B58" s="11">
        <f>B57/5</f>
        <v>25</v>
      </c>
      <c r="C58" s="11">
        <v>0.14949999749660492</v>
      </c>
      <c r="D58" s="11">
        <v>0.1395999938249588</v>
      </c>
      <c r="E58" s="11">
        <v>0.26170000433921814</v>
      </c>
      <c r="F58" s="11">
        <f t="shared" ref="F58:F64" si="32">AVERAGE(C58:E58)</f>
        <v>0.18359999855359396</v>
      </c>
      <c r="G58" s="11">
        <f t="shared" ref="G58:G64" si="33">STDEV(C58:E58)</f>
        <v>6.7817480755042445E-2</v>
      </c>
      <c r="I58" s="11">
        <f t="shared" ref="I58:I64" si="34">C58/$C$5*100</f>
        <v>9.3671680204191468</v>
      </c>
      <c r="J58" s="11">
        <f t="shared" ref="J58:J64" si="35">D58/$D$5*100</f>
        <v>4.8319542491502565</v>
      </c>
      <c r="K58" s="11">
        <f t="shared" ref="K58:K64" si="36">E58/$E$5*100</f>
        <v>10.027204282490617</v>
      </c>
      <c r="L58" s="11">
        <f t="shared" ref="L58:L64" si="37">AVERAGE(I58:K58)</f>
        <v>8.075442184020007</v>
      </c>
      <c r="M58" s="11">
        <f t="shared" ref="M58:M64" si="38">STDEV(I58:K58)</f>
        <v>2.828263151573156</v>
      </c>
    </row>
    <row r="59" spans="2:13">
      <c r="B59" s="11">
        <f t="shared" ref="B59:B63" si="39">B58/5</f>
        <v>5</v>
      </c>
      <c r="C59" s="11">
        <v>0.1273999959230423</v>
      </c>
      <c r="D59" s="11">
        <v>0.10890000313520432</v>
      </c>
      <c r="E59" s="11">
        <v>0.21050000190734863</v>
      </c>
      <c r="F59" s="11">
        <f t="shared" si="32"/>
        <v>0.14893333365519842</v>
      </c>
      <c r="G59" s="11">
        <f t="shared" si="33"/>
        <v>5.4114724549241287E-2</v>
      </c>
      <c r="I59" s="11">
        <f t="shared" si="34"/>
        <v>7.9824561043150029</v>
      </c>
      <c r="J59" s="11">
        <f t="shared" si="35"/>
        <v>3.7693399438213189</v>
      </c>
      <c r="K59" s="11">
        <f t="shared" si="36"/>
        <v>8.0654432005805567</v>
      </c>
      <c r="L59" s="11">
        <f t="shared" si="37"/>
        <v>6.6057464162389605</v>
      </c>
      <c r="M59" s="11">
        <f t="shared" si="38"/>
        <v>2.4567504904072259</v>
      </c>
    </row>
    <row r="60" spans="2:13">
      <c r="B60" s="11">
        <f t="shared" si="39"/>
        <v>1</v>
      </c>
      <c r="C60" s="11">
        <v>0.11829999834299088</v>
      </c>
      <c r="D60" s="11">
        <v>0.10779999941587448</v>
      </c>
      <c r="E60" s="11">
        <v>0.19429999589920044</v>
      </c>
      <c r="F60" s="11">
        <f t="shared" si="32"/>
        <v>0.14013333121935526</v>
      </c>
      <c r="G60" s="11">
        <f t="shared" si="33"/>
        <v>4.7202575843606778E-2</v>
      </c>
      <c r="I60" s="11">
        <f t="shared" si="34"/>
        <v>7.4122808016720372</v>
      </c>
      <c r="J60" s="11">
        <f t="shared" si="35"/>
        <v>3.7312656753341624</v>
      </c>
      <c r="K60" s="11">
        <f t="shared" si="36"/>
        <v>7.4447295325336906</v>
      </c>
      <c r="L60" s="11">
        <f t="shared" si="37"/>
        <v>6.1960920031799631</v>
      </c>
      <c r="M60" s="11">
        <f t="shared" si="38"/>
        <v>2.134663872806442</v>
      </c>
    </row>
    <row r="61" spans="2:13">
      <c r="B61" s="11">
        <f t="shared" si="39"/>
        <v>0.2</v>
      </c>
      <c r="C61" s="11">
        <v>0.1168999969959259</v>
      </c>
      <c r="D61" s="11">
        <v>0.11029999703168869</v>
      </c>
      <c r="E61" s="11">
        <v>0.19159999489784241</v>
      </c>
      <c r="F61" s="11">
        <f t="shared" si="32"/>
        <v>0.13959999630848566</v>
      </c>
      <c r="G61" s="11">
        <f t="shared" si="33"/>
        <v>4.5154068364343526E-2</v>
      </c>
      <c r="I61" s="11">
        <f t="shared" si="34"/>
        <v>7.3245614166127266</v>
      </c>
      <c r="J61" s="11">
        <f t="shared" si="35"/>
        <v>3.8177977286073568</v>
      </c>
      <c r="K61" s="11">
        <f t="shared" si="36"/>
        <v>7.3412772545258784</v>
      </c>
      <c r="L61" s="11">
        <f t="shared" si="37"/>
        <v>6.1612121332486538</v>
      </c>
      <c r="M61" s="11">
        <f t="shared" si="38"/>
        <v>2.0294736161673872</v>
      </c>
    </row>
    <row r="62" spans="2:13">
      <c r="B62" s="11">
        <f t="shared" si="39"/>
        <v>0.04</v>
      </c>
      <c r="C62" s="11">
        <v>0.1128000020980835</v>
      </c>
      <c r="D62" s="11">
        <v>0.10209999978542328</v>
      </c>
      <c r="E62" s="11">
        <v>0.17350000143051147</v>
      </c>
      <c r="F62" s="11">
        <f t="shared" si="32"/>
        <v>0.12946666777133942</v>
      </c>
      <c r="G62" s="11">
        <f t="shared" si="33"/>
        <v>3.8507445607670665E-2</v>
      </c>
      <c r="I62" s="11">
        <f t="shared" si="34"/>
        <v>7.0676694986591944</v>
      </c>
      <c r="J62" s="11">
        <f t="shared" si="35"/>
        <v>3.5339724185088932</v>
      </c>
      <c r="K62" s="11">
        <f t="shared" si="36"/>
        <v>6.6477643427972994</v>
      </c>
      <c r="L62" s="11">
        <f t="shared" si="37"/>
        <v>5.7498020866551292</v>
      </c>
      <c r="M62" s="11">
        <f t="shared" si="38"/>
        <v>1.9304159975657185</v>
      </c>
    </row>
    <row r="63" spans="2:13">
      <c r="B63" s="11">
        <f t="shared" si="39"/>
        <v>8.0000000000000002E-3</v>
      </c>
      <c r="C63" s="11">
        <v>0.12710000574588776</v>
      </c>
      <c r="D63" s="11">
        <v>0.11410000175237656</v>
      </c>
      <c r="E63" s="11">
        <v>0.19020000100135803</v>
      </c>
      <c r="F63" s="11">
        <f t="shared" si="32"/>
        <v>0.14380000283320746</v>
      </c>
      <c r="G63" s="11">
        <f t="shared" si="33"/>
        <v>4.0705895131554454E-2</v>
      </c>
      <c r="I63" s="11">
        <f t="shared" si="34"/>
        <v>7.9636597267836535</v>
      </c>
      <c r="J63" s="11">
        <f t="shared" si="35"/>
        <v>3.9493267384147765</v>
      </c>
      <c r="K63" s="11">
        <f t="shared" si="36"/>
        <v>7.2876355863503886</v>
      </c>
      <c r="L63" s="11">
        <f t="shared" si="37"/>
        <v>6.4002073505162729</v>
      </c>
      <c r="M63" s="11">
        <f t="shared" si="38"/>
        <v>2.1492705717739171</v>
      </c>
    </row>
    <row r="64" spans="2:13">
      <c r="B64" s="11">
        <v>0</v>
      </c>
      <c r="C64" s="11">
        <v>5.090000107884407E-2</v>
      </c>
      <c r="D64" s="11">
        <v>5.090000107884407E-2</v>
      </c>
      <c r="E64" s="11">
        <v>5.090000107884407E-2</v>
      </c>
      <c r="F64" s="11">
        <f t="shared" si="32"/>
        <v>5.090000107884407E-2</v>
      </c>
      <c r="G64" s="11">
        <f t="shared" si="33"/>
        <v>0</v>
      </c>
      <c r="I64" s="11">
        <f t="shared" si="34"/>
        <v>3.1892232129025686</v>
      </c>
      <c r="J64" s="11">
        <f t="shared" si="35"/>
        <v>1.7617943221620753</v>
      </c>
      <c r="K64" s="11">
        <f t="shared" si="36"/>
        <v>1.9502663367746704</v>
      </c>
      <c r="L64" s="11">
        <f t="shared" si="37"/>
        <v>2.3004279572797715</v>
      </c>
      <c r="M64" s="11">
        <f t="shared" si="38"/>
        <v>0.77546642731083415</v>
      </c>
    </row>
  </sheetData>
  <mergeCells count="10">
    <mergeCell ref="C41:E41"/>
    <mergeCell ref="I41:L41"/>
    <mergeCell ref="C54:E54"/>
    <mergeCell ref="I54:L54"/>
    <mergeCell ref="C2:E2"/>
    <mergeCell ref="I2:L2"/>
    <mergeCell ref="C15:E15"/>
    <mergeCell ref="I15:L15"/>
    <mergeCell ref="C28:E28"/>
    <mergeCell ref="I28:L28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826F-8A6E-4041-856A-5BD8D7940A5C}">
  <dimension ref="B13:K21"/>
  <sheetViews>
    <sheetView topLeftCell="A4" workbookViewId="0">
      <selection activeCell="K28" sqref="K28"/>
    </sheetView>
  </sheetViews>
  <sheetFormatPr defaultRowHeight="15"/>
  <cols>
    <col min="3" max="3" width="13.7109375" customWidth="1"/>
    <col min="4" max="4" width="14.28515625" customWidth="1"/>
    <col min="8" max="8" width="13" customWidth="1"/>
    <col min="9" max="9" width="15.85546875" customWidth="1"/>
  </cols>
  <sheetData>
    <row r="13" spans="2:11">
      <c r="C13" s="133" t="s">
        <v>130</v>
      </c>
      <c r="D13" s="134"/>
      <c r="H13" s="133" t="s">
        <v>139</v>
      </c>
      <c r="I13" s="134"/>
    </row>
    <row r="14" spans="2:11">
      <c r="C14" s="56" t="s">
        <v>118</v>
      </c>
      <c r="D14" s="57" t="s">
        <v>119</v>
      </c>
      <c r="E14" s="55"/>
      <c r="H14" s="56" t="s">
        <v>118</v>
      </c>
      <c r="I14" s="57" t="s">
        <v>119</v>
      </c>
    </row>
    <row r="15" spans="2:11">
      <c r="B15" t="s">
        <v>62</v>
      </c>
      <c r="C15" s="56" t="s">
        <v>52</v>
      </c>
      <c r="D15" s="67" t="s">
        <v>52</v>
      </c>
      <c r="E15" s="109" t="s">
        <v>2</v>
      </c>
      <c r="F15" t="s">
        <v>3</v>
      </c>
      <c r="H15" s="57" t="s">
        <v>124</v>
      </c>
      <c r="I15" s="67" t="s">
        <v>124</v>
      </c>
      <c r="J15" s="109" t="s">
        <v>2</v>
      </c>
      <c r="K15" t="s">
        <v>3</v>
      </c>
    </row>
    <row r="16" spans="2:11">
      <c r="B16" t="s">
        <v>115</v>
      </c>
      <c r="C16">
        <v>2.8766999244689941</v>
      </c>
      <c r="D16">
        <v>3.0083000659942627</v>
      </c>
      <c r="E16">
        <f>AVERAGE(C16:D16)</f>
        <v>2.9424999952316284</v>
      </c>
      <c r="F16">
        <f>STDEV(C16:D16)</f>
        <v>9.3055352477626752E-2</v>
      </c>
      <c r="H16">
        <f t="shared" ref="H16:H21" si="0">C16/$C$16*100</f>
        <v>100</v>
      </c>
      <c r="I16">
        <f>D16/$D$16*100</f>
        <v>100</v>
      </c>
      <c r="J16">
        <f>AVERAGE(H16:I16)</f>
        <v>100</v>
      </c>
      <c r="K16">
        <f>STDEV(H16:I16)</f>
        <v>0</v>
      </c>
    </row>
    <row r="17" spans="2:11">
      <c r="B17" t="s">
        <v>30</v>
      </c>
      <c r="C17">
        <v>0.36800000071525574</v>
      </c>
      <c r="D17">
        <v>0.37079998850822449</v>
      </c>
      <c r="E17">
        <f t="shared" ref="E17:E21" si="1">AVERAGE(C17:D17)</f>
        <v>0.36939999461174011</v>
      </c>
      <c r="F17">
        <f t="shared" ref="F17:F21" si="2">STDEV(C17:D17)</f>
        <v>1.979890355647758E-3</v>
      </c>
      <c r="H17">
        <f t="shared" si="0"/>
        <v>12.792436137849322</v>
      </c>
      <c r="I17">
        <f t="shared" ref="I17:I21" si="3">D17/$D$16*100</f>
        <v>12.325897695503746</v>
      </c>
      <c r="J17">
        <f t="shared" ref="J17:J21" si="4">AVERAGE(H17:I17)</f>
        <v>12.559166916676535</v>
      </c>
      <c r="K17">
        <f t="shared" ref="K17:K21" si="5">STDEV(H17:I17)</f>
        <v>0.32989249626676537</v>
      </c>
    </row>
    <row r="18" spans="2:11">
      <c r="B18" t="s">
        <v>101</v>
      </c>
      <c r="C18">
        <v>2.6440999507904053</v>
      </c>
      <c r="D18">
        <v>2.6881000995635986</v>
      </c>
      <c r="E18">
        <f t="shared" si="1"/>
        <v>2.666100025177002</v>
      </c>
      <c r="F18">
        <f t="shared" si="2"/>
        <v>3.1112803570741976E-2</v>
      </c>
      <c r="H18">
        <f t="shared" si="0"/>
        <v>91.914347002267732</v>
      </c>
      <c r="I18">
        <f t="shared" si="3"/>
        <v>89.356116098583541</v>
      </c>
      <c r="J18">
        <f t="shared" si="4"/>
        <v>90.63523155042563</v>
      </c>
      <c r="K18">
        <f t="shared" si="5"/>
        <v>1.8089424198360806</v>
      </c>
    </row>
    <row r="19" spans="2:11">
      <c r="B19" t="s">
        <v>102</v>
      </c>
      <c r="C19">
        <v>0.65890002250671387</v>
      </c>
      <c r="D19">
        <v>0.62589997053146362</v>
      </c>
      <c r="E19">
        <f t="shared" si="1"/>
        <v>0.64239999651908875</v>
      </c>
      <c r="F19">
        <f t="shared" si="2"/>
        <v>2.3334560531207971E-2</v>
      </c>
      <c r="H19">
        <f t="shared" si="0"/>
        <v>22.904718594461649</v>
      </c>
      <c r="I19">
        <f t="shared" si="3"/>
        <v>20.805769265061649</v>
      </c>
      <c r="J19">
        <f t="shared" si="4"/>
        <v>21.855243929761649</v>
      </c>
      <c r="K19">
        <f t="shared" si="5"/>
        <v>1.4841813041856964</v>
      </c>
    </row>
    <row r="20" spans="2:11">
      <c r="B20" t="s">
        <v>116</v>
      </c>
      <c r="C20">
        <v>0.36550000309944153</v>
      </c>
      <c r="D20">
        <v>0.35589998960494995</v>
      </c>
      <c r="E20">
        <f t="shared" si="1"/>
        <v>0.36069999635219574</v>
      </c>
      <c r="F20">
        <f t="shared" si="2"/>
        <v>6.7882346414373587E-3</v>
      </c>
      <c r="H20">
        <f t="shared" si="0"/>
        <v>12.705531084091387</v>
      </c>
      <c r="I20">
        <f t="shared" si="3"/>
        <v>11.830601396051982</v>
      </c>
      <c r="J20">
        <f t="shared" si="4"/>
        <v>12.268066240071684</v>
      </c>
      <c r="K20">
        <f t="shared" si="5"/>
        <v>0.61866871547409374</v>
      </c>
    </row>
    <row r="21" spans="2:11">
      <c r="B21" t="s">
        <v>112</v>
      </c>
      <c r="C21">
        <v>2.0315001010894775</v>
      </c>
      <c r="D21">
        <v>2.2390000820159912</v>
      </c>
      <c r="E21">
        <f t="shared" si="1"/>
        <v>2.1352500915527344</v>
      </c>
      <c r="F21">
        <f t="shared" si="2"/>
        <v>0.14672464360921708</v>
      </c>
      <c r="H21">
        <f t="shared" si="0"/>
        <v>70.619117545409921</v>
      </c>
      <c r="I21">
        <f t="shared" si="3"/>
        <v>74.42741857188993</v>
      </c>
      <c r="J21">
        <f t="shared" si="4"/>
        <v>72.523268058649933</v>
      </c>
      <c r="K21">
        <f t="shared" si="5"/>
        <v>2.6928754806237043</v>
      </c>
    </row>
  </sheetData>
  <mergeCells count="2">
    <mergeCell ref="C13:D13"/>
    <mergeCell ref="H13:I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U59"/>
  <sheetViews>
    <sheetView workbookViewId="0">
      <selection activeCell="P29" sqref="P29"/>
    </sheetView>
  </sheetViews>
  <sheetFormatPr defaultRowHeight="15"/>
  <cols>
    <col min="3" max="3" width="14.140625" customWidth="1"/>
    <col min="12" max="12" width="12" bestFit="1" customWidth="1"/>
    <col min="21" max="21" width="12" bestFit="1" customWidth="1"/>
  </cols>
  <sheetData>
    <row r="2" spans="2:21">
      <c r="B2" s="33"/>
      <c r="C2" s="34" t="s">
        <v>65</v>
      </c>
      <c r="D2" s="129" t="s">
        <v>130</v>
      </c>
      <c r="E2" s="135"/>
      <c r="F2" s="135"/>
      <c r="G2" s="135"/>
      <c r="H2" s="135"/>
      <c r="I2" s="136"/>
      <c r="J2" s="35"/>
      <c r="K2" s="35"/>
      <c r="L2" s="36"/>
      <c r="M2" s="135" t="s">
        <v>131</v>
      </c>
      <c r="N2" s="135"/>
      <c r="O2" s="135"/>
      <c r="P2" s="135"/>
      <c r="Q2" s="135"/>
      <c r="R2" s="136"/>
      <c r="S2" s="35"/>
      <c r="T2" s="35"/>
      <c r="U2" s="36"/>
    </row>
    <row r="3" spans="2:21">
      <c r="B3" s="27"/>
      <c r="C3" s="16"/>
      <c r="D3" s="129" t="s">
        <v>118</v>
      </c>
      <c r="E3" s="136"/>
      <c r="F3" s="129" t="s">
        <v>119</v>
      </c>
      <c r="G3" s="136"/>
      <c r="H3" s="129" t="s">
        <v>120</v>
      </c>
      <c r="I3" s="136"/>
      <c r="J3" s="16"/>
      <c r="K3" s="16"/>
      <c r="L3" s="28"/>
      <c r="M3" s="135" t="s">
        <v>118</v>
      </c>
      <c r="N3" s="136"/>
      <c r="O3" s="129" t="s">
        <v>119</v>
      </c>
      <c r="P3" s="136"/>
      <c r="Q3" s="129" t="s">
        <v>120</v>
      </c>
      <c r="R3" s="136"/>
      <c r="S3" s="16"/>
      <c r="T3" s="16"/>
      <c r="U3" s="28"/>
    </row>
    <row r="4" spans="2:21">
      <c r="B4" s="1"/>
      <c r="C4" s="1" t="s">
        <v>62</v>
      </c>
      <c r="D4" s="19" t="s">
        <v>52</v>
      </c>
      <c r="E4" s="2" t="s">
        <v>52</v>
      </c>
      <c r="F4" s="20" t="s">
        <v>52</v>
      </c>
      <c r="G4" s="2" t="s">
        <v>52</v>
      </c>
      <c r="H4" s="20" t="s">
        <v>52</v>
      </c>
      <c r="I4" s="2" t="s">
        <v>52</v>
      </c>
      <c r="J4" s="31" t="s">
        <v>44</v>
      </c>
      <c r="K4" s="4" t="s">
        <v>3</v>
      </c>
      <c r="L4" s="32" t="s">
        <v>66</v>
      </c>
      <c r="M4" s="19" t="s">
        <v>124</v>
      </c>
      <c r="N4" s="2" t="s">
        <v>125</v>
      </c>
      <c r="O4" s="20" t="s">
        <v>124</v>
      </c>
      <c r="P4" s="2" t="s">
        <v>125</v>
      </c>
      <c r="Q4" s="20" t="s">
        <v>124</v>
      </c>
      <c r="R4" s="2" t="s">
        <v>125</v>
      </c>
      <c r="S4" s="4" t="s">
        <v>2</v>
      </c>
      <c r="T4" s="4" t="s">
        <v>3</v>
      </c>
      <c r="U4" s="32" t="s">
        <v>66</v>
      </c>
    </row>
    <row r="5" spans="2:21">
      <c r="B5" s="1"/>
      <c r="C5" s="1" t="s">
        <v>60</v>
      </c>
      <c r="D5" s="16">
        <v>0.1648000031709671</v>
      </c>
      <c r="E5" s="16">
        <v>0.1624000072479248</v>
      </c>
      <c r="F5" s="16">
        <v>0.1648000031709671</v>
      </c>
      <c r="G5" s="16">
        <v>0.1624000072479248</v>
      </c>
      <c r="H5" s="16">
        <v>0.1648000031709671</v>
      </c>
      <c r="I5" s="16">
        <v>0.1624000072479248</v>
      </c>
      <c r="J5" s="16">
        <f>AVERAGE(D5:I5)</f>
        <v>0.16360000520944595</v>
      </c>
      <c r="K5" s="16">
        <f>STDEV(D5:I5)</f>
        <v>1.3145319049706989E-3</v>
      </c>
      <c r="L5" s="28"/>
      <c r="M5" s="16">
        <v>5.4348185674159328</v>
      </c>
      <c r="N5" s="16">
        <v>5.3556708601750467</v>
      </c>
      <c r="O5" s="16">
        <v>6.9805368747962877</v>
      </c>
      <c r="P5" s="16">
        <v>6.8788787454406881</v>
      </c>
      <c r="Q5" s="16">
        <v>10.841035591244236</v>
      </c>
      <c r="R5" s="28">
        <v>10.68315670338068</v>
      </c>
      <c r="S5" s="16">
        <f>AVERAGE(M5:R5)</f>
        <v>7.6956828904088121</v>
      </c>
      <c r="T5" s="16">
        <f>STDEV(M5:R5)</f>
        <v>2.4732169342518162</v>
      </c>
      <c r="U5" s="28"/>
    </row>
    <row r="6" spans="2:21">
      <c r="B6" s="137" t="s">
        <v>65</v>
      </c>
      <c r="C6" s="1" t="s">
        <v>77</v>
      </c>
      <c r="D6" s="16">
        <v>3.025399923324585</v>
      </c>
      <c r="E6" s="16">
        <v>3.0392000675201416</v>
      </c>
      <c r="F6" s="16">
        <v>2.4240000247955322</v>
      </c>
      <c r="G6" s="16">
        <v>2.2976999282836914</v>
      </c>
      <c r="H6" s="16">
        <v>1.5345000028610229</v>
      </c>
      <c r="I6" s="16">
        <v>1.5058000087738037</v>
      </c>
      <c r="J6" s="16">
        <f t="shared" ref="J6:J9" si="0">AVERAGE(D6:I6)</f>
        <v>2.3044333259264627</v>
      </c>
      <c r="K6" s="16">
        <f t="shared" ref="K6:K9" si="1">STDEV(D6:I6)</f>
        <v>0.6789151685551198</v>
      </c>
      <c r="L6" s="28"/>
      <c r="M6" s="16">
        <v>99.772447577476015</v>
      </c>
      <c r="N6" s="16">
        <v>100.22755242252398</v>
      </c>
      <c r="O6" s="16">
        <v>102.67488611658764</v>
      </c>
      <c r="P6" s="16">
        <v>97.325113883412371</v>
      </c>
      <c r="Q6" s="16">
        <v>100.94398559278321</v>
      </c>
      <c r="R6" s="28">
        <v>99.056014407216793</v>
      </c>
      <c r="S6" s="16">
        <f>AVERAGE(M6:R6)</f>
        <v>100</v>
      </c>
      <c r="T6" s="16">
        <f>STDEV(M6:R6)</f>
        <v>1.7997671672849331</v>
      </c>
      <c r="U6" s="28"/>
    </row>
    <row r="7" spans="2:21">
      <c r="B7" s="137"/>
      <c r="C7" s="1" t="s">
        <v>5</v>
      </c>
      <c r="D7" s="16">
        <v>0.56470000743865967</v>
      </c>
      <c r="E7" s="16">
        <v>0.54809999465942383</v>
      </c>
      <c r="F7" s="16">
        <v>0.56760001182556152</v>
      </c>
      <c r="G7" s="16">
        <v>0.57760000228881836</v>
      </c>
      <c r="H7" s="16">
        <v>0.36039999127388</v>
      </c>
      <c r="I7" s="16">
        <v>0.35740000009536743</v>
      </c>
      <c r="J7" s="16">
        <f t="shared" si="0"/>
        <v>0.49596666793028515</v>
      </c>
      <c r="K7" s="16">
        <f t="shared" si="1"/>
        <v>0.10659881632219607</v>
      </c>
      <c r="L7" s="28">
        <f>_xlfn.T.TEST(D6:I6,D7:I7,2,2)</f>
        <v>7.3865460685078313E-5</v>
      </c>
      <c r="M7" s="16">
        <v>18.622827830067774</v>
      </c>
      <c r="N7" s="16">
        <v>18.075388170261828</v>
      </c>
      <c r="O7" s="16">
        <v>24.042188934746061</v>
      </c>
      <c r="P7" s="16">
        <v>24.465764789316637</v>
      </c>
      <c r="Q7" s="16">
        <v>23.70818602734446</v>
      </c>
      <c r="R7" s="28">
        <v>23.510837662575721</v>
      </c>
      <c r="S7" s="16">
        <f>AVERAGE(M7:R7)</f>
        <v>22.070865569052078</v>
      </c>
      <c r="T7" s="16">
        <f>STDEV(M7:R7)</f>
        <v>2.9061589734330915</v>
      </c>
      <c r="U7" s="28">
        <f>_xlfn.T.TEST(M6:R6,M7:R7,2,2)</f>
        <v>8.2243526681105189E-14</v>
      </c>
    </row>
    <row r="8" spans="2:21">
      <c r="B8" s="137"/>
      <c r="C8" s="1" t="s">
        <v>30</v>
      </c>
      <c r="D8" s="16">
        <v>2.9907999038696289</v>
      </c>
      <c r="E8" s="16">
        <v>2.9265999794006348</v>
      </c>
      <c r="F8" s="16">
        <v>2.4640998840332031</v>
      </c>
      <c r="G8" s="16">
        <v>2.3069999217987061</v>
      </c>
      <c r="H8" s="16">
        <v>1.5901999473571777</v>
      </c>
      <c r="I8" s="16">
        <v>1.5281000137329102</v>
      </c>
      <c r="J8" s="16">
        <f t="shared" si="0"/>
        <v>2.3011332750320435</v>
      </c>
      <c r="K8" s="16">
        <f t="shared" si="1"/>
        <v>0.63189363185162106</v>
      </c>
      <c r="L8" s="28">
        <f>_xlfn.T.TEST(D6:I6,D8:I8,2,2)</f>
        <v>0.99321754063363343</v>
      </c>
      <c r="M8" s="16">
        <v>98.63139888482722</v>
      </c>
      <c r="N8" s="16">
        <v>96.514196610450938</v>
      </c>
      <c r="O8" s="16">
        <v>104.37342095091229</v>
      </c>
      <c r="P8" s="16">
        <v>97.719039529151459</v>
      </c>
      <c r="Q8" s="16">
        <v>104.60809402175396</v>
      </c>
      <c r="R8" s="28">
        <v>100.52297522514706</v>
      </c>
      <c r="S8" s="16">
        <f>AVERAGE(M8:R8)</f>
        <v>100.39485420370715</v>
      </c>
      <c r="T8" s="16">
        <f>STDEV(M8:R8)</f>
        <v>3.4329596651527083</v>
      </c>
      <c r="U8" s="28">
        <f>_xlfn.T.TEST(M6:R6,M8:R8,2,2)</f>
        <v>0.80800537078968204</v>
      </c>
    </row>
    <row r="9" spans="2:21">
      <c r="B9" s="137"/>
      <c r="C9" s="1" t="s">
        <v>23</v>
      </c>
      <c r="D9" s="4">
        <v>0.11060000211000443</v>
      </c>
      <c r="E9" s="4">
        <v>0.11439999938011169</v>
      </c>
      <c r="F9" s="4">
        <v>0.10719999670982361</v>
      </c>
      <c r="G9" s="4">
        <v>0.10890000313520432</v>
      </c>
      <c r="H9" s="4">
        <v>8.659999817609787E-2</v>
      </c>
      <c r="I9" s="4">
        <v>8.5699997842311859E-2</v>
      </c>
      <c r="J9" s="4">
        <f t="shared" si="0"/>
        <v>0.10223333289225896</v>
      </c>
      <c r="K9" s="4">
        <f t="shared" si="1"/>
        <v>1.2687738104579708E-2</v>
      </c>
      <c r="L9" s="32">
        <f t="shared" ref="L9" si="2">_xlfn.T.TEST(D8:I8,D9:I9,2,2)</f>
        <v>6.7395130492017224E-6</v>
      </c>
      <c r="M9" s="4">
        <v>3.6473964408854331</v>
      </c>
      <c r="N9" s="4">
        <v>3.7727137668704556</v>
      </c>
      <c r="O9" s="4">
        <v>4.5407373520172065</v>
      </c>
      <c r="P9" s="4">
        <v>4.6127455881302213</v>
      </c>
      <c r="Q9" s="4">
        <v>5.6968060944440424</v>
      </c>
      <c r="R9" s="32">
        <v>5.6376013889648577</v>
      </c>
      <c r="S9" s="4">
        <f>AVERAGE(M9:R9)</f>
        <v>4.6513334385520357</v>
      </c>
      <c r="T9" s="4">
        <f>STDEV(M9:R9)</f>
        <v>0.87855791881196887</v>
      </c>
      <c r="U9" s="32">
        <f>_xlfn.T.TEST(M6:R6,M9:R9,2,2)</f>
        <v>5.2724476976899121E-17</v>
      </c>
    </row>
    <row r="13" spans="2:21">
      <c r="B13" s="33"/>
      <c r="C13" s="34" t="s">
        <v>61</v>
      </c>
      <c r="D13" s="129" t="s">
        <v>130</v>
      </c>
      <c r="E13" s="135"/>
      <c r="F13" s="135"/>
      <c r="G13" s="135"/>
      <c r="H13" s="135"/>
      <c r="I13" s="136"/>
      <c r="J13" s="33"/>
      <c r="K13" s="35"/>
      <c r="L13" s="36"/>
      <c r="M13" s="135" t="s">
        <v>131</v>
      </c>
      <c r="N13" s="135"/>
      <c r="O13" s="135"/>
      <c r="P13" s="135"/>
      <c r="Q13" s="135"/>
      <c r="R13" s="136"/>
      <c r="S13" s="35"/>
      <c r="T13" s="35"/>
      <c r="U13" s="36"/>
    </row>
    <row r="14" spans="2:21">
      <c r="B14" s="27"/>
      <c r="C14" s="16"/>
      <c r="D14" s="129" t="s">
        <v>118</v>
      </c>
      <c r="E14" s="136"/>
      <c r="F14" s="129" t="s">
        <v>119</v>
      </c>
      <c r="G14" s="136"/>
      <c r="H14" s="129" t="s">
        <v>120</v>
      </c>
      <c r="I14" s="136"/>
      <c r="J14" s="27"/>
      <c r="K14" s="16"/>
      <c r="L14" s="28"/>
      <c r="M14" s="135" t="s">
        <v>118</v>
      </c>
      <c r="N14" s="136"/>
      <c r="O14" s="129" t="s">
        <v>119</v>
      </c>
      <c r="P14" s="136"/>
      <c r="Q14" s="129" t="s">
        <v>120</v>
      </c>
      <c r="R14" s="136"/>
      <c r="S14" s="16"/>
      <c r="T14" s="16"/>
      <c r="U14" s="28"/>
    </row>
    <row r="15" spans="2:21">
      <c r="B15" s="1"/>
      <c r="C15" s="1" t="s">
        <v>62</v>
      </c>
      <c r="D15" s="19" t="s">
        <v>52</v>
      </c>
      <c r="E15" s="2" t="s">
        <v>52</v>
      </c>
      <c r="F15" s="20" t="s">
        <v>52</v>
      </c>
      <c r="G15" s="2" t="s">
        <v>52</v>
      </c>
      <c r="H15" s="20" t="s">
        <v>52</v>
      </c>
      <c r="I15" s="2" t="s">
        <v>52</v>
      </c>
      <c r="J15" s="31" t="s">
        <v>44</v>
      </c>
      <c r="K15" s="4" t="s">
        <v>3</v>
      </c>
      <c r="L15" s="32" t="s">
        <v>66</v>
      </c>
      <c r="M15" s="19" t="s">
        <v>124</v>
      </c>
      <c r="N15" s="2" t="s">
        <v>125</v>
      </c>
      <c r="O15" s="20" t="s">
        <v>124</v>
      </c>
      <c r="P15" s="2" t="s">
        <v>125</v>
      </c>
      <c r="Q15" s="20" t="s">
        <v>124</v>
      </c>
      <c r="R15" s="2" t="s">
        <v>125</v>
      </c>
      <c r="S15" s="4" t="s">
        <v>2</v>
      </c>
      <c r="T15" s="4" t="s">
        <v>3</v>
      </c>
      <c r="U15" s="32" t="s">
        <v>66</v>
      </c>
    </row>
    <row r="16" spans="2:21">
      <c r="B16" s="1"/>
      <c r="C16" s="1" t="s">
        <v>60</v>
      </c>
      <c r="D16" s="16">
        <v>0.1648000031709671</v>
      </c>
      <c r="E16" s="16">
        <v>0.1624000072479248</v>
      </c>
      <c r="F16" s="16">
        <v>0.1648000031709671</v>
      </c>
      <c r="G16" s="16">
        <v>0.1624000072479248</v>
      </c>
      <c r="H16" s="16">
        <v>0.1648000031709671</v>
      </c>
      <c r="I16" s="36">
        <v>0.1624000072479248</v>
      </c>
      <c r="J16" s="16">
        <f>AVERAGE(D16:I16)</f>
        <v>0.16360000520944595</v>
      </c>
      <c r="K16" s="16">
        <f>STDEV(D16:I16)</f>
        <v>1.3145319049706989E-3</v>
      </c>
      <c r="L16" s="28"/>
      <c r="M16" s="16">
        <v>4.2620322472114589</v>
      </c>
      <c r="N16" s="16">
        <v>4.1999639230587551</v>
      </c>
      <c r="O16" s="16">
        <v>4.3047828854533341</v>
      </c>
      <c r="P16" s="16">
        <v>4.2420919802598904</v>
      </c>
      <c r="Q16" s="16">
        <v>4.4493041498362542</v>
      </c>
      <c r="R16" s="28">
        <v>4.384508569651075</v>
      </c>
      <c r="S16" s="16">
        <f>AVERAGE(M16:R16)</f>
        <v>4.307113959245128</v>
      </c>
      <c r="T16" s="16">
        <f>STDEV(M16:R16)</f>
        <v>9.3760075395699499E-2</v>
      </c>
      <c r="U16" s="28"/>
    </row>
    <row r="17" spans="2:21">
      <c r="B17" s="137" t="s">
        <v>61</v>
      </c>
      <c r="C17" s="1" t="s">
        <v>77</v>
      </c>
      <c r="D17" s="16">
        <v>3.8671000003814697</v>
      </c>
      <c r="E17" s="16">
        <v>3.866300106048584</v>
      </c>
      <c r="F17" s="16">
        <v>3.8756000995635986</v>
      </c>
      <c r="G17" s="16">
        <v>3.7809998989105225</v>
      </c>
      <c r="H17" s="16">
        <v>3.7332000732421875</v>
      </c>
      <c r="I17" s="28">
        <v>3.6747000217437744</v>
      </c>
      <c r="J17" s="16">
        <f t="shared" ref="J17:J20" si="3">AVERAGE(D17:I17)</f>
        <v>3.7996500333150229</v>
      </c>
      <c r="K17" s="16">
        <f>STDEV(D17:I17)</f>
        <v>8.3828483124125858E-2</v>
      </c>
      <c r="L17" s="28"/>
      <c r="M17" s="16">
        <v>100.01034337189176</v>
      </c>
      <c r="N17" s="16">
        <v>99.989656628108236</v>
      </c>
      <c r="O17" s="16">
        <v>101.23553797601976</v>
      </c>
      <c r="P17" s="16">
        <v>98.764462023980244</v>
      </c>
      <c r="Q17" s="16">
        <v>100.78969817017386</v>
      </c>
      <c r="R17" s="28">
        <v>99.210301829826122</v>
      </c>
      <c r="S17" s="16">
        <f>AVERAGE(M17:R17)</f>
        <v>100</v>
      </c>
      <c r="T17" s="16">
        <f>STDEV(M17:R17)</f>
        <v>0.92742315595526248</v>
      </c>
      <c r="U17" s="28"/>
    </row>
    <row r="18" spans="2:21">
      <c r="B18" s="137"/>
      <c r="C18" s="1" t="s">
        <v>5</v>
      </c>
      <c r="D18" s="16">
        <v>3.7407000064849854</v>
      </c>
      <c r="E18" s="16">
        <v>3.6982998847961426</v>
      </c>
      <c r="F18" s="16">
        <v>3.762700080871582</v>
      </c>
      <c r="G18" s="16">
        <v>3.7528998851776123</v>
      </c>
      <c r="H18" s="16">
        <v>3.5622000694274902</v>
      </c>
      <c r="I18" s="28">
        <v>3.6017000675201416</v>
      </c>
      <c r="J18" s="16">
        <f t="shared" si="3"/>
        <v>3.6864166657129922</v>
      </c>
      <c r="K18" s="16">
        <f t="shared" ref="K18:K20" si="4">STDEV(D18:I18)</f>
        <v>8.4774683345807164E-2</v>
      </c>
      <c r="L18" s="28">
        <f>_xlfn.T.TEST(D17:I17,D18:I18,2,2)</f>
        <v>4.2305823284953525E-2</v>
      </c>
      <c r="M18" s="16">
        <v>96.741406237981224</v>
      </c>
      <c r="N18" s="16">
        <v>95.644860834786883</v>
      </c>
      <c r="O18" s="16">
        <v>98.286447812905152</v>
      </c>
      <c r="P18" s="16">
        <v>98.030454403404264</v>
      </c>
      <c r="Q18" s="16">
        <v>96.173005136464127</v>
      </c>
      <c r="R18" s="28">
        <v>97.239434153761138</v>
      </c>
      <c r="S18" s="16">
        <f>AVERAGE(M18:R18)</f>
        <v>97.019268096550476</v>
      </c>
      <c r="T18" s="16">
        <f>STDEV(M18:R18)</f>
        <v>1.0352853524229129</v>
      </c>
      <c r="U18" s="28">
        <f>_xlfn.T.TEST(M17:R17,M18:R18,2,3)</f>
        <v>3.8673111214425164E-4</v>
      </c>
    </row>
    <row r="19" spans="2:21">
      <c r="B19" s="137"/>
      <c r="C19" s="1" t="s">
        <v>30</v>
      </c>
      <c r="D19" s="16">
        <v>1.6100000143051147</v>
      </c>
      <c r="E19" s="16">
        <v>1.6060999631881714</v>
      </c>
      <c r="F19" s="16">
        <v>1.4125000238418579</v>
      </c>
      <c r="G19" s="16">
        <v>1.3866000175476074</v>
      </c>
      <c r="H19" s="16">
        <v>1.1959999799728394</v>
      </c>
      <c r="I19" s="28">
        <v>1.1937999725341797</v>
      </c>
      <c r="J19" s="16">
        <f t="shared" si="3"/>
        <v>1.4008333285649617</v>
      </c>
      <c r="K19" s="16">
        <f t="shared" si="4"/>
        <v>0.18495583464118667</v>
      </c>
      <c r="L19" s="28">
        <f>_xlfn.T.TEST(D17:I17,D19:I19,2,2)</f>
        <v>5.6638966387835129E-11</v>
      </c>
      <c r="M19" s="16">
        <v>41.63757188682002</v>
      </c>
      <c r="N19" s="16">
        <v>41.536709366757194</v>
      </c>
      <c r="O19" s="16">
        <v>36.896273127063033</v>
      </c>
      <c r="P19" s="16">
        <v>36.219732461508819</v>
      </c>
      <c r="Q19" s="16">
        <v>32.289851770067798</v>
      </c>
      <c r="R19" s="28">
        <v>32.230455519836269</v>
      </c>
      <c r="S19" s="16">
        <f>AVERAGE(M19:R19)</f>
        <v>36.801765688675523</v>
      </c>
      <c r="T19" s="16">
        <f>STDEV(M19:R19)</f>
        <v>4.1810680793958221</v>
      </c>
      <c r="U19" s="28">
        <f>_xlfn.T.TEST(M17:R17,M19:R19,2,1)</f>
        <v>2.9064726386008784E-7</v>
      </c>
    </row>
    <row r="20" spans="2:21">
      <c r="B20" s="137"/>
      <c r="C20" s="1" t="s">
        <v>23</v>
      </c>
      <c r="D20" s="4">
        <v>1.8486000299453735</v>
      </c>
      <c r="E20" s="4">
        <v>1.7480000257492065</v>
      </c>
      <c r="F20" s="4">
        <v>1.6711000204086304</v>
      </c>
      <c r="G20" s="4">
        <v>1.6491999626159668</v>
      </c>
      <c r="H20" s="4">
        <v>1.3694000244140625</v>
      </c>
      <c r="I20" s="32">
        <v>1.3631000518798828</v>
      </c>
      <c r="J20" s="4">
        <f t="shared" si="3"/>
        <v>1.608233352502187</v>
      </c>
      <c r="K20" s="4">
        <f t="shared" si="4"/>
        <v>0.20003651533313849</v>
      </c>
      <c r="L20" s="32">
        <f>_xlfn.T.TEST(D17:I17,D20:I20,2,2)</f>
        <v>2.650191635599673E-10</v>
      </c>
      <c r="M20" s="4">
        <v>47.808208666413805</v>
      </c>
      <c r="N20" s="4">
        <v>45.206506884230784</v>
      </c>
      <c r="O20" s="4">
        <v>43.651229546839666</v>
      </c>
      <c r="P20" s="4">
        <v>43.079172555563424</v>
      </c>
      <c r="Q20" s="4">
        <v>36.971341590876506</v>
      </c>
      <c r="R20" s="32">
        <v>36.801253645483079</v>
      </c>
      <c r="S20" s="4">
        <f>AVERAGE(M20:R20)</f>
        <v>42.252952148234542</v>
      </c>
      <c r="T20" s="4">
        <f>STDEV(M20:R20)</f>
        <v>4.4685256416570782</v>
      </c>
      <c r="U20" s="32">
        <f>_xlfn.T.TEST(M17:R17,M20:R20,2,3)</f>
        <v>2.5483436595721729E-7</v>
      </c>
    </row>
    <row r="59" spans="2:2">
      <c r="B59" t="s">
        <v>76</v>
      </c>
    </row>
  </sheetData>
  <mergeCells count="18">
    <mergeCell ref="B6:B9"/>
    <mergeCell ref="B17:B20"/>
    <mergeCell ref="D3:E3"/>
    <mergeCell ref="F3:G3"/>
    <mergeCell ref="H3:I3"/>
    <mergeCell ref="D13:I13"/>
    <mergeCell ref="D2:I2"/>
    <mergeCell ref="M2:R2"/>
    <mergeCell ref="M3:N3"/>
    <mergeCell ref="O3:P3"/>
    <mergeCell ref="Q3:R3"/>
    <mergeCell ref="M13:R13"/>
    <mergeCell ref="D14:E14"/>
    <mergeCell ref="F14:G14"/>
    <mergeCell ref="H14:I14"/>
    <mergeCell ref="M14:N14"/>
    <mergeCell ref="O14:P14"/>
    <mergeCell ref="Q14:R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C2:H10"/>
  <sheetViews>
    <sheetView workbookViewId="0">
      <selection activeCell="G17" sqref="G17"/>
    </sheetView>
  </sheetViews>
  <sheetFormatPr defaultRowHeight="15"/>
  <cols>
    <col min="3" max="3" width="13" customWidth="1"/>
    <col min="4" max="4" width="23.85546875" customWidth="1"/>
    <col min="5" max="5" width="17" customWidth="1"/>
    <col min="6" max="6" width="19.42578125" customWidth="1"/>
  </cols>
  <sheetData>
    <row r="2" spans="3:8">
      <c r="C2" t="s">
        <v>78</v>
      </c>
    </row>
    <row r="3" spans="3:8">
      <c r="D3" t="s">
        <v>142</v>
      </c>
      <c r="E3" t="s">
        <v>119</v>
      </c>
      <c r="F3" t="s">
        <v>120</v>
      </c>
    </row>
    <row r="4" spans="3:8">
      <c r="D4" t="s">
        <v>52</v>
      </c>
      <c r="E4" t="s">
        <v>52</v>
      </c>
      <c r="F4" t="s">
        <v>52</v>
      </c>
      <c r="G4" t="s">
        <v>2</v>
      </c>
      <c r="H4" t="s">
        <v>3</v>
      </c>
    </row>
    <row r="5" spans="3:8">
      <c r="C5" t="s">
        <v>77</v>
      </c>
      <c r="D5">
        <v>0.31769999861717224</v>
      </c>
      <c r="E5">
        <v>0.64789998531341553</v>
      </c>
      <c r="F5">
        <v>0.35159999132156372</v>
      </c>
      <c r="G5">
        <f>AVERAGE(D5:F5)</f>
        <v>0.43906665841738385</v>
      </c>
      <c r="H5">
        <f>STDEV(D5:F5)</f>
        <v>0.18164751909450361</v>
      </c>
    </row>
    <row r="6" spans="3:8">
      <c r="C6" t="s">
        <v>5</v>
      </c>
      <c r="D6">
        <v>0.3425000011920929</v>
      </c>
      <c r="E6">
        <v>0.65499997138977051</v>
      </c>
      <c r="F6">
        <v>0.32300001382827759</v>
      </c>
      <c r="G6">
        <f t="shared" ref="G6:G10" si="0">AVERAGE(D6:F6)</f>
        <v>0.44016666213671368</v>
      </c>
      <c r="H6">
        <f t="shared" ref="H6:H10" si="1">STDEV(D6:F6)</f>
        <v>0.18630640206461477</v>
      </c>
    </row>
    <row r="7" spans="3:8">
      <c r="C7" t="s">
        <v>23</v>
      </c>
      <c r="D7">
        <v>0.52719998359680176</v>
      </c>
      <c r="E7">
        <v>0.85809999704360962</v>
      </c>
      <c r="F7">
        <v>0.35719999670982361</v>
      </c>
      <c r="G7">
        <f t="shared" si="0"/>
        <v>0.58083332578341162</v>
      </c>
      <c r="H7">
        <f t="shared" si="1"/>
        <v>0.25472063938592854</v>
      </c>
    </row>
    <row r="8" spans="3:8">
      <c r="C8" t="s">
        <v>79</v>
      </c>
      <c r="D8">
        <v>2.0847001075744629</v>
      </c>
      <c r="E8">
        <v>1.8069000244140625</v>
      </c>
      <c r="F8">
        <v>1.0163999795913696</v>
      </c>
      <c r="G8">
        <f t="shared" si="0"/>
        <v>1.6360000371932983</v>
      </c>
      <c r="H8">
        <f t="shared" si="1"/>
        <v>0.55427555880285428</v>
      </c>
    </row>
    <row r="9" spans="3:8">
      <c r="C9" t="s">
        <v>25</v>
      </c>
      <c r="D9">
        <v>0.41769999265670776</v>
      </c>
      <c r="E9">
        <v>0.70499998331069946</v>
      </c>
      <c r="F9">
        <v>0.38609999418258667</v>
      </c>
      <c r="G9">
        <f t="shared" si="0"/>
        <v>0.5029333233833313</v>
      </c>
      <c r="H9">
        <f t="shared" si="1"/>
        <v>0.17570669101244582</v>
      </c>
    </row>
    <row r="10" spans="3:8">
      <c r="C10" t="s">
        <v>26</v>
      </c>
      <c r="D10">
        <v>0.33410000801086426</v>
      </c>
      <c r="E10">
        <v>0.72689998149871826</v>
      </c>
      <c r="F10">
        <v>0.383899986743927</v>
      </c>
      <c r="G10">
        <f t="shared" si="0"/>
        <v>0.48163332541783649</v>
      </c>
      <c r="H10">
        <f t="shared" si="1"/>
        <v>0.21386165834313664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E960-6FBF-4685-8DD8-0BCEB2558E3D}">
  <dimension ref="D3:U33"/>
  <sheetViews>
    <sheetView topLeftCell="B1" workbookViewId="0">
      <selection activeCell="U26" sqref="U26"/>
    </sheetView>
  </sheetViews>
  <sheetFormatPr defaultRowHeight="15"/>
  <cols>
    <col min="5" max="5" width="15.42578125" customWidth="1"/>
    <col min="8" max="8" width="13.7109375" customWidth="1"/>
    <col min="12" max="12" width="9.5703125" bestFit="1" customWidth="1"/>
    <col min="20" max="20" width="13.140625" customWidth="1"/>
    <col min="21" max="21" width="12" customWidth="1"/>
  </cols>
  <sheetData>
    <row r="3" spans="4:21">
      <c r="D3" s="129" t="s">
        <v>142</v>
      </c>
      <c r="E3" s="135"/>
      <c r="F3" s="135"/>
      <c r="G3" s="135"/>
      <c r="H3" s="135"/>
      <c r="I3" s="136"/>
      <c r="K3" s="129" t="s">
        <v>119</v>
      </c>
      <c r="L3" s="135"/>
      <c r="M3" s="135"/>
      <c r="N3" s="135"/>
      <c r="O3" s="135"/>
      <c r="P3" s="136"/>
      <c r="S3" s="6"/>
      <c r="T3" s="138" t="s">
        <v>1</v>
      </c>
      <c r="U3" s="138"/>
    </row>
    <row r="4" spans="4:21">
      <c r="D4" s="27"/>
      <c r="E4" s="16"/>
      <c r="F4" s="16"/>
      <c r="G4" s="16"/>
      <c r="H4" s="16"/>
      <c r="I4" s="28"/>
      <c r="K4" s="27"/>
      <c r="L4" s="16"/>
      <c r="M4" s="16"/>
      <c r="N4" s="16"/>
      <c r="O4" s="16"/>
      <c r="P4" s="28"/>
      <c r="S4" s="6" t="s">
        <v>62</v>
      </c>
      <c r="T4" s="6" t="s">
        <v>103</v>
      </c>
      <c r="U4" s="6" t="s">
        <v>104</v>
      </c>
    </row>
    <row r="5" spans="4:21">
      <c r="D5" s="27" t="s">
        <v>23</v>
      </c>
      <c r="E5" s="16"/>
      <c r="F5" s="16"/>
      <c r="G5" s="16"/>
      <c r="H5" s="16"/>
      <c r="I5" s="28"/>
      <c r="K5" s="27" t="s">
        <v>23</v>
      </c>
      <c r="L5" s="16"/>
      <c r="M5" s="16"/>
      <c r="N5" s="16"/>
      <c r="O5" s="16"/>
      <c r="P5" s="28"/>
      <c r="S5" s="1" t="s">
        <v>23</v>
      </c>
      <c r="T5" s="1">
        <v>2E-3</v>
      </c>
      <c r="U5" s="1">
        <v>5.0000000000000001E-3</v>
      </c>
    </row>
    <row r="6" spans="4:21">
      <c r="D6" s="27"/>
      <c r="E6" s="16"/>
      <c r="F6" s="16"/>
      <c r="G6" s="16"/>
      <c r="H6" s="16"/>
      <c r="I6" s="28"/>
      <c r="K6" s="27"/>
      <c r="L6" s="16"/>
      <c r="M6" s="16"/>
      <c r="N6" s="16"/>
      <c r="O6" s="16"/>
      <c r="P6" s="28"/>
      <c r="S6" s="1" t="s">
        <v>59</v>
      </c>
      <c r="T6" s="1">
        <v>1.508</v>
      </c>
      <c r="U6" s="1">
        <v>0.70699999999999996</v>
      </c>
    </row>
    <row r="7" spans="4:21">
      <c r="D7" s="27" t="s">
        <v>64</v>
      </c>
      <c r="E7" s="42" t="s">
        <v>132</v>
      </c>
      <c r="F7" s="44" t="s">
        <v>127</v>
      </c>
      <c r="G7" s="36"/>
      <c r="H7" s="35"/>
      <c r="I7" s="36"/>
      <c r="K7" s="27" t="s">
        <v>64</v>
      </c>
      <c r="L7" s="42" t="s">
        <v>132</v>
      </c>
      <c r="M7" s="44" t="s">
        <v>127</v>
      </c>
      <c r="N7" s="35"/>
      <c r="O7" s="35"/>
      <c r="P7" s="36"/>
    </row>
    <row r="8" spans="4:21">
      <c r="D8" s="27" t="s">
        <v>18</v>
      </c>
      <c r="E8" s="8" t="s">
        <v>133</v>
      </c>
      <c r="F8" s="25" t="s">
        <v>124</v>
      </c>
      <c r="G8" s="25" t="s">
        <v>125</v>
      </c>
      <c r="H8" s="16" t="s">
        <v>2</v>
      </c>
      <c r="I8" s="28" t="s">
        <v>3</v>
      </c>
      <c r="K8" s="27" t="s">
        <v>18</v>
      </c>
      <c r="L8" s="8" t="s">
        <v>133</v>
      </c>
      <c r="M8" s="25" t="s">
        <v>124</v>
      </c>
      <c r="N8" s="25" t="s">
        <v>125</v>
      </c>
      <c r="O8" s="16" t="s">
        <v>2</v>
      </c>
      <c r="P8" s="28" t="s">
        <v>3</v>
      </c>
    </row>
    <row r="9" spans="4:21">
      <c r="D9" s="37">
        <v>25</v>
      </c>
      <c r="E9" s="8">
        <v>4</v>
      </c>
      <c r="F9" s="27">
        <v>109.0834567037805</v>
      </c>
      <c r="G9" s="28">
        <v>106.42983362545735</v>
      </c>
      <c r="H9" s="16">
        <v>107.75664516461893</v>
      </c>
      <c r="I9" s="28">
        <v>1.8763948733954205</v>
      </c>
      <c r="K9" s="37">
        <v>25</v>
      </c>
      <c r="L9" s="45">
        <v>0.99009900990099009</v>
      </c>
      <c r="M9" s="27">
        <v>104.35809136816141</v>
      </c>
      <c r="N9" s="36">
        <v>108.55262033796681</v>
      </c>
      <c r="O9" s="16">
        <v>106.45535585306411</v>
      </c>
      <c r="P9" s="28">
        <v>2.9659798784328242</v>
      </c>
    </row>
    <row r="10" spans="4:21">
      <c r="D10" s="38">
        <f>D9/5</f>
        <v>5</v>
      </c>
      <c r="E10" s="8">
        <v>4</v>
      </c>
      <c r="F10" s="27">
        <v>106.44703144190792</v>
      </c>
      <c r="G10" s="28">
        <v>105.20448920335414</v>
      </c>
      <c r="H10" s="16">
        <v>105.82576032263103</v>
      </c>
      <c r="I10" s="28">
        <v>0.87861004279209165</v>
      </c>
      <c r="K10" s="38">
        <f>K9/5</f>
        <v>5</v>
      </c>
      <c r="L10" s="45">
        <v>0.99009900990099009</v>
      </c>
      <c r="M10" s="27">
        <v>104.74517351127928</v>
      </c>
      <c r="N10" s="28">
        <v>103.98716353599227</v>
      </c>
      <c r="O10" s="16">
        <v>104.36616852363576</v>
      </c>
      <c r="P10" s="28">
        <v>0.5359939937324919</v>
      </c>
    </row>
    <row r="11" spans="4:21">
      <c r="D11" s="38">
        <f t="shared" ref="D11:D16" si="0">D10/5</f>
        <v>1</v>
      </c>
      <c r="E11" s="8">
        <v>4</v>
      </c>
      <c r="F11" s="27">
        <v>108.22815196563876</v>
      </c>
      <c r="G11" s="28">
        <v>109.27377920583351</v>
      </c>
      <c r="H11" s="16">
        <v>108.75096558573614</v>
      </c>
      <c r="I11" s="28">
        <v>0.73937011213508075</v>
      </c>
      <c r="K11" s="38">
        <f t="shared" ref="K11:K16" si="1">K10/5</f>
        <v>1</v>
      </c>
      <c r="L11" s="45">
        <v>0.99009900990099009</v>
      </c>
      <c r="M11" s="27">
        <v>105.80887275528859</v>
      </c>
      <c r="N11" s="28">
        <v>105.79706768190297</v>
      </c>
      <c r="O11" s="16">
        <v>105.80297021859579</v>
      </c>
      <c r="P11" s="28">
        <v>8.3474474433742896E-3</v>
      </c>
      <c r="S11" s="117"/>
      <c r="T11" s="139"/>
      <c r="U11" s="139"/>
    </row>
    <row r="12" spans="4:21">
      <c r="D12" s="38">
        <f t="shared" si="0"/>
        <v>0.2</v>
      </c>
      <c r="E12" s="8">
        <v>4</v>
      </c>
      <c r="F12" s="27">
        <v>107.71508377486339</v>
      </c>
      <c r="G12" s="28">
        <v>104.92875087959665</v>
      </c>
      <c r="H12" s="16">
        <v>106.32191732723001</v>
      </c>
      <c r="I12" s="28">
        <v>1.9702348848862572</v>
      </c>
      <c r="K12" s="38">
        <f t="shared" si="1"/>
        <v>0.2</v>
      </c>
      <c r="L12" s="45">
        <v>0.99009900990099009</v>
      </c>
      <c r="M12" s="27">
        <v>100.74511759251061</v>
      </c>
      <c r="N12" s="28">
        <v>105.55630631680157</v>
      </c>
      <c r="O12" s="16">
        <v>103.15071195465609</v>
      </c>
      <c r="P12" s="28">
        <v>3.4020241725143907</v>
      </c>
      <c r="S12" s="117"/>
      <c r="T12" s="117"/>
      <c r="U12" s="117"/>
    </row>
    <row r="13" spans="4:21">
      <c r="D13" s="38">
        <f t="shared" si="0"/>
        <v>0.04</v>
      </c>
      <c r="E13" s="8">
        <v>4</v>
      </c>
      <c r="F13" s="27">
        <v>105.44611852448466</v>
      </c>
      <c r="G13" s="28">
        <v>101.19338514653255</v>
      </c>
      <c r="H13" s="16">
        <v>103.31975183550861</v>
      </c>
      <c r="I13" s="28">
        <v>3.007136610128311</v>
      </c>
      <c r="K13" s="38">
        <f t="shared" si="1"/>
        <v>0.04</v>
      </c>
      <c r="L13" s="45">
        <v>0.99009900990099009</v>
      </c>
      <c r="M13" s="27">
        <v>102.89333028886705</v>
      </c>
      <c r="N13" s="28">
        <v>96.853792612820001</v>
      </c>
      <c r="O13" s="16">
        <v>99.873561450843525</v>
      </c>
      <c r="P13" s="28">
        <v>4.2705980459645092</v>
      </c>
      <c r="S13" s="16"/>
      <c r="T13" s="16"/>
      <c r="U13" s="16"/>
    </row>
    <row r="14" spans="4:21">
      <c r="D14" s="38">
        <f t="shared" si="0"/>
        <v>8.0000000000000002E-3</v>
      </c>
      <c r="E14" s="8">
        <v>18</v>
      </c>
      <c r="F14" s="27">
        <v>81.392965806441438</v>
      </c>
      <c r="G14" s="28">
        <v>80.422149067806686</v>
      </c>
      <c r="H14" s="16">
        <v>80.907557437124069</v>
      </c>
      <c r="I14" s="28">
        <v>0.68647109917804172</v>
      </c>
      <c r="K14" s="38">
        <f t="shared" si="1"/>
        <v>8.0000000000000002E-3</v>
      </c>
      <c r="L14" s="45">
        <v>8.4656084656084651</v>
      </c>
      <c r="M14" s="27">
        <v>83.755131711999695</v>
      </c>
      <c r="N14" s="28">
        <v>76.003237075386266</v>
      </c>
      <c r="O14" s="16">
        <v>79.879184393692981</v>
      </c>
      <c r="P14" s="28">
        <v>5.4814172645929826</v>
      </c>
      <c r="S14" s="16"/>
      <c r="T14" s="16"/>
      <c r="U14" s="16"/>
    </row>
    <row r="15" spans="4:21">
      <c r="D15" s="39">
        <f t="shared" si="0"/>
        <v>1.6000000000000001E-3</v>
      </c>
      <c r="E15" s="8">
        <v>42.9</v>
      </c>
      <c r="F15" s="27">
        <v>36.457364463291974</v>
      </c>
      <c r="G15" s="28">
        <v>35.537854543734767</v>
      </c>
      <c r="H15" s="16">
        <v>35.997609503513374</v>
      </c>
      <c r="I15" s="28">
        <v>0.6501916994871979</v>
      </c>
      <c r="K15" s="39">
        <f t="shared" si="1"/>
        <v>1.6000000000000001E-3</v>
      </c>
      <c r="L15" s="45">
        <v>42.281879194630875</v>
      </c>
      <c r="M15" s="27">
        <v>32.816240053060696</v>
      </c>
      <c r="N15" s="28">
        <v>28.862472448356684</v>
      </c>
      <c r="O15" s="16">
        <v>30.83935625070869</v>
      </c>
      <c r="P15" s="28">
        <v>2.7957358845219002</v>
      </c>
    </row>
    <row r="16" spans="4:21">
      <c r="D16" s="40">
        <f t="shared" si="0"/>
        <v>3.2000000000000003E-4</v>
      </c>
      <c r="E16" s="8">
        <v>90</v>
      </c>
      <c r="F16" s="27">
        <v>15.534500969526901</v>
      </c>
      <c r="G16" s="28">
        <v>15.119746962793956</v>
      </c>
      <c r="H16" s="16">
        <v>15.327123966160428</v>
      </c>
      <c r="I16" s="28">
        <v>0.29327537068515652</v>
      </c>
      <c r="K16" s="40">
        <f t="shared" si="1"/>
        <v>3.2000000000000003E-4</v>
      </c>
      <c r="L16" s="45">
        <v>91.428571428571431</v>
      </c>
      <c r="M16" s="27">
        <v>13.773103382930174</v>
      </c>
      <c r="N16" s="28">
        <v>13.907308427735089</v>
      </c>
      <c r="O16" s="16">
        <v>13.840205905332631</v>
      </c>
      <c r="P16" s="28">
        <v>9.4897297250999851E-2</v>
      </c>
    </row>
    <row r="17" spans="4:16">
      <c r="D17" s="38">
        <v>0</v>
      </c>
      <c r="E17" s="43">
        <v>100</v>
      </c>
      <c r="F17" s="31">
        <v>12.493927021065893</v>
      </c>
      <c r="G17" s="32">
        <v>12.429721839650426</v>
      </c>
      <c r="H17" s="4">
        <v>12.46182443035816</v>
      </c>
      <c r="I17" s="32">
        <v>4.539991916618917E-2</v>
      </c>
      <c r="K17" s="38">
        <v>0</v>
      </c>
      <c r="L17" s="46">
        <v>100</v>
      </c>
      <c r="M17" s="31">
        <v>11.388167899209527</v>
      </c>
      <c r="N17" s="32">
        <v>10.516767087455401</v>
      </c>
      <c r="O17" s="4">
        <v>10.952467493332463</v>
      </c>
      <c r="P17" s="32">
        <v>0.61617342312280499</v>
      </c>
    </row>
    <row r="18" spans="4:16">
      <c r="D18" s="27"/>
      <c r="E18" s="16"/>
      <c r="F18" s="16"/>
      <c r="G18" s="16"/>
      <c r="H18" s="16"/>
      <c r="I18" s="28"/>
      <c r="K18" s="27"/>
      <c r="L18" s="16"/>
      <c r="M18" s="16"/>
      <c r="N18" s="16"/>
      <c r="O18" s="16"/>
      <c r="P18" s="28"/>
    </row>
    <row r="19" spans="4:16">
      <c r="D19" s="27"/>
      <c r="E19" s="16"/>
      <c r="F19" s="16"/>
      <c r="G19" s="16"/>
      <c r="H19" s="16"/>
      <c r="I19" s="28"/>
      <c r="K19" s="27"/>
      <c r="L19" s="16"/>
      <c r="M19" s="16"/>
      <c r="N19" s="16"/>
      <c r="O19" s="16"/>
      <c r="P19" s="28"/>
    </row>
    <row r="20" spans="4:16">
      <c r="D20" s="27"/>
      <c r="E20" s="16"/>
      <c r="F20" s="16"/>
      <c r="G20" s="16"/>
      <c r="H20" s="16"/>
      <c r="I20" s="28"/>
      <c r="K20" s="27"/>
      <c r="L20" s="16"/>
      <c r="M20" s="16"/>
      <c r="N20" s="16"/>
      <c r="O20" s="16"/>
      <c r="P20" s="28"/>
    </row>
    <row r="21" spans="4:16">
      <c r="D21" s="27" t="s">
        <v>59</v>
      </c>
      <c r="E21" s="16"/>
      <c r="F21" s="16"/>
      <c r="G21" s="16"/>
      <c r="H21" s="16"/>
      <c r="I21" s="28"/>
      <c r="K21" s="27" t="s">
        <v>59</v>
      </c>
      <c r="L21" s="16"/>
      <c r="M21" s="16"/>
      <c r="N21" s="16"/>
      <c r="O21" s="16"/>
      <c r="P21" s="28"/>
    </row>
    <row r="22" spans="4:16">
      <c r="D22" s="27"/>
      <c r="E22" s="16"/>
      <c r="F22" s="16"/>
      <c r="G22" s="16"/>
      <c r="H22" s="16"/>
      <c r="I22" s="28"/>
      <c r="K22" s="27"/>
      <c r="L22" s="16"/>
      <c r="M22" s="16"/>
      <c r="N22" s="16"/>
      <c r="O22" s="16"/>
      <c r="P22" s="28"/>
    </row>
    <row r="23" spans="4:16">
      <c r="D23" s="27" t="s">
        <v>64</v>
      </c>
      <c r="E23" s="42" t="s">
        <v>132</v>
      </c>
      <c r="F23" s="44" t="s">
        <v>127</v>
      </c>
      <c r="G23" s="35"/>
      <c r="H23" s="35"/>
      <c r="I23" s="36"/>
      <c r="K23" s="27" t="s">
        <v>64</v>
      </c>
      <c r="L23" s="42" t="s">
        <v>132</v>
      </c>
      <c r="M23" s="44" t="s">
        <v>127</v>
      </c>
      <c r="N23" s="35"/>
      <c r="O23" s="35"/>
      <c r="P23" s="36"/>
    </row>
    <row r="24" spans="4:16">
      <c r="D24" s="27" t="s">
        <v>18</v>
      </c>
      <c r="E24" s="8" t="s">
        <v>133</v>
      </c>
      <c r="F24" s="25" t="s">
        <v>124</v>
      </c>
      <c r="G24" s="25" t="s">
        <v>125</v>
      </c>
      <c r="H24" s="16" t="s">
        <v>2</v>
      </c>
      <c r="I24" s="28" t="s">
        <v>3</v>
      </c>
      <c r="K24" s="27" t="s">
        <v>18</v>
      </c>
      <c r="L24" s="8" t="s">
        <v>133</v>
      </c>
      <c r="M24" s="25" t="s">
        <v>124</v>
      </c>
      <c r="N24" s="25" t="s">
        <v>125</v>
      </c>
      <c r="O24" s="16" t="s">
        <v>2</v>
      </c>
      <c r="P24" s="28" t="s">
        <v>3</v>
      </c>
    </row>
    <row r="25" spans="4:16">
      <c r="D25" s="37">
        <v>25</v>
      </c>
      <c r="E25" s="8">
        <v>10.8</v>
      </c>
      <c r="F25" s="27">
        <v>81.587587762607072</v>
      </c>
      <c r="G25" s="36">
        <v>83.099275828612292</v>
      </c>
      <c r="H25" s="16">
        <v>82.343431795609689</v>
      </c>
      <c r="I25" s="28">
        <v>1.0689248825110684</v>
      </c>
      <c r="K25" s="37">
        <v>25</v>
      </c>
      <c r="L25" s="45">
        <v>2.5641025641025639</v>
      </c>
      <c r="M25" s="27">
        <v>89.407587244928862</v>
      </c>
      <c r="N25" s="36">
        <v>86.895591892399864</v>
      </c>
      <c r="O25" s="16">
        <v>88.151589568664363</v>
      </c>
      <c r="P25" s="28">
        <v>1.7762489480823469</v>
      </c>
    </row>
    <row r="26" spans="4:16">
      <c r="D26" s="38">
        <f>D25/5</f>
        <v>5</v>
      </c>
      <c r="E26" s="8">
        <v>22.7</v>
      </c>
      <c r="F26" s="27">
        <v>82.008647635371901</v>
      </c>
      <c r="G26" s="28">
        <v>76.290946926105292</v>
      </c>
      <c r="H26" s="16">
        <v>79.149797280738596</v>
      </c>
      <c r="I26" s="28">
        <v>4.0430249443175512</v>
      </c>
      <c r="K26" s="38">
        <f>K25/5</f>
        <v>5</v>
      </c>
      <c r="L26" s="45">
        <v>21.025641025641026</v>
      </c>
      <c r="M26" s="27">
        <v>72.232448108159318</v>
      </c>
      <c r="N26" s="28">
        <v>79.377313444891271</v>
      </c>
      <c r="O26" s="16">
        <v>75.804880776525295</v>
      </c>
      <c r="P26" s="28">
        <v>5.0521827302678703</v>
      </c>
    </row>
    <row r="27" spans="4:16">
      <c r="D27" s="38">
        <f t="shared" ref="D27:D32" si="2">D26/5</f>
        <v>1</v>
      </c>
      <c r="E27" s="8">
        <v>66.5</v>
      </c>
      <c r="F27" s="27">
        <v>55.960548209062388</v>
      </c>
      <c r="G27" s="28">
        <v>52.336108392104485</v>
      </c>
      <c r="H27" s="16">
        <v>54.148328300583437</v>
      </c>
      <c r="I27" s="28">
        <v>2.5628659725734622</v>
      </c>
      <c r="K27" s="38">
        <f t="shared" ref="K27:K32" si="3">K26/5</f>
        <v>1</v>
      </c>
      <c r="L27" s="45">
        <v>55.2</v>
      </c>
      <c r="M27" s="27">
        <v>51.567045826984227</v>
      </c>
      <c r="N27" s="28">
        <v>45.018026036400009</v>
      </c>
      <c r="O27" s="16">
        <v>48.292535931692115</v>
      </c>
      <c r="P27" s="28">
        <v>4.6308563040470041</v>
      </c>
    </row>
    <row r="28" spans="4:16">
      <c r="D28" s="38">
        <f t="shared" si="2"/>
        <v>0.2</v>
      </c>
      <c r="E28" s="8">
        <v>90.5</v>
      </c>
      <c r="F28" s="27">
        <v>26.653462565369619</v>
      </c>
      <c r="G28" s="28">
        <v>25.821661509710321</v>
      </c>
      <c r="H28" s="16">
        <v>26.23756203753997</v>
      </c>
      <c r="I28" s="28">
        <v>0.58817216705481856</v>
      </c>
      <c r="K28" s="38">
        <f t="shared" si="3"/>
        <v>0.2</v>
      </c>
      <c r="L28" s="45">
        <v>93.023255813953483</v>
      </c>
      <c r="M28" s="27">
        <v>19.316517316955348</v>
      </c>
      <c r="N28" s="28">
        <v>17.483313684099343</v>
      </c>
      <c r="O28" s="16">
        <v>18.399915500527346</v>
      </c>
      <c r="P28" s="28">
        <v>1.2962707200882952</v>
      </c>
    </row>
    <row r="29" spans="4:16">
      <c r="D29" s="38">
        <f t="shared" si="2"/>
        <v>0.04</v>
      </c>
      <c r="E29" s="8">
        <v>98.5</v>
      </c>
      <c r="F29" s="27">
        <v>15.564310518041227</v>
      </c>
      <c r="G29" s="28">
        <v>14.918532510322272</v>
      </c>
      <c r="H29" s="16">
        <v>15.241421514181749</v>
      </c>
      <c r="I29" s="28">
        <v>0.4566340083992112</v>
      </c>
      <c r="K29" s="38">
        <f t="shared" si="3"/>
        <v>0.04</v>
      </c>
      <c r="L29" s="45">
        <v>97.61904761904762</v>
      </c>
      <c r="M29" s="27">
        <v>10.737024904044947</v>
      </c>
      <c r="N29" s="28">
        <v>9.7174393553187279</v>
      </c>
      <c r="O29" s="16">
        <v>10.227232129681838</v>
      </c>
      <c r="P29" s="28">
        <v>0.72095585550411678</v>
      </c>
    </row>
    <row r="30" spans="4:16">
      <c r="D30" s="38">
        <f t="shared" si="2"/>
        <v>8.0000000000000002E-3</v>
      </c>
      <c r="E30" s="8">
        <v>98.5</v>
      </c>
      <c r="F30" s="27">
        <v>13.041390844742413</v>
      </c>
      <c r="G30" s="28">
        <v>11.619418054554339</v>
      </c>
      <c r="H30" s="16">
        <v>12.330404449648377</v>
      </c>
      <c r="I30" s="28">
        <v>1.0054866026047427</v>
      </c>
      <c r="K30" s="38">
        <f t="shared" si="3"/>
        <v>8.0000000000000002E-3</v>
      </c>
      <c r="L30" s="45">
        <v>98.507462686567166</v>
      </c>
      <c r="M30" s="27">
        <v>9.6062231376331759</v>
      </c>
      <c r="N30" s="28">
        <v>9.2306354080749795</v>
      </c>
      <c r="O30" s="16">
        <v>9.4184292728540768</v>
      </c>
      <c r="P30" s="28">
        <v>0.26558063050105979</v>
      </c>
    </row>
    <row r="31" spans="4:16">
      <c r="D31" s="38">
        <f t="shared" si="2"/>
        <v>1.6000000000000001E-3</v>
      </c>
      <c r="E31" s="8">
        <v>100</v>
      </c>
      <c r="F31" s="27">
        <v>12.365516658234959</v>
      </c>
      <c r="G31" s="28">
        <v>11.183166777258181</v>
      </c>
      <c r="H31" s="16">
        <v>11.774341717746569</v>
      </c>
      <c r="I31" s="28">
        <v>0.83604761857378707</v>
      </c>
      <c r="K31" s="39">
        <f t="shared" si="3"/>
        <v>1.6000000000000001E-3</v>
      </c>
      <c r="L31" s="45">
        <v>100</v>
      </c>
      <c r="M31" s="27">
        <v>10.129995604163463</v>
      </c>
      <c r="N31" s="28">
        <v>9.6941398683734317</v>
      </c>
      <c r="O31" s="16">
        <v>9.9120677362684475</v>
      </c>
      <c r="P31" s="28">
        <v>0.3081965463961836</v>
      </c>
    </row>
    <row r="32" spans="4:16">
      <c r="D32" s="38">
        <f t="shared" si="2"/>
        <v>3.2000000000000003E-4</v>
      </c>
      <c r="E32" s="8">
        <v>100</v>
      </c>
      <c r="F32" s="27">
        <v>10.860134458261616</v>
      </c>
      <c r="G32" s="28">
        <v>11.029246320025567</v>
      </c>
      <c r="H32" s="16">
        <v>10.944690389143592</v>
      </c>
      <c r="I32" s="28">
        <v>0.11958014423237232</v>
      </c>
      <c r="K32" s="40">
        <f t="shared" si="3"/>
        <v>3.2000000000000003E-4</v>
      </c>
      <c r="L32" s="45">
        <v>97.058823529411768</v>
      </c>
      <c r="M32" s="27">
        <v>11.168220742445918</v>
      </c>
      <c r="N32" s="28">
        <v>11.205189261732457</v>
      </c>
      <c r="O32" s="16">
        <v>11.186705002089187</v>
      </c>
      <c r="P32" s="28">
        <v>2.6140690677937391E-2</v>
      </c>
    </row>
    <row r="33" spans="4:16">
      <c r="D33" s="41">
        <v>0</v>
      </c>
      <c r="E33" s="43">
        <v>100</v>
      </c>
      <c r="F33" s="31">
        <v>12.493927021065893</v>
      </c>
      <c r="G33" s="32">
        <v>12.429721839650426</v>
      </c>
      <c r="H33" s="4">
        <v>12.46182443035816</v>
      </c>
      <c r="I33" s="32">
        <v>4.539991916618917E-2</v>
      </c>
      <c r="K33" s="41">
        <v>0</v>
      </c>
      <c r="L33" s="46">
        <v>100</v>
      </c>
      <c r="M33" s="31">
        <v>11.388167899209527</v>
      </c>
      <c r="N33" s="32">
        <v>10.516767087455401</v>
      </c>
      <c r="O33" s="4">
        <v>10.952467493332463</v>
      </c>
      <c r="P33" s="32">
        <v>0.61617342312280499</v>
      </c>
    </row>
  </sheetData>
  <mergeCells count="4">
    <mergeCell ref="T3:U3"/>
    <mergeCell ref="T11:U11"/>
    <mergeCell ref="D3:I3"/>
    <mergeCell ref="K3:P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P163"/>
  <sheetViews>
    <sheetView zoomScaleNormal="100" workbookViewId="0">
      <selection activeCell="S25" sqref="S25"/>
    </sheetView>
  </sheetViews>
  <sheetFormatPr defaultRowHeight="15"/>
  <cols>
    <col min="1" max="16384" width="9.140625" style="23"/>
  </cols>
  <sheetData>
    <row r="2" spans="3:14">
      <c r="C2" s="23" t="s">
        <v>4</v>
      </c>
      <c r="D2" s="29" t="s">
        <v>127</v>
      </c>
      <c r="E2" s="30"/>
      <c r="F2" s="30"/>
      <c r="G2" s="30"/>
      <c r="L2" s="23" t="s">
        <v>4</v>
      </c>
      <c r="M2" s="29" t="s">
        <v>127</v>
      </c>
      <c r="N2" s="30"/>
    </row>
    <row r="3" spans="3:14">
      <c r="D3" s="126" t="s">
        <v>123</v>
      </c>
      <c r="E3" s="126"/>
      <c r="F3" s="126" t="s">
        <v>119</v>
      </c>
      <c r="G3" s="126"/>
      <c r="M3" s="126" t="s">
        <v>120</v>
      </c>
      <c r="N3" s="126"/>
    </row>
    <row r="4" spans="3:14">
      <c r="C4" s="23" t="s">
        <v>126</v>
      </c>
      <c r="D4" s="25" t="s">
        <v>124</v>
      </c>
      <c r="E4" s="25" t="s">
        <v>125</v>
      </c>
      <c r="F4" s="25" t="s">
        <v>124</v>
      </c>
      <c r="G4" s="25" t="s">
        <v>125</v>
      </c>
      <c r="H4" s="23" t="s">
        <v>17</v>
      </c>
      <c r="I4" s="23" t="s">
        <v>3</v>
      </c>
      <c r="L4" s="23" t="s">
        <v>126</v>
      </c>
      <c r="M4" s="25" t="s">
        <v>124</v>
      </c>
      <c r="N4" s="25"/>
    </row>
    <row r="5" spans="3:14">
      <c r="C5" s="23" t="s">
        <v>18</v>
      </c>
      <c r="D5" s="23">
        <v>99.073519967774601</v>
      </c>
      <c r="E5" s="23">
        <v>100.9264800322254</v>
      </c>
      <c r="F5" s="23">
        <v>104.59218369797367</v>
      </c>
      <c r="G5" s="23">
        <v>95.537981744960746</v>
      </c>
      <c r="H5" s="23">
        <f>AVERAGE(D5:G5)</f>
        <v>100.0325413607336</v>
      </c>
      <c r="I5" s="23">
        <f>STDEV(D5:G5)</f>
        <v>3.7731619261935485</v>
      </c>
      <c r="L5" s="23" t="s">
        <v>18</v>
      </c>
      <c r="M5" s="23">
        <v>100</v>
      </c>
    </row>
    <row r="6" spans="3:14">
      <c r="C6" s="64">
        <v>125</v>
      </c>
      <c r="D6" s="23">
        <v>64.632105536323792</v>
      </c>
      <c r="E6" s="23">
        <v>78.549150415778058</v>
      </c>
      <c r="F6" s="23">
        <v>84.285843312683966</v>
      </c>
      <c r="G6" s="23">
        <v>95.210974275058177</v>
      </c>
      <c r="H6" s="23">
        <f t="shared" ref="H6:H12" si="0">AVERAGE(D6:G6)</f>
        <v>80.669518384960995</v>
      </c>
      <c r="I6" s="23">
        <f t="shared" ref="I6:I12" si="1">STDEV(D6:G6)</f>
        <v>12.730885234851597</v>
      </c>
      <c r="L6" s="64">
        <v>200</v>
      </c>
      <c r="M6">
        <v>58.997042809300069</v>
      </c>
    </row>
    <row r="7" spans="3:14">
      <c r="C7" s="65">
        <f>C6/5</f>
        <v>25</v>
      </c>
      <c r="D7" s="23">
        <v>49.557381899789647</v>
      </c>
      <c r="E7" s="23">
        <v>54.990064335248249</v>
      </c>
      <c r="F7" s="23">
        <v>39.279414733665561</v>
      </c>
      <c r="G7" s="23">
        <v>38.005121611713825</v>
      </c>
      <c r="H7" s="23">
        <f t="shared" si="0"/>
        <v>45.457995645104319</v>
      </c>
      <c r="I7" s="23">
        <f t="shared" si="1"/>
        <v>8.1931982891401631</v>
      </c>
      <c r="L7" s="65">
        <f>L6/5</f>
        <v>40</v>
      </c>
      <c r="M7">
        <v>16.771717938113557</v>
      </c>
    </row>
    <row r="8" spans="3:14">
      <c r="C8" s="65">
        <f t="shared" ref="C8:C11" si="2">C7/5</f>
        <v>5</v>
      </c>
      <c r="D8" s="23">
        <v>32.026633078891926</v>
      </c>
      <c r="E8" s="23">
        <v>33.493457336465745</v>
      </c>
      <c r="F8" s="23">
        <v>19.165134787644377</v>
      </c>
      <c r="G8" s="23">
        <v>21.162510227284802</v>
      </c>
      <c r="H8" s="23">
        <f t="shared" si="0"/>
        <v>26.461933857571712</v>
      </c>
      <c r="I8" s="23">
        <f t="shared" si="1"/>
        <v>7.3424647845741786</v>
      </c>
      <c r="L8" s="65">
        <f t="shared" ref="L8" si="3">L7/5</f>
        <v>8</v>
      </c>
      <c r="M8">
        <v>7.6766721913166593</v>
      </c>
    </row>
    <row r="9" spans="3:14">
      <c r="C9" s="65">
        <f t="shared" si="2"/>
        <v>1</v>
      </c>
      <c r="D9" s="23">
        <v>24.746191867468418</v>
      </c>
      <c r="E9" s="23">
        <v>28.094405792274273</v>
      </c>
      <c r="F9" s="23">
        <v>16.860409516422099</v>
      </c>
      <c r="G9" s="23">
        <v>20.770154392153948</v>
      </c>
      <c r="H9" s="23">
        <f t="shared" si="0"/>
        <v>22.617790392079684</v>
      </c>
      <c r="I9" s="23">
        <f t="shared" si="1"/>
        <v>4.8677374079304077</v>
      </c>
      <c r="L9" s="66">
        <v>0</v>
      </c>
      <c r="M9" s="23">
        <v>5.9232954692687452</v>
      </c>
    </row>
    <row r="10" spans="3:14">
      <c r="C10" s="65">
        <f t="shared" si="2"/>
        <v>0.2</v>
      </c>
      <c r="D10" s="23">
        <v>25.698851537400625</v>
      </c>
      <c r="E10" s="23">
        <v>24.866810352493779</v>
      </c>
      <c r="F10" s="23">
        <v>18.495181222173816</v>
      </c>
      <c r="G10" s="23">
        <v>15.71282846851059</v>
      </c>
      <c r="H10" s="23">
        <f t="shared" si="0"/>
        <v>21.193417895144702</v>
      </c>
      <c r="I10" s="23">
        <f t="shared" si="1"/>
        <v>4.8686098651524459</v>
      </c>
    </row>
    <row r="11" spans="3:14">
      <c r="C11" s="65">
        <f t="shared" si="2"/>
        <v>0.04</v>
      </c>
      <c r="D11" s="23">
        <v>24.106881559438559</v>
      </c>
      <c r="E11" s="23">
        <v>26.314232172798107</v>
      </c>
      <c r="F11" s="23">
        <v>15.659434072531372</v>
      </c>
      <c r="G11" s="23">
        <v>19.575288754768305</v>
      </c>
      <c r="H11" s="23">
        <f t="shared" si="0"/>
        <v>21.413959139884085</v>
      </c>
      <c r="I11" s="23">
        <f t="shared" si="1"/>
        <v>4.7525352704542927</v>
      </c>
    </row>
    <row r="12" spans="3:14">
      <c r="C12" s="66">
        <v>0</v>
      </c>
      <c r="D12" s="23">
        <v>24.051261239266005</v>
      </c>
      <c r="E12" s="23">
        <v>24.32160186522097</v>
      </c>
      <c r="F12" s="23">
        <v>18.764807077201034</v>
      </c>
      <c r="G12" s="23">
        <v>15.142360604307701</v>
      </c>
      <c r="H12" s="23">
        <f t="shared" si="0"/>
        <v>20.570007696498926</v>
      </c>
      <c r="I12" s="23">
        <f t="shared" si="1"/>
        <v>4.431391326626545</v>
      </c>
    </row>
    <row r="17" spans="3:16">
      <c r="C17" s="23" t="s">
        <v>5</v>
      </c>
      <c r="D17" s="29" t="s">
        <v>127</v>
      </c>
      <c r="E17" s="30"/>
      <c r="F17" s="30"/>
      <c r="G17" s="30"/>
      <c r="L17" s="23" t="s">
        <v>5</v>
      </c>
      <c r="M17" s="29" t="s">
        <v>127</v>
      </c>
      <c r="N17" s="30"/>
      <c r="O17" s="30"/>
      <c r="P17" s="30"/>
    </row>
    <row r="18" spans="3:16">
      <c r="D18" s="126" t="s">
        <v>123</v>
      </c>
      <c r="E18" s="140"/>
      <c r="F18" s="141"/>
      <c r="G18" s="142"/>
      <c r="M18" s="126" t="s">
        <v>119</v>
      </c>
      <c r="N18" s="126"/>
      <c r="O18" s="102"/>
      <c r="P18" s="102"/>
    </row>
    <row r="19" spans="3:16">
      <c r="C19" s="23" t="s">
        <v>126</v>
      </c>
      <c r="D19" s="25" t="s">
        <v>124</v>
      </c>
      <c r="E19" s="25" t="s">
        <v>125</v>
      </c>
      <c r="F19" s="23" t="s">
        <v>17</v>
      </c>
      <c r="G19" s="23" t="s">
        <v>3</v>
      </c>
      <c r="L19" s="23" t="s">
        <v>126</v>
      </c>
      <c r="M19" s="25" t="s">
        <v>124</v>
      </c>
      <c r="N19" s="25"/>
    </row>
    <row r="20" spans="3:16">
      <c r="C20" s="23" t="s">
        <v>18</v>
      </c>
      <c r="D20" s="23">
        <v>99.073519967774601</v>
      </c>
      <c r="E20" s="23">
        <v>100.9264800322254</v>
      </c>
      <c r="F20" s="23">
        <f>AVERAGE(B20:E20)</f>
        <v>100</v>
      </c>
      <c r="G20" s="23">
        <f>STDEV(B20:E20)</f>
        <v>1.3102406268410214</v>
      </c>
      <c r="L20" s="23" t="s">
        <v>18</v>
      </c>
      <c r="M20" s="23">
        <v>100</v>
      </c>
    </row>
    <row r="21" spans="3:16">
      <c r="C21" s="64">
        <v>125</v>
      </c>
      <c r="D21" s="23">
        <v>38.115441268013953</v>
      </c>
      <c r="E21" s="23">
        <v>39.451945821927666</v>
      </c>
      <c r="F21" s="23">
        <f>AVERAGE(B21:E21)</f>
        <v>67.522462363313878</v>
      </c>
      <c r="G21" s="23">
        <f t="shared" ref="G21:G27" si="4">STDEV(B21:E21)</f>
        <v>49.781493154466148</v>
      </c>
      <c r="L21" s="64">
        <v>200</v>
      </c>
      <c r="M21">
        <v>7.9751898644957802</v>
      </c>
    </row>
    <row r="22" spans="3:16">
      <c r="C22" s="65">
        <f>C21/5</f>
        <v>25</v>
      </c>
      <c r="D22" s="23">
        <v>26.181325477502064</v>
      </c>
      <c r="E22" s="23">
        <v>23.609855791384994</v>
      </c>
      <c r="F22" s="23">
        <f t="shared" ref="F22:F27" si="5">AVERAGE(B22:E22)</f>
        <v>24.930393756295686</v>
      </c>
      <c r="G22" s="23">
        <f t="shared" si="4"/>
        <v>1.2871471782693396</v>
      </c>
      <c r="L22" s="65">
        <f>L21/5</f>
        <v>40</v>
      </c>
      <c r="M22">
        <v>5.8101075181883299</v>
      </c>
    </row>
    <row r="23" spans="3:16">
      <c r="C23" s="65">
        <f t="shared" ref="C23:C26" si="6">C22/5</f>
        <v>5</v>
      </c>
      <c r="D23" s="23">
        <v>26.12829214896545</v>
      </c>
      <c r="E23" s="23">
        <v>25.380651566180905</v>
      </c>
      <c r="F23" s="23">
        <f t="shared" si="5"/>
        <v>18.836314571715452</v>
      </c>
      <c r="G23" s="23">
        <f t="shared" si="4"/>
        <v>11.988429517908322</v>
      </c>
      <c r="L23" s="65">
        <f t="shared" ref="L23" si="7">L22/5</f>
        <v>8</v>
      </c>
      <c r="M23">
        <v>5.3399421829312157</v>
      </c>
    </row>
    <row r="24" spans="3:16">
      <c r="C24" s="65">
        <f t="shared" si="6"/>
        <v>1</v>
      </c>
      <c r="D24" s="23">
        <v>22.787192451158404</v>
      </c>
      <c r="E24" s="23">
        <v>23.916090926288526</v>
      </c>
      <c r="F24" s="23">
        <f t="shared" si="5"/>
        <v>15.901094459148977</v>
      </c>
      <c r="G24" s="23">
        <f t="shared" si="4"/>
        <v>12.917064875665371</v>
      </c>
      <c r="L24" s="66">
        <v>0</v>
      </c>
      <c r="M24" s="23">
        <v>5.9232954692687452</v>
      </c>
    </row>
    <row r="25" spans="3:16">
      <c r="C25" s="65">
        <f t="shared" si="6"/>
        <v>0.2</v>
      </c>
      <c r="D25" s="23">
        <v>23.998227910729387</v>
      </c>
      <c r="E25" s="23">
        <v>26.367265501334725</v>
      </c>
      <c r="F25" s="23">
        <f t="shared" si="5"/>
        <v>16.855164470688038</v>
      </c>
      <c r="G25" s="23">
        <f t="shared" si="4"/>
        <v>14.472351655334977</v>
      </c>
      <c r="L25" s="65"/>
    </row>
    <row r="26" spans="3:16">
      <c r="C26" s="65">
        <f t="shared" si="6"/>
        <v>0.04</v>
      </c>
      <c r="D26" s="23">
        <v>26.195877305454186</v>
      </c>
      <c r="E26" s="23">
        <v>26.581985807117135</v>
      </c>
      <c r="F26" s="23">
        <f t="shared" si="5"/>
        <v>17.605954370857106</v>
      </c>
      <c r="G26" s="23">
        <f t="shared" si="4"/>
        <v>15.21378765012315</v>
      </c>
      <c r="L26" s="65"/>
    </row>
    <row r="27" spans="3:16">
      <c r="C27" s="66">
        <v>0</v>
      </c>
      <c r="D27" s="23">
        <v>24.051261239266005</v>
      </c>
      <c r="E27" s="23">
        <v>24.32160186522097</v>
      </c>
      <c r="F27" s="23">
        <f t="shared" si="5"/>
        <v>16.124287701495657</v>
      </c>
      <c r="G27" s="23">
        <f t="shared" si="4"/>
        <v>13.96469696856912</v>
      </c>
      <c r="L27" s="66"/>
    </row>
    <row r="31" spans="3:16">
      <c r="C31" s="23" t="s">
        <v>6</v>
      </c>
      <c r="D31" s="29" t="s">
        <v>127</v>
      </c>
      <c r="E31" s="30"/>
      <c r="F31" s="30"/>
      <c r="G31" s="30"/>
      <c r="L31" s="23" t="s">
        <v>6</v>
      </c>
      <c r="M31" s="29" t="s">
        <v>127</v>
      </c>
      <c r="N31" s="30"/>
    </row>
    <row r="32" spans="3:16">
      <c r="D32" s="126" t="s">
        <v>123</v>
      </c>
      <c r="E32" s="126"/>
      <c r="F32" s="126" t="s">
        <v>119</v>
      </c>
      <c r="G32" s="126"/>
      <c r="M32" s="126" t="s">
        <v>120</v>
      </c>
      <c r="N32" s="126"/>
    </row>
    <row r="33" spans="3:14">
      <c r="C33" s="23" t="s">
        <v>126</v>
      </c>
      <c r="D33" s="25" t="s">
        <v>124</v>
      </c>
      <c r="E33" s="25" t="s">
        <v>125</v>
      </c>
      <c r="F33" s="25" t="s">
        <v>124</v>
      </c>
      <c r="G33" s="25" t="s">
        <v>125</v>
      </c>
      <c r="H33" s="23" t="s">
        <v>17</v>
      </c>
      <c r="I33" s="23" t="s">
        <v>3</v>
      </c>
      <c r="L33" s="23" t="s">
        <v>126</v>
      </c>
      <c r="M33" s="25" t="s">
        <v>124</v>
      </c>
      <c r="N33" s="25"/>
    </row>
    <row r="34" spans="3:14">
      <c r="C34" s="23" t="s">
        <v>18</v>
      </c>
      <c r="D34" s="23">
        <v>99.073519967774601</v>
      </c>
      <c r="E34" s="23">
        <v>100.9264800322254</v>
      </c>
      <c r="F34" s="23">
        <v>104.59218369797367</v>
      </c>
      <c r="G34" s="23">
        <v>95.537981744960746</v>
      </c>
      <c r="H34" s="23">
        <f>AVERAGE(D34:G34)</f>
        <v>100.0325413607336</v>
      </c>
      <c r="I34" s="23">
        <f>STDEV(D34:G34)</f>
        <v>3.7731619261935485</v>
      </c>
      <c r="L34" s="23" t="s">
        <v>18</v>
      </c>
      <c r="M34" s="23">
        <v>100</v>
      </c>
    </row>
    <row r="35" spans="3:14">
      <c r="C35" s="64">
        <v>125</v>
      </c>
      <c r="D35" s="23">
        <v>48.799716724415866</v>
      </c>
      <c r="E35" s="23">
        <v>45.878356419538903</v>
      </c>
      <c r="F35" s="23">
        <v>63.240216340279034</v>
      </c>
      <c r="G35" s="23">
        <v>50.537397328686339</v>
      </c>
      <c r="H35" s="23">
        <f t="shared" ref="H35:H41" si="8">AVERAGE(D35:G35)</f>
        <v>52.113921703230034</v>
      </c>
      <c r="I35" s="23">
        <f t="shared" ref="I35:I41" si="9">STDEV(D35:G35)</f>
        <v>7.662595089191977</v>
      </c>
      <c r="L35" s="64">
        <v>200</v>
      </c>
      <c r="M35">
        <v>11.266139907355869</v>
      </c>
    </row>
    <row r="36" spans="3:14">
      <c r="C36" s="65">
        <f>C35/5</f>
        <v>25</v>
      </c>
      <c r="D36" s="23">
        <v>29.896568840655867</v>
      </c>
      <c r="E36" s="23">
        <v>25.131976995176881</v>
      </c>
      <c r="F36" s="23">
        <v>29.281646141258726</v>
      </c>
      <c r="G36" s="23">
        <v>24.297637895676381</v>
      </c>
      <c r="H36" s="23">
        <f t="shared" si="8"/>
        <v>27.151957468191966</v>
      </c>
      <c r="I36" s="23">
        <f t="shared" si="9"/>
        <v>2.8458113525820616</v>
      </c>
      <c r="L36" s="65">
        <f>L35/5</f>
        <v>40</v>
      </c>
      <c r="M36">
        <v>5.4064867475773948</v>
      </c>
    </row>
    <row r="37" spans="3:14">
      <c r="C37" s="65">
        <f t="shared" ref="C37:C40" si="10">C36/5</f>
        <v>5</v>
      </c>
      <c r="D37" s="23">
        <v>27.406912765025165</v>
      </c>
      <c r="E37" s="23">
        <v>26.181325477502064</v>
      </c>
      <c r="F37" s="23">
        <v>19.117584554409156</v>
      </c>
      <c r="G37" s="23">
        <v>17.898810978525358</v>
      </c>
      <c r="H37" s="23">
        <f t="shared" si="8"/>
        <v>22.651158443865437</v>
      </c>
      <c r="I37" s="23">
        <f t="shared" si="9"/>
        <v>4.8356395410250643</v>
      </c>
      <c r="L37" s="65">
        <f t="shared" ref="L37" si="11">L36/5</f>
        <v>8</v>
      </c>
      <c r="M37">
        <v>5.5178089632004417</v>
      </c>
    </row>
    <row r="38" spans="3:14">
      <c r="C38" s="65">
        <f t="shared" si="10"/>
        <v>1</v>
      </c>
      <c r="D38" s="23">
        <v>23.165863351868051</v>
      </c>
      <c r="E38" s="23">
        <v>23.600154572750249</v>
      </c>
      <c r="F38" s="23">
        <v>16.749370424286212</v>
      </c>
      <c r="G38" s="23">
        <v>17.347865818023397</v>
      </c>
      <c r="H38" s="23">
        <f t="shared" si="8"/>
        <v>20.215813541731976</v>
      </c>
      <c r="I38" s="23">
        <f t="shared" si="9"/>
        <v>3.6696008015827419</v>
      </c>
      <c r="L38" s="66">
        <v>0</v>
      </c>
      <c r="M38" s="23">
        <v>5.9232954692687452</v>
      </c>
    </row>
    <row r="39" spans="3:14">
      <c r="C39" s="65">
        <f t="shared" si="10"/>
        <v>0.2</v>
      </c>
      <c r="D39" s="23">
        <v>24.338417310854531</v>
      </c>
      <c r="E39" s="23">
        <v>24.700272765930613</v>
      </c>
      <c r="F39" s="23">
        <v>17.861089564450488</v>
      </c>
      <c r="G39" s="23">
        <v>18.758699833175719</v>
      </c>
      <c r="H39" s="23">
        <f t="shared" si="8"/>
        <v>21.414619868602834</v>
      </c>
      <c r="I39" s="23">
        <f t="shared" si="9"/>
        <v>3.6067342246668135</v>
      </c>
    </row>
    <row r="40" spans="3:14">
      <c r="C40" s="65">
        <f t="shared" si="10"/>
        <v>0.04</v>
      </c>
      <c r="D40" s="23">
        <v>24.085215504487621</v>
      </c>
      <c r="E40" s="23">
        <v>25.004244283152705</v>
      </c>
      <c r="F40" s="23">
        <v>19.85660549776328</v>
      </c>
      <c r="G40" s="23">
        <v>16.901849943152236</v>
      </c>
      <c r="H40" s="23">
        <f t="shared" si="8"/>
        <v>21.461978807138962</v>
      </c>
      <c r="I40" s="23">
        <f t="shared" si="9"/>
        <v>3.7771688776779109</v>
      </c>
    </row>
    <row r="41" spans="3:14">
      <c r="C41" s="66">
        <v>0</v>
      </c>
      <c r="D41" s="23">
        <v>24.051261239266005</v>
      </c>
      <c r="E41" s="23">
        <v>24.32160186522097</v>
      </c>
      <c r="F41" s="23">
        <v>18.764807077201034</v>
      </c>
      <c r="G41" s="23">
        <v>15.142360604307701</v>
      </c>
      <c r="H41" s="23">
        <f t="shared" si="8"/>
        <v>20.570007696498926</v>
      </c>
      <c r="I41" s="23">
        <f t="shared" si="9"/>
        <v>4.431391326626545</v>
      </c>
    </row>
    <row r="45" spans="3:14">
      <c r="C45" s="23" t="s">
        <v>7</v>
      </c>
      <c r="D45" s="29" t="s">
        <v>127</v>
      </c>
      <c r="E45" s="30"/>
      <c r="F45" s="30"/>
      <c r="G45" s="30"/>
      <c r="L45" s="23" t="s">
        <v>7</v>
      </c>
      <c r="M45" s="29" t="s">
        <v>127</v>
      </c>
      <c r="N45" s="30"/>
    </row>
    <row r="46" spans="3:14">
      <c r="D46" s="126" t="s">
        <v>123</v>
      </c>
      <c r="E46" s="140"/>
      <c r="F46" s="141"/>
      <c r="G46" s="142"/>
      <c r="M46" s="126" t="s">
        <v>119</v>
      </c>
      <c r="N46" s="126"/>
    </row>
    <row r="47" spans="3:14">
      <c r="C47" s="23" t="s">
        <v>126</v>
      </c>
      <c r="D47" s="25" t="s">
        <v>124</v>
      </c>
      <c r="E47" s="25" t="s">
        <v>125</v>
      </c>
      <c r="F47" s="23" t="s">
        <v>17</v>
      </c>
      <c r="G47" s="23" t="s">
        <v>3</v>
      </c>
      <c r="L47" s="23" t="s">
        <v>126</v>
      </c>
      <c r="M47" s="25" t="s">
        <v>124</v>
      </c>
      <c r="N47" s="25"/>
    </row>
    <row r="48" spans="3:14">
      <c r="C48" s="23" t="s">
        <v>18</v>
      </c>
      <c r="D48" s="23">
        <v>99.073519967774601</v>
      </c>
      <c r="E48" s="23">
        <v>100.9264800322254</v>
      </c>
      <c r="F48" s="23">
        <f>AVERAGE(B48:E48)</f>
        <v>100</v>
      </c>
      <c r="G48" s="23">
        <f>STDEV(B48:E48)</f>
        <v>1.3102406268410214</v>
      </c>
      <c r="L48" s="23" t="s">
        <v>18</v>
      </c>
      <c r="M48" s="23">
        <v>100</v>
      </c>
    </row>
    <row r="49" spans="3:14">
      <c r="C49" s="64">
        <v>125</v>
      </c>
      <c r="D49" s="23">
        <v>22.449590042669193</v>
      </c>
      <c r="E49" s="23">
        <v>27.257513998050054</v>
      </c>
      <c r="F49" s="23">
        <f t="shared" ref="F49:F55" si="12">AVERAGE(B49:E49)</f>
        <v>58.235701346906417</v>
      </c>
      <c r="G49" s="23">
        <f t="shared" ref="G49:G55" si="13">STDEV(B49:E49)</f>
        <v>57.869531829536903</v>
      </c>
      <c r="L49" s="64">
        <v>200</v>
      </c>
      <c r="M49">
        <v>5.9091988013686203</v>
      </c>
    </row>
    <row r="50" spans="3:14">
      <c r="C50" s="65">
        <f>C49/5</f>
        <v>25</v>
      </c>
      <c r="D50" s="23">
        <v>22.37941789454452</v>
      </c>
      <c r="E50" s="23">
        <v>22.789779442794337</v>
      </c>
      <c r="F50" s="23">
        <f t="shared" si="12"/>
        <v>23.389732445779618</v>
      </c>
      <c r="G50" s="23">
        <f t="shared" si="13"/>
        <v>1.4095461493692436</v>
      </c>
      <c r="L50" s="65">
        <f>L49/5</f>
        <v>40</v>
      </c>
      <c r="M50">
        <v>5.2843847270895461</v>
      </c>
    </row>
    <row r="51" spans="3:14">
      <c r="C51" s="65">
        <f t="shared" ref="C51:C54" si="14">C50/5</f>
        <v>5</v>
      </c>
      <c r="D51" s="23">
        <v>23.173300952821357</v>
      </c>
      <c r="E51" s="23">
        <v>23.643486682652117</v>
      </c>
      <c r="F51" s="23">
        <f t="shared" si="12"/>
        <v>17.272262545157826</v>
      </c>
      <c r="G51" s="23">
        <f t="shared" si="13"/>
        <v>10.630690929478519</v>
      </c>
      <c r="L51" s="65">
        <f t="shared" ref="L51" si="15">L50/5</f>
        <v>8</v>
      </c>
      <c r="M51">
        <v>5.2410582036906321</v>
      </c>
    </row>
    <row r="52" spans="3:14">
      <c r="C52" s="65">
        <f t="shared" si="14"/>
        <v>1</v>
      </c>
      <c r="D52" s="23">
        <v>22.263650018836532</v>
      </c>
      <c r="E52" s="23">
        <v>21.762097015420085</v>
      </c>
      <c r="F52" s="23">
        <f t="shared" si="12"/>
        <v>15.008582344752206</v>
      </c>
      <c r="G52" s="23">
        <f t="shared" si="13"/>
        <v>12.134379808465138</v>
      </c>
      <c r="L52" s="66">
        <v>0</v>
      </c>
      <c r="M52" s="23">
        <v>5.9232954692687452</v>
      </c>
    </row>
    <row r="53" spans="3:14">
      <c r="C53" s="65">
        <f t="shared" si="14"/>
        <v>0.2</v>
      </c>
      <c r="D53" s="23">
        <v>24.635274601077807</v>
      </c>
      <c r="E53" s="23">
        <v>24.017630347998882</v>
      </c>
      <c r="F53" s="23">
        <f t="shared" si="12"/>
        <v>16.284301649692228</v>
      </c>
      <c r="G53" s="23">
        <f t="shared" si="13"/>
        <v>13.932836781307655</v>
      </c>
    </row>
    <row r="54" spans="3:14">
      <c r="C54" s="65">
        <f t="shared" si="14"/>
        <v>0.04</v>
      </c>
      <c r="D54" s="23">
        <v>24.343267920171904</v>
      </c>
      <c r="E54" s="23">
        <v>26.306794571844801</v>
      </c>
      <c r="F54" s="23">
        <f t="shared" si="12"/>
        <v>16.896687497338903</v>
      </c>
      <c r="G54" s="23">
        <f t="shared" si="13"/>
        <v>14.631295030350653</v>
      </c>
    </row>
    <row r="55" spans="3:14">
      <c r="C55" s="66">
        <v>0</v>
      </c>
      <c r="D55" s="23">
        <v>24.051261239266005</v>
      </c>
      <c r="E55" s="23">
        <v>24.32160186522097</v>
      </c>
      <c r="F55" s="23">
        <f t="shared" si="12"/>
        <v>16.124287701495657</v>
      </c>
      <c r="G55" s="23">
        <f t="shared" si="13"/>
        <v>13.96469696856912</v>
      </c>
    </row>
    <row r="59" spans="3:14">
      <c r="C59" s="23" t="s">
        <v>8</v>
      </c>
      <c r="D59" s="29" t="s">
        <v>127</v>
      </c>
      <c r="E59" s="30"/>
      <c r="F59" s="30"/>
      <c r="G59" s="30"/>
      <c r="L59" s="23" t="s">
        <v>8</v>
      </c>
      <c r="M59" s="29" t="s">
        <v>127</v>
      </c>
      <c r="N59" s="30"/>
    </row>
    <row r="60" spans="3:14">
      <c r="D60" s="126" t="s">
        <v>123</v>
      </c>
      <c r="E60" s="126"/>
      <c r="F60" s="142"/>
      <c r="G60" s="142"/>
      <c r="M60" s="126" t="s">
        <v>119</v>
      </c>
      <c r="N60" s="126"/>
    </row>
    <row r="61" spans="3:14">
      <c r="C61" s="23" t="s">
        <v>126</v>
      </c>
      <c r="D61" s="25" t="s">
        <v>124</v>
      </c>
      <c r="E61" s="25" t="s">
        <v>125</v>
      </c>
      <c r="F61" s="23" t="s">
        <v>17</v>
      </c>
      <c r="G61" s="23" t="s">
        <v>3</v>
      </c>
      <c r="L61" s="23" t="s">
        <v>126</v>
      </c>
      <c r="M61" s="25" t="s">
        <v>124</v>
      </c>
      <c r="N61" s="25"/>
    </row>
    <row r="62" spans="3:14">
      <c r="C62" s="23" t="s">
        <v>18</v>
      </c>
      <c r="D62" s="23">
        <v>99.073519967774601</v>
      </c>
      <c r="E62" s="23">
        <v>100.9264800322254</v>
      </c>
      <c r="F62" s="23">
        <f>AVERAGE(B62:E62)</f>
        <v>100</v>
      </c>
      <c r="G62" s="23">
        <f>STDEV(B62:E62)</f>
        <v>1.3102406268410214</v>
      </c>
      <c r="L62" s="23" t="s">
        <v>18</v>
      </c>
      <c r="M62" s="23">
        <v>100</v>
      </c>
    </row>
    <row r="63" spans="3:14">
      <c r="C63" s="64">
        <v>125</v>
      </c>
      <c r="D63" s="23">
        <v>21.127637316707602</v>
      </c>
      <c r="E63" s="23">
        <v>20.092517288380041</v>
      </c>
      <c r="F63" s="23">
        <f t="shared" ref="F63:F69" si="16">AVERAGE(B63:E63)</f>
        <v>55.406718201695874</v>
      </c>
      <c r="G63" s="23">
        <f t="shared" ref="G63:G69" si="17">STDEV(B63:E63)</f>
        <v>60.271772182024712</v>
      </c>
      <c r="L63" s="64">
        <v>200</v>
      </c>
      <c r="M63">
        <v>5.6200098054763483</v>
      </c>
    </row>
    <row r="64" spans="3:14">
      <c r="C64" s="65">
        <f>C63/5</f>
        <v>25</v>
      </c>
      <c r="D64" s="23">
        <v>20.900628800654509</v>
      </c>
      <c r="E64" s="23">
        <v>19.520792136838921</v>
      </c>
      <c r="F64" s="23">
        <f t="shared" si="16"/>
        <v>21.807140312497808</v>
      </c>
      <c r="G64" s="23">
        <f t="shared" si="17"/>
        <v>2.8498687764105752</v>
      </c>
      <c r="L64" s="65">
        <f>L63/5</f>
        <v>40</v>
      </c>
      <c r="M64">
        <v>4.928651166551095</v>
      </c>
    </row>
    <row r="65" spans="3:14">
      <c r="C65" s="65">
        <f t="shared" ref="C65:C68" si="18">C64/5</f>
        <v>5</v>
      </c>
      <c r="D65" s="23">
        <v>23.691992775825856</v>
      </c>
      <c r="E65" s="23">
        <v>22.893259108231646</v>
      </c>
      <c r="F65" s="23">
        <f t="shared" si="16"/>
        <v>17.195083961352498</v>
      </c>
      <c r="G65" s="23">
        <f t="shared" si="17"/>
        <v>10.568800711824638</v>
      </c>
      <c r="L65" s="65">
        <f t="shared" ref="L65" si="19">L64/5</f>
        <v>8</v>
      </c>
      <c r="M65">
        <v>5.4033771884817785</v>
      </c>
    </row>
    <row r="66" spans="3:14">
      <c r="C66" s="65">
        <f t="shared" si="18"/>
        <v>1</v>
      </c>
      <c r="D66" s="23">
        <v>24.463886405197265</v>
      </c>
      <c r="E66" s="23">
        <v>23.021315194210313</v>
      </c>
      <c r="F66" s="23">
        <f t="shared" si="16"/>
        <v>16.161733866469191</v>
      </c>
      <c r="G66" s="23">
        <f t="shared" si="17"/>
        <v>13.150242708897856</v>
      </c>
      <c r="L66" s="66">
        <v>0</v>
      </c>
      <c r="M66" s="23">
        <v>5.9232954692687452</v>
      </c>
    </row>
    <row r="67" spans="3:14">
      <c r="C67" s="65">
        <f t="shared" si="18"/>
        <v>0.2</v>
      </c>
      <c r="D67" s="23">
        <v>24.69542215661324</v>
      </c>
      <c r="E67" s="23">
        <v>24.449334577245143</v>
      </c>
      <c r="F67" s="23">
        <f t="shared" si="16"/>
        <v>16.448252244619461</v>
      </c>
      <c r="G67" s="23">
        <f t="shared" si="17"/>
        <v>14.07193716329652</v>
      </c>
    </row>
    <row r="68" spans="3:14">
      <c r="C68" s="65">
        <f t="shared" si="18"/>
        <v>0.04</v>
      </c>
      <c r="D68" s="23">
        <v>24.73390365719774</v>
      </c>
      <c r="E68" s="23">
        <v>23.542270634896255</v>
      </c>
      <c r="F68" s="23">
        <f t="shared" si="16"/>
        <v>16.105391430697996</v>
      </c>
      <c r="G68" s="23">
        <f t="shared" si="17"/>
        <v>13.925788978765926</v>
      </c>
    </row>
    <row r="69" spans="3:14">
      <c r="C69" s="66">
        <v>0</v>
      </c>
      <c r="D69" s="23">
        <v>24.051261239266005</v>
      </c>
      <c r="E69" s="23">
        <v>24.32160186522097</v>
      </c>
      <c r="F69" s="23">
        <f t="shared" si="16"/>
        <v>16.124287701495657</v>
      </c>
      <c r="G69" s="23">
        <f t="shared" si="17"/>
        <v>13.96469696856912</v>
      </c>
    </row>
    <row r="72" spans="3:14">
      <c r="C72" s="23" t="s">
        <v>15</v>
      </c>
      <c r="D72" s="29" t="s">
        <v>127</v>
      </c>
      <c r="E72" s="30"/>
      <c r="F72" s="30"/>
      <c r="G72" s="30"/>
      <c r="L72" s="23" t="s">
        <v>15</v>
      </c>
      <c r="M72" s="29" t="s">
        <v>127</v>
      </c>
      <c r="N72" s="30"/>
    </row>
    <row r="73" spans="3:14">
      <c r="D73" s="126" t="s">
        <v>123</v>
      </c>
      <c r="E73" s="126"/>
      <c r="F73" s="126" t="s">
        <v>119</v>
      </c>
      <c r="G73" s="126"/>
      <c r="M73" s="126" t="s">
        <v>120</v>
      </c>
      <c r="N73" s="126"/>
    </row>
    <row r="74" spans="3:14">
      <c r="C74" s="23" t="s">
        <v>126</v>
      </c>
      <c r="D74" s="25" t="s">
        <v>124</v>
      </c>
      <c r="E74" s="25" t="s">
        <v>125</v>
      </c>
      <c r="F74" s="25" t="s">
        <v>124</v>
      </c>
      <c r="G74" s="25" t="s">
        <v>125</v>
      </c>
      <c r="H74" s="23" t="s">
        <v>17</v>
      </c>
      <c r="I74" s="23" t="s">
        <v>3</v>
      </c>
      <c r="L74" s="23" t="s">
        <v>126</v>
      </c>
      <c r="M74" s="25" t="s">
        <v>124</v>
      </c>
      <c r="N74" s="25"/>
    </row>
    <row r="75" spans="3:14">
      <c r="C75" s="23" t="s">
        <v>18</v>
      </c>
      <c r="D75" s="23">
        <v>98.46241333304171</v>
      </c>
      <c r="E75" s="23">
        <v>101.53758666695829</v>
      </c>
      <c r="F75" s="23">
        <v>104.59218369797367</v>
      </c>
      <c r="G75" s="23">
        <v>95.537981744960746</v>
      </c>
      <c r="H75" s="23">
        <f>AVERAGE(D75:G75)</f>
        <v>100.0325413607336</v>
      </c>
      <c r="I75" s="23">
        <f>STDEV(D75:G75)</f>
        <v>3.9039239994489678</v>
      </c>
      <c r="L75" s="23" t="s">
        <v>18</v>
      </c>
      <c r="M75" s="23">
        <v>100</v>
      </c>
    </row>
    <row r="76" spans="3:14">
      <c r="C76" s="64">
        <v>125</v>
      </c>
      <c r="D76" s="23">
        <v>86.222814355863335</v>
      </c>
      <c r="E76" s="23">
        <v>86.423306207648125</v>
      </c>
      <c r="F76" s="23">
        <v>106.23306521023048</v>
      </c>
      <c r="G76" s="23">
        <v>112.62206330822116</v>
      </c>
      <c r="H76" s="23">
        <f>AVERAGE(D76:E76)</f>
        <v>86.32306028175573</v>
      </c>
      <c r="I76" s="23">
        <f>STDEV(D76:E76)</f>
        <v>0.14176914796967308</v>
      </c>
      <c r="L76" s="64">
        <v>200</v>
      </c>
      <c r="M76">
        <v>90.839135252345898</v>
      </c>
    </row>
    <row r="77" spans="3:14">
      <c r="C77" s="65">
        <f>C76/5</f>
        <v>25</v>
      </c>
      <c r="D77" s="23">
        <v>54.297720698681765</v>
      </c>
      <c r="E77" s="23">
        <v>64.188436470761332</v>
      </c>
      <c r="F77" s="23">
        <v>97.06171435857658</v>
      </c>
      <c r="G77" s="23">
        <v>106.3738564036085</v>
      </c>
      <c r="H77" s="23">
        <f t="shared" ref="H77:H82" si="20">AVERAGE(D77:E77)</f>
        <v>59.243078584721545</v>
      </c>
      <c r="I77" s="23">
        <f t="shared" ref="I77:I82" si="21">STDEV(D77:E77)</f>
        <v>6.9937921932262004</v>
      </c>
      <c r="L77" s="65">
        <f>L76/5</f>
        <v>40</v>
      </c>
      <c r="M77">
        <v>46.113102956465134</v>
      </c>
    </row>
    <row r="78" spans="3:14">
      <c r="C78" s="65">
        <f t="shared" ref="C78:C81" si="22">C77/5</f>
        <v>5</v>
      </c>
      <c r="D78" s="23">
        <v>43.709810680718341</v>
      </c>
      <c r="E78" s="23">
        <v>45.405583698072206</v>
      </c>
      <c r="F78" s="23">
        <v>39.826375237751165</v>
      </c>
      <c r="G78" s="23">
        <v>37.143107606974738</v>
      </c>
      <c r="H78" s="23">
        <f t="shared" si="20"/>
        <v>44.55769718939527</v>
      </c>
      <c r="I78" s="23">
        <f t="shared" si="21"/>
        <v>1.1990925999240909</v>
      </c>
      <c r="L78" s="65">
        <f t="shared" ref="L78" si="23">L77/5</f>
        <v>8</v>
      </c>
      <c r="M78">
        <v>11.315685548946016</v>
      </c>
    </row>
    <row r="79" spans="3:14">
      <c r="C79" s="65">
        <f t="shared" si="22"/>
        <v>1</v>
      </c>
      <c r="D79" s="23">
        <v>26.275427298259117</v>
      </c>
      <c r="E79" s="23">
        <v>29.508196721311474</v>
      </c>
      <c r="F79" s="23">
        <v>18.697336124363783</v>
      </c>
      <c r="G79" s="23">
        <v>16.604594574491824</v>
      </c>
      <c r="H79" s="23">
        <f t="shared" si="20"/>
        <v>27.891812009785298</v>
      </c>
      <c r="I79" s="23">
        <f t="shared" si="21"/>
        <v>2.2859131810528446</v>
      </c>
      <c r="L79" s="66">
        <v>0</v>
      </c>
      <c r="M79" s="23">
        <v>5.9232954692687452</v>
      </c>
    </row>
    <row r="80" spans="3:14">
      <c r="C80" s="65">
        <f t="shared" si="22"/>
        <v>0.2</v>
      </c>
      <c r="D80" s="23">
        <v>23.768955776994854</v>
      </c>
      <c r="E80" s="23">
        <v>24.60132033585619</v>
      </c>
      <c r="F80" s="23">
        <v>22.821189871534678</v>
      </c>
      <c r="G80" s="23">
        <v>21.537067930422584</v>
      </c>
      <c r="H80" s="23">
        <f t="shared" si="20"/>
        <v>24.185138056425522</v>
      </c>
      <c r="I80" s="23">
        <f t="shared" si="21"/>
        <v>0.58857062399019988</v>
      </c>
    </row>
    <row r="81" spans="3:14">
      <c r="C81" s="65">
        <f t="shared" si="22"/>
        <v>0.04</v>
      </c>
      <c r="D81" s="23">
        <v>25.737656411939614</v>
      </c>
      <c r="E81" s="23">
        <v>25.230929425251304</v>
      </c>
      <c r="F81" s="23">
        <v>21.527239111262233</v>
      </c>
      <c r="G81" s="23">
        <v>19.075878483917926</v>
      </c>
      <c r="H81" s="23">
        <f t="shared" si="20"/>
        <v>25.484292918595457</v>
      </c>
      <c r="I81" s="23">
        <f t="shared" si="21"/>
        <v>0.35831008849752954</v>
      </c>
    </row>
    <row r="82" spans="3:14">
      <c r="C82" s="66">
        <v>0</v>
      </c>
      <c r="D82" s="23">
        <v>24.051261239266005</v>
      </c>
      <c r="E82" s="23">
        <v>24.32160186522097</v>
      </c>
      <c r="F82" s="23">
        <v>18.764807077201034</v>
      </c>
      <c r="G82" s="23">
        <v>15.142360604307701</v>
      </c>
      <c r="H82" s="23">
        <f t="shared" si="20"/>
        <v>24.186431552243487</v>
      </c>
      <c r="I82" s="23">
        <f t="shared" si="21"/>
        <v>0.19115968984297188</v>
      </c>
    </row>
    <row r="85" spans="3:14">
      <c r="C85" s="23" t="s">
        <v>13</v>
      </c>
      <c r="E85" s="29" t="s">
        <v>127</v>
      </c>
      <c r="F85" s="30"/>
      <c r="G85" s="30"/>
      <c r="H85" s="30"/>
      <c r="L85" s="23" t="s">
        <v>13</v>
      </c>
      <c r="M85" s="29" t="s">
        <v>127</v>
      </c>
      <c r="N85" s="30"/>
    </row>
    <row r="86" spans="3:14">
      <c r="D86" s="140" t="s">
        <v>123</v>
      </c>
      <c r="E86" s="143"/>
      <c r="F86" s="105"/>
      <c r="G86" s="142"/>
      <c r="H86" s="142"/>
      <c r="M86" s="126" t="s">
        <v>119</v>
      </c>
      <c r="N86" s="126"/>
    </row>
    <row r="87" spans="3:14">
      <c r="C87" s="23" t="s">
        <v>126</v>
      </c>
      <c r="D87" s="25" t="s">
        <v>124</v>
      </c>
      <c r="E87" s="103" t="s">
        <v>125</v>
      </c>
      <c r="F87" s="106" t="s">
        <v>2</v>
      </c>
      <c r="G87" s="30" t="s">
        <v>3</v>
      </c>
      <c r="H87" s="30"/>
      <c r="L87" s="23" t="s">
        <v>126</v>
      </c>
      <c r="M87" s="25" t="s">
        <v>124</v>
      </c>
      <c r="N87" s="25"/>
    </row>
    <row r="88" spans="3:14">
      <c r="C88" s="23" t="s">
        <v>18</v>
      </c>
      <c r="D88" s="23">
        <v>98.46241333304171</v>
      </c>
      <c r="E88" s="23">
        <v>101.53758666695829</v>
      </c>
      <c r="F88" s="23">
        <f>AVERAGE(B88:E88)</f>
        <v>100</v>
      </c>
      <c r="G88" s="23">
        <f>STDEV(B88:E88)</f>
        <v>2.1744759177364577</v>
      </c>
      <c r="L88" s="23" t="s">
        <v>18</v>
      </c>
      <c r="M88" s="23">
        <v>100</v>
      </c>
    </row>
    <row r="89" spans="3:14">
      <c r="C89" s="64">
        <v>125</v>
      </c>
      <c r="D89" s="23">
        <v>29.384991244650184</v>
      </c>
      <c r="E89" s="23">
        <v>24.859372751540473</v>
      </c>
      <c r="F89" s="23">
        <f t="shared" ref="F89:F95" si="24">AVERAGE(B89:E89)</f>
        <v>59.748121332063555</v>
      </c>
      <c r="G89" s="23">
        <f t="shared" ref="G89:G95" si="25">STDEV(B89:E89)</f>
        <v>56.555071018942407</v>
      </c>
      <c r="L89" s="64">
        <v>200</v>
      </c>
      <c r="M89">
        <v>5.4914813628575603</v>
      </c>
    </row>
    <row r="90" spans="3:14">
      <c r="C90" s="65">
        <f>C89/5</f>
        <v>25</v>
      </c>
      <c r="D90" s="23">
        <v>21.769211242418901</v>
      </c>
      <c r="E90" s="23">
        <v>22.857364599283081</v>
      </c>
      <c r="F90" s="23">
        <f t="shared" si="24"/>
        <v>23.208858613900663</v>
      </c>
      <c r="G90" s="23">
        <f t="shared" si="25"/>
        <v>1.6438248175405106</v>
      </c>
      <c r="L90" s="65">
        <f>L89/5</f>
        <v>40</v>
      </c>
      <c r="M90">
        <v>5.3894878245213613</v>
      </c>
    </row>
    <row r="91" spans="3:14">
      <c r="C91" s="65">
        <f t="shared" ref="C91:C94" si="26">C90/5</f>
        <v>5</v>
      </c>
      <c r="D91" s="23">
        <v>24.275682763683164</v>
      </c>
      <c r="E91" s="23">
        <v>26.502435814312207</v>
      </c>
      <c r="F91" s="23">
        <f t="shared" si="24"/>
        <v>18.592706192665123</v>
      </c>
      <c r="G91" s="23">
        <f t="shared" si="25"/>
        <v>11.82416396694536</v>
      </c>
      <c r="L91" s="65">
        <f t="shared" ref="L91" si="27">L90/5</f>
        <v>8</v>
      </c>
      <c r="M91">
        <v>5.6710065746444478</v>
      </c>
    </row>
    <row r="92" spans="3:14">
      <c r="C92" s="65">
        <f t="shared" si="26"/>
        <v>1</v>
      </c>
      <c r="D92" s="23">
        <v>26.041627929161702</v>
      </c>
      <c r="E92" s="23">
        <v>22.12880307981354</v>
      </c>
      <c r="F92" s="23">
        <f t="shared" si="24"/>
        <v>16.390143669658414</v>
      </c>
      <c r="G92" s="23">
        <f t="shared" si="25"/>
        <v>13.471077952597719</v>
      </c>
      <c r="L92" s="66">
        <v>0</v>
      </c>
      <c r="M92" s="23">
        <v>5.9232954692687452</v>
      </c>
    </row>
    <row r="93" spans="3:14">
      <c r="C93" s="65">
        <f t="shared" si="26"/>
        <v>0.2</v>
      </c>
      <c r="D93" s="23">
        <v>25.206999752618923</v>
      </c>
      <c r="E93" s="23">
        <v>22.594138200326931</v>
      </c>
      <c r="F93" s="23">
        <f t="shared" si="24"/>
        <v>16.000379317648619</v>
      </c>
      <c r="G93" s="23">
        <f t="shared" si="25"/>
        <v>13.74575393745447</v>
      </c>
    </row>
    <row r="94" spans="3:14">
      <c r="C94" s="65">
        <f t="shared" si="26"/>
        <v>0.04</v>
      </c>
      <c r="D94" s="23">
        <v>22.869329435599269</v>
      </c>
      <c r="E94" s="23">
        <v>24.700272765930613</v>
      </c>
      <c r="F94" s="23">
        <f t="shared" si="24"/>
        <v>15.86986740050996</v>
      </c>
      <c r="G94" s="23">
        <f t="shared" si="25"/>
        <v>13.739600241929066</v>
      </c>
    </row>
    <row r="95" spans="3:14">
      <c r="C95" s="66">
        <v>0</v>
      </c>
      <c r="D95" s="23">
        <v>24.051261239266005</v>
      </c>
      <c r="E95" s="23">
        <v>24.32160186522097</v>
      </c>
      <c r="F95" s="23">
        <f t="shared" si="24"/>
        <v>16.124287701495657</v>
      </c>
      <c r="G95" s="23">
        <f t="shared" si="25"/>
        <v>13.96469696856912</v>
      </c>
    </row>
    <row r="98" spans="3:14">
      <c r="C98" s="23" t="s">
        <v>10</v>
      </c>
      <c r="D98" s="29" t="s">
        <v>127</v>
      </c>
      <c r="E98" s="30"/>
      <c r="F98" s="30"/>
      <c r="G98" s="30"/>
      <c r="L98" s="23" t="s">
        <v>10</v>
      </c>
      <c r="M98" s="29" t="s">
        <v>127</v>
      </c>
      <c r="N98" s="30"/>
    </row>
    <row r="99" spans="3:14">
      <c r="D99" s="126" t="s">
        <v>123</v>
      </c>
      <c r="E99" s="140"/>
      <c r="F99" s="141"/>
      <c r="G99" s="142"/>
      <c r="M99" s="126" t="s">
        <v>119</v>
      </c>
      <c r="N99" s="126"/>
    </row>
    <row r="100" spans="3:14">
      <c r="C100" s="23" t="s">
        <v>126</v>
      </c>
      <c r="D100" s="25" t="s">
        <v>124</v>
      </c>
      <c r="E100" s="103" t="s">
        <v>125</v>
      </c>
      <c r="F100" s="106" t="s">
        <v>2</v>
      </c>
      <c r="G100" s="30" t="s">
        <v>3</v>
      </c>
      <c r="L100" s="23" t="s">
        <v>126</v>
      </c>
      <c r="M100" s="25" t="s">
        <v>124</v>
      </c>
      <c r="N100" s="25"/>
    </row>
    <row r="101" spans="3:14">
      <c r="C101" s="23" t="s">
        <v>18</v>
      </c>
      <c r="D101" s="23">
        <v>98.46241333304171</v>
      </c>
      <c r="E101" s="23">
        <v>101.53758666695829</v>
      </c>
      <c r="F101" s="23">
        <f>AVERAGE(B101:E101)</f>
        <v>100</v>
      </c>
      <c r="G101" s="23">
        <f>STDEV(B101:E101)</f>
        <v>2.1744759177364577</v>
      </c>
      <c r="L101" s="23" t="s">
        <v>18</v>
      </c>
      <c r="M101" s="23">
        <v>100</v>
      </c>
    </row>
    <row r="102" spans="3:14">
      <c r="C102" s="64">
        <v>125</v>
      </c>
      <c r="D102" s="23">
        <v>27.175377013609193</v>
      </c>
      <c r="E102" s="23">
        <v>22.420486386764953</v>
      </c>
      <c r="F102" s="23">
        <f t="shared" ref="F102:F108" si="28">AVERAGE(B102:E102)</f>
        <v>58.198621133458055</v>
      </c>
      <c r="G102" s="23">
        <f t="shared" ref="G102:G108" si="29">STDEV(B102:E102)</f>
        <v>57.900521673571916</v>
      </c>
      <c r="L102" s="64">
        <v>200</v>
      </c>
      <c r="M102">
        <v>5.473031312223573</v>
      </c>
    </row>
    <row r="103" spans="3:14">
      <c r="C103" s="65">
        <f>C102/5</f>
        <v>25</v>
      </c>
      <c r="D103" s="23">
        <v>30.070220654217849</v>
      </c>
      <c r="E103" s="23">
        <v>23.689405784189923</v>
      </c>
      <c r="F103" s="23">
        <f t="shared" si="28"/>
        <v>26.253208812802587</v>
      </c>
      <c r="G103" s="23">
        <f t="shared" si="29"/>
        <v>3.3699553183621207</v>
      </c>
      <c r="L103" s="65">
        <f>L102/5</f>
        <v>40</v>
      </c>
      <c r="M103">
        <v>5.3693793423697125</v>
      </c>
    </row>
    <row r="104" spans="3:14">
      <c r="C104" s="65">
        <f t="shared" ref="C104:C107" si="30">C103/5</f>
        <v>5</v>
      </c>
      <c r="D104" s="23">
        <v>26.852003059117607</v>
      </c>
      <c r="E104" s="23">
        <v>24.652090046711368</v>
      </c>
      <c r="F104" s="23">
        <f t="shared" si="28"/>
        <v>18.834697701942989</v>
      </c>
      <c r="G104" s="23">
        <f t="shared" si="29"/>
        <v>12.031585502071149</v>
      </c>
      <c r="L104" s="65">
        <f t="shared" ref="L104" si="31">L103/5</f>
        <v>8</v>
      </c>
      <c r="M104">
        <v>5.3138218865280429</v>
      </c>
    </row>
    <row r="105" spans="3:14">
      <c r="C105" s="65">
        <f t="shared" si="30"/>
        <v>1</v>
      </c>
      <c r="D105" s="23">
        <v>24.673756101662303</v>
      </c>
      <c r="E105" s="23">
        <v>25.790689740476232</v>
      </c>
      <c r="F105" s="23">
        <f t="shared" si="28"/>
        <v>17.154815280712842</v>
      </c>
      <c r="G105" s="23">
        <f t="shared" si="29"/>
        <v>14.001622325782234</v>
      </c>
      <c r="L105" s="66">
        <v>0</v>
      </c>
      <c r="M105" s="23">
        <v>5.9232954692687452</v>
      </c>
    </row>
    <row r="106" spans="3:14">
      <c r="C106" s="65">
        <f t="shared" si="30"/>
        <v>0.2</v>
      </c>
      <c r="D106" s="23">
        <v>27.64814973507589</v>
      </c>
      <c r="E106" s="23">
        <v>23.983676082777265</v>
      </c>
      <c r="F106" s="23">
        <f t="shared" si="28"/>
        <v>17.277275272617718</v>
      </c>
      <c r="G106" s="23">
        <f t="shared" si="29"/>
        <v>14.902418925787451</v>
      </c>
    </row>
    <row r="107" spans="3:14">
      <c r="C107" s="65">
        <f t="shared" si="30"/>
        <v>0.04</v>
      </c>
      <c r="D107" s="23">
        <v>26.608502471385449</v>
      </c>
      <c r="E107" s="23">
        <v>24.367197592804281</v>
      </c>
      <c r="F107" s="23">
        <f t="shared" si="28"/>
        <v>17.00523335472991</v>
      </c>
      <c r="G107" s="23">
        <f t="shared" si="29"/>
        <v>14.734999795555416</v>
      </c>
    </row>
    <row r="108" spans="3:14">
      <c r="C108" s="66">
        <v>0</v>
      </c>
      <c r="D108" s="23">
        <v>24.051261239266005</v>
      </c>
      <c r="E108" s="23">
        <v>24.32160186522097</v>
      </c>
      <c r="F108" s="23">
        <f t="shared" si="28"/>
        <v>16.124287701495657</v>
      </c>
      <c r="G108" s="23">
        <f t="shared" si="29"/>
        <v>13.96469696856912</v>
      </c>
    </row>
    <row r="112" spans="3:14">
      <c r="C112" s="23" t="s">
        <v>11</v>
      </c>
      <c r="D112" s="29" t="s">
        <v>127</v>
      </c>
      <c r="E112" s="30"/>
      <c r="F112" s="30"/>
      <c r="G112" s="30"/>
      <c r="L112" s="23" t="s">
        <v>11</v>
      </c>
      <c r="M112" s="29" t="s">
        <v>127</v>
      </c>
      <c r="N112" s="30"/>
    </row>
    <row r="113" spans="3:15">
      <c r="D113" s="126" t="s">
        <v>123</v>
      </c>
      <c r="E113" s="140"/>
      <c r="F113" s="141"/>
      <c r="G113" s="142"/>
      <c r="M113" s="126" t="s">
        <v>119</v>
      </c>
      <c r="N113" s="126"/>
    </row>
    <row r="114" spans="3:15">
      <c r="C114" s="23" t="s">
        <v>126</v>
      </c>
      <c r="D114" s="25" t="s">
        <v>124</v>
      </c>
      <c r="E114" s="103" t="s">
        <v>125</v>
      </c>
      <c r="F114" s="106" t="s">
        <v>2</v>
      </c>
      <c r="G114" s="30" t="s">
        <v>3</v>
      </c>
      <c r="L114" s="23" t="s">
        <v>126</v>
      </c>
      <c r="M114" s="25" t="s">
        <v>124</v>
      </c>
      <c r="N114" s="25"/>
    </row>
    <row r="115" spans="3:15">
      <c r="C115" s="23" t="s">
        <v>18</v>
      </c>
      <c r="D115" s="23">
        <v>98.46241333304171</v>
      </c>
      <c r="E115" s="23">
        <v>101.53758666695829</v>
      </c>
      <c r="F115" s="23">
        <f>AVERAGE(B115:E115)</f>
        <v>100</v>
      </c>
      <c r="G115" s="23">
        <f>STDEV(B115:E115)</f>
        <v>2.1744759177364577</v>
      </c>
      <c r="L115" s="23" t="s">
        <v>18</v>
      </c>
      <c r="M115" s="23">
        <v>100</v>
      </c>
    </row>
    <row r="116" spans="3:15">
      <c r="C116" s="64">
        <v>125</v>
      </c>
      <c r="D116" s="23">
        <v>27.61451884380876</v>
      </c>
      <c r="E116" s="23">
        <v>28.958137624721292</v>
      </c>
      <c r="F116" s="23">
        <f t="shared" ref="F116:F122" si="32">AVERAGE(B116:E116)</f>
        <v>60.524218822843352</v>
      </c>
      <c r="G116" s="23">
        <f t="shared" ref="G116:G122" si="33">STDEV(B116:E116)</f>
        <v>55.841705710522</v>
      </c>
      <c r="L116" s="64">
        <v>200</v>
      </c>
      <c r="M116">
        <v>6.2075091706080325</v>
      </c>
    </row>
    <row r="117" spans="3:15">
      <c r="C117" s="65">
        <f>C116/5</f>
        <v>25</v>
      </c>
      <c r="D117" s="23">
        <v>23.930642754240644</v>
      </c>
      <c r="E117" s="23">
        <v>24.263717927366976</v>
      </c>
      <c r="F117" s="23">
        <f t="shared" si="32"/>
        <v>24.39812022720254</v>
      </c>
      <c r="G117" s="23">
        <f t="shared" si="33"/>
        <v>0.54720125494677518</v>
      </c>
      <c r="L117" s="65">
        <f>L116/5</f>
        <v>40</v>
      </c>
      <c r="M117">
        <v>5.616900246380732</v>
      </c>
    </row>
    <row r="118" spans="3:15">
      <c r="C118" s="65">
        <f t="shared" ref="C118:C121" si="34">C117/5</f>
        <v>5</v>
      </c>
      <c r="D118" s="23">
        <v>24.297348818634102</v>
      </c>
      <c r="E118" s="23">
        <v>24.528884570050074</v>
      </c>
      <c r="F118" s="23">
        <f t="shared" si="32"/>
        <v>17.942077796228059</v>
      </c>
      <c r="G118" s="23">
        <f t="shared" si="33"/>
        <v>11.208766009858552</v>
      </c>
      <c r="L118" s="65">
        <f t="shared" ref="L118" si="35">L117/5</f>
        <v>8</v>
      </c>
      <c r="M118">
        <v>6.1148443095586815</v>
      </c>
    </row>
    <row r="119" spans="3:15">
      <c r="C119" s="65">
        <f t="shared" si="34"/>
        <v>1</v>
      </c>
      <c r="D119" s="23">
        <v>22.973132474991068</v>
      </c>
      <c r="E119" s="23">
        <v>23.436203977823013</v>
      </c>
      <c r="F119" s="23">
        <f t="shared" si="32"/>
        <v>15.803112150938027</v>
      </c>
      <c r="G119" s="23">
        <f t="shared" si="33"/>
        <v>12.821961855313736</v>
      </c>
      <c r="L119" s="66">
        <v>0</v>
      </c>
      <c r="M119" s="23">
        <v>5.9232954692687452</v>
      </c>
    </row>
    <row r="120" spans="3:15">
      <c r="C120" s="65">
        <f t="shared" si="34"/>
        <v>0.2</v>
      </c>
      <c r="D120" s="23">
        <v>26.278014289895047</v>
      </c>
      <c r="E120" s="23">
        <v>23.518340962263874</v>
      </c>
      <c r="F120" s="23">
        <f t="shared" si="32"/>
        <v>16.66545175071964</v>
      </c>
      <c r="G120" s="23">
        <f t="shared" si="33"/>
        <v>14.326104677659837</v>
      </c>
    </row>
    <row r="121" spans="3:15">
      <c r="C121" s="65">
        <f t="shared" si="34"/>
        <v>0.04</v>
      </c>
      <c r="D121" s="23">
        <v>23.038130639843875</v>
      </c>
      <c r="E121" s="23">
        <v>23.839127925119527</v>
      </c>
      <c r="F121" s="23">
        <f t="shared" si="32"/>
        <v>15.639086188321135</v>
      </c>
      <c r="G121" s="23">
        <f t="shared" si="33"/>
        <v>13.515140272885001</v>
      </c>
    </row>
    <row r="122" spans="3:15">
      <c r="C122" s="66">
        <v>0</v>
      </c>
      <c r="D122" s="23">
        <v>24.051261239266005</v>
      </c>
      <c r="E122" s="23">
        <v>24.32160186522097</v>
      </c>
      <c r="F122" s="23">
        <f t="shared" si="32"/>
        <v>16.124287701495657</v>
      </c>
      <c r="G122" s="23">
        <f t="shared" si="33"/>
        <v>13.96469696856912</v>
      </c>
    </row>
    <row r="124" spans="3:15">
      <c r="L124" s="30"/>
      <c r="M124" s="30"/>
      <c r="N124" s="30"/>
      <c r="O124" s="30"/>
    </row>
    <row r="125" spans="3:15">
      <c r="C125" s="23" t="s">
        <v>12</v>
      </c>
      <c r="D125" s="29" t="s">
        <v>127</v>
      </c>
      <c r="E125" s="30"/>
      <c r="F125" s="30"/>
      <c r="G125" s="30"/>
      <c r="L125" s="30"/>
      <c r="M125" s="29"/>
      <c r="N125" s="30"/>
      <c r="O125" s="30"/>
    </row>
    <row r="126" spans="3:15">
      <c r="D126" s="126" t="s">
        <v>123</v>
      </c>
      <c r="E126" s="140"/>
      <c r="F126" s="141"/>
      <c r="G126" s="142"/>
      <c r="L126" s="30"/>
      <c r="M126" s="142"/>
      <c r="N126" s="142"/>
      <c r="O126" s="30"/>
    </row>
    <row r="127" spans="3:15">
      <c r="C127" s="23" t="s">
        <v>126</v>
      </c>
      <c r="D127" s="25" t="s">
        <v>124</v>
      </c>
      <c r="E127" s="103" t="s">
        <v>125</v>
      </c>
      <c r="F127" s="106" t="s">
        <v>2</v>
      </c>
      <c r="G127" s="30" t="s">
        <v>3</v>
      </c>
      <c r="L127" s="30"/>
      <c r="M127" s="30"/>
      <c r="N127" s="30"/>
      <c r="O127" s="30"/>
    </row>
    <row r="128" spans="3:15">
      <c r="C128" s="23" t="s">
        <v>18</v>
      </c>
      <c r="D128" s="23">
        <v>98.46241333304171</v>
      </c>
      <c r="E128" s="23">
        <v>101.53758666695829</v>
      </c>
      <c r="F128" s="23">
        <f>AVERAGE(B128:E128)</f>
        <v>100</v>
      </c>
      <c r="G128" s="23">
        <f>STDEV(B128:E128)</f>
        <v>2.1744759177364577</v>
      </c>
      <c r="L128" s="30"/>
      <c r="M128" s="30"/>
      <c r="N128" s="30"/>
      <c r="O128" s="30"/>
    </row>
    <row r="129" spans="3:13">
      <c r="C129" s="64">
        <v>125</v>
      </c>
      <c r="D129" s="23">
        <v>25.831758232696668</v>
      </c>
      <c r="E129" s="23">
        <v>24.150213669340431</v>
      </c>
      <c r="F129" s="23">
        <f t="shared" ref="F129:F135" si="36">AVERAGE(B129:E129)</f>
        <v>58.327323967345706</v>
      </c>
      <c r="G129" s="23">
        <f t="shared" ref="G129:G135" si="37">STDEV(B129:E129)</f>
        <v>57.746352222855542</v>
      </c>
      <c r="L129" s="64"/>
      <c r="M129"/>
    </row>
    <row r="130" spans="3:13">
      <c r="C130" s="65">
        <f>C129/5</f>
        <v>25</v>
      </c>
      <c r="D130" s="23">
        <v>23.708808221459417</v>
      </c>
      <c r="E130" s="23">
        <v>24.017630347998882</v>
      </c>
      <c r="F130" s="23">
        <f t="shared" si="36"/>
        <v>24.242146189819437</v>
      </c>
      <c r="G130" s="23">
        <f t="shared" si="37"/>
        <v>0.67423999782272737</v>
      </c>
      <c r="L130" s="65"/>
      <c r="M130"/>
    </row>
    <row r="131" spans="3:13">
      <c r="C131" s="65">
        <f t="shared" ref="C131:C134" si="38">C130/5</f>
        <v>5</v>
      </c>
      <c r="D131" s="23">
        <v>25.074093057322884</v>
      </c>
      <c r="E131" s="23">
        <v>20.840481245119076</v>
      </c>
      <c r="F131" s="23">
        <f t="shared" si="36"/>
        <v>16.971524767480656</v>
      </c>
      <c r="G131" s="23">
        <f t="shared" si="37"/>
        <v>10.58153680652814</v>
      </c>
      <c r="L131" s="65"/>
      <c r="M131"/>
    </row>
    <row r="132" spans="3:13">
      <c r="C132" s="65">
        <f t="shared" si="38"/>
        <v>1</v>
      </c>
      <c r="D132" s="23">
        <v>23.745026104362477</v>
      </c>
      <c r="E132" s="23">
        <v>21.501457608099873</v>
      </c>
      <c r="F132" s="23">
        <f t="shared" si="36"/>
        <v>15.415494570820783</v>
      </c>
      <c r="G132" s="23">
        <f t="shared" si="37"/>
        <v>12.534482944676183</v>
      </c>
      <c r="L132" s="66"/>
    </row>
    <row r="133" spans="3:13">
      <c r="C133" s="65">
        <f t="shared" si="38"/>
        <v>0.2</v>
      </c>
      <c r="D133" s="23">
        <v>23.49408791567701</v>
      </c>
      <c r="E133" s="23">
        <v>22.635206692547364</v>
      </c>
      <c r="F133" s="23">
        <f t="shared" si="36"/>
        <v>15.443098202741458</v>
      </c>
      <c r="G133" s="23">
        <f t="shared" si="37"/>
        <v>13.207893524429855</v>
      </c>
    </row>
    <row r="134" spans="3:13">
      <c r="C134" s="65">
        <f t="shared" si="38"/>
        <v>0.04</v>
      </c>
      <c r="D134" s="23">
        <v>24.66664187466349</v>
      </c>
      <c r="E134" s="23">
        <v>22.150469134764478</v>
      </c>
      <c r="F134" s="23">
        <f t="shared" si="36"/>
        <v>15.619037003142656</v>
      </c>
      <c r="G134" s="23">
        <f t="shared" si="37"/>
        <v>13.550371831548347</v>
      </c>
    </row>
    <row r="135" spans="3:13">
      <c r="C135" s="66">
        <v>0</v>
      </c>
      <c r="D135" s="23">
        <v>24.051261239266005</v>
      </c>
      <c r="E135" s="23">
        <v>24.32160186522097</v>
      </c>
      <c r="F135" s="23">
        <f t="shared" si="36"/>
        <v>16.124287701495657</v>
      </c>
      <c r="G135" s="23">
        <f t="shared" si="37"/>
        <v>13.96469696856912</v>
      </c>
    </row>
    <row r="140" spans="3:13">
      <c r="C140" s="23" t="s">
        <v>14</v>
      </c>
      <c r="D140" s="29" t="s">
        <v>127</v>
      </c>
      <c r="E140" s="30"/>
      <c r="F140" s="30"/>
      <c r="G140" s="30"/>
    </row>
    <row r="141" spans="3:13">
      <c r="D141" s="126" t="s">
        <v>123</v>
      </c>
      <c r="E141" s="126"/>
      <c r="F141" s="126" t="s">
        <v>119</v>
      </c>
      <c r="G141" s="126"/>
    </row>
    <row r="142" spans="3:13">
      <c r="C142" s="23" t="s">
        <v>126</v>
      </c>
      <c r="D142" s="25" t="s">
        <v>124</v>
      </c>
      <c r="E142" s="25" t="s">
        <v>125</v>
      </c>
      <c r="F142" s="25" t="s">
        <v>124</v>
      </c>
      <c r="G142" s="25" t="s">
        <v>125</v>
      </c>
      <c r="H142" s="23" t="s">
        <v>44</v>
      </c>
      <c r="I142" s="23" t="s">
        <v>3</v>
      </c>
    </row>
    <row r="143" spans="3:13">
      <c r="C143" s="23" t="s">
        <v>18</v>
      </c>
      <c r="D143" s="23">
        <v>98.46241333304171</v>
      </c>
      <c r="E143" s="23">
        <v>101.53758666695829</v>
      </c>
      <c r="F143" s="23">
        <v>107.60470211628812</v>
      </c>
      <c r="G143" s="23">
        <v>92.395297883711876</v>
      </c>
      <c r="H143" s="23">
        <f>AVERAGE(D143:G143)</f>
        <v>100</v>
      </c>
      <c r="I143" s="23">
        <f>STDEV(D143:G143)</f>
        <v>6.3348594846760395</v>
      </c>
    </row>
    <row r="144" spans="3:13">
      <c r="C144" s="64">
        <v>125</v>
      </c>
      <c r="D144" s="23">
        <v>68.347348899477595</v>
      </c>
      <c r="E144" s="23">
        <v>67.978055843448203</v>
      </c>
      <c r="F144" s="23">
        <v>88.541431707261225</v>
      </c>
      <c r="G144" s="23">
        <v>90.23075913414489</v>
      </c>
      <c r="H144" s="23">
        <f t="shared" ref="H144:H150" si="39">AVERAGE(D144:G144)</f>
        <v>78.774398896082971</v>
      </c>
      <c r="I144" s="23">
        <f t="shared" ref="I144:I150" si="40">STDEV(D144:G144)</f>
        <v>12.273650839376248</v>
      </c>
    </row>
    <row r="145" spans="3:14">
      <c r="C145" s="65">
        <f>C144/5</f>
        <v>25</v>
      </c>
      <c r="D145" s="23">
        <v>38.802934295263057</v>
      </c>
      <c r="E145" s="23">
        <v>42.062220382583725</v>
      </c>
      <c r="F145" s="23">
        <v>32.18245824343952</v>
      </c>
      <c r="G145" s="23">
        <v>30.202055076335977</v>
      </c>
      <c r="H145" s="23">
        <f t="shared" si="39"/>
        <v>35.812416999405571</v>
      </c>
      <c r="I145" s="23">
        <f t="shared" si="40"/>
        <v>5.5574573773459672</v>
      </c>
    </row>
    <row r="146" spans="3:14">
      <c r="C146" s="65">
        <f t="shared" ref="C146:C149" si="41">C145/5</f>
        <v>5</v>
      </c>
      <c r="D146" s="23">
        <v>22.746123958937975</v>
      </c>
      <c r="E146" s="23">
        <v>24.709973984565362</v>
      </c>
      <c r="F146" s="23">
        <v>18.479002308430111</v>
      </c>
      <c r="G146" s="23">
        <v>16.595170999063072</v>
      </c>
      <c r="H146" s="23">
        <f t="shared" si="39"/>
        <v>20.63256781274913</v>
      </c>
      <c r="I146" s="23">
        <f t="shared" si="40"/>
        <v>3.7430281005986346</v>
      </c>
    </row>
    <row r="147" spans="3:14">
      <c r="C147" s="65">
        <f t="shared" si="41"/>
        <v>1</v>
      </c>
      <c r="D147" s="23">
        <v>23.052682467795997</v>
      </c>
      <c r="E147" s="23">
        <v>24.770121540100796</v>
      </c>
      <c r="F147" s="23">
        <v>15.326815261889957</v>
      </c>
      <c r="G147" s="23">
        <v>17.297017176415704</v>
      </c>
      <c r="H147" s="23">
        <f t="shared" si="39"/>
        <v>20.111659111550612</v>
      </c>
      <c r="I147" s="23">
        <f t="shared" si="40"/>
        <v>4.5154486845661337</v>
      </c>
    </row>
    <row r="148" spans="3:14">
      <c r="C148" s="65">
        <f t="shared" si="41"/>
        <v>0.2</v>
      </c>
      <c r="D148" s="23">
        <v>22.07091914195955</v>
      </c>
      <c r="E148" s="23">
        <v>22.555656699742432</v>
      </c>
      <c r="F148" s="23">
        <v>14.868438979394149</v>
      </c>
      <c r="G148" s="23">
        <v>17.562476437940227</v>
      </c>
      <c r="H148" s="23">
        <f t="shared" si="39"/>
        <v>19.264372814759088</v>
      </c>
      <c r="I148" s="23">
        <f t="shared" si="40"/>
        <v>3.6936854883530241</v>
      </c>
    </row>
    <row r="149" spans="3:14">
      <c r="C149" s="65">
        <f t="shared" si="41"/>
        <v>0.04</v>
      </c>
      <c r="D149" s="23">
        <v>22.731895504940343</v>
      </c>
      <c r="E149" s="23">
        <v>22.722194286305598</v>
      </c>
      <c r="F149" s="23">
        <v>14.926019382833285</v>
      </c>
      <c r="G149" s="23">
        <v>17.016369383275343</v>
      </c>
      <c r="H149" s="23">
        <f t="shared" si="39"/>
        <v>19.349119639338642</v>
      </c>
      <c r="I149" s="23">
        <f t="shared" si="40"/>
        <v>3.9927578091326699</v>
      </c>
    </row>
    <row r="150" spans="3:14">
      <c r="C150" s="66">
        <v>0</v>
      </c>
      <c r="D150" s="23">
        <v>24.051261239266005</v>
      </c>
      <c r="E150" s="23">
        <v>24.32160186522097</v>
      </c>
      <c r="F150" s="23">
        <v>28.894901936642874</v>
      </c>
      <c r="G150" s="23">
        <v>27.9009768559844</v>
      </c>
      <c r="H150" s="23">
        <f t="shared" si="39"/>
        <v>26.292185474278561</v>
      </c>
      <c r="I150" s="23">
        <f t="shared" si="40"/>
        <v>2.4676090911829505</v>
      </c>
    </row>
    <row r="153" spans="3:14">
      <c r="C153" s="23" t="s">
        <v>9</v>
      </c>
      <c r="D153" s="29" t="s">
        <v>127</v>
      </c>
      <c r="E153" s="30"/>
      <c r="F153" s="30"/>
      <c r="G153" s="30"/>
      <c r="L153" s="23" t="s">
        <v>9</v>
      </c>
      <c r="M153" s="29" t="s">
        <v>127</v>
      </c>
      <c r="N153" s="30"/>
    </row>
    <row r="154" spans="3:14">
      <c r="D154" s="126" t="s">
        <v>123</v>
      </c>
      <c r="E154" s="140"/>
      <c r="F154" s="141"/>
      <c r="G154" s="142"/>
      <c r="M154" s="126" t="s">
        <v>119</v>
      </c>
      <c r="N154" s="126"/>
    </row>
    <row r="155" spans="3:14">
      <c r="C155" s="23" t="s">
        <v>126</v>
      </c>
      <c r="D155" s="25" t="s">
        <v>124</v>
      </c>
      <c r="E155" s="25" t="s">
        <v>125</v>
      </c>
      <c r="F155" s="23" t="s">
        <v>44</v>
      </c>
      <c r="G155" s="23" t="s">
        <v>3</v>
      </c>
      <c r="L155" s="23" t="s">
        <v>126</v>
      </c>
      <c r="M155" s="25" t="s">
        <v>124</v>
      </c>
      <c r="N155" s="25"/>
    </row>
    <row r="156" spans="3:14">
      <c r="C156" s="23" t="s">
        <v>18</v>
      </c>
      <c r="D156" s="23">
        <v>98.46241333304171</v>
      </c>
      <c r="E156" s="23">
        <v>101.53758666695829</v>
      </c>
      <c r="F156" s="23">
        <f>AVERAGE(B156:E156)</f>
        <v>100</v>
      </c>
      <c r="G156" s="23">
        <f>STDEV(B156:E156)</f>
        <v>2.1744759177364577</v>
      </c>
      <c r="L156" s="23" t="s">
        <v>18</v>
      </c>
      <c r="M156" s="23">
        <v>100</v>
      </c>
    </row>
    <row r="157" spans="3:14">
      <c r="C157" s="64">
        <v>125</v>
      </c>
      <c r="D157" s="23">
        <v>22.560507309059808</v>
      </c>
      <c r="E157" s="23">
        <v>18.811633054638879</v>
      </c>
      <c r="F157" s="23">
        <f t="shared" ref="F157:F163" si="42">AVERAGE(B157:E157)</f>
        <v>55.457380121232895</v>
      </c>
      <c r="G157" s="23">
        <f t="shared" ref="G157:G163" si="43">STDEV(B157:E157)</f>
        <v>60.254837973775061</v>
      </c>
      <c r="L157" s="64">
        <v>200</v>
      </c>
      <c r="M157">
        <v>5.2781656088983144</v>
      </c>
    </row>
    <row r="158" spans="3:14">
      <c r="C158" s="65">
        <f>C157/5</f>
        <v>25</v>
      </c>
      <c r="D158" s="23">
        <v>22.464141870621315</v>
      </c>
      <c r="E158" s="23">
        <v>18.515099138370097</v>
      </c>
      <c r="F158" s="23">
        <f t="shared" si="42"/>
        <v>21.993080336330468</v>
      </c>
      <c r="G158" s="23">
        <f t="shared" si="43"/>
        <v>3.268013008405644</v>
      </c>
      <c r="L158" s="65">
        <f>L157/5</f>
        <v>40</v>
      </c>
      <c r="M158">
        <v>5.1467349111236178</v>
      </c>
    </row>
    <row r="159" spans="3:14">
      <c r="C159" s="65">
        <f t="shared" ref="C159:C162" si="44">C158/5</f>
        <v>5</v>
      </c>
      <c r="D159" s="23">
        <v>23.310734883480279</v>
      </c>
      <c r="E159" s="23">
        <v>21.947713665298256</v>
      </c>
      <c r="F159" s="23">
        <f t="shared" si="42"/>
        <v>16.752816182926178</v>
      </c>
      <c r="G159" s="23">
        <f t="shared" si="43"/>
        <v>10.201028030671331</v>
      </c>
      <c r="L159" s="65">
        <f t="shared" ref="L159" si="45">L158/5</f>
        <v>8</v>
      </c>
      <c r="M159">
        <v>4.8467661103665449</v>
      </c>
    </row>
    <row r="160" spans="3:14">
      <c r="C160" s="65">
        <f t="shared" si="44"/>
        <v>1</v>
      </c>
      <c r="D160" s="23">
        <v>22.746123958937975</v>
      </c>
      <c r="E160" s="23">
        <v>20.763194869995587</v>
      </c>
      <c r="F160" s="23">
        <f t="shared" si="42"/>
        <v>14.83643960964452</v>
      </c>
      <c r="G160" s="23">
        <f t="shared" si="43"/>
        <v>12.023655756318393</v>
      </c>
      <c r="L160" s="66">
        <v>0</v>
      </c>
      <c r="M160" s="23">
        <v>5.9232954692687452</v>
      </c>
    </row>
    <row r="161" spans="3:7">
      <c r="C161" s="65">
        <f t="shared" si="44"/>
        <v>0.2</v>
      </c>
      <c r="D161" s="23">
        <v>22.92236276413589</v>
      </c>
      <c r="E161" s="23">
        <v>23.373469430651646</v>
      </c>
      <c r="F161" s="23">
        <f t="shared" si="42"/>
        <v>15.498610731595846</v>
      </c>
      <c r="G161" s="23">
        <f t="shared" si="43"/>
        <v>13.250905329214996</v>
      </c>
    </row>
    <row r="162" spans="3:7">
      <c r="C162" s="65">
        <f t="shared" si="44"/>
        <v>0.04</v>
      </c>
      <c r="D162" s="23">
        <v>24.369784584440215</v>
      </c>
      <c r="E162" s="23">
        <v>22.174398807396855</v>
      </c>
      <c r="F162" s="23">
        <f t="shared" si="42"/>
        <v>15.528061130612357</v>
      </c>
      <c r="G162" s="23">
        <f t="shared" si="43"/>
        <v>13.45789574438367</v>
      </c>
    </row>
    <row r="163" spans="3:7">
      <c r="C163" s="66">
        <v>0</v>
      </c>
      <c r="D163" s="23">
        <v>24.051261239266005</v>
      </c>
      <c r="E163" s="23">
        <v>24.32160186522097</v>
      </c>
      <c r="F163" s="23">
        <f t="shared" si="42"/>
        <v>16.124287701495657</v>
      </c>
      <c r="G163" s="23">
        <f t="shared" si="43"/>
        <v>13.96469696856912</v>
      </c>
    </row>
  </sheetData>
  <mergeCells count="35">
    <mergeCell ref="D60:E60"/>
    <mergeCell ref="F60:G60"/>
    <mergeCell ref="D73:E73"/>
    <mergeCell ref="M154:N154"/>
    <mergeCell ref="D86:E86"/>
    <mergeCell ref="D141:E141"/>
    <mergeCell ref="F141:G141"/>
    <mergeCell ref="D3:E3"/>
    <mergeCell ref="F3:G3"/>
    <mergeCell ref="D154:E154"/>
    <mergeCell ref="F154:G154"/>
    <mergeCell ref="D18:E18"/>
    <mergeCell ref="F18:G18"/>
    <mergeCell ref="D99:E99"/>
    <mergeCell ref="F99:G99"/>
    <mergeCell ref="D113:E113"/>
    <mergeCell ref="F113:G113"/>
    <mergeCell ref="D46:E46"/>
    <mergeCell ref="F46:G46"/>
    <mergeCell ref="M3:N3"/>
    <mergeCell ref="M32:N32"/>
    <mergeCell ref="M46:N46"/>
    <mergeCell ref="M60:N60"/>
    <mergeCell ref="D126:E126"/>
    <mergeCell ref="F126:G126"/>
    <mergeCell ref="M18:N18"/>
    <mergeCell ref="M73:N73"/>
    <mergeCell ref="M86:N86"/>
    <mergeCell ref="M99:N99"/>
    <mergeCell ref="M113:N113"/>
    <mergeCell ref="M126:N126"/>
    <mergeCell ref="F73:G73"/>
    <mergeCell ref="D32:E32"/>
    <mergeCell ref="F32:G32"/>
    <mergeCell ref="G86:H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110"/>
  <sheetViews>
    <sheetView zoomScaleNormal="100" workbookViewId="0">
      <selection activeCell="E1" sqref="E1"/>
    </sheetView>
  </sheetViews>
  <sheetFormatPr defaultRowHeight="15"/>
  <cols>
    <col min="3" max="3" width="21.85546875" customWidth="1"/>
    <col min="10" max="10" width="12.5703125" customWidth="1"/>
  </cols>
  <sheetData>
    <row r="2" spans="1:11">
      <c r="A2" s="7" t="s">
        <v>0</v>
      </c>
      <c r="B2" t="s">
        <v>4</v>
      </c>
    </row>
    <row r="3" spans="1:11">
      <c r="C3" t="s">
        <v>142</v>
      </c>
      <c r="D3" t="s">
        <v>119</v>
      </c>
    </row>
    <row r="4" spans="1:11">
      <c r="B4" t="s">
        <v>126</v>
      </c>
      <c r="C4" t="s">
        <v>52</v>
      </c>
      <c r="D4" t="s">
        <v>52</v>
      </c>
    </row>
    <row r="5" spans="1:11">
      <c r="B5">
        <v>125</v>
      </c>
      <c r="C5">
        <v>1.0494000000000001</v>
      </c>
      <c r="D5">
        <v>0.64649999999999996</v>
      </c>
    </row>
    <row r="6" spans="1:11">
      <c r="B6">
        <f>B5/5</f>
        <v>25</v>
      </c>
      <c r="C6">
        <v>0.97240000000000004</v>
      </c>
      <c r="D6">
        <v>0.52249999999999996</v>
      </c>
    </row>
    <row r="7" spans="1:11">
      <c r="B7">
        <f t="shared" ref="B7:B10" si="0">B6/5</f>
        <v>5</v>
      </c>
      <c r="C7">
        <v>0.81630000000000003</v>
      </c>
      <c r="D7">
        <v>0.4788</v>
      </c>
    </row>
    <row r="8" spans="1:11">
      <c r="B8">
        <f t="shared" si="0"/>
        <v>1</v>
      </c>
      <c r="C8">
        <v>0.62739999999999996</v>
      </c>
      <c r="D8">
        <v>0.4451</v>
      </c>
    </row>
    <row r="9" spans="1:11">
      <c r="B9">
        <f t="shared" si="0"/>
        <v>0.2</v>
      </c>
      <c r="C9">
        <v>0.37969999999999998</v>
      </c>
      <c r="D9">
        <v>0.34649999999999997</v>
      </c>
    </row>
    <row r="10" spans="1:11">
      <c r="B10">
        <f t="shared" si="0"/>
        <v>0.04</v>
      </c>
      <c r="C10">
        <v>0.26019999999999999</v>
      </c>
      <c r="D10">
        <v>0.2717</v>
      </c>
    </row>
    <row r="11" spans="1:11">
      <c r="B11">
        <v>0</v>
      </c>
      <c r="C11">
        <v>0.19980000000000001</v>
      </c>
      <c r="D11">
        <v>0.21490000000000001</v>
      </c>
    </row>
    <row r="14" spans="1:11">
      <c r="A14" s="7" t="s">
        <v>0</v>
      </c>
      <c r="B14" t="s">
        <v>5</v>
      </c>
      <c r="H14" s="7" t="s">
        <v>0</v>
      </c>
      <c r="I14" t="s">
        <v>12</v>
      </c>
    </row>
    <row r="15" spans="1:11">
      <c r="C15" t="s">
        <v>142</v>
      </c>
      <c r="D15" t="s">
        <v>119</v>
      </c>
      <c r="J15" t="s">
        <v>142</v>
      </c>
      <c r="K15" t="s">
        <v>119</v>
      </c>
    </row>
    <row r="16" spans="1:11">
      <c r="B16" t="s">
        <v>126</v>
      </c>
      <c r="C16" t="s">
        <v>52</v>
      </c>
      <c r="D16" t="s">
        <v>52</v>
      </c>
      <c r="I16" t="s">
        <v>126</v>
      </c>
      <c r="J16" t="s">
        <v>52</v>
      </c>
      <c r="K16" t="s">
        <v>52</v>
      </c>
    </row>
    <row r="17" spans="1:11">
      <c r="B17">
        <v>125</v>
      </c>
      <c r="C17">
        <v>2.0672000000000001</v>
      </c>
      <c r="D17">
        <v>3.2348999977111816</v>
      </c>
      <c r="I17">
        <v>125</v>
      </c>
      <c r="J17">
        <v>2.1723999977111816</v>
      </c>
      <c r="K17">
        <v>2.0290999412536621</v>
      </c>
    </row>
    <row r="18" spans="1:11">
      <c r="B18">
        <f>B17/5</f>
        <v>25</v>
      </c>
      <c r="C18">
        <v>2.1032000000000002</v>
      </c>
      <c r="D18">
        <v>3.1760001182556152</v>
      </c>
      <c r="I18">
        <f>I17/5</f>
        <v>25</v>
      </c>
      <c r="J18">
        <v>1.827299952507019</v>
      </c>
      <c r="K18">
        <v>1.7597999572753906</v>
      </c>
    </row>
    <row r="19" spans="1:11">
      <c r="B19">
        <f t="shared" ref="B19:B22" si="1">B18/5</f>
        <v>5</v>
      </c>
      <c r="C19">
        <v>1.9335</v>
      </c>
      <c r="D19">
        <v>3.1661999225616455</v>
      </c>
      <c r="I19">
        <f t="shared" ref="I19:I22" si="2">I18/5</f>
        <v>5</v>
      </c>
      <c r="J19">
        <v>1.1670999526977539</v>
      </c>
      <c r="K19">
        <v>1.3507000207901001</v>
      </c>
    </row>
    <row r="20" spans="1:11">
      <c r="B20">
        <f t="shared" si="1"/>
        <v>1</v>
      </c>
      <c r="C20">
        <v>1.7155</v>
      </c>
      <c r="D20">
        <v>2.7314999103546143</v>
      </c>
      <c r="I20">
        <f t="shared" si="2"/>
        <v>1</v>
      </c>
      <c r="J20">
        <v>0.40079998970031738</v>
      </c>
      <c r="K20">
        <v>0.62290000915527344</v>
      </c>
    </row>
    <row r="21" spans="1:11">
      <c r="B21">
        <f t="shared" si="1"/>
        <v>0.2</v>
      </c>
      <c r="C21">
        <v>1.0036</v>
      </c>
      <c r="D21">
        <v>1.5992000102996826</v>
      </c>
      <c r="I21">
        <f t="shared" si="2"/>
        <v>0.2</v>
      </c>
      <c r="J21">
        <v>9.8499998450279236E-2</v>
      </c>
      <c r="K21">
        <v>0.13410000503063202</v>
      </c>
    </row>
    <row r="22" spans="1:11">
      <c r="B22">
        <f t="shared" si="1"/>
        <v>0.04</v>
      </c>
      <c r="C22">
        <v>0.37309999999999999</v>
      </c>
      <c r="D22">
        <v>0.23610000312328339</v>
      </c>
      <c r="I22">
        <f t="shared" si="2"/>
        <v>0.04</v>
      </c>
      <c r="J22">
        <v>6.4000003039836884E-2</v>
      </c>
      <c r="K22">
        <v>6.8400003015995026E-2</v>
      </c>
    </row>
    <row r="23" spans="1:11">
      <c r="B23">
        <v>0</v>
      </c>
      <c r="C23">
        <v>0.2757</v>
      </c>
      <c r="D23">
        <v>4.7400001436471939E-2</v>
      </c>
      <c r="I23">
        <v>0</v>
      </c>
      <c r="J23">
        <v>5.9799998998641968E-2</v>
      </c>
      <c r="K23">
        <v>6.4900003373622894E-2</v>
      </c>
    </row>
    <row r="26" spans="1:11">
      <c r="A26" s="7" t="s">
        <v>0</v>
      </c>
      <c r="B26" t="s">
        <v>6</v>
      </c>
      <c r="H26" s="7" t="s">
        <v>0</v>
      </c>
      <c r="I26" t="s">
        <v>14</v>
      </c>
    </row>
    <row r="27" spans="1:11">
      <c r="C27" t="s">
        <v>142</v>
      </c>
      <c r="D27" t="s">
        <v>119</v>
      </c>
      <c r="J27" t="s">
        <v>142</v>
      </c>
      <c r="K27" t="s">
        <v>119</v>
      </c>
    </row>
    <row r="28" spans="1:11">
      <c r="B28" t="s">
        <v>126</v>
      </c>
      <c r="C28" t="s">
        <v>52</v>
      </c>
      <c r="D28" t="s">
        <v>52</v>
      </c>
      <c r="I28" t="s">
        <v>126</v>
      </c>
      <c r="J28" t="s">
        <v>52</v>
      </c>
      <c r="K28" t="s">
        <v>52</v>
      </c>
    </row>
    <row r="29" spans="1:11">
      <c r="B29">
        <v>125</v>
      </c>
      <c r="C29">
        <v>2.1876000000000002</v>
      </c>
      <c r="D29">
        <v>1.3047</v>
      </c>
      <c r="I29">
        <v>125</v>
      </c>
      <c r="J29">
        <v>1.0967999696731567</v>
      </c>
      <c r="K29">
        <v>1.2544000148773193</v>
      </c>
    </row>
    <row r="30" spans="1:11">
      <c r="B30">
        <f>B29/5</f>
        <v>25</v>
      </c>
      <c r="C30">
        <v>2.1482999999999999</v>
      </c>
      <c r="D30">
        <v>1.29</v>
      </c>
      <c r="I30">
        <f>I29/5</f>
        <v>25</v>
      </c>
      <c r="J30">
        <v>0.75180000066757202</v>
      </c>
      <c r="K30">
        <v>0.80070000886917114</v>
      </c>
    </row>
    <row r="31" spans="1:11">
      <c r="B31">
        <f t="shared" ref="B31:B34" si="3">B30/5</f>
        <v>5</v>
      </c>
      <c r="C31">
        <v>2.1116999999999999</v>
      </c>
      <c r="D31">
        <v>1.2135</v>
      </c>
      <c r="I31">
        <f t="shared" ref="I31:I34" si="4">I30/5</f>
        <v>5</v>
      </c>
      <c r="J31">
        <v>0.27930000424385071</v>
      </c>
      <c r="K31">
        <v>0.37200000882148743</v>
      </c>
    </row>
    <row r="32" spans="1:11">
      <c r="B32">
        <f t="shared" si="3"/>
        <v>1</v>
      </c>
      <c r="C32">
        <v>1.5786</v>
      </c>
      <c r="D32">
        <v>1.0541</v>
      </c>
      <c r="I32">
        <f t="shared" si="4"/>
        <v>1</v>
      </c>
      <c r="J32">
        <v>9.4400003552436829E-2</v>
      </c>
      <c r="K32">
        <v>0.11999999731779099</v>
      </c>
    </row>
    <row r="33" spans="1:11">
      <c r="B33">
        <f t="shared" si="3"/>
        <v>0.2</v>
      </c>
      <c r="C33">
        <v>0.89470000000000005</v>
      </c>
      <c r="D33">
        <v>0.68899999999999995</v>
      </c>
      <c r="I33">
        <f t="shared" si="4"/>
        <v>0.2</v>
      </c>
      <c r="J33">
        <v>6.1099998652935028E-2</v>
      </c>
      <c r="K33">
        <v>6.4999997615814209E-2</v>
      </c>
    </row>
    <row r="34" spans="1:11">
      <c r="B34">
        <f t="shared" si="3"/>
        <v>0.04</v>
      </c>
      <c r="C34">
        <v>0.35659999999999997</v>
      </c>
      <c r="D34">
        <v>0.51249999999999996</v>
      </c>
      <c r="I34">
        <f t="shared" si="4"/>
        <v>0.04</v>
      </c>
      <c r="J34">
        <v>5.9099998325109482E-2</v>
      </c>
      <c r="K34">
        <v>6.1999998986721039E-2</v>
      </c>
    </row>
    <row r="35" spans="1:11">
      <c r="B35">
        <v>0</v>
      </c>
      <c r="C35">
        <v>0.2235</v>
      </c>
      <c r="D35">
        <v>0.4556</v>
      </c>
      <c r="I35">
        <v>0</v>
      </c>
      <c r="J35">
        <v>5.9700001031160355E-2</v>
      </c>
      <c r="K35">
        <v>5.9999998658895493E-2</v>
      </c>
    </row>
    <row r="38" spans="1:11">
      <c r="A38" s="7" t="s">
        <v>0</v>
      </c>
      <c r="B38" t="s">
        <v>7</v>
      </c>
      <c r="H38" s="7" t="s">
        <v>0</v>
      </c>
      <c r="I38" t="s">
        <v>15</v>
      </c>
    </row>
    <row r="39" spans="1:11">
      <c r="C39" t="s">
        <v>142</v>
      </c>
      <c r="D39" t="s">
        <v>119</v>
      </c>
      <c r="J39" t="s">
        <v>142</v>
      </c>
      <c r="K39" t="s">
        <v>119</v>
      </c>
    </row>
    <row r="40" spans="1:11">
      <c r="B40" t="s">
        <v>126</v>
      </c>
      <c r="C40" t="s">
        <v>52</v>
      </c>
      <c r="D40" t="s">
        <v>52</v>
      </c>
      <c r="I40" t="s">
        <v>126</v>
      </c>
      <c r="J40" t="s">
        <v>52</v>
      </c>
      <c r="K40" t="s">
        <v>52</v>
      </c>
    </row>
    <row r="41" spans="1:11">
      <c r="B41">
        <v>125</v>
      </c>
      <c r="C41">
        <v>2.2199</v>
      </c>
      <c r="D41">
        <v>1.3693</v>
      </c>
      <c r="I41">
        <v>125</v>
      </c>
      <c r="J41">
        <v>0.10520000010728836</v>
      </c>
      <c r="K41">
        <v>0.18940000236034393</v>
      </c>
    </row>
    <row r="42" spans="1:11">
      <c r="B42">
        <f>B41/5</f>
        <v>25</v>
      </c>
      <c r="C42">
        <v>2.1212</v>
      </c>
      <c r="D42">
        <v>1.2634000000000001</v>
      </c>
      <c r="I42">
        <f>I41/5</f>
        <v>25</v>
      </c>
      <c r="J42">
        <v>7.1800000965595245E-2</v>
      </c>
      <c r="K42">
        <v>9.7999997437000275E-2</v>
      </c>
    </row>
    <row r="43" spans="1:11">
      <c r="B43">
        <f t="shared" ref="B43:B46" si="5">B42/5</f>
        <v>5</v>
      </c>
      <c r="C43">
        <v>2.0781000000000001</v>
      </c>
      <c r="D43">
        <v>1.2371000000000001</v>
      </c>
      <c r="I43">
        <f t="shared" ref="I43:I46" si="6">I42/5</f>
        <v>5</v>
      </c>
      <c r="J43">
        <v>6.0899998992681503E-2</v>
      </c>
      <c r="K43">
        <v>6.8999998271465302E-2</v>
      </c>
    </row>
    <row r="44" spans="1:11">
      <c r="B44">
        <f t="shared" si="5"/>
        <v>1</v>
      </c>
      <c r="C44">
        <v>1.4071</v>
      </c>
      <c r="D44">
        <v>0.95199999999999996</v>
      </c>
      <c r="I44">
        <f t="shared" si="6"/>
        <v>1</v>
      </c>
      <c r="J44">
        <v>5.8699999004602432E-2</v>
      </c>
      <c r="K44">
        <v>6.4099997282028198E-2</v>
      </c>
    </row>
    <row r="45" spans="1:11">
      <c r="B45">
        <f t="shared" si="5"/>
        <v>0.2</v>
      </c>
      <c r="C45">
        <v>0.42599999999999999</v>
      </c>
      <c r="D45">
        <v>0.41099999999999998</v>
      </c>
      <c r="I45">
        <f t="shared" si="6"/>
        <v>0.2</v>
      </c>
      <c r="J45">
        <v>5.7300001382827759E-2</v>
      </c>
      <c r="K45">
        <v>5.9900000691413879E-2</v>
      </c>
    </row>
    <row r="46" spans="1:11">
      <c r="B46">
        <f t="shared" si="5"/>
        <v>0.04</v>
      </c>
      <c r="C46">
        <v>0.21879999999999999</v>
      </c>
      <c r="D46">
        <v>0.31680000000000003</v>
      </c>
      <c r="I46">
        <f t="shared" si="6"/>
        <v>0.04</v>
      </c>
      <c r="J46">
        <v>5.9700001031160355E-2</v>
      </c>
      <c r="K46">
        <v>6.0499999672174454E-2</v>
      </c>
    </row>
    <row r="47" spans="1:11">
      <c r="B47">
        <v>0</v>
      </c>
      <c r="C47">
        <v>0.18770000000000001</v>
      </c>
      <c r="D47">
        <v>0.26829999999999998</v>
      </c>
      <c r="I47">
        <v>0</v>
      </c>
      <c r="J47">
        <v>5.9000000357627869E-2</v>
      </c>
      <c r="K47">
        <v>6.1900001019239426E-2</v>
      </c>
    </row>
    <row r="50" spans="1:4">
      <c r="A50" s="7" t="s">
        <v>0</v>
      </c>
      <c r="B50" t="s">
        <v>8</v>
      </c>
    </row>
    <row r="51" spans="1:4">
      <c r="C51" t="s">
        <v>142</v>
      </c>
      <c r="D51" t="s">
        <v>119</v>
      </c>
    </row>
    <row r="52" spans="1:4">
      <c r="B52" t="s">
        <v>126</v>
      </c>
      <c r="C52" t="s">
        <v>52</v>
      </c>
      <c r="D52" t="s">
        <v>52</v>
      </c>
    </row>
    <row r="53" spans="1:4">
      <c r="B53">
        <v>125</v>
      </c>
      <c r="C53">
        <v>1.6491</v>
      </c>
      <c r="D53">
        <v>1.0900000000000001</v>
      </c>
    </row>
    <row r="54" spans="1:4">
      <c r="B54">
        <f>B53/5</f>
        <v>25</v>
      </c>
      <c r="C54">
        <v>1.5651999999999999</v>
      </c>
      <c r="D54">
        <v>0.97309999999999997</v>
      </c>
    </row>
    <row r="55" spans="1:4">
      <c r="B55">
        <f t="shared" ref="B55:B58" si="7">B54/5</f>
        <v>5</v>
      </c>
      <c r="C55">
        <v>1.4993000000000001</v>
      </c>
      <c r="D55">
        <v>0.9607</v>
      </c>
    </row>
    <row r="56" spans="1:4">
      <c r="B56">
        <f t="shared" si="7"/>
        <v>1</v>
      </c>
      <c r="C56">
        <v>1.2193000000000001</v>
      </c>
      <c r="D56">
        <v>0.80859999999999999</v>
      </c>
    </row>
    <row r="57" spans="1:4">
      <c r="B57">
        <f t="shared" si="7"/>
        <v>0.2</v>
      </c>
      <c r="C57">
        <v>0.71279999999999999</v>
      </c>
      <c r="D57">
        <v>0.65290000000000004</v>
      </c>
    </row>
    <row r="58" spans="1:4">
      <c r="B58">
        <f t="shared" si="7"/>
        <v>0.04</v>
      </c>
      <c r="C58">
        <v>0.28439999999999999</v>
      </c>
      <c r="D58">
        <v>0.58609999999999995</v>
      </c>
    </row>
    <row r="59" spans="1:4">
      <c r="B59">
        <v>0</v>
      </c>
      <c r="C59">
        <v>0.2097</v>
      </c>
      <c r="D59">
        <v>0.27110000000000001</v>
      </c>
    </row>
    <row r="62" spans="1:4">
      <c r="A62" s="7" t="s">
        <v>0</v>
      </c>
      <c r="B62" t="s">
        <v>9</v>
      </c>
    </row>
    <row r="63" spans="1:4">
      <c r="C63" t="s">
        <v>142</v>
      </c>
      <c r="D63" t="s">
        <v>119</v>
      </c>
    </row>
    <row r="64" spans="1:4">
      <c r="B64" t="s">
        <v>126</v>
      </c>
      <c r="C64" t="s">
        <v>52</v>
      </c>
      <c r="D64" t="s">
        <v>52</v>
      </c>
    </row>
    <row r="65" spans="1:4">
      <c r="B65">
        <v>125</v>
      </c>
      <c r="C65">
        <v>1.3202</v>
      </c>
      <c r="D65">
        <v>0.84499999999999997</v>
      </c>
    </row>
    <row r="66" spans="1:4">
      <c r="B66">
        <f>B65/5</f>
        <v>25</v>
      </c>
      <c r="C66">
        <v>1.2306999999999999</v>
      </c>
      <c r="D66">
        <v>0.73760000000000003</v>
      </c>
    </row>
    <row r="67" spans="1:4">
      <c r="B67">
        <f t="shared" ref="B67:B70" si="8">B66/5</f>
        <v>5</v>
      </c>
      <c r="C67">
        <v>0.98660000000000003</v>
      </c>
      <c r="D67">
        <v>0.63570000000000004</v>
      </c>
    </row>
    <row r="68" spans="1:4">
      <c r="B68">
        <f t="shared" si="8"/>
        <v>1</v>
      </c>
      <c r="C68">
        <v>0.73229999999999995</v>
      </c>
      <c r="D68">
        <v>0.57389999999999997</v>
      </c>
    </row>
    <row r="69" spans="1:4">
      <c r="B69">
        <f t="shared" si="8"/>
        <v>0.2</v>
      </c>
      <c r="C69">
        <v>0.43459999999999999</v>
      </c>
      <c r="D69">
        <v>0.45669999999999999</v>
      </c>
    </row>
    <row r="70" spans="1:4">
      <c r="B70">
        <f t="shared" si="8"/>
        <v>0.04</v>
      </c>
      <c r="C70">
        <v>0.23849999999999999</v>
      </c>
      <c r="D70">
        <v>0.36399999999999999</v>
      </c>
    </row>
    <row r="71" spans="1:4">
      <c r="B71">
        <v>0</v>
      </c>
      <c r="C71">
        <v>0.1832</v>
      </c>
      <c r="D71">
        <v>0.23780000000000001</v>
      </c>
    </row>
    <row r="74" spans="1:4">
      <c r="A74" s="7" t="s">
        <v>0</v>
      </c>
      <c r="B74" t="s">
        <v>10</v>
      </c>
    </row>
    <row r="75" spans="1:4">
      <c r="C75" t="s">
        <v>142</v>
      </c>
      <c r="D75" t="s">
        <v>119</v>
      </c>
    </row>
    <row r="76" spans="1:4">
      <c r="B76" t="s">
        <v>126</v>
      </c>
      <c r="C76" t="s">
        <v>52</v>
      </c>
      <c r="D76" t="s">
        <v>52</v>
      </c>
    </row>
    <row r="77" spans="1:4">
      <c r="B77">
        <v>125</v>
      </c>
      <c r="C77">
        <v>1.5125</v>
      </c>
      <c r="D77">
        <v>0.72760000000000002</v>
      </c>
    </row>
    <row r="78" spans="1:4">
      <c r="B78">
        <f>B77/5</f>
        <v>25</v>
      </c>
      <c r="C78">
        <v>1.6392</v>
      </c>
      <c r="D78">
        <v>0.77180000000000004</v>
      </c>
    </row>
    <row r="79" spans="1:4">
      <c r="B79">
        <f t="shared" ref="B79:B82" si="9">B78/5</f>
        <v>5</v>
      </c>
      <c r="C79">
        <v>1.1617999999999999</v>
      </c>
      <c r="D79">
        <v>0.74350000000000005</v>
      </c>
    </row>
    <row r="80" spans="1:4">
      <c r="B80">
        <f t="shared" si="9"/>
        <v>1</v>
      </c>
      <c r="C80">
        <v>0.94069999999999998</v>
      </c>
      <c r="D80">
        <v>0.60329999999999995</v>
      </c>
    </row>
    <row r="81" spans="1:4">
      <c r="B81">
        <f t="shared" si="9"/>
        <v>0.2</v>
      </c>
      <c r="C81">
        <v>0.6129</v>
      </c>
      <c r="D81">
        <v>0.47260000000000002</v>
      </c>
    </row>
    <row r="82" spans="1:4">
      <c r="B82">
        <f t="shared" si="9"/>
        <v>0.04</v>
      </c>
      <c r="C82">
        <v>0.30840000000000001</v>
      </c>
      <c r="D82">
        <v>0.64990000000000003</v>
      </c>
    </row>
    <row r="83" spans="1:4">
      <c r="B83">
        <v>0</v>
      </c>
      <c r="C83">
        <v>0.21199999999999999</v>
      </c>
      <c r="D83">
        <v>0.32579999999999998</v>
      </c>
    </row>
    <row r="86" spans="1:4">
      <c r="A86" s="7" t="s">
        <v>0</v>
      </c>
      <c r="B86" t="s">
        <v>11</v>
      </c>
    </row>
    <row r="87" spans="1:4">
      <c r="C87" t="s">
        <v>142</v>
      </c>
      <c r="D87" t="s">
        <v>119</v>
      </c>
    </row>
    <row r="88" spans="1:4">
      <c r="B88" t="s">
        <v>126</v>
      </c>
      <c r="C88" t="s">
        <v>52</v>
      </c>
      <c r="D88" t="s">
        <v>52</v>
      </c>
    </row>
    <row r="89" spans="1:4">
      <c r="B89">
        <v>125</v>
      </c>
      <c r="C89">
        <v>1.9739</v>
      </c>
      <c r="D89">
        <v>2.7818000316619873</v>
      </c>
    </row>
    <row r="90" spans="1:4">
      <c r="B90">
        <f>B89/5</f>
        <v>25</v>
      </c>
      <c r="C90">
        <v>2.0270999999999999</v>
      </c>
      <c r="D90">
        <v>2.6640999317169189</v>
      </c>
    </row>
    <row r="91" spans="1:4">
      <c r="B91">
        <f t="shared" ref="B91:B94" si="10">B90/5</f>
        <v>5</v>
      </c>
      <c r="C91">
        <v>1.7815000000000001</v>
      </c>
      <c r="D91">
        <v>2.5120999813079834</v>
      </c>
    </row>
    <row r="92" spans="1:4">
      <c r="B92">
        <f t="shared" si="10"/>
        <v>1</v>
      </c>
      <c r="C92">
        <v>1.5369999999999999</v>
      </c>
      <c r="D92">
        <v>1.5456000566482544</v>
      </c>
    </row>
    <row r="93" spans="1:4">
      <c r="B93">
        <f t="shared" si="10"/>
        <v>0.2</v>
      </c>
      <c r="C93">
        <v>0.81189999999999996</v>
      </c>
      <c r="D93">
        <v>0.45249998569488525</v>
      </c>
    </row>
    <row r="94" spans="1:4">
      <c r="B94">
        <f t="shared" si="10"/>
        <v>0.04</v>
      </c>
      <c r="C94">
        <v>0.2954</v>
      </c>
      <c r="D94">
        <v>8.9900001883506775E-2</v>
      </c>
    </row>
    <row r="95" spans="1:4">
      <c r="B95">
        <v>0</v>
      </c>
      <c r="C95">
        <v>0.1983</v>
      </c>
      <c r="D95">
        <v>5.820000171661377E-2</v>
      </c>
    </row>
    <row r="98" spans="1:4">
      <c r="A98" s="7" t="s">
        <v>0</v>
      </c>
      <c r="B98" t="s">
        <v>13</v>
      </c>
    </row>
    <row r="99" spans="1:4">
      <c r="C99" t="s">
        <v>142</v>
      </c>
      <c r="D99" t="s">
        <v>119</v>
      </c>
    </row>
    <row r="100" spans="1:4">
      <c r="B100" t="s">
        <v>126</v>
      </c>
      <c r="C100" t="s">
        <v>52</v>
      </c>
      <c r="D100" t="s">
        <v>52</v>
      </c>
    </row>
    <row r="101" spans="1:4">
      <c r="B101">
        <v>125</v>
      </c>
      <c r="C101">
        <v>1.8234999999999999</v>
      </c>
      <c r="D101">
        <v>2.4927000000000001</v>
      </c>
    </row>
    <row r="102" spans="1:4">
      <c r="B102">
        <f>B101/5</f>
        <v>25</v>
      </c>
      <c r="C102">
        <v>1.8121</v>
      </c>
      <c r="D102">
        <v>2.4645999999999999</v>
      </c>
    </row>
    <row r="103" spans="1:4">
      <c r="B103">
        <f t="shared" ref="B103:B106" si="11">B102/5</f>
        <v>5</v>
      </c>
      <c r="C103">
        <v>1.7579</v>
      </c>
      <c r="D103">
        <v>2.1472000000000002</v>
      </c>
    </row>
    <row r="104" spans="1:4">
      <c r="B104">
        <f t="shared" si="11"/>
        <v>1</v>
      </c>
      <c r="C104">
        <v>1.2462</v>
      </c>
      <c r="D104">
        <v>1.2082999999999999</v>
      </c>
    </row>
    <row r="105" spans="1:4">
      <c r="B105">
        <f t="shared" si="11"/>
        <v>0.2</v>
      </c>
      <c r="C105">
        <v>0.72050000000000003</v>
      </c>
      <c r="D105">
        <v>0.24759999999999999</v>
      </c>
    </row>
    <row r="106" spans="1:4">
      <c r="B106">
        <f t="shared" si="11"/>
        <v>0.04</v>
      </c>
      <c r="C106">
        <v>0.2828</v>
      </c>
      <c r="D106">
        <v>9.3700000000000006E-2</v>
      </c>
    </row>
    <row r="107" spans="1:4">
      <c r="B107">
        <v>0</v>
      </c>
      <c r="C107">
        <v>0.20860000000000001</v>
      </c>
      <c r="D107">
        <v>8.2600000000000007E-2</v>
      </c>
    </row>
    <row r="110" spans="1:4">
      <c r="A110" s="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J47"/>
  <sheetViews>
    <sheetView topLeftCell="A10" zoomScaleNormal="100" workbookViewId="0">
      <selection activeCell="O25" sqref="O25"/>
    </sheetView>
  </sheetViews>
  <sheetFormatPr defaultRowHeight="15"/>
  <sheetData>
    <row r="2" spans="2:10">
      <c r="B2" t="s">
        <v>4</v>
      </c>
      <c r="C2" s="129" t="s">
        <v>130</v>
      </c>
      <c r="D2" s="135"/>
      <c r="E2" s="135"/>
      <c r="F2" s="135"/>
      <c r="G2" s="135"/>
      <c r="H2" s="135"/>
      <c r="I2" s="135"/>
      <c r="J2" s="136"/>
    </row>
    <row r="3" spans="2:10">
      <c r="C3" s="129" t="s">
        <v>142</v>
      </c>
      <c r="D3" s="135"/>
      <c r="E3" s="135"/>
      <c r="F3" s="136"/>
      <c r="G3" s="129" t="s">
        <v>119</v>
      </c>
      <c r="H3" s="135"/>
      <c r="I3" s="135"/>
      <c r="J3" s="136"/>
    </row>
    <row r="4" spans="2:10">
      <c r="B4" t="s">
        <v>126</v>
      </c>
      <c r="C4" s="20" t="s">
        <v>52</v>
      </c>
      <c r="D4" s="2" t="s">
        <v>52</v>
      </c>
      <c r="E4" s="48" t="s">
        <v>2</v>
      </c>
      <c r="F4" s="48" t="s">
        <v>3</v>
      </c>
      <c r="G4" s="20" t="s">
        <v>52</v>
      </c>
      <c r="H4" s="2" t="s">
        <v>52</v>
      </c>
      <c r="I4" s="48" t="s">
        <v>2</v>
      </c>
      <c r="J4" s="10" t="s">
        <v>3</v>
      </c>
    </row>
    <row r="5" spans="2:10">
      <c r="B5">
        <v>125</v>
      </c>
      <c r="C5">
        <v>0.38789999485015869</v>
      </c>
      <c r="D5">
        <v>0.35569998621940613</v>
      </c>
      <c r="E5">
        <f>AVERAGE(C5:D5)</f>
        <v>0.37179999053478241</v>
      </c>
      <c r="F5">
        <f>STDEV(C5:D5)</f>
        <v>2.2768844457070496E-2</v>
      </c>
      <c r="G5">
        <v>0.19670000672340393</v>
      </c>
      <c r="H5">
        <v>0.20190000534057617</v>
      </c>
      <c r="I5">
        <f>AVERAGE(G5:H5)</f>
        <v>0.19930000603199005</v>
      </c>
      <c r="J5">
        <f>STDEV(G5:H5)</f>
        <v>3.6769542843631616E-3</v>
      </c>
    </row>
    <row r="6" spans="2:10">
      <c r="B6">
        <v>25</v>
      </c>
      <c r="C6">
        <v>0.26330000162124634</v>
      </c>
      <c r="D6">
        <v>0.25630000233650208</v>
      </c>
      <c r="E6">
        <f t="shared" ref="E6:E11" si="0">AVERAGE(C6:D6)</f>
        <v>0.25980000197887421</v>
      </c>
      <c r="F6">
        <f t="shared" ref="F6:F11" si="1">STDEV(C6:D6)</f>
        <v>4.9497469625436503E-3</v>
      </c>
      <c r="G6">
        <v>0.13269999623298645</v>
      </c>
      <c r="H6">
        <v>0.12250000238418579</v>
      </c>
      <c r="I6">
        <f t="shared" ref="I6:I11" si="2">AVERAGE(G6:H6)</f>
        <v>0.12759999930858612</v>
      </c>
      <c r="J6">
        <f t="shared" ref="J6:J11" si="3">STDEV(G6:H6)</f>
        <v>7.2124848185480183E-3</v>
      </c>
    </row>
    <row r="7" spans="2:10">
      <c r="B7">
        <v>5</v>
      </c>
      <c r="C7">
        <v>0.18410000205039978</v>
      </c>
      <c r="D7">
        <v>0.17389999330043793</v>
      </c>
      <c r="E7">
        <f t="shared" si="0"/>
        <v>0.17899999767541885</v>
      </c>
      <c r="F7">
        <f t="shared" si="1"/>
        <v>7.2124953552601461E-3</v>
      </c>
      <c r="G7">
        <v>8.449999988079071E-2</v>
      </c>
      <c r="H7">
        <v>8.4600001573562622E-2</v>
      </c>
      <c r="I7">
        <f t="shared" si="2"/>
        <v>8.4550000727176666E-2</v>
      </c>
      <c r="J7">
        <f t="shared" si="3"/>
        <v>7.0711875089152462E-5</v>
      </c>
    </row>
    <row r="8" spans="2:10">
      <c r="B8">
        <v>1</v>
      </c>
      <c r="C8">
        <v>0.14650000631809235</v>
      </c>
      <c r="D8">
        <v>0.12520000338554382</v>
      </c>
      <c r="E8">
        <f t="shared" si="0"/>
        <v>0.13585000485181808</v>
      </c>
      <c r="F8">
        <f t="shared" si="1"/>
        <v>1.5061376512898409E-2</v>
      </c>
      <c r="G8">
        <v>7.0500001311302185E-2</v>
      </c>
      <c r="H8">
        <v>6.8300001323223114E-2</v>
      </c>
      <c r="I8">
        <f t="shared" si="2"/>
        <v>6.940000131726265E-2</v>
      </c>
      <c r="J8">
        <f t="shared" si="3"/>
        <v>1.5556349101810349E-3</v>
      </c>
    </row>
    <row r="9" spans="2:10">
      <c r="B9">
        <v>0.2</v>
      </c>
      <c r="C9">
        <v>0.12849999964237213</v>
      </c>
      <c r="D9">
        <v>0.1080000028014183</v>
      </c>
      <c r="E9">
        <f t="shared" si="0"/>
        <v>0.11825000122189522</v>
      </c>
      <c r="F9">
        <f t="shared" si="1"/>
        <v>1.4495686780541254E-2</v>
      </c>
      <c r="G9">
        <v>6.7299999296665192E-2</v>
      </c>
      <c r="H9">
        <v>6.1099998652935028E-2</v>
      </c>
      <c r="I9">
        <f t="shared" si="2"/>
        <v>6.419999897480011E-2</v>
      </c>
      <c r="J9">
        <f t="shared" si="3"/>
        <v>4.384062498542559E-3</v>
      </c>
    </row>
    <row r="10" spans="2:10">
      <c r="B10">
        <v>0.04</v>
      </c>
      <c r="C10">
        <v>0.15219999849796295</v>
      </c>
      <c r="D10">
        <v>0.10570000112056732</v>
      </c>
      <c r="E10">
        <f t="shared" si="0"/>
        <v>0.12894999980926514</v>
      </c>
      <c r="F10">
        <f t="shared" si="1"/>
        <v>3.2880463470713127E-2</v>
      </c>
      <c r="G10">
        <v>6.1000000685453415E-2</v>
      </c>
      <c r="H10">
        <v>5.9000000357627869E-2</v>
      </c>
      <c r="I10">
        <f t="shared" si="2"/>
        <v>6.0000000521540642E-2</v>
      </c>
      <c r="J10">
        <f t="shared" si="3"/>
        <v>1.4142137941807618E-3</v>
      </c>
    </row>
    <row r="11" spans="2:10">
      <c r="B11">
        <v>0</v>
      </c>
      <c r="C11">
        <v>0.10459999740123749</v>
      </c>
      <c r="D11">
        <v>9.9100001156330109E-2</v>
      </c>
      <c r="E11">
        <f t="shared" si="0"/>
        <v>0.1018499992787838</v>
      </c>
      <c r="F11">
        <f t="shared" si="1"/>
        <v>3.8890846412745553E-3</v>
      </c>
      <c r="G11">
        <v>7.0299997925758362E-2</v>
      </c>
      <c r="H11">
        <v>6.2199998646974564E-2</v>
      </c>
      <c r="I11">
        <f t="shared" si="2"/>
        <v>6.6249998286366463E-2</v>
      </c>
      <c r="J11">
        <f t="shared" si="3"/>
        <v>5.7275644176341678E-3</v>
      </c>
    </row>
    <row r="14" spans="2:10">
      <c r="B14" t="s">
        <v>6</v>
      </c>
      <c r="C14" s="129" t="s">
        <v>130</v>
      </c>
      <c r="D14" s="135"/>
      <c r="E14" s="135"/>
      <c r="F14" s="135"/>
      <c r="G14" s="135"/>
      <c r="H14" s="135"/>
      <c r="I14" s="135"/>
      <c r="J14" s="136"/>
    </row>
    <row r="15" spans="2:10">
      <c r="C15" s="129" t="s">
        <v>142</v>
      </c>
      <c r="D15" s="135"/>
      <c r="E15" s="135"/>
      <c r="F15" s="136"/>
      <c r="G15" s="129" t="s">
        <v>119</v>
      </c>
      <c r="H15" s="135"/>
      <c r="I15" s="135"/>
      <c r="J15" s="136"/>
    </row>
    <row r="16" spans="2:10">
      <c r="B16" t="s">
        <v>126</v>
      </c>
      <c r="C16" s="20" t="s">
        <v>52</v>
      </c>
      <c r="D16" s="2" t="s">
        <v>52</v>
      </c>
      <c r="E16" s="48" t="s">
        <v>2</v>
      </c>
      <c r="F16" s="48" t="s">
        <v>3</v>
      </c>
      <c r="G16" s="20" t="s">
        <v>52</v>
      </c>
      <c r="H16" s="2" t="s">
        <v>52</v>
      </c>
      <c r="I16" s="48" t="s">
        <v>2</v>
      </c>
      <c r="J16" s="10" t="s">
        <v>3</v>
      </c>
    </row>
    <row r="17" spans="2:10">
      <c r="B17">
        <v>125</v>
      </c>
      <c r="C17">
        <v>0.46290001273155212</v>
      </c>
      <c r="D17">
        <v>0.44200000166893005</v>
      </c>
      <c r="E17">
        <v>0.38934999704360962</v>
      </c>
      <c r="F17">
        <v>1.4849177667358186E-3</v>
      </c>
      <c r="G17">
        <v>0.38830000162124634</v>
      </c>
      <c r="H17">
        <v>0.3903999924659729</v>
      </c>
      <c r="I17">
        <f>AVERAGE(G17:H17)</f>
        <v>0.38934999704360962</v>
      </c>
      <c r="J17">
        <f>STDEV(G17:H17)</f>
        <v>1.4849177667358186E-3</v>
      </c>
    </row>
    <row r="18" spans="2:10">
      <c r="B18">
        <f>B17/5</f>
        <v>25</v>
      </c>
      <c r="C18">
        <v>0.22439999878406525</v>
      </c>
      <c r="D18">
        <v>0.23759999871253967</v>
      </c>
      <c r="E18">
        <v>0.21240000426769257</v>
      </c>
      <c r="F18">
        <v>2.262737856004368E-3</v>
      </c>
      <c r="G18">
        <v>0.21080000698566437</v>
      </c>
      <c r="H18">
        <v>0.21400000154972076</v>
      </c>
      <c r="I18">
        <f t="shared" ref="I18:I23" si="4">AVERAGE(G18:H18)</f>
        <v>0.21240000426769257</v>
      </c>
      <c r="J18">
        <f t="shared" ref="J18:J23" si="5">STDEV(G18:H18)</f>
        <v>2.262737856004368E-3</v>
      </c>
    </row>
    <row r="19" spans="2:10">
      <c r="B19">
        <f t="shared" ref="B19:B22" si="6">B18/5</f>
        <v>5</v>
      </c>
      <c r="C19">
        <v>0.12110000103712082</v>
      </c>
      <c r="D19">
        <v>0.13099999725818634</v>
      </c>
      <c r="E19">
        <v>0.11070000007748604</v>
      </c>
      <c r="F19">
        <v>9.8995044617994289E-4</v>
      </c>
      <c r="G19">
        <v>0.10999999940395355</v>
      </c>
      <c r="H19">
        <v>0.11140000075101852</v>
      </c>
      <c r="I19">
        <f t="shared" si="4"/>
        <v>0.11070000007748604</v>
      </c>
      <c r="J19">
        <f t="shared" si="5"/>
        <v>9.8995044617994289E-4</v>
      </c>
    </row>
    <row r="20" spans="2:10">
      <c r="B20">
        <f t="shared" si="6"/>
        <v>1</v>
      </c>
      <c r="C20">
        <v>0.10109999775886536</v>
      </c>
      <c r="D20">
        <v>0.10559999942779541</v>
      </c>
      <c r="E20">
        <v>6.7800000309944153E-2</v>
      </c>
      <c r="F20">
        <v>2.969846070183765E-3</v>
      </c>
      <c r="G20">
        <v>6.5700002014636993E-2</v>
      </c>
      <c r="H20">
        <v>6.9899998605251312E-2</v>
      </c>
      <c r="I20">
        <f t="shared" si="4"/>
        <v>6.7800000309944153E-2</v>
      </c>
      <c r="J20">
        <f t="shared" si="5"/>
        <v>2.969846070183765E-3</v>
      </c>
    </row>
    <row r="21" spans="2:10">
      <c r="B21">
        <f t="shared" si="6"/>
        <v>0.2</v>
      </c>
      <c r="C21">
        <v>0.10970000177621841</v>
      </c>
      <c r="D21">
        <v>0.11249999701976776</v>
      </c>
      <c r="E21">
        <v>6.4050000160932541E-2</v>
      </c>
      <c r="F21">
        <v>3.4648239274517683E-3</v>
      </c>
      <c r="G21">
        <v>6.1599999666213989E-2</v>
      </c>
      <c r="H21">
        <v>6.6500000655651093E-2</v>
      </c>
      <c r="I21">
        <f t="shared" si="4"/>
        <v>6.4050000160932541E-2</v>
      </c>
      <c r="J21">
        <f t="shared" si="5"/>
        <v>3.4648239274517683E-3</v>
      </c>
    </row>
    <row r="22" spans="2:10">
      <c r="B22">
        <f t="shared" si="6"/>
        <v>0.04</v>
      </c>
      <c r="C22">
        <v>0.10679999738931656</v>
      </c>
      <c r="D22">
        <v>0.10859999805688858</v>
      </c>
      <c r="E22">
        <v>6.2599999830126762E-2</v>
      </c>
      <c r="F22">
        <v>2.8284249541834917E-3</v>
      </c>
      <c r="G22">
        <v>6.0600001364946365E-2</v>
      </c>
      <c r="H22">
        <v>6.4599998295307159E-2</v>
      </c>
      <c r="I22">
        <f t="shared" si="4"/>
        <v>6.2599999830126762E-2</v>
      </c>
      <c r="J22">
        <f t="shared" si="5"/>
        <v>2.8284249541834917E-3</v>
      </c>
    </row>
    <row r="23" spans="2:10">
      <c r="B23">
        <v>0</v>
      </c>
      <c r="C23">
        <v>0.10209999978542328</v>
      </c>
      <c r="D23">
        <v>0.1111999973654747</v>
      </c>
      <c r="E23">
        <v>6.9800000637769699E-2</v>
      </c>
      <c r="F23">
        <v>6.0811211589018987E-3</v>
      </c>
      <c r="G23">
        <v>6.549999862909317E-2</v>
      </c>
      <c r="H23">
        <v>7.4100002646446228E-2</v>
      </c>
      <c r="I23">
        <f t="shared" si="4"/>
        <v>6.9800000637769699E-2</v>
      </c>
      <c r="J23">
        <f t="shared" si="5"/>
        <v>6.0811211589018987E-3</v>
      </c>
    </row>
    <row r="26" spans="2:10">
      <c r="B26" t="s">
        <v>15</v>
      </c>
      <c r="C26" s="129" t="s">
        <v>130</v>
      </c>
      <c r="D26" s="135"/>
      <c r="E26" s="135"/>
      <c r="F26" s="135"/>
      <c r="G26" s="135"/>
      <c r="H26" s="135"/>
      <c r="I26" s="135"/>
      <c r="J26" s="136"/>
    </row>
    <row r="27" spans="2:10">
      <c r="C27" s="129" t="s">
        <v>142</v>
      </c>
      <c r="D27" s="135"/>
      <c r="E27" s="135"/>
      <c r="F27" s="136"/>
      <c r="G27" s="129" t="s">
        <v>119</v>
      </c>
      <c r="H27" s="135"/>
      <c r="I27" s="135"/>
      <c r="J27" s="136"/>
    </row>
    <row r="28" spans="2:10">
      <c r="B28" t="s">
        <v>126</v>
      </c>
      <c r="C28" s="20" t="s">
        <v>52</v>
      </c>
      <c r="D28" s="2" t="s">
        <v>52</v>
      </c>
      <c r="E28" s="48" t="s">
        <v>2</v>
      </c>
      <c r="F28" s="48" t="s">
        <v>3</v>
      </c>
      <c r="G28" s="20" t="s">
        <v>52</v>
      </c>
      <c r="H28" s="2" t="s">
        <v>52</v>
      </c>
      <c r="I28" s="48" t="s">
        <v>2</v>
      </c>
      <c r="J28" s="10" t="s">
        <v>3</v>
      </c>
    </row>
    <row r="29" spans="2:10">
      <c r="B29">
        <v>125</v>
      </c>
      <c r="C29">
        <v>0.32420000433921814</v>
      </c>
      <c r="D29">
        <v>0.31709998846054077</v>
      </c>
      <c r="E29">
        <v>0.22775000333786011</v>
      </c>
      <c r="F29">
        <v>5.8901990961611868E-2</v>
      </c>
      <c r="G29">
        <v>0.18610000610351563</v>
      </c>
      <c r="H29">
        <v>0.26940000057220459</v>
      </c>
      <c r="I29">
        <f>AVERAGE(G29:H29)</f>
        <v>0.22775000333786011</v>
      </c>
      <c r="J29">
        <f>STDEV(G29:H29)</f>
        <v>5.8901990961611868E-2</v>
      </c>
    </row>
    <row r="30" spans="2:10">
      <c r="B30">
        <f>B29/5</f>
        <v>25</v>
      </c>
      <c r="C30">
        <v>0.23430000245571136</v>
      </c>
      <c r="D30">
        <v>0.2370000034570694</v>
      </c>
      <c r="E30">
        <v>0.14860000461339951</v>
      </c>
      <c r="F30">
        <v>1.9799008923598858E-3</v>
      </c>
      <c r="G30">
        <v>0.14720000326633453</v>
      </c>
      <c r="H30">
        <v>0.15000000596046448</v>
      </c>
      <c r="I30">
        <f t="shared" ref="I30:I35" si="7">AVERAGE(G30:H30)</f>
        <v>0.14860000461339951</v>
      </c>
      <c r="J30">
        <f t="shared" ref="J30:J35" si="8">STDEV(G30:H30)</f>
        <v>1.9799008923598858E-3</v>
      </c>
    </row>
    <row r="31" spans="2:10">
      <c r="B31">
        <f t="shared" ref="B31:B34" si="9">B30/5</f>
        <v>5</v>
      </c>
      <c r="C31">
        <v>0.17309999465942383</v>
      </c>
      <c r="D31">
        <v>0.16650000214576721</v>
      </c>
      <c r="E31">
        <v>0.10319999977946281</v>
      </c>
      <c r="F31">
        <v>2.82842232000546E-4</v>
      </c>
      <c r="G31">
        <v>0.10300000011920929</v>
      </c>
      <c r="H31">
        <v>0.10339999943971634</v>
      </c>
      <c r="I31">
        <f t="shared" si="7"/>
        <v>0.10319999977946281</v>
      </c>
      <c r="J31">
        <f t="shared" si="8"/>
        <v>2.82842232000546E-4</v>
      </c>
    </row>
    <row r="32" spans="2:10">
      <c r="B32">
        <f t="shared" si="9"/>
        <v>1</v>
      </c>
      <c r="C32">
        <v>0.1234000027179718</v>
      </c>
      <c r="D32">
        <v>0.11400000005960464</v>
      </c>
      <c r="E32">
        <v>7.409999892115593E-2</v>
      </c>
      <c r="F32">
        <v>4.242659821788509E-4</v>
      </c>
      <c r="G32">
        <v>7.4400000274181366E-2</v>
      </c>
      <c r="H32">
        <v>7.3799997568130493E-2</v>
      </c>
      <c r="I32">
        <f t="shared" si="7"/>
        <v>7.409999892115593E-2</v>
      </c>
      <c r="J32">
        <f t="shared" si="8"/>
        <v>4.242659821788509E-4</v>
      </c>
    </row>
    <row r="33" spans="2:10">
      <c r="B33">
        <f t="shared" si="9"/>
        <v>0.2</v>
      </c>
      <c r="C33">
        <v>0.10540000349283218</v>
      </c>
      <c r="D33">
        <v>0.11079999804496765</v>
      </c>
      <c r="E33">
        <v>6.6950000822544098E-2</v>
      </c>
      <c r="F33">
        <v>2.4748734812718252E-3</v>
      </c>
      <c r="G33">
        <v>6.5200001001358032E-2</v>
      </c>
      <c r="H33">
        <v>6.8700000643730164E-2</v>
      </c>
      <c r="I33">
        <f t="shared" si="7"/>
        <v>6.6950000822544098E-2</v>
      </c>
      <c r="J33">
        <f t="shared" si="8"/>
        <v>2.4748734812718252E-3</v>
      </c>
    </row>
    <row r="34" spans="2:10">
      <c r="B34">
        <f t="shared" si="9"/>
        <v>0.04</v>
      </c>
      <c r="C34">
        <v>0.11439999938011169</v>
      </c>
      <c r="D34">
        <v>0.1054999977350235</v>
      </c>
      <c r="E34">
        <v>6.3049999997019768E-2</v>
      </c>
      <c r="F34">
        <v>4.7376139714542251E-3</v>
      </c>
      <c r="G34">
        <v>5.9700001031160355E-2</v>
      </c>
      <c r="H34">
        <v>6.6399998962879181E-2</v>
      </c>
      <c r="I34">
        <f t="shared" si="7"/>
        <v>6.3049999997019768E-2</v>
      </c>
      <c r="J34">
        <f t="shared" si="8"/>
        <v>4.7376139714542251E-3</v>
      </c>
    </row>
    <row r="35" spans="2:10">
      <c r="B35">
        <v>0</v>
      </c>
      <c r="C35">
        <v>0.1054999977350235</v>
      </c>
      <c r="D35">
        <v>0.10760000348091125</v>
      </c>
      <c r="E35">
        <v>7.5550001114606857E-2</v>
      </c>
      <c r="F35">
        <v>4.7376166056322571E-3</v>
      </c>
      <c r="G35">
        <v>7.2200000286102295E-2</v>
      </c>
      <c r="H35">
        <v>7.890000194311142E-2</v>
      </c>
      <c r="I35">
        <f t="shared" si="7"/>
        <v>7.5550001114606857E-2</v>
      </c>
      <c r="J35">
        <f t="shared" si="8"/>
        <v>4.7376166056322571E-3</v>
      </c>
    </row>
    <row r="38" spans="2:10">
      <c r="B38" t="s">
        <v>14</v>
      </c>
      <c r="C38" s="129" t="s">
        <v>130</v>
      </c>
      <c r="D38" s="135"/>
      <c r="E38" s="135"/>
      <c r="F38" s="135"/>
      <c r="G38" s="135"/>
      <c r="H38" s="135"/>
      <c r="I38" s="135"/>
      <c r="J38" s="136"/>
    </row>
    <row r="39" spans="2:10">
      <c r="C39" s="129" t="s">
        <v>142</v>
      </c>
      <c r="D39" s="135"/>
      <c r="E39" s="135"/>
      <c r="F39" s="136"/>
      <c r="G39" s="129" t="s">
        <v>119</v>
      </c>
      <c r="H39" s="135"/>
      <c r="I39" s="135"/>
      <c r="J39" s="136"/>
    </row>
    <row r="40" spans="2:10">
      <c r="B40" t="s">
        <v>126</v>
      </c>
      <c r="C40" s="20" t="s">
        <v>52</v>
      </c>
      <c r="D40" s="2" t="s">
        <v>52</v>
      </c>
      <c r="E40" s="48" t="s">
        <v>2</v>
      </c>
      <c r="F40" s="48" t="s">
        <v>3</v>
      </c>
      <c r="G40" s="20" t="s">
        <v>52</v>
      </c>
      <c r="H40" s="2" t="s">
        <v>52</v>
      </c>
      <c r="I40" s="48" t="s">
        <v>2</v>
      </c>
      <c r="J40" s="10" t="s">
        <v>3</v>
      </c>
    </row>
    <row r="41" spans="2:10">
      <c r="B41">
        <v>125</v>
      </c>
      <c r="C41">
        <v>0.12229999899864197</v>
      </c>
      <c r="D41">
        <v>0.13869999349117279</v>
      </c>
      <c r="E41">
        <v>8.2049999386072159E-2</v>
      </c>
      <c r="F41">
        <v>7.7781482091248549E-4</v>
      </c>
      <c r="G41">
        <v>8.150000125169754E-2</v>
      </c>
      <c r="H41">
        <v>8.2599997520446777E-2</v>
      </c>
      <c r="I41">
        <f>AVERAGE(G41:H41)</f>
        <v>8.2049999386072159E-2</v>
      </c>
      <c r="J41">
        <f>STDEV(G41:H41)</f>
        <v>7.7781482091248549E-4</v>
      </c>
    </row>
    <row r="42" spans="2:10">
      <c r="B42">
        <f>B41/5</f>
        <v>25</v>
      </c>
      <c r="C42">
        <v>0.11029999703168869</v>
      </c>
      <c r="D42">
        <v>0.12389999628067017</v>
      </c>
      <c r="E42">
        <v>8.1700000911951065E-2</v>
      </c>
      <c r="F42">
        <v>1.1313741963582479E-3</v>
      </c>
      <c r="G42">
        <v>8.0899998545646667E-2</v>
      </c>
      <c r="H42">
        <v>8.2500003278255463E-2</v>
      </c>
      <c r="I42">
        <f t="shared" ref="I42:I47" si="10">AVERAGE(G42:H42)</f>
        <v>8.1700000911951065E-2</v>
      </c>
      <c r="J42">
        <f t="shared" ref="J42:J47" si="11">STDEV(G42:H42)</f>
        <v>1.1313741963582479E-3</v>
      </c>
    </row>
    <row r="43" spans="2:10">
      <c r="B43">
        <f t="shared" ref="B43:B46" si="12">B42/5</f>
        <v>5</v>
      </c>
      <c r="C43">
        <v>0.10360000282526016</v>
      </c>
      <c r="D43">
        <v>0.12189999967813492</v>
      </c>
      <c r="E43">
        <v>7.1050003170967102E-2</v>
      </c>
      <c r="F43">
        <v>1.2020808030913364E-3</v>
      </c>
      <c r="G43">
        <v>7.0200003683567047E-2</v>
      </c>
      <c r="H43">
        <v>7.1900002658367157E-2</v>
      </c>
      <c r="I43">
        <f t="shared" si="10"/>
        <v>7.1050003170967102E-2</v>
      </c>
      <c r="J43">
        <f t="shared" si="11"/>
        <v>1.2020808030913364E-3</v>
      </c>
    </row>
    <row r="44" spans="2:10">
      <c r="B44">
        <f t="shared" si="12"/>
        <v>1</v>
      </c>
      <c r="C44">
        <v>0.1031000018119812</v>
      </c>
      <c r="D44">
        <v>0.11590000241994858</v>
      </c>
      <c r="E44">
        <v>6.7800000309944153E-2</v>
      </c>
      <c r="F44">
        <v>6.5053871410807491E-3</v>
      </c>
      <c r="G44">
        <v>6.3199996948242188E-2</v>
      </c>
      <c r="H44">
        <v>7.2400003671646118E-2</v>
      </c>
      <c r="I44">
        <f t="shared" si="10"/>
        <v>6.7800000309944153E-2</v>
      </c>
      <c r="J44">
        <f t="shared" si="11"/>
        <v>6.5053871410807491E-3</v>
      </c>
    </row>
    <row r="45" spans="2:10">
      <c r="B45">
        <f t="shared" si="12"/>
        <v>0.2</v>
      </c>
      <c r="C45">
        <v>0.1062999963760376</v>
      </c>
      <c r="D45">
        <v>0.12989999353885651</v>
      </c>
      <c r="E45">
        <v>6.7800000309944153E-2</v>
      </c>
      <c r="F45">
        <v>4.8083232123653456E-3</v>
      </c>
      <c r="G45">
        <v>6.4400002360343933E-2</v>
      </c>
      <c r="H45">
        <v>7.1199998259544373E-2</v>
      </c>
      <c r="I45">
        <f t="shared" si="10"/>
        <v>6.7800000309944153E-2</v>
      </c>
      <c r="J45">
        <f t="shared" si="11"/>
        <v>4.8083232123653456E-3</v>
      </c>
    </row>
    <row r="46" spans="2:10">
      <c r="B46">
        <f t="shared" si="12"/>
        <v>0.04</v>
      </c>
      <c r="C46">
        <v>0.11810000240802765</v>
      </c>
      <c r="D46">
        <v>0.12770000100135803</v>
      </c>
      <c r="E46">
        <v>6.120000034570694E-2</v>
      </c>
      <c r="F46">
        <v>1.9799008923598858E-3</v>
      </c>
      <c r="G46">
        <v>5.9799998998641968E-2</v>
      </c>
      <c r="H46">
        <v>6.2600001692771912E-2</v>
      </c>
      <c r="I46">
        <f t="shared" si="10"/>
        <v>6.120000034570694E-2</v>
      </c>
      <c r="J46">
        <f t="shared" si="11"/>
        <v>1.9799008923598858E-3</v>
      </c>
    </row>
    <row r="47" spans="2:10">
      <c r="B47">
        <v>0</v>
      </c>
      <c r="C47">
        <v>0.10620000213384628</v>
      </c>
      <c r="D47">
        <v>0.11389999836683273</v>
      </c>
      <c r="E47">
        <v>8.0300003290176392E-2</v>
      </c>
      <c r="F47">
        <v>6.2225396407241396E-3</v>
      </c>
      <c r="G47">
        <v>7.590000331401825E-2</v>
      </c>
      <c r="H47">
        <v>8.4700003266334534E-2</v>
      </c>
      <c r="I47">
        <f t="shared" si="10"/>
        <v>8.0300003290176392E-2</v>
      </c>
      <c r="J47">
        <f t="shared" si="11"/>
        <v>6.2225396407241396E-3</v>
      </c>
    </row>
  </sheetData>
  <mergeCells count="12">
    <mergeCell ref="C3:F3"/>
    <mergeCell ref="G3:J3"/>
    <mergeCell ref="C2:J2"/>
    <mergeCell ref="C38:J38"/>
    <mergeCell ref="C39:F39"/>
    <mergeCell ref="G39:J39"/>
    <mergeCell ref="C14:J14"/>
    <mergeCell ref="C15:F15"/>
    <mergeCell ref="G15:J15"/>
    <mergeCell ref="C26:J26"/>
    <mergeCell ref="C27:F27"/>
    <mergeCell ref="G27:J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Q25"/>
  <sheetViews>
    <sheetView zoomScaleNormal="100" workbookViewId="0">
      <selection activeCell="Q29" sqref="Q29"/>
    </sheetView>
  </sheetViews>
  <sheetFormatPr defaultRowHeight="15"/>
  <sheetData>
    <row r="2" spans="3:17">
      <c r="C2" t="s">
        <v>88</v>
      </c>
      <c r="D2" s="29" t="s">
        <v>127</v>
      </c>
      <c r="L2" t="s">
        <v>88</v>
      </c>
      <c r="M2" s="29" t="s">
        <v>127</v>
      </c>
    </row>
    <row r="3" spans="3:17">
      <c r="D3" s="126" t="s">
        <v>118</v>
      </c>
      <c r="E3" s="126"/>
      <c r="F3" s="126"/>
      <c r="M3" s="126" t="s">
        <v>119</v>
      </c>
      <c r="N3" s="126"/>
      <c r="O3" s="126"/>
    </row>
    <row r="4" spans="3:17">
      <c r="C4" t="s">
        <v>126</v>
      </c>
      <c r="D4" s="25" t="s">
        <v>124</v>
      </c>
      <c r="E4" s="25" t="s">
        <v>125</v>
      </c>
      <c r="F4" s="1" t="s">
        <v>134</v>
      </c>
      <c r="G4" t="s">
        <v>2</v>
      </c>
      <c r="H4" t="s">
        <v>3</v>
      </c>
      <c r="L4" t="s">
        <v>126</v>
      </c>
      <c r="M4" s="25" t="s">
        <v>124</v>
      </c>
      <c r="N4" s="25" t="s">
        <v>125</v>
      </c>
      <c r="O4" s="1" t="s">
        <v>134</v>
      </c>
      <c r="P4" t="s">
        <v>2</v>
      </c>
      <c r="Q4" t="s">
        <v>3</v>
      </c>
    </row>
    <row r="5" spans="3:17">
      <c r="C5" t="s">
        <v>18</v>
      </c>
      <c r="D5">
        <v>99.869834557065602</v>
      </c>
      <c r="E5">
        <v>104.59218369797367</v>
      </c>
      <c r="F5">
        <v>95.537981744960746</v>
      </c>
      <c r="G5">
        <f t="shared" ref="G5:G10" si="0">AVERAGE(D5:F5)</f>
        <v>100</v>
      </c>
      <c r="H5">
        <f t="shared" ref="H5:H10" si="1">STDEV(D5:F5)</f>
        <v>4.5285042269370228</v>
      </c>
      <c r="L5" t="s">
        <v>18</v>
      </c>
      <c r="M5">
        <v>95.202312397969251</v>
      </c>
      <c r="N5">
        <v>100.29263764060062</v>
      </c>
      <c r="O5">
        <v>104.50504996143013</v>
      </c>
      <c r="P5">
        <f t="shared" ref="P5:P10" si="2">AVERAGE(M5:O5)</f>
        <v>100</v>
      </c>
      <c r="Q5">
        <f t="shared" ref="Q5:Q10" si="3">STDEV(M5:O5)</f>
        <v>4.6582678256170222</v>
      </c>
    </row>
    <row r="6" spans="3:17">
      <c r="C6">
        <v>125</v>
      </c>
      <c r="D6">
        <v>53.861253443772853</v>
      </c>
      <c r="E6">
        <v>49.149634919839691</v>
      </c>
      <c r="F6">
        <v>46.601135331403562</v>
      </c>
      <c r="G6">
        <f>AVERAGE(D6:F6)</f>
        <v>49.870674565005366</v>
      </c>
      <c r="H6">
        <f>STDEV(D6:F6)</f>
        <v>3.6833751341417349</v>
      </c>
      <c r="L6">
        <v>125</v>
      </c>
      <c r="M6">
        <v>56.640291466604175</v>
      </c>
      <c r="N6">
        <v>53.715119539338239</v>
      </c>
      <c r="O6">
        <v>54.351287736627143</v>
      </c>
      <c r="P6">
        <f t="shared" si="2"/>
        <v>54.902232914189852</v>
      </c>
      <c r="Q6">
        <f t="shared" si="3"/>
        <v>1.5384450404632211</v>
      </c>
    </row>
    <row r="7" spans="3:17">
      <c r="C7">
        <v>25</v>
      </c>
      <c r="D7">
        <v>20.547362942204465</v>
      </c>
      <c r="E7">
        <v>16.426056900773322</v>
      </c>
      <c r="F7">
        <v>20.77564430544545</v>
      </c>
      <c r="G7">
        <f t="shared" si="0"/>
        <v>19.249688049474415</v>
      </c>
      <c r="H7">
        <f t="shared" si="1"/>
        <v>2.4479987220456225</v>
      </c>
      <c r="L7">
        <v>25</v>
      </c>
      <c r="M7">
        <v>29.782053272593036</v>
      </c>
      <c r="N7">
        <v>30.531033746183624</v>
      </c>
      <c r="O7">
        <v>25.339924516569351</v>
      </c>
      <c r="P7">
        <f t="shared" si="2"/>
        <v>28.551003845115336</v>
      </c>
      <c r="Q7">
        <f t="shared" si="3"/>
        <v>2.8059785776296478</v>
      </c>
    </row>
    <row r="8" spans="3:17">
      <c r="C8">
        <v>5</v>
      </c>
      <c r="D8">
        <v>13.239865678973835</v>
      </c>
      <c r="E8">
        <v>12.441674338386429</v>
      </c>
      <c r="F8">
        <v>11.601317820477451</v>
      </c>
      <c r="G8">
        <f t="shared" si="0"/>
        <v>12.427619279279236</v>
      </c>
      <c r="H8">
        <f t="shared" si="1"/>
        <v>0.81936434488001231</v>
      </c>
      <c r="L8">
        <v>5</v>
      </c>
      <c r="M8">
        <v>23.089881727376923</v>
      </c>
      <c r="N8">
        <v>22.930936595817844</v>
      </c>
      <c r="O8">
        <v>24.894490477151347</v>
      </c>
      <c r="P8">
        <f t="shared" si="2"/>
        <v>23.638436266782037</v>
      </c>
      <c r="Q8">
        <f t="shared" si="3"/>
        <v>1.0906741141383316</v>
      </c>
    </row>
    <row r="9" spans="3:17">
      <c r="C9">
        <v>1</v>
      </c>
      <c r="D9">
        <v>14.300342558061562</v>
      </c>
      <c r="E9">
        <v>10.224602111477928</v>
      </c>
      <c r="F9">
        <v>15.888337542672406</v>
      </c>
      <c r="G9">
        <f t="shared" si="0"/>
        <v>13.471094070737299</v>
      </c>
      <c r="H9">
        <f t="shared" si="1"/>
        <v>2.9215089506861194</v>
      </c>
      <c r="L9">
        <v>1</v>
      </c>
      <c r="M9">
        <v>23.276545339195696</v>
      </c>
      <c r="N9">
        <v>23.635141062835082</v>
      </c>
      <c r="O9">
        <v>22.755903115576565</v>
      </c>
      <c r="P9">
        <f t="shared" si="2"/>
        <v>23.222529839202451</v>
      </c>
      <c r="Q9">
        <f t="shared" si="3"/>
        <v>0.44210077771304934</v>
      </c>
    </row>
    <row r="10" spans="3:17">
      <c r="C10">
        <v>0.2</v>
      </c>
      <c r="D10">
        <v>16.415855648195524</v>
      </c>
      <c r="E10">
        <v>15.355605463609526</v>
      </c>
      <c r="F10">
        <v>16.554592683253603</v>
      </c>
      <c r="G10">
        <f t="shared" si="0"/>
        <v>16.108684598352884</v>
      </c>
      <c r="H10">
        <f t="shared" si="1"/>
        <v>0.65586441328488787</v>
      </c>
      <c r="L10">
        <v>0.2</v>
      </c>
      <c r="M10">
        <v>22.79486405636117</v>
      </c>
      <c r="N10">
        <v>21.639604319663473</v>
      </c>
      <c r="O10">
        <v>19.710553162009866</v>
      </c>
      <c r="P10">
        <f t="shared" si="2"/>
        <v>21.381673846011505</v>
      </c>
      <c r="Q10">
        <f t="shared" si="3"/>
        <v>1.5582488633662734</v>
      </c>
    </row>
    <row r="11" spans="3:17">
      <c r="C11">
        <v>0</v>
      </c>
      <c r="D11">
        <v>16.661139099066176</v>
      </c>
      <c r="E11">
        <v>15.434948539214636</v>
      </c>
      <c r="F11">
        <v>14.750104449491671</v>
      </c>
      <c r="G11">
        <f t="shared" ref="G11" si="4">AVERAGE(D11:F11)</f>
        <v>15.615397362590828</v>
      </c>
      <c r="H11">
        <f t="shared" ref="H11" si="5">STDEV(D11:F11)</f>
        <v>0.9682121107288304</v>
      </c>
      <c r="L11">
        <v>0</v>
      </c>
      <c r="M11">
        <v>22.371333431414108</v>
      </c>
      <c r="N11">
        <v>21.766760424910732</v>
      </c>
      <c r="O11">
        <v>20.313575484302909</v>
      </c>
      <c r="P11">
        <f t="shared" ref="P11" si="6">AVERAGE(M11:O11)</f>
        <v>21.48388978020925</v>
      </c>
      <c r="Q11">
        <f t="shared" ref="Q11" si="7">STDEV(M11:O11)</f>
        <v>1.0576406731258958</v>
      </c>
    </row>
    <row r="16" spans="3:17">
      <c r="C16" t="s">
        <v>89</v>
      </c>
      <c r="D16" s="29" t="s">
        <v>127</v>
      </c>
    </row>
    <row r="17" spans="3:8">
      <c r="D17" s="144" t="s">
        <v>118</v>
      </c>
      <c r="E17" s="145"/>
      <c r="F17" s="146"/>
    </row>
    <row r="18" spans="3:8">
      <c r="C18" t="s">
        <v>126</v>
      </c>
      <c r="D18" s="25" t="s">
        <v>124</v>
      </c>
      <c r="E18" s="25" t="s">
        <v>125</v>
      </c>
      <c r="F18" s="2" t="s">
        <v>134</v>
      </c>
      <c r="G18" t="s">
        <v>2</v>
      </c>
      <c r="H18" t="s">
        <v>3</v>
      </c>
    </row>
    <row r="19" spans="3:8">
      <c r="C19" t="s">
        <v>18</v>
      </c>
      <c r="D19">
        <v>99.869834557065602</v>
      </c>
      <c r="E19">
        <v>104.59218369797367</v>
      </c>
      <c r="F19">
        <v>95.537981744960746</v>
      </c>
      <c r="G19">
        <f t="shared" ref="G19" si="8">AVERAGE(D19:F19)</f>
        <v>100</v>
      </c>
      <c r="H19">
        <f t="shared" ref="H19" si="9">STDEV(D19:F19)</f>
        <v>4.5285042269370228</v>
      </c>
    </row>
    <row r="20" spans="3:8">
      <c r="C20">
        <v>125</v>
      </c>
      <c r="D20">
        <v>22.894557813105347</v>
      </c>
      <c r="E20">
        <v>24.967905725917731</v>
      </c>
      <c r="F20">
        <v>23.43069030969416</v>
      </c>
      <c r="G20">
        <f>AVERAGE(D20:F20)</f>
        <v>23.764384616239081</v>
      </c>
      <c r="H20">
        <f>STDEV(D20:F20)</f>
        <v>1.0762001716949492</v>
      </c>
    </row>
    <row r="21" spans="3:8">
      <c r="C21">
        <v>25</v>
      </c>
      <c r="D21">
        <v>15.377594830277227</v>
      </c>
      <c r="E21">
        <v>18.793654276829805</v>
      </c>
      <c r="F21">
        <v>19.275606787505414</v>
      </c>
      <c r="G21">
        <f t="shared" ref="G21:G25" si="10">AVERAGE(D21:F21)</f>
        <v>17.815618631537479</v>
      </c>
      <c r="H21">
        <f t="shared" ref="H21:H25" si="11">STDEV(D21:F21)</f>
        <v>2.1250975500598219</v>
      </c>
    </row>
    <row r="22" spans="3:8">
      <c r="C22">
        <v>5</v>
      </c>
      <c r="D22">
        <v>15.357192325121627</v>
      </c>
      <c r="E22">
        <v>18.046242504629671</v>
      </c>
      <c r="F22">
        <v>17.638645790521132</v>
      </c>
      <c r="G22">
        <f t="shared" si="10"/>
        <v>17.014026873424143</v>
      </c>
      <c r="H22">
        <f t="shared" si="11"/>
        <v>1.4492616432772316</v>
      </c>
    </row>
    <row r="23" spans="3:8">
      <c r="C23">
        <v>1</v>
      </c>
      <c r="D23">
        <v>16.104830791823492</v>
      </c>
      <c r="E23">
        <v>16.481823748198629</v>
      </c>
      <c r="F23">
        <v>17.665622436226869</v>
      </c>
      <c r="G23">
        <f t="shared" si="10"/>
        <v>16.750758992082996</v>
      </c>
      <c r="H23">
        <f t="shared" si="11"/>
        <v>0.81440914985172386</v>
      </c>
    </row>
    <row r="24" spans="3:8">
      <c r="C24">
        <v>0.2</v>
      </c>
      <c r="D24">
        <v>14.824460246058745</v>
      </c>
      <c r="E24">
        <v>17.944683367855127</v>
      </c>
      <c r="F24">
        <v>16.816651527252194</v>
      </c>
      <c r="G24">
        <f t="shared" si="10"/>
        <v>16.528598380388686</v>
      </c>
      <c r="H24">
        <f t="shared" si="11"/>
        <v>1.5799300756715995</v>
      </c>
    </row>
    <row r="25" spans="3:8">
      <c r="C25">
        <v>0</v>
      </c>
      <c r="D25">
        <v>16.043849970858425</v>
      </c>
      <c r="E25">
        <v>15.825769860195235</v>
      </c>
      <c r="F25">
        <v>16.91299669048697</v>
      </c>
      <c r="G25">
        <f t="shared" si="10"/>
        <v>16.260872173846877</v>
      </c>
      <c r="H25">
        <f t="shared" si="11"/>
        <v>0.57518651111532859</v>
      </c>
    </row>
  </sheetData>
  <mergeCells count="3">
    <mergeCell ref="D3:F3"/>
    <mergeCell ref="M3:O3"/>
    <mergeCell ref="D17:F1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J60"/>
  <sheetViews>
    <sheetView zoomScaleNormal="100" workbookViewId="0">
      <selection activeCell="N27" sqref="N27:O27"/>
    </sheetView>
  </sheetViews>
  <sheetFormatPr defaultRowHeight="15"/>
  <cols>
    <col min="2" max="2" width="19.5703125" customWidth="1"/>
  </cols>
  <sheetData>
    <row r="2" spans="2:10">
      <c r="B2" t="s">
        <v>88</v>
      </c>
      <c r="C2" s="129" t="s">
        <v>130</v>
      </c>
      <c r="D2" s="135"/>
      <c r="E2" s="135"/>
      <c r="F2" s="135"/>
      <c r="G2" s="135"/>
      <c r="H2" s="135"/>
      <c r="I2" s="135"/>
      <c r="J2" s="136"/>
    </row>
    <row r="3" spans="2:10">
      <c r="C3" s="129" t="s">
        <v>142</v>
      </c>
      <c r="D3" s="135"/>
      <c r="E3" s="135"/>
      <c r="F3" s="136"/>
      <c r="G3" s="129" t="s">
        <v>119</v>
      </c>
      <c r="H3" s="135"/>
      <c r="I3" s="135"/>
      <c r="J3" s="136"/>
    </row>
    <row r="4" spans="2:10">
      <c r="B4" t="s">
        <v>126</v>
      </c>
      <c r="C4" s="20" t="s">
        <v>52</v>
      </c>
      <c r="D4" s="2" t="s">
        <v>52</v>
      </c>
      <c r="E4" s="48" t="s">
        <v>2</v>
      </c>
      <c r="F4" s="48" t="s">
        <v>3</v>
      </c>
      <c r="G4" s="20" t="s">
        <v>52</v>
      </c>
      <c r="H4" s="2" t="s">
        <v>52</v>
      </c>
      <c r="I4" s="48" t="s">
        <v>2</v>
      </c>
      <c r="J4" s="10" t="s">
        <v>3</v>
      </c>
    </row>
    <row r="5" spans="2:10">
      <c r="B5">
        <v>125</v>
      </c>
      <c r="C5">
        <v>0.14249999821186066</v>
      </c>
      <c r="D5">
        <v>0.14569999277591705</v>
      </c>
      <c r="E5">
        <f>AVERAGE(C5:D5)</f>
        <v>0.14409999549388885</v>
      </c>
      <c r="F5">
        <f>STDEV(C5:D5)</f>
        <v>2.262737856004368E-3</v>
      </c>
      <c r="G5">
        <v>0.16769999265670776</v>
      </c>
      <c r="H5">
        <v>0.15299999713897705</v>
      </c>
      <c r="I5">
        <f>AVERAGE(G5:H5)</f>
        <v>0.16034999489784241</v>
      </c>
      <c r="J5">
        <f>STDEV(G5:H5)</f>
        <v>1.0394466513999241E-2</v>
      </c>
    </row>
    <row r="6" spans="2:10">
      <c r="B6">
        <v>25</v>
      </c>
      <c r="C6">
        <v>9.6000000834465027E-2</v>
      </c>
      <c r="D6">
        <v>9.1200001537799835E-2</v>
      </c>
      <c r="E6">
        <f t="shared" ref="E6:E11" si="0">AVERAGE(C6:D6)</f>
        <v>9.3600001186132431E-2</v>
      </c>
      <c r="F6">
        <f t="shared" ref="F6:F11" si="1">STDEV(C6:D6)</f>
        <v>3.3941120523626159E-3</v>
      </c>
      <c r="G6">
        <v>9.3999996781349182E-2</v>
      </c>
      <c r="H6">
        <v>8.1600002944469452E-2</v>
      </c>
      <c r="I6">
        <f t="shared" ref="I6:I11" si="2">AVERAGE(G6:H6)</f>
        <v>8.7799999862909317E-2</v>
      </c>
      <c r="J6">
        <f t="shared" ref="J6:J11" si="3">STDEV(G6:H6)</f>
        <v>8.7681197287290541E-3</v>
      </c>
    </row>
    <row r="7" spans="2:10">
      <c r="B7">
        <v>5</v>
      </c>
      <c r="C7">
        <v>7.4000000953674316E-2</v>
      </c>
      <c r="D7">
        <v>7.1999996900558472E-2</v>
      </c>
      <c r="E7">
        <f t="shared" si="0"/>
        <v>7.2999998927116394E-2</v>
      </c>
      <c r="F7">
        <f t="shared" si="1"/>
        <v>1.4142164283587938E-3</v>
      </c>
      <c r="G7">
        <v>6.759999692440033E-2</v>
      </c>
      <c r="H7">
        <v>7.0100001990795135E-2</v>
      </c>
      <c r="I7">
        <f t="shared" si="2"/>
        <v>6.8849999457597733E-2</v>
      </c>
      <c r="J7">
        <f t="shared" si="3"/>
        <v>1.7677705354484923E-3</v>
      </c>
    </row>
    <row r="8" spans="2:10">
      <c r="B8">
        <v>1</v>
      </c>
      <c r="C8">
        <v>8.7099999189376831E-2</v>
      </c>
      <c r="D8">
        <v>7.6999999582767487E-2</v>
      </c>
      <c r="E8">
        <f t="shared" si="0"/>
        <v>8.2049999386072159E-2</v>
      </c>
      <c r="F8">
        <f t="shared" si="1"/>
        <v>7.1417782118149298E-3</v>
      </c>
      <c r="G8">
        <v>7.1199998259544373E-2</v>
      </c>
      <c r="H8">
        <v>6.5200001001358032E-2</v>
      </c>
      <c r="I8">
        <f t="shared" si="2"/>
        <v>6.8199999630451202E-2</v>
      </c>
      <c r="J8">
        <f t="shared" si="3"/>
        <v>4.2426387483642533E-3</v>
      </c>
    </row>
    <row r="9" spans="2:10">
      <c r="B9">
        <v>0.2</v>
      </c>
      <c r="C9">
        <v>7.1400001645088196E-2</v>
      </c>
      <c r="D9">
        <v>8.2099996507167816E-2</v>
      </c>
      <c r="E9">
        <f t="shared" si="0"/>
        <v>7.6749999076128006E-2</v>
      </c>
      <c r="F9">
        <f t="shared" si="1"/>
        <v>7.5660389256377173E-3</v>
      </c>
      <c r="G9">
        <v>7.4299998581409454E-2</v>
      </c>
      <c r="H9">
        <v>6.7000001668930054E-2</v>
      </c>
      <c r="I9">
        <f t="shared" si="2"/>
        <v>7.0650000125169754E-2</v>
      </c>
      <c r="J9">
        <f t="shared" si="3"/>
        <v>5.1618773194550445E-3</v>
      </c>
    </row>
    <row r="10" spans="2:10">
      <c r="B10">
        <v>0.04</v>
      </c>
      <c r="C10">
        <v>8.5699997842311859E-2</v>
      </c>
      <c r="D10">
        <v>9.0499997138977051E-2</v>
      </c>
      <c r="E10">
        <f t="shared" si="0"/>
        <v>8.8099997490644455E-2</v>
      </c>
      <c r="F10">
        <f t="shared" si="1"/>
        <v>3.3941120523626159E-3</v>
      </c>
      <c r="G10">
        <v>6.7800000309944153E-2</v>
      </c>
      <c r="H10">
        <v>6.4099997282028198E-2</v>
      </c>
      <c r="I10">
        <f t="shared" si="2"/>
        <v>6.5949998795986176E-2</v>
      </c>
      <c r="J10">
        <f t="shared" si="3"/>
        <v>2.6162972314501304E-3</v>
      </c>
    </row>
    <row r="11" spans="2:10">
      <c r="B11">
        <v>0</v>
      </c>
      <c r="C11">
        <v>8.6000002920627594E-2</v>
      </c>
      <c r="D11">
        <v>8.020000159740448E-2</v>
      </c>
      <c r="E11">
        <f t="shared" si="0"/>
        <v>8.3100002259016037E-2</v>
      </c>
      <c r="F11">
        <f t="shared" si="1"/>
        <v>4.1012202665420125E-3</v>
      </c>
      <c r="G11">
        <v>8.150000125169754E-2</v>
      </c>
      <c r="H11">
        <v>6.6699996590614319E-2</v>
      </c>
      <c r="I11">
        <f t="shared" si="2"/>
        <v>7.409999892115593E-2</v>
      </c>
      <c r="J11">
        <f t="shared" si="3"/>
        <v>1.0465183657444458E-2</v>
      </c>
    </row>
    <row r="14" spans="2:10">
      <c r="B14" t="s">
        <v>89</v>
      </c>
      <c r="C14" s="129" t="s">
        <v>130</v>
      </c>
      <c r="D14" s="135"/>
      <c r="E14" s="135"/>
      <c r="F14" s="135"/>
      <c r="G14" s="135"/>
      <c r="H14" s="135"/>
      <c r="I14" s="135"/>
      <c r="J14" s="136"/>
    </row>
    <row r="15" spans="2:10">
      <c r="C15" s="129" t="s">
        <v>142</v>
      </c>
      <c r="D15" s="135"/>
      <c r="E15" s="135"/>
      <c r="F15" s="136"/>
      <c r="G15" s="129" t="s">
        <v>119</v>
      </c>
      <c r="H15" s="135"/>
      <c r="I15" s="135"/>
      <c r="J15" s="136"/>
    </row>
    <row r="16" spans="2:10">
      <c r="B16" t="s">
        <v>126</v>
      </c>
      <c r="C16" s="20" t="s">
        <v>52</v>
      </c>
      <c r="D16" s="2" t="s">
        <v>52</v>
      </c>
      <c r="E16" s="48" t="s">
        <v>2</v>
      </c>
      <c r="F16" s="48" t="s">
        <v>3</v>
      </c>
      <c r="G16" s="20" t="s">
        <v>52</v>
      </c>
      <c r="H16" s="2" t="s">
        <v>52</v>
      </c>
      <c r="I16" s="48" t="s">
        <v>2</v>
      </c>
      <c r="J16" s="10" t="s">
        <v>3</v>
      </c>
    </row>
    <row r="17" spans="2:10">
      <c r="B17">
        <v>125</v>
      </c>
      <c r="C17">
        <v>0.10199999809265137</v>
      </c>
      <c r="D17">
        <v>0.10209999978542328</v>
      </c>
      <c r="E17">
        <f>AVERAGE(C17:D17)</f>
        <v>0.10204999893903732</v>
      </c>
      <c r="F17">
        <f>STDEV(C17:D17)</f>
        <v>7.0711875089152462E-5</v>
      </c>
      <c r="G17">
        <v>0.11309999972581863</v>
      </c>
      <c r="H17">
        <v>0.11729999631643295</v>
      </c>
      <c r="I17">
        <f>AVERAGE(G17:H17)</f>
        <v>0.11519999802112579</v>
      </c>
      <c r="J17">
        <f>STDEV(G17:H17)</f>
        <v>2.969846070183765E-3</v>
      </c>
    </row>
    <row r="18" spans="2:10">
      <c r="B18">
        <f>B17/5</f>
        <v>25</v>
      </c>
      <c r="C18">
        <v>7.3299996554851532E-2</v>
      </c>
      <c r="D18">
        <v>7.1099996566772461E-2</v>
      </c>
      <c r="E18">
        <f t="shared" ref="E18:E23" si="4">AVERAGE(C18:D18)</f>
        <v>7.2199996560811996E-2</v>
      </c>
      <c r="F18">
        <f t="shared" ref="F18:F23" si="5">STDEV(C18:D18)</f>
        <v>1.5556349101810349E-3</v>
      </c>
      <c r="G18">
        <v>7.9400002956390381E-2</v>
      </c>
      <c r="H18">
        <v>8.2299999892711639E-2</v>
      </c>
      <c r="I18">
        <f t="shared" ref="I18:I23" si="6">AVERAGE(G18:H18)</f>
        <v>8.085000142455101E-2</v>
      </c>
      <c r="J18">
        <f t="shared" ref="J18:J23" si="7">STDEV(G18:H18)</f>
        <v>2.0506074990929743E-3</v>
      </c>
    </row>
    <row r="19" spans="2:10">
      <c r="B19">
        <f t="shared" ref="B19:B22" si="8">B18/5</f>
        <v>5</v>
      </c>
      <c r="C19">
        <v>7.0600003004074097E-2</v>
      </c>
      <c r="D19">
        <v>6.8300001323223114E-2</v>
      </c>
      <c r="E19">
        <f t="shared" si="4"/>
        <v>6.9450002163648605E-2</v>
      </c>
      <c r="F19">
        <f t="shared" si="5"/>
        <v>1.6263467852701873E-3</v>
      </c>
      <c r="G19">
        <v>7.2400003671646118E-2</v>
      </c>
      <c r="H19">
        <v>8.150000125169754E-2</v>
      </c>
      <c r="I19">
        <f t="shared" si="6"/>
        <v>7.6950002461671829E-2</v>
      </c>
      <c r="J19">
        <f t="shared" si="7"/>
        <v>6.4346699976355328E-3</v>
      </c>
    </row>
    <row r="20" spans="2:10">
      <c r="B20">
        <f t="shared" si="8"/>
        <v>1</v>
      </c>
      <c r="C20">
        <v>6.5300002694129944E-2</v>
      </c>
      <c r="D20">
        <v>6.5800003707408905E-2</v>
      </c>
      <c r="E20">
        <f t="shared" si="4"/>
        <v>6.5550003200769424E-2</v>
      </c>
      <c r="F20">
        <f t="shared" si="5"/>
        <v>3.5355410708969845E-4</v>
      </c>
      <c r="G20">
        <v>8.020000159740448E-2</v>
      </c>
      <c r="H20">
        <v>8.3800002932548523E-2</v>
      </c>
      <c r="I20">
        <f t="shared" si="6"/>
        <v>8.2000002264976501E-2</v>
      </c>
      <c r="J20">
        <f t="shared" si="7"/>
        <v>2.5455853563609776E-3</v>
      </c>
    </row>
    <row r="21" spans="2:10">
      <c r="B21">
        <f t="shared" si="8"/>
        <v>0.2</v>
      </c>
      <c r="C21">
        <v>6.25E-2</v>
      </c>
      <c r="D21">
        <v>6.4499996602535248E-2</v>
      </c>
      <c r="E21">
        <f t="shared" si="4"/>
        <v>6.3499998301267624E-2</v>
      </c>
      <c r="F21">
        <f t="shared" si="5"/>
        <v>1.4142111600027299E-3</v>
      </c>
      <c r="G21">
        <v>7.9099997878074646E-2</v>
      </c>
      <c r="H21">
        <v>8.489999920129776E-2</v>
      </c>
      <c r="I21">
        <f t="shared" si="6"/>
        <v>8.1999998539686203E-2</v>
      </c>
      <c r="J21">
        <f t="shared" si="7"/>
        <v>4.1012202665420125E-3</v>
      </c>
    </row>
    <row r="22" spans="2:10">
      <c r="B22">
        <f t="shared" si="8"/>
        <v>0.04</v>
      </c>
      <c r="C22">
        <v>6.2700003385543823E-2</v>
      </c>
      <c r="D22">
        <v>6.3500002026557922E-2</v>
      </c>
      <c r="E22">
        <f t="shared" si="4"/>
        <v>6.3100002706050873E-2</v>
      </c>
      <c r="F22">
        <f t="shared" si="5"/>
        <v>5.65684464001092E-4</v>
      </c>
      <c r="G22">
        <v>8.0399997532367706E-2</v>
      </c>
      <c r="H22">
        <v>9.3900002539157867E-2</v>
      </c>
      <c r="I22">
        <f t="shared" si="6"/>
        <v>8.7150000035762787E-2</v>
      </c>
      <c r="J22">
        <f t="shared" si="7"/>
        <v>9.5459450863536657E-3</v>
      </c>
    </row>
    <row r="23" spans="2:10">
      <c r="B23">
        <v>0</v>
      </c>
      <c r="C23">
        <v>7.5800001621246338E-2</v>
      </c>
      <c r="D23">
        <v>8.320000022649765E-2</v>
      </c>
      <c r="E23">
        <f t="shared" si="4"/>
        <v>7.9500000923871994E-2</v>
      </c>
      <c r="F23">
        <f t="shared" si="5"/>
        <v>5.2325891945441969E-3</v>
      </c>
      <c r="G23">
        <v>8.789999783039093E-2</v>
      </c>
      <c r="H23">
        <v>9.3999996781349182E-2</v>
      </c>
      <c r="I23">
        <f t="shared" si="6"/>
        <v>9.0949997305870056E-2</v>
      </c>
      <c r="J23">
        <f t="shared" si="7"/>
        <v>4.3133506234534057E-3</v>
      </c>
    </row>
    <row r="25" spans="2:10">
      <c r="B25" s="16"/>
      <c r="C25" s="16"/>
      <c r="D25" s="16"/>
      <c r="E25" s="16"/>
      <c r="F25" s="16"/>
      <c r="G25" s="16"/>
      <c r="H25" s="16"/>
      <c r="I25" s="16"/>
      <c r="J25" s="16"/>
    </row>
    <row r="26" spans="2:10">
      <c r="B26" s="16"/>
      <c r="C26" s="128"/>
      <c r="D26" s="128"/>
      <c r="E26" s="128"/>
      <c r="F26" s="128"/>
      <c r="G26" s="128"/>
      <c r="H26" s="128"/>
      <c r="I26" s="128"/>
      <c r="J26" s="128"/>
    </row>
    <row r="27" spans="2:10">
      <c r="B27" s="16"/>
      <c r="C27" s="128"/>
      <c r="D27" s="128"/>
      <c r="E27" s="128"/>
      <c r="F27" s="128"/>
      <c r="G27" s="128"/>
      <c r="H27" s="128"/>
      <c r="I27" s="128"/>
      <c r="J27" s="128"/>
    </row>
    <row r="28" spans="2:10">
      <c r="B28" s="16"/>
      <c r="C28" s="16"/>
      <c r="D28" s="16"/>
      <c r="E28" s="47"/>
      <c r="F28" s="47"/>
      <c r="G28" s="16"/>
      <c r="H28" s="16"/>
      <c r="I28" s="47"/>
      <c r="J28" s="47"/>
    </row>
    <row r="29" spans="2:10">
      <c r="B29" s="16"/>
      <c r="C29" s="16"/>
      <c r="D29" s="16"/>
      <c r="E29" s="16"/>
      <c r="F29" s="16"/>
      <c r="G29" s="16"/>
      <c r="H29" s="16"/>
      <c r="I29" s="16"/>
      <c r="J29" s="16"/>
    </row>
    <row r="30" spans="2:10">
      <c r="B30" s="16"/>
      <c r="C30" s="16"/>
      <c r="D30" s="16"/>
      <c r="E30" s="16"/>
      <c r="F30" s="16"/>
      <c r="G30" s="16"/>
      <c r="H30" s="16"/>
      <c r="I30" s="16"/>
      <c r="J30" s="16"/>
    </row>
    <row r="31" spans="2:10">
      <c r="B31" s="16"/>
      <c r="C31" s="16"/>
      <c r="D31" s="16"/>
      <c r="E31" s="16"/>
      <c r="F31" s="16"/>
      <c r="G31" s="16"/>
      <c r="H31" s="16"/>
      <c r="I31" s="16"/>
      <c r="J31" s="16"/>
    </row>
    <row r="32" spans="2:10">
      <c r="B32" s="16"/>
      <c r="C32" s="16"/>
      <c r="D32" s="16"/>
      <c r="E32" s="16"/>
      <c r="F32" s="16"/>
      <c r="G32" s="16"/>
      <c r="H32" s="16"/>
      <c r="I32" s="16"/>
      <c r="J32" s="16"/>
    </row>
    <row r="33" spans="2:10">
      <c r="B33" s="16"/>
      <c r="C33" s="16"/>
      <c r="D33" s="16"/>
      <c r="E33" s="16"/>
      <c r="F33" s="16"/>
      <c r="G33" s="16"/>
      <c r="H33" s="16"/>
      <c r="I33" s="16"/>
      <c r="J33" s="16"/>
    </row>
    <row r="34" spans="2:10">
      <c r="B34" s="16"/>
      <c r="C34" s="16"/>
      <c r="D34" s="16"/>
      <c r="E34" s="16"/>
      <c r="F34" s="16"/>
      <c r="G34" s="16"/>
      <c r="H34" s="16"/>
      <c r="I34" s="16"/>
      <c r="J34" s="16"/>
    </row>
    <row r="35" spans="2:10">
      <c r="B35" s="16"/>
      <c r="C35" s="16"/>
      <c r="D35" s="16"/>
      <c r="E35" s="16"/>
      <c r="F35" s="16"/>
      <c r="G35" s="16"/>
      <c r="H35" s="16"/>
      <c r="I35" s="16"/>
      <c r="J35" s="16"/>
    </row>
    <row r="36" spans="2:10">
      <c r="B36" s="16"/>
      <c r="C36" s="16"/>
      <c r="D36" s="16"/>
      <c r="E36" s="16"/>
      <c r="F36" s="16"/>
      <c r="G36" s="16"/>
      <c r="H36" s="16"/>
      <c r="I36" s="16"/>
      <c r="J36" s="16"/>
    </row>
    <row r="37" spans="2:10">
      <c r="B37" s="16"/>
      <c r="C37" s="16"/>
      <c r="D37" s="16"/>
      <c r="E37" s="16"/>
      <c r="F37" s="16"/>
      <c r="G37" s="16"/>
      <c r="H37" s="16"/>
      <c r="I37" s="16"/>
      <c r="J37" s="16"/>
    </row>
    <row r="38" spans="2:10">
      <c r="B38" s="16"/>
      <c r="C38" s="128"/>
      <c r="D38" s="128"/>
      <c r="E38" s="128"/>
      <c r="F38" s="128"/>
      <c r="G38" s="128"/>
      <c r="H38" s="128"/>
      <c r="I38" s="128"/>
      <c r="J38" s="128"/>
    </row>
    <row r="39" spans="2:10">
      <c r="B39" s="16"/>
      <c r="C39" s="128"/>
      <c r="D39" s="128"/>
      <c r="E39" s="128"/>
      <c r="F39" s="128"/>
      <c r="G39" s="128"/>
      <c r="H39" s="128"/>
      <c r="I39" s="128"/>
      <c r="J39" s="128"/>
    </row>
    <row r="40" spans="2:10">
      <c r="B40" s="16"/>
      <c r="C40" s="16"/>
      <c r="D40" s="16"/>
      <c r="E40" s="47"/>
      <c r="F40" s="47"/>
      <c r="G40" s="16"/>
      <c r="H40" s="16"/>
      <c r="I40" s="47"/>
      <c r="J40" s="47"/>
    </row>
    <row r="41" spans="2:10">
      <c r="B41" s="16"/>
      <c r="C41" s="16"/>
      <c r="D41" s="16"/>
      <c r="E41" s="16"/>
      <c r="F41" s="16"/>
      <c r="G41" s="16"/>
      <c r="H41" s="16"/>
      <c r="I41" s="16"/>
      <c r="J41" s="16"/>
    </row>
    <row r="42" spans="2:10">
      <c r="B42" s="16"/>
      <c r="C42" s="16"/>
      <c r="D42" s="16"/>
      <c r="E42" s="16"/>
      <c r="F42" s="16"/>
      <c r="G42" s="16"/>
      <c r="H42" s="16"/>
      <c r="I42" s="16"/>
      <c r="J42" s="16"/>
    </row>
    <row r="43" spans="2:10">
      <c r="B43" s="16"/>
      <c r="C43" s="16"/>
      <c r="D43" s="16"/>
      <c r="E43" s="16"/>
      <c r="F43" s="16"/>
      <c r="G43" s="16"/>
      <c r="H43" s="16"/>
      <c r="I43" s="16"/>
      <c r="J43" s="16"/>
    </row>
    <row r="44" spans="2:10">
      <c r="B44" s="16"/>
      <c r="C44" s="16"/>
      <c r="D44" s="16"/>
      <c r="E44" s="16"/>
      <c r="F44" s="16"/>
      <c r="G44" s="16"/>
      <c r="H44" s="16"/>
      <c r="I44" s="16"/>
      <c r="J44" s="16"/>
    </row>
    <row r="45" spans="2:10">
      <c r="B45" s="16"/>
      <c r="C45" s="16"/>
      <c r="D45" s="16"/>
      <c r="E45" s="16"/>
      <c r="F45" s="16"/>
      <c r="G45" s="16"/>
      <c r="H45" s="16"/>
      <c r="I45" s="16"/>
      <c r="J45" s="16"/>
    </row>
    <row r="46" spans="2:10">
      <c r="B46" s="16"/>
      <c r="C46" s="16"/>
      <c r="D46" s="16"/>
      <c r="E46" s="16"/>
      <c r="F46" s="16"/>
      <c r="G46" s="16"/>
      <c r="H46" s="16"/>
      <c r="I46" s="16"/>
      <c r="J46" s="16"/>
    </row>
    <row r="47" spans="2:10">
      <c r="B47" s="16"/>
      <c r="C47" s="16"/>
      <c r="D47" s="16"/>
      <c r="E47" s="16"/>
      <c r="F47" s="16"/>
      <c r="G47" s="16"/>
      <c r="H47" s="16"/>
      <c r="I47" s="16"/>
      <c r="J47" s="16"/>
    </row>
    <row r="48" spans="2:10">
      <c r="B48" s="16"/>
      <c r="C48" s="16"/>
      <c r="D48" s="16"/>
      <c r="E48" s="16"/>
      <c r="F48" s="16"/>
      <c r="G48" s="16"/>
      <c r="H48" s="16"/>
      <c r="I48" s="16"/>
      <c r="J48" s="16"/>
    </row>
    <row r="49" spans="2:10">
      <c r="B49" s="16"/>
      <c r="C49" s="16"/>
      <c r="D49" s="16"/>
      <c r="E49" s="16"/>
      <c r="F49" s="16"/>
      <c r="G49" s="16"/>
      <c r="H49" s="16"/>
      <c r="I49" s="16"/>
      <c r="J49" s="16"/>
    </row>
    <row r="50" spans="2:10">
      <c r="B50" s="16"/>
      <c r="C50" s="128"/>
      <c r="D50" s="128"/>
      <c r="E50" s="128"/>
      <c r="F50" s="128"/>
      <c r="G50" s="128"/>
      <c r="H50" s="128"/>
      <c r="I50" s="128"/>
      <c r="J50" s="128"/>
    </row>
    <row r="51" spans="2:10">
      <c r="B51" s="16"/>
      <c r="C51" s="128"/>
      <c r="D51" s="128"/>
      <c r="E51" s="128"/>
      <c r="F51" s="128"/>
      <c r="G51" s="128"/>
      <c r="H51" s="128"/>
      <c r="I51" s="128"/>
      <c r="J51" s="128"/>
    </row>
    <row r="52" spans="2:10">
      <c r="B52" s="16"/>
      <c r="C52" s="16"/>
      <c r="D52" s="16"/>
      <c r="E52" s="47"/>
      <c r="F52" s="47"/>
      <c r="G52" s="16"/>
      <c r="H52" s="16"/>
      <c r="I52" s="47"/>
      <c r="J52" s="47"/>
    </row>
    <row r="53" spans="2:10">
      <c r="B53" s="16"/>
      <c r="C53" s="16"/>
      <c r="D53" s="16"/>
      <c r="E53" s="16"/>
      <c r="F53" s="16"/>
      <c r="G53" s="16"/>
      <c r="H53" s="16"/>
      <c r="I53" s="16"/>
      <c r="J53" s="16"/>
    </row>
    <row r="54" spans="2:10">
      <c r="B54" s="16"/>
      <c r="C54" s="16"/>
      <c r="D54" s="16"/>
      <c r="E54" s="16"/>
      <c r="F54" s="16"/>
      <c r="G54" s="16"/>
      <c r="H54" s="16"/>
      <c r="I54" s="16"/>
      <c r="J54" s="16"/>
    </row>
    <row r="55" spans="2:10">
      <c r="B55" s="16"/>
      <c r="C55" s="16"/>
      <c r="D55" s="16"/>
      <c r="E55" s="16"/>
      <c r="F55" s="16"/>
      <c r="G55" s="16"/>
      <c r="H55" s="16"/>
      <c r="I55" s="16"/>
      <c r="J55" s="16"/>
    </row>
    <row r="56" spans="2:10">
      <c r="B56" s="16"/>
      <c r="C56" s="16"/>
      <c r="D56" s="16"/>
      <c r="E56" s="16"/>
      <c r="F56" s="16"/>
      <c r="G56" s="16"/>
      <c r="H56" s="16"/>
      <c r="I56" s="16"/>
      <c r="J56" s="16"/>
    </row>
    <row r="57" spans="2:10">
      <c r="B57" s="16"/>
      <c r="C57" s="16"/>
      <c r="D57" s="16"/>
      <c r="E57" s="16"/>
      <c r="F57" s="16"/>
      <c r="G57" s="16"/>
      <c r="H57" s="16"/>
      <c r="I57" s="16"/>
      <c r="J57" s="16"/>
    </row>
    <row r="58" spans="2:10">
      <c r="B58" s="16"/>
      <c r="C58" s="16"/>
      <c r="D58" s="16"/>
      <c r="E58" s="16"/>
      <c r="F58" s="16"/>
      <c r="G58" s="16"/>
      <c r="H58" s="16"/>
      <c r="I58" s="16"/>
      <c r="J58" s="16"/>
    </row>
    <row r="59" spans="2:10">
      <c r="B59" s="16"/>
      <c r="C59" s="16"/>
      <c r="D59" s="16"/>
      <c r="E59" s="16"/>
      <c r="F59" s="16"/>
      <c r="G59" s="16"/>
      <c r="H59" s="16"/>
      <c r="I59" s="16"/>
      <c r="J59" s="16"/>
    </row>
    <row r="60" spans="2:10">
      <c r="B60" s="16"/>
      <c r="C60" s="16"/>
      <c r="D60" s="16"/>
      <c r="E60" s="16"/>
      <c r="F60" s="16"/>
      <c r="G60" s="16"/>
      <c r="H60" s="16"/>
      <c r="I60" s="16"/>
      <c r="J60" s="16"/>
    </row>
  </sheetData>
  <mergeCells count="15">
    <mergeCell ref="C2:J2"/>
    <mergeCell ref="C3:F3"/>
    <mergeCell ref="G3:J3"/>
    <mergeCell ref="C14:J14"/>
    <mergeCell ref="C15:F15"/>
    <mergeCell ref="G15:J15"/>
    <mergeCell ref="C50:J50"/>
    <mergeCell ref="C51:F51"/>
    <mergeCell ref="G51:J51"/>
    <mergeCell ref="C26:J26"/>
    <mergeCell ref="C27:F27"/>
    <mergeCell ref="G27:J27"/>
    <mergeCell ref="C38:J38"/>
    <mergeCell ref="C39:F39"/>
    <mergeCell ref="G39:J3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CFC06-F8D1-43EA-9A9B-03815EC0DC37}">
  <dimension ref="A1:F21"/>
  <sheetViews>
    <sheetView workbookViewId="0">
      <selection activeCell="I12" sqref="I12"/>
    </sheetView>
  </sheetViews>
  <sheetFormatPr defaultColWidth="12.5703125" defaultRowHeight="15.75"/>
  <cols>
    <col min="1" max="16384" width="12.5703125" style="71"/>
  </cols>
  <sheetData>
    <row r="1" spans="1:6" ht="63.75" thickBot="1">
      <c r="A1" s="68" t="s">
        <v>152</v>
      </c>
      <c r="B1" s="86" t="s">
        <v>162</v>
      </c>
      <c r="C1" s="86" t="s">
        <v>163</v>
      </c>
      <c r="D1" s="86" t="s">
        <v>164</v>
      </c>
      <c r="E1" s="86" t="s">
        <v>165</v>
      </c>
      <c r="F1" s="87" t="s">
        <v>166</v>
      </c>
    </row>
    <row r="2" spans="1:6">
      <c r="A2" s="88">
        <v>5</v>
      </c>
      <c r="B2" s="89"/>
      <c r="C2" s="90"/>
      <c r="D2" s="90"/>
      <c r="E2" s="91">
        <v>1</v>
      </c>
      <c r="F2" s="92"/>
    </row>
    <row r="3" spans="1:6">
      <c r="A3" s="88">
        <v>5</v>
      </c>
      <c r="B3" s="93"/>
      <c r="C3" s="94"/>
      <c r="D3" s="94"/>
      <c r="E3" s="95">
        <v>1</v>
      </c>
      <c r="F3" s="96"/>
    </row>
    <row r="4" spans="1:6">
      <c r="A4" s="88">
        <v>6</v>
      </c>
      <c r="B4" s="93"/>
      <c r="C4" s="94"/>
      <c r="D4" s="95">
        <v>1</v>
      </c>
      <c r="E4" s="97"/>
      <c r="F4" s="96"/>
    </row>
    <row r="5" spans="1:6">
      <c r="A5" s="88">
        <v>8</v>
      </c>
      <c r="B5" s="93"/>
      <c r="C5" s="94"/>
      <c r="D5" s="95">
        <v>1</v>
      </c>
      <c r="E5" s="97"/>
      <c r="F5" s="96"/>
    </row>
    <row r="6" spans="1:6">
      <c r="A6" s="88">
        <v>8</v>
      </c>
      <c r="B6" s="93"/>
      <c r="C6" s="94"/>
      <c r="D6" s="94"/>
      <c r="E6" s="95">
        <v>1</v>
      </c>
      <c r="F6" s="96"/>
    </row>
    <row r="7" spans="1:6">
      <c r="A7" s="88">
        <v>8</v>
      </c>
      <c r="B7" s="93"/>
      <c r="C7" s="94"/>
      <c r="D7" s="94"/>
      <c r="E7" s="95">
        <v>1</v>
      </c>
      <c r="F7" s="96"/>
    </row>
    <row r="8" spans="1:6">
      <c r="A8" s="88">
        <v>9</v>
      </c>
      <c r="B8" s="93"/>
      <c r="C8" s="95">
        <v>1</v>
      </c>
      <c r="D8" s="97"/>
      <c r="E8" s="97"/>
      <c r="F8" s="96"/>
    </row>
    <row r="9" spans="1:6">
      <c r="A9" s="88">
        <v>9.5</v>
      </c>
      <c r="B9" s="93"/>
      <c r="C9" s="94"/>
      <c r="D9" s="94"/>
      <c r="E9" s="94"/>
      <c r="F9" s="98">
        <v>1</v>
      </c>
    </row>
    <row r="10" spans="1:6">
      <c r="A10" s="88">
        <v>10</v>
      </c>
      <c r="B10" s="93"/>
      <c r="C10" s="95">
        <v>1</v>
      </c>
      <c r="D10" s="97"/>
      <c r="E10" s="97"/>
      <c r="F10" s="96"/>
    </row>
    <row r="11" spans="1:6">
      <c r="A11" s="88">
        <v>11.5</v>
      </c>
      <c r="B11" s="93"/>
      <c r="C11" s="94"/>
      <c r="D11" s="94"/>
      <c r="E11" s="94"/>
      <c r="F11" s="98">
        <v>1</v>
      </c>
    </row>
    <row r="12" spans="1:6">
      <c r="A12" s="88">
        <v>12</v>
      </c>
      <c r="B12" s="93"/>
      <c r="C12" s="95">
        <v>1</v>
      </c>
      <c r="D12" s="97"/>
      <c r="E12" s="97"/>
      <c r="F12" s="96"/>
    </row>
    <row r="13" spans="1:6">
      <c r="A13" s="88">
        <v>13</v>
      </c>
      <c r="B13" s="93"/>
      <c r="C13" s="94"/>
      <c r="D13" s="95">
        <v>1</v>
      </c>
      <c r="E13" s="97"/>
      <c r="F13" s="96"/>
    </row>
    <row r="14" spans="1:6">
      <c r="A14" s="88">
        <v>13</v>
      </c>
      <c r="B14" s="93"/>
      <c r="C14" s="94"/>
      <c r="D14" s="95">
        <v>1</v>
      </c>
      <c r="E14" s="97"/>
      <c r="F14" s="96"/>
    </row>
    <row r="15" spans="1:6">
      <c r="A15" s="88">
        <v>14</v>
      </c>
      <c r="B15" s="93"/>
      <c r="C15" s="95">
        <v>1</v>
      </c>
      <c r="D15" s="97"/>
      <c r="E15" s="97"/>
      <c r="F15" s="96"/>
    </row>
    <row r="16" spans="1:6">
      <c r="A16" s="88">
        <v>16</v>
      </c>
      <c r="B16" s="93"/>
      <c r="C16" s="94"/>
      <c r="D16" s="94"/>
      <c r="E16" s="94"/>
      <c r="F16" s="98">
        <v>1</v>
      </c>
    </row>
    <row r="17" spans="1:6">
      <c r="A17" s="88">
        <v>21</v>
      </c>
      <c r="B17" s="88">
        <v>1</v>
      </c>
      <c r="C17" s="97"/>
      <c r="D17" s="97"/>
      <c r="E17" s="97"/>
      <c r="F17" s="96"/>
    </row>
    <row r="18" spans="1:6">
      <c r="A18" s="88">
        <v>23</v>
      </c>
      <c r="B18" s="93"/>
      <c r="C18" s="94"/>
      <c r="D18" s="94"/>
      <c r="E18" s="94"/>
      <c r="F18" s="98">
        <v>1</v>
      </c>
    </row>
    <row r="19" spans="1:6">
      <c r="A19" s="88">
        <v>47</v>
      </c>
      <c r="B19" s="88">
        <v>1</v>
      </c>
      <c r="C19" s="97"/>
      <c r="D19" s="97"/>
      <c r="E19" s="97"/>
      <c r="F19" s="96"/>
    </row>
    <row r="20" spans="1:6">
      <c r="A20" s="88">
        <v>82</v>
      </c>
      <c r="B20" s="88">
        <v>1</v>
      </c>
      <c r="C20" s="97"/>
      <c r="D20" s="97"/>
      <c r="E20" s="97"/>
      <c r="F20" s="96"/>
    </row>
    <row r="21" spans="1:6" ht="16.5" thickBot="1">
      <c r="A21" s="99">
        <v>82</v>
      </c>
      <c r="B21" s="99">
        <v>1</v>
      </c>
      <c r="C21" s="100"/>
      <c r="D21" s="100"/>
      <c r="E21" s="100"/>
      <c r="F21" s="10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BD80-BAA8-4118-8BD5-F511D0C2CB09}">
  <dimension ref="C3:Y31"/>
  <sheetViews>
    <sheetView workbookViewId="0">
      <selection activeCell="S28" sqref="S28"/>
    </sheetView>
  </sheetViews>
  <sheetFormatPr defaultRowHeight="15"/>
  <cols>
    <col min="3" max="3" width="14.7109375" customWidth="1"/>
    <col min="12" max="12" width="21.140625" customWidth="1"/>
    <col min="21" max="21" width="17.5703125" customWidth="1"/>
  </cols>
  <sheetData>
    <row r="3" spans="3:25">
      <c r="C3" t="s">
        <v>108</v>
      </c>
      <c r="D3" s="7" t="s">
        <v>127</v>
      </c>
      <c r="L3" t="s">
        <v>110</v>
      </c>
      <c r="M3" s="7" t="s">
        <v>127</v>
      </c>
      <c r="V3" s="7"/>
    </row>
    <row r="4" spans="3:25">
      <c r="D4" s="125" t="s">
        <v>123</v>
      </c>
      <c r="E4" s="125"/>
      <c r="F4" s="125" t="s">
        <v>119</v>
      </c>
      <c r="G4" s="125"/>
      <c r="M4" s="125" t="s">
        <v>123</v>
      </c>
      <c r="N4" s="125"/>
      <c r="O4" s="125" t="s">
        <v>119</v>
      </c>
      <c r="P4" s="125"/>
      <c r="V4" s="128"/>
      <c r="W4" s="128"/>
      <c r="X4" s="128"/>
      <c r="Y4" s="128"/>
    </row>
    <row r="5" spans="3:25">
      <c r="C5" t="s">
        <v>126</v>
      </c>
      <c r="D5" s="1" t="s">
        <v>124</v>
      </c>
      <c r="E5" s="1" t="s">
        <v>125</v>
      </c>
      <c r="F5" s="1" t="s">
        <v>124</v>
      </c>
      <c r="G5" s="1" t="s">
        <v>125</v>
      </c>
      <c r="H5" t="s">
        <v>2</v>
      </c>
      <c r="I5" t="s">
        <v>3</v>
      </c>
      <c r="L5" t="s">
        <v>126</v>
      </c>
      <c r="M5" s="1" t="s">
        <v>124</v>
      </c>
      <c r="N5" s="1" t="s">
        <v>125</v>
      </c>
      <c r="O5" s="1" t="s">
        <v>124</v>
      </c>
      <c r="P5" s="1" t="s">
        <v>125</v>
      </c>
      <c r="Q5" t="s">
        <v>2</v>
      </c>
      <c r="R5" t="s">
        <v>3</v>
      </c>
      <c r="V5" s="16"/>
      <c r="W5" s="16"/>
      <c r="X5" s="16"/>
      <c r="Y5" s="16"/>
    </row>
    <row r="6" spans="3:25">
      <c r="C6" t="s">
        <v>18</v>
      </c>
      <c r="D6">
        <v>100</v>
      </c>
      <c r="E6">
        <v>100</v>
      </c>
      <c r="F6">
        <v>100</v>
      </c>
      <c r="G6">
        <v>100</v>
      </c>
      <c r="H6">
        <f>AVERAGE(D6:G6)</f>
        <v>100</v>
      </c>
      <c r="I6">
        <f>STDEV(D6:G6)</f>
        <v>0</v>
      </c>
      <c r="L6" t="s">
        <v>18</v>
      </c>
      <c r="M6">
        <v>98.269666449832897</v>
      </c>
      <c r="N6">
        <v>101.73033355016712</v>
      </c>
      <c r="O6">
        <v>94.581193755948547</v>
      </c>
      <c r="P6">
        <v>105.41880624405144</v>
      </c>
      <c r="Q6">
        <f>AVERAGE(M6:P6)</f>
        <v>100</v>
      </c>
      <c r="R6">
        <f>STDEV(M6:P6)</f>
        <v>4.6445319323124368</v>
      </c>
    </row>
    <row r="7" spans="3:25">
      <c r="C7">
        <v>25</v>
      </c>
      <c r="D7">
        <v>103.89305234276374</v>
      </c>
      <c r="E7">
        <v>103.31073635972241</v>
      </c>
      <c r="F7">
        <v>96.00690111391927</v>
      </c>
      <c r="G7">
        <v>95.000084810037634</v>
      </c>
      <c r="H7">
        <f t="shared" ref="H7:H15" si="0">AVERAGE(D7:G7)</f>
        <v>99.552693656610757</v>
      </c>
      <c r="I7">
        <f t="shared" ref="I7:I15" si="1">STDEV(D7:G7)</f>
        <v>4.6996627733124567</v>
      </c>
      <c r="L7">
        <v>25</v>
      </c>
      <c r="M7">
        <v>55.640121911767217</v>
      </c>
      <c r="N7">
        <v>51.833176443688778</v>
      </c>
      <c r="O7">
        <v>79.954784134222791</v>
      </c>
      <c r="P7">
        <v>78.675121823561199</v>
      </c>
      <c r="Q7">
        <f t="shared" ref="Q7:Q15" si="2">AVERAGE(M7:P7)</f>
        <v>66.525801078309996</v>
      </c>
      <c r="R7">
        <f t="shared" ref="R7:R15" si="3">STDEV(M7:P7)</f>
        <v>14.858384951016349</v>
      </c>
    </row>
    <row r="8" spans="3:25">
      <c r="C8">
        <v>5</v>
      </c>
      <c r="D8">
        <v>101.50322171060793</v>
      </c>
      <c r="E8">
        <v>102.98211944531606</v>
      </c>
      <c r="F8">
        <v>89.163215705849709</v>
      </c>
      <c r="G8">
        <v>95.130207639203562</v>
      </c>
      <c r="H8">
        <f t="shared" si="0"/>
        <v>97.194691125244319</v>
      </c>
      <c r="I8">
        <f t="shared" si="1"/>
        <v>6.3462443445305228</v>
      </c>
      <c r="L8">
        <v>5</v>
      </c>
      <c r="M8">
        <v>30.815072108426556</v>
      </c>
      <c r="N8">
        <v>32.41534648287471</v>
      </c>
      <c r="O8">
        <v>57.321165919934479</v>
      </c>
      <c r="P8">
        <v>53.28105804156661</v>
      </c>
      <c r="Q8">
        <f t="shared" si="2"/>
        <v>43.458160638200589</v>
      </c>
      <c r="R8">
        <f t="shared" si="3"/>
        <v>13.78965386173279</v>
      </c>
    </row>
    <row r="9" spans="3:25">
      <c r="C9">
        <v>1</v>
      </c>
      <c r="D9">
        <v>96.807234923391633</v>
      </c>
      <c r="E9">
        <v>104.5082056932698</v>
      </c>
      <c r="F9">
        <v>91.426189824249377</v>
      </c>
      <c r="G9">
        <v>97.88507997586548</v>
      </c>
      <c r="H9">
        <f t="shared" si="0"/>
        <v>97.656677604194073</v>
      </c>
      <c r="I9">
        <f t="shared" si="1"/>
        <v>5.3707893784429812</v>
      </c>
      <c r="L9">
        <v>1</v>
      </c>
      <c r="M9">
        <v>21.655149264078108</v>
      </c>
      <c r="N9">
        <v>25.095532415346483</v>
      </c>
      <c r="O9">
        <v>41.83121833253773</v>
      </c>
      <c r="P9">
        <v>43.062175450159565</v>
      </c>
      <c r="Q9">
        <f t="shared" si="2"/>
        <v>32.911018865530473</v>
      </c>
      <c r="R9">
        <f t="shared" si="3"/>
        <v>11.111441062777949</v>
      </c>
    </row>
    <row r="10" spans="3:25">
      <c r="C10">
        <v>0.2</v>
      </c>
      <c r="D10">
        <v>98.235295548469168</v>
      </c>
      <c r="E10">
        <v>100.9462026625024</v>
      </c>
      <c r="F10">
        <v>86.697424440314336</v>
      </c>
      <c r="G10">
        <v>96.464148373949271</v>
      </c>
      <c r="H10">
        <f t="shared" si="0"/>
        <v>95.585767756308798</v>
      </c>
      <c r="I10">
        <f t="shared" si="1"/>
        <v>6.2056012149616064</v>
      </c>
      <c r="L10">
        <v>0.2</v>
      </c>
      <c r="M10">
        <v>18.982187552448572</v>
      </c>
      <c r="N10">
        <v>20.970915822016604</v>
      </c>
      <c r="O10">
        <v>34.718079319193478</v>
      </c>
      <c r="P10">
        <v>39.257112533227364</v>
      </c>
      <c r="Q10">
        <f t="shared" si="2"/>
        <v>28.482073806721502</v>
      </c>
      <c r="R10">
        <f t="shared" si="3"/>
        <v>10.027538039894646</v>
      </c>
    </row>
    <row r="11" spans="3:25">
      <c r="C11">
        <v>0.04</v>
      </c>
      <c r="D11">
        <v>101.45797911543428</v>
      </c>
      <c r="E11">
        <v>100.72120588542921</v>
      </c>
      <c r="F11">
        <v>94.839188052931149</v>
      </c>
      <c r="G11">
        <v>95.793664447874534</v>
      </c>
      <c r="H11">
        <f t="shared" si="0"/>
        <v>98.203009375417309</v>
      </c>
      <c r="I11">
        <f t="shared" si="1"/>
        <v>3.3692916437015339</v>
      </c>
      <c r="L11">
        <v>0.04</v>
      </c>
      <c r="M11">
        <v>18.724596647669642</v>
      </c>
      <c r="N11">
        <v>19.595638224641647</v>
      </c>
      <c r="O11">
        <v>31.514925355051165</v>
      </c>
      <c r="P11">
        <v>35.567633581867128</v>
      </c>
      <c r="Q11">
        <f t="shared" si="2"/>
        <v>26.350698452307395</v>
      </c>
      <c r="R11">
        <f t="shared" si="3"/>
        <v>8.4736729560764861</v>
      </c>
    </row>
    <row r="12" spans="3:25">
      <c r="C12">
        <v>8.0000000000000002E-3</v>
      </c>
      <c r="D12">
        <v>89.398395104070133</v>
      </c>
      <c r="E12">
        <v>94.355864632209318</v>
      </c>
      <c r="F12">
        <v>87.512812373542175</v>
      </c>
      <c r="G12">
        <v>92.360796438947673</v>
      </c>
      <c r="H12">
        <f t="shared" si="0"/>
        <v>90.906967137192311</v>
      </c>
      <c r="I12">
        <f t="shared" si="1"/>
        <v>3.0443712929768361</v>
      </c>
      <c r="L12">
        <v>8.0000000000000002E-3</v>
      </c>
      <c r="M12">
        <v>19.283318374088154</v>
      </c>
      <c r="N12">
        <v>18.495951274211478</v>
      </c>
      <c r="O12">
        <v>31.026661852687386</v>
      </c>
      <c r="P12">
        <v>34.105266218708124</v>
      </c>
      <c r="Q12">
        <f t="shared" si="2"/>
        <v>25.727799429923785</v>
      </c>
      <c r="R12">
        <f t="shared" si="3"/>
        <v>8.0018926219335622</v>
      </c>
    </row>
    <row r="13" spans="3:25">
      <c r="C13">
        <v>1.6000000000000001E-3</v>
      </c>
      <c r="D13">
        <v>55.82328145029274</v>
      </c>
      <c r="E13">
        <v>58.902696799208009</v>
      </c>
      <c r="F13">
        <v>74.398030468611807</v>
      </c>
      <c r="G13">
        <v>76.408270674869812</v>
      </c>
      <c r="H13">
        <f t="shared" si="0"/>
        <v>66.383069848245583</v>
      </c>
      <c r="I13">
        <f t="shared" si="1"/>
        <v>10.523138906278193</v>
      </c>
      <c r="L13">
        <v>1.6000000000000001E-3</v>
      </c>
      <c r="M13">
        <v>18.10944329716358</v>
      </c>
      <c r="N13">
        <v>17.563126798453968</v>
      </c>
      <c r="O13">
        <v>30.216847150503895</v>
      </c>
      <c r="P13">
        <v>33.403766050299623</v>
      </c>
      <c r="Q13">
        <f t="shared" si="2"/>
        <v>24.823295824105266</v>
      </c>
      <c r="R13">
        <f t="shared" si="3"/>
        <v>8.1751806350614729</v>
      </c>
    </row>
    <row r="14" spans="3:25">
      <c r="C14">
        <v>3.2000000000000003E-4</v>
      </c>
      <c r="D14">
        <v>29.588414003799407</v>
      </c>
      <c r="E14">
        <v>29.29628305324275</v>
      </c>
      <c r="F14">
        <v>48.342448393092106</v>
      </c>
      <c r="G14">
        <v>46.259998497650763</v>
      </c>
      <c r="H14">
        <f t="shared" si="0"/>
        <v>38.371785986946257</v>
      </c>
      <c r="I14">
        <f t="shared" si="1"/>
        <v>10.346503150426479</v>
      </c>
      <c r="L14">
        <v>3.2000000000000003E-4</v>
      </c>
      <c r="M14">
        <v>17.877149327320446</v>
      </c>
      <c r="N14">
        <v>17.512289688823376</v>
      </c>
      <c r="O14">
        <v>30.968991027098021</v>
      </c>
      <c r="P14">
        <v>28.024144206141699</v>
      </c>
      <c r="Q14">
        <f t="shared" si="2"/>
        <v>23.595643562345884</v>
      </c>
      <c r="R14">
        <f t="shared" si="3"/>
        <v>6.9206512567962646</v>
      </c>
    </row>
    <row r="15" spans="3:25">
      <c r="C15">
        <v>0</v>
      </c>
      <c r="D15">
        <v>19.6262864342754</v>
      </c>
      <c r="E15">
        <v>20.027388796863178</v>
      </c>
      <c r="F15">
        <v>34.672766527658979</v>
      </c>
      <c r="G15">
        <v>33.280912652930674</v>
      </c>
      <c r="H15">
        <f t="shared" si="0"/>
        <v>26.90183860293206</v>
      </c>
      <c r="I15">
        <f t="shared" si="1"/>
        <v>8.1908816383763181</v>
      </c>
      <c r="L15">
        <v>0</v>
      </c>
      <c r="M15">
        <v>19.6262864342754</v>
      </c>
      <c r="N15">
        <v>20.027388796863178</v>
      </c>
      <c r="O15">
        <v>34.672766527658979</v>
      </c>
      <c r="P15">
        <v>33.280912652930674</v>
      </c>
      <c r="Q15">
        <f t="shared" si="2"/>
        <v>26.90183860293206</v>
      </c>
      <c r="R15">
        <f t="shared" si="3"/>
        <v>8.1908816383763181</v>
      </c>
    </row>
    <row r="19" spans="3:9">
      <c r="C19" t="s">
        <v>109</v>
      </c>
      <c r="D19" s="7" t="s">
        <v>127</v>
      </c>
    </row>
    <row r="20" spans="3:9">
      <c r="D20" s="125" t="s">
        <v>123</v>
      </c>
      <c r="E20" s="125"/>
      <c r="F20" s="125" t="s">
        <v>119</v>
      </c>
      <c r="G20" s="125"/>
    </row>
    <row r="21" spans="3:9">
      <c r="C21" t="s">
        <v>126</v>
      </c>
      <c r="D21" s="1" t="s">
        <v>124</v>
      </c>
      <c r="E21" s="1" t="s">
        <v>125</v>
      </c>
      <c r="F21" s="1" t="s">
        <v>124</v>
      </c>
      <c r="G21" s="1" t="s">
        <v>125</v>
      </c>
      <c r="H21" t="s">
        <v>2</v>
      </c>
      <c r="I21" t="s">
        <v>3</v>
      </c>
    </row>
    <row r="22" spans="3:9">
      <c r="C22" t="s">
        <v>18</v>
      </c>
      <c r="D22">
        <v>100</v>
      </c>
      <c r="E22">
        <v>100</v>
      </c>
      <c r="F22">
        <v>94.581193755948547</v>
      </c>
      <c r="G22">
        <v>105.41880624405144</v>
      </c>
      <c r="H22">
        <f>AVERAGE(D22:G22)</f>
        <v>100</v>
      </c>
      <c r="I22">
        <f>STDEV(D22:G22)</f>
        <v>4.4244367709778185</v>
      </c>
    </row>
    <row r="23" spans="3:9">
      <c r="C23">
        <v>25</v>
      </c>
      <c r="D23">
        <v>46.27879654696838</v>
      </c>
      <c r="E23">
        <v>47.269512085367424</v>
      </c>
      <c r="F23">
        <v>72.212596956046596</v>
      </c>
      <c r="G23">
        <v>68.891920511186441</v>
      </c>
      <c r="H23">
        <f t="shared" ref="H23:H31" si="4">AVERAGE(D23:G23)</f>
        <v>58.66320652489221</v>
      </c>
      <c r="I23">
        <f t="shared" ref="I23:I31" si="5">STDEV(D23:G23)</f>
        <v>13.800995789577748</v>
      </c>
    </row>
    <row r="24" spans="3:9">
      <c r="C24">
        <v>5</v>
      </c>
      <c r="D24">
        <v>31.51171077819696</v>
      </c>
      <c r="E24">
        <v>33.943378648900435</v>
      </c>
      <c r="F24">
        <v>47.944810473797332</v>
      </c>
      <c r="G24">
        <v>51.241982422513907</v>
      </c>
      <c r="H24">
        <f t="shared" si="4"/>
        <v>41.160470580852156</v>
      </c>
      <c r="I24">
        <f t="shared" si="5"/>
        <v>9.8801000413314437</v>
      </c>
    </row>
    <row r="25" spans="3:9">
      <c r="C25">
        <v>1</v>
      </c>
      <c r="D25">
        <v>24.808752739487787</v>
      </c>
      <c r="E25">
        <v>21.079887234047728</v>
      </c>
      <c r="F25">
        <v>43.178001730124763</v>
      </c>
      <c r="G25">
        <v>41.650451795186186</v>
      </c>
      <c r="H25">
        <f t="shared" si="4"/>
        <v>32.679273374711613</v>
      </c>
      <c r="I25">
        <f t="shared" si="5"/>
        <v>11.360695302114431</v>
      </c>
    </row>
    <row r="26" spans="3:9">
      <c r="C26">
        <v>0.2</v>
      </c>
      <c r="D26">
        <v>20.577110652198765</v>
      </c>
      <c r="E26">
        <v>20.80575602565693</v>
      </c>
      <c r="F26">
        <v>36.23278659129074</v>
      </c>
      <c r="G26">
        <v>35.37232818092162</v>
      </c>
      <c r="H26">
        <f t="shared" si="4"/>
        <v>28.246995362517012</v>
      </c>
      <c r="I26">
        <f t="shared" si="5"/>
        <v>8.7319796087065544</v>
      </c>
    </row>
    <row r="27" spans="3:9">
      <c r="C27">
        <v>0.04</v>
      </c>
      <c r="D27">
        <v>20.709676320852701</v>
      </c>
      <c r="E27">
        <v>19.717014864381671</v>
      </c>
      <c r="F27">
        <v>33.696724151717888</v>
      </c>
      <c r="G27">
        <v>32.850804604942731</v>
      </c>
      <c r="H27">
        <f t="shared" si="4"/>
        <v>26.74355498547375</v>
      </c>
      <c r="I27">
        <f t="shared" si="5"/>
        <v>7.5592110959984327</v>
      </c>
    </row>
    <row r="28" spans="3:9">
      <c r="C28">
        <v>8.0000000000000002E-3</v>
      </c>
      <c r="D28">
        <v>20.550111038949982</v>
      </c>
      <c r="E28">
        <v>20.568110781115838</v>
      </c>
      <c r="F28">
        <v>34.076188491520213</v>
      </c>
      <c r="G28">
        <v>31.948668118937597</v>
      </c>
      <c r="H28">
        <f t="shared" si="4"/>
        <v>26.785769607630911</v>
      </c>
      <c r="I28">
        <f t="shared" si="5"/>
        <v>7.2422014979039462</v>
      </c>
    </row>
    <row r="29" spans="3:9">
      <c r="C29">
        <v>1.6000000000000001E-3</v>
      </c>
      <c r="D29">
        <v>20.571759377500808</v>
      </c>
      <c r="E29">
        <v>19.109158706645555</v>
      </c>
      <c r="F29">
        <v>28.917315059597225</v>
      </c>
      <c r="G29">
        <v>35.471919396540237</v>
      </c>
      <c r="H29">
        <f t="shared" si="4"/>
        <v>26.017538135070957</v>
      </c>
      <c r="I29">
        <f t="shared" si="5"/>
        <v>7.6414711465949594</v>
      </c>
    </row>
    <row r="30" spans="3:9">
      <c r="C30">
        <v>3.2000000000000003E-4</v>
      </c>
      <c r="D30">
        <v>19.127401688570405</v>
      </c>
      <c r="E30">
        <v>17.717340805658729</v>
      </c>
      <c r="F30">
        <v>32.024512524019414</v>
      </c>
      <c r="G30">
        <v>31.692057176504228</v>
      </c>
      <c r="H30">
        <f t="shared" si="4"/>
        <v>25.140328048688197</v>
      </c>
      <c r="I30">
        <f t="shared" si="5"/>
        <v>7.7797423581384653</v>
      </c>
    </row>
    <row r="31" spans="3:9">
      <c r="C31">
        <v>0</v>
      </c>
      <c r="D31">
        <v>19.6262864342754</v>
      </c>
      <c r="E31">
        <v>20.027388796863178</v>
      </c>
      <c r="F31">
        <v>34.672766527658979</v>
      </c>
      <c r="G31">
        <v>33.280912652930674</v>
      </c>
      <c r="H31">
        <f t="shared" si="4"/>
        <v>26.90183860293206</v>
      </c>
      <c r="I31">
        <f t="shared" si="5"/>
        <v>8.1908816383763181</v>
      </c>
    </row>
  </sheetData>
  <mergeCells count="8">
    <mergeCell ref="O4:P4"/>
    <mergeCell ref="V4:W4"/>
    <mergeCell ref="X4:Y4"/>
    <mergeCell ref="D20:E20"/>
    <mergeCell ref="F20:G20"/>
    <mergeCell ref="D4:E4"/>
    <mergeCell ref="F4:G4"/>
    <mergeCell ref="M4:N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2F2B-4210-4272-913D-DE12489EFF15}">
  <dimension ref="B2:K77"/>
  <sheetViews>
    <sheetView zoomScale="80" zoomScaleNormal="80" workbookViewId="0">
      <selection activeCell="R28" sqref="R27:R28"/>
    </sheetView>
  </sheetViews>
  <sheetFormatPr defaultRowHeight="15"/>
  <cols>
    <col min="1" max="1" width="9.140625" style="11"/>
    <col min="2" max="2" width="13.42578125" style="11" customWidth="1"/>
    <col min="3" max="3" width="14.140625" style="11" customWidth="1"/>
    <col min="4" max="4" width="14.85546875" style="11" customWidth="1"/>
    <col min="5" max="6" width="9.140625" style="11"/>
    <col min="7" max="7" width="9.140625" style="61"/>
    <col min="8" max="8" width="14.85546875" style="11" customWidth="1"/>
    <col min="9" max="10" width="9.140625" style="11"/>
    <col min="11" max="11" width="20.5703125" style="11" customWidth="1"/>
    <col min="12" max="16384" width="9.140625" style="11"/>
  </cols>
  <sheetData>
    <row r="2" spans="2:11">
      <c r="B2" s="11" t="s">
        <v>5</v>
      </c>
      <c r="C2" s="130" t="s">
        <v>130</v>
      </c>
      <c r="D2" s="132"/>
      <c r="E2" s="132"/>
      <c r="F2" s="132"/>
      <c r="G2" s="107"/>
      <c r="H2" s="130" t="s">
        <v>135</v>
      </c>
      <c r="I2" s="132"/>
      <c r="J2" s="132"/>
      <c r="K2" s="131"/>
    </row>
    <row r="3" spans="2:11">
      <c r="C3" s="50" t="s">
        <v>118</v>
      </c>
      <c r="D3" s="54" t="s">
        <v>119</v>
      </c>
      <c r="E3" s="49"/>
      <c r="F3" s="49"/>
      <c r="G3" s="107"/>
      <c r="H3" s="50" t="s">
        <v>118</v>
      </c>
      <c r="I3" s="50" t="s">
        <v>119</v>
      </c>
      <c r="J3" s="49"/>
      <c r="K3" s="51"/>
    </row>
    <row r="4" spans="2:11">
      <c r="B4" s="11" t="s">
        <v>16</v>
      </c>
      <c r="C4" s="52" t="s">
        <v>52</v>
      </c>
      <c r="D4" s="13" t="s">
        <v>52</v>
      </c>
      <c r="E4" s="53" t="s">
        <v>2</v>
      </c>
      <c r="F4" s="53" t="s">
        <v>3</v>
      </c>
      <c r="G4" s="108"/>
      <c r="H4" s="52" t="s">
        <v>52</v>
      </c>
      <c r="I4" s="13" t="s">
        <v>52</v>
      </c>
      <c r="J4" s="53" t="s">
        <v>2</v>
      </c>
      <c r="K4" s="13" t="s">
        <v>3</v>
      </c>
    </row>
    <row r="5" spans="2:11">
      <c r="B5" s="11">
        <v>125</v>
      </c>
      <c r="C5" s="11">
        <v>1.6016000509262085</v>
      </c>
      <c r="D5" s="11">
        <v>1.7186000347137451</v>
      </c>
      <c r="E5" s="11">
        <f>AVERAGE(C5:D5)</f>
        <v>1.6601000428199768</v>
      </c>
      <c r="F5" s="11">
        <f>STDEV(C5:D5)</f>
        <v>8.2731481934883264E-2</v>
      </c>
      <c r="H5" s="11">
        <f>C5/$C$5*100</f>
        <v>100</v>
      </c>
      <c r="I5" s="11">
        <f>D5/$D$5*100</f>
        <v>100</v>
      </c>
      <c r="J5" s="11">
        <f>AVERAGE(H5:I5)</f>
        <v>100</v>
      </c>
      <c r="K5" s="11">
        <f>STDEV(H5:I5)</f>
        <v>0</v>
      </c>
    </row>
    <row r="6" spans="2:11">
      <c r="B6" s="11">
        <f>B5/5</f>
        <v>25</v>
      </c>
      <c r="C6" s="11">
        <v>1.4909000396728516</v>
      </c>
      <c r="D6" s="11">
        <v>1.552899956703186</v>
      </c>
      <c r="E6" s="11">
        <f t="shared" ref="E6:E12" si="0">AVERAGE(C6:D6)</f>
        <v>1.5218999981880188</v>
      </c>
      <c r="F6" s="11">
        <f t="shared" ref="F6:F12" si="1">STDEV(C6:D6)</f>
        <v>4.3840561765152816E-2</v>
      </c>
      <c r="H6" s="11">
        <f t="shared" ref="H6:H12" si="2">C6/$C$5*100</f>
        <v>93.088161355305971</v>
      </c>
      <c r="I6" s="11">
        <f t="shared" ref="I6:I12" si="3">D6/$D$5*100</f>
        <v>90.358426936831833</v>
      </c>
      <c r="J6" s="11">
        <f t="shared" ref="J6:J12" si="4">AVERAGE(H6:I6)</f>
        <v>91.723294146068895</v>
      </c>
      <c r="K6" s="11">
        <f t="shared" ref="K6:K12" si="5">STDEV(H6:I6)</f>
        <v>1.9302137181413797</v>
      </c>
    </row>
    <row r="7" spans="2:11">
      <c r="B7" s="11">
        <f t="shared" ref="B7:B11" si="6">B6/5</f>
        <v>5</v>
      </c>
      <c r="C7" s="11">
        <v>1.2977999448776245</v>
      </c>
      <c r="D7" s="11">
        <v>1.3142999410629272</v>
      </c>
      <c r="E7" s="11">
        <f t="shared" si="0"/>
        <v>1.3060499429702759</v>
      </c>
      <c r="F7" s="11">
        <f t="shared" si="1"/>
        <v>1.166725919217973E-2</v>
      </c>
      <c r="H7" s="11">
        <f t="shared" si="2"/>
        <v>81.03146251319761</v>
      </c>
      <c r="I7" s="11">
        <f t="shared" si="3"/>
        <v>76.47503284740948</v>
      </c>
      <c r="J7" s="11">
        <f t="shared" si="4"/>
        <v>78.753247680303545</v>
      </c>
      <c r="K7" s="11">
        <f t="shared" si="5"/>
        <v>3.2218823146783411</v>
      </c>
    </row>
    <row r="8" spans="2:11">
      <c r="B8" s="11">
        <f t="shared" si="6"/>
        <v>1</v>
      </c>
      <c r="C8" s="11">
        <v>0.88789999485015869</v>
      </c>
      <c r="D8" s="11">
        <v>0.84119999408721924</v>
      </c>
      <c r="E8" s="11">
        <f t="shared" si="0"/>
        <v>0.86454999446868896</v>
      </c>
      <c r="F8" s="11">
        <f t="shared" si="1"/>
        <v>3.302188722089143E-2</v>
      </c>
      <c r="H8" s="11">
        <f t="shared" si="2"/>
        <v>55.438309603991613</v>
      </c>
      <c r="I8" s="11">
        <f t="shared" si="3"/>
        <v>48.946815844055998</v>
      </c>
      <c r="J8" s="11">
        <f t="shared" si="4"/>
        <v>52.192562724023801</v>
      </c>
      <c r="K8" s="11">
        <f t="shared" si="5"/>
        <v>4.5901792576806315</v>
      </c>
    </row>
    <row r="9" spans="2:11">
      <c r="B9" s="11">
        <f t="shared" si="6"/>
        <v>0.2</v>
      </c>
      <c r="C9" s="11">
        <v>0.20059999823570251</v>
      </c>
      <c r="D9" s="11">
        <v>0.19939999282360077</v>
      </c>
      <c r="E9" s="11">
        <f t="shared" si="0"/>
        <v>0.19999999552965164</v>
      </c>
      <c r="F9" s="11">
        <f t="shared" si="1"/>
        <v>8.4853196435770179E-4</v>
      </c>
      <c r="H9" s="11">
        <f t="shared" si="2"/>
        <v>12.524974516558935</v>
      </c>
      <c r="I9" s="11">
        <f t="shared" si="3"/>
        <v>11.602466472474696</v>
      </c>
      <c r="J9" s="11">
        <f t="shared" si="4"/>
        <v>12.063720494516815</v>
      </c>
      <c r="K9" s="11">
        <f t="shared" si="5"/>
        <v>0.65231169367110398</v>
      </c>
    </row>
    <row r="10" spans="2:11">
      <c r="B10" s="11">
        <f t="shared" si="6"/>
        <v>0.04</v>
      </c>
      <c r="C10" s="11">
        <v>5.9300001710653305E-2</v>
      </c>
      <c r="D10" s="11">
        <v>6.6600002348423004E-2</v>
      </c>
      <c r="E10" s="11">
        <f t="shared" si="0"/>
        <v>6.2950002029538155E-2</v>
      </c>
      <c r="F10" s="11">
        <f t="shared" si="1"/>
        <v>5.1618799536330756E-3</v>
      </c>
      <c r="H10" s="11">
        <f t="shared" si="2"/>
        <v>3.7025474416262658</v>
      </c>
      <c r="I10" s="11">
        <f t="shared" si="3"/>
        <v>3.8752473526812241</v>
      </c>
      <c r="J10" s="11">
        <f t="shared" si="4"/>
        <v>3.788897397153745</v>
      </c>
      <c r="K10" s="11">
        <f t="shared" si="5"/>
        <v>0.12211727821727462</v>
      </c>
    </row>
    <row r="11" spans="2:11">
      <c r="B11" s="11">
        <f t="shared" si="6"/>
        <v>8.0000000000000002E-3</v>
      </c>
      <c r="C11" s="11">
        <v>4.8000000417232513E-2</v>
      </c>
      <c r="D11" s="11">
        <v>5.3300000727176666E-2</v>
      </c>
      <c r="E11" s="11">
        <f t="shared" si="0"/>
        <v>5.065000057220459E-2</v>
      </c>
      <c r="F11" s="11">
        <f t="shared" si="1"/>
        <v>3.747666159452314E-3</v>
      </c>
      <c r="H11" s="11">
        <f t="shared" si="2"/>
        <v>2.9970029277580266</v>
      </c>
      <c r="I11" s="11">
        <f t="shared" si="3"/>
        <v>3.1013615530418903</v>
      </c>
      <c r="J11" s="11">
        <f t="shared" si="4"/>
        <v>3.0491822403999587</v>
      </c>
      <c r="K11" s="11">
        <f t="shared" si="5"/>
        <v>7.3792691613525946E-2</v>
      </c>
    </row>
    <row r="12" spans="2:11">
      <c r="B12" s="11">
        <v>0</v>
      </c>
      <c r="C12" s="11">
        <v>5.0400000065565109E-2</v>
      </c>
      <c r="D12" s="11">
        <v>5.0400000065565109E-2</v>
      </c>
      <c r="E12" s="11">
        <f t="shared" si="0"/>
        <v>5.0400000065565109E-2</v>
      </c>
      <c r="F12" s="11">
        <f t="shared" si="1"/>
        <v>0</v>
      </c>
      <c r="H12" s="11">
        <f t="shared" si="2"/>
        <v>3.1468530508861239</v>
      </c>
      <c r="I12" s="11">
        <f t="shared" si="3"/>
        <v>2.9326195186514048</v>
      </c>
      <c r="J12" s="11">
        <f t="shared" si="4"/>
        <v>3.0397362847687646</v>
      </c>
      <c r="K12" s="11">
        <f t="shared" si="5"/>
        <v>0.15148598340071667</v>
      </c>
    </row>
    <row r="15" spans="2:11">
      <c r="B15" s="11" t="s">
        <v>99</v>
      </c>
      <c r="C15" s="130" t="s">
        <v>130</v>
      </c>
      <c r="D15" s="132"/>
      <c r="E15" s="132"/>
      <c r="F15" s="131"/>
      <c r="G15" s="107"/>
      <c r="H15" s="130" t="s">
        <v>135</v>
      </c>
      <c r="I15" s="132"/>
      <c r="J15" s="132"/>
      <c r="K15" s="131"/>
    </row>
    <row r="16" spans="2:11">
      <c r="C16" s="50" t="s">
        <v>118</v>
      </c>
      <c r="D16" s="50" t="s">
        <v>119</v>
      </c>
      <c r="E16" s="49"/>
      <c r="F16" s="49"/>
      <c r="G16" s="107"/>
      <c r="H16" s="50" t="s">
        <v>118</v>
      </c>
      <c r="I16" s="50" t="s">
        <v>119</v>
      </c>
      <c r="J16" s="49"/>
      <c r="K16" s="51"/>
    </row>
    <row r="17" spans="2:11">
      <c r="B17" s="11" t="s">
        <v>53</v>
      </c>
      <c r="C17" s="52" t="s">
        <v>52</v>
      </c>
      <c r="D17" s="13" t="s">
        <v>52</v>
      </c>
      <c r="E17" s="53" t="s">
        <v>2</v>
      </c>
      <c r="F17" s="53" t="s">
        <v>3</v>
      </c>
      <c r="G17" s="108"/>
      <c r="H17" s="52" t="s">
        <v>52</v>
      </c>
      <c r="I17" s="13" t="s">
        <v>52</v>
      </c>
      <c r="J17" s="53" t="s">
        <v>2</v>
      </c>
      <c r="K17" s="13" t="s">
        <v>3</v>
      </c>
    </row>
    <row r="18" spans="2:11">
      <c r="B18" s="11">
        <v>125</v>
      </c>
      <c r="C18" s="11">
        <v>1.2894999980926514</v>
      </c>
      <c r="D18" s="11">
        <v>1.3937000036239624</v>
      </c>
      <c r="E18" s="11">
        <f>AVERAGE(C18:D18)</f>
        <v>1.3416000008583069</v>
      </c>
      <c r="F18" s="11">
        <f>STDEV(C18:D18)</f>
        <v>7.3680530510865788E-2</v>
      </c>
      <c r="H18" s="11">
        <f>C18/$C$5*100</f>
        <v>80.513234084060556</v>
      </c>
      <c r="I18" s="11">
        <f>D18/$D$5*100</f>
        <v>81.095075961411865</v>
      </c>
      <c r="J18" s="11">
        <f>AVERAGE(H18:I18)</f>
        <v>80.804155022736211</v>
      </c>
      <c r="K18" s="11">
        <f>STDEV(H18:I18)</f>
        <v>0.41142433705342191</v>
      </c>
    </row>
    <row r="19" spans="2:11">
      <c r="B19" s="11">
        <f>B18/5</f>
        <v>25</v>
      </c>
      <c r="C19" s="11">
        <v>1.1377999782562256</v>
      </c>
      <c r="D19" s="11">
        <v>1.2247999906539917</v>
      </c>
      <c r="E19" s="11">
        <f t="shared" ref="E19:E25" si="7">AVERAGE(C19:D19)</f>
        <v>1.1812999844551086</v>
      </c>
      <c r="F19" s="11">
        <f t="shared" ref="F19:F25" si="8">STDEV(C19:D19)</f>
        <v>6.1518298729774122E-2</v>
      </c>
      <c r="H19" s="11">
        <f t="shared" ref="H19:H25" si="9">C19/$C$5*100</f>
        <v>71.041454924919208</v>
      </c>
      <c r="I19" s="11">
        <f t="shared" ref="I19:I25" si="10">D19/$D$5*100</f>
        <v>71.267308618319561</v>
      </c>
      <c r="J19" s="11">
        <f t="shared" ref="J19:J25" si="11">AVERAGE(H19:I19)</f>
        <v>71.154381771619384</v>
      </c>
      <c r="K19" s="11">
        <f t="shared" ref="K19:K25" si="12">STDEV(H19:I19)</f>
        <v>0.15970267815941699</v>
      </c>
    </row>
    <row r="20" spans="2:11">
      <c r="B20" s="11">
        <f t="shared" ref="B20:B24" si="13">B19/5</f>
        <v>5</v>
      </c>
      <c r="C20" s="11">
        <v>0.91140002012252808</v>
      </c>
      <c r="D20" s="11">
        <v>1.0556999444961548</v>
      </c>
      <c r="E20" s="11">
        <f t="shared" si="7"/>
        <v>0.98354998230934143</v>
      </c>
      <c r="F20" s="11">
        <f t="shared" si="8"/>
        <v>0.10203545504929741</v>
      </c>
      <c r="H20" s="11">
        <f t="shared" si="9"/>
        <v>56.90559385256411</v>
      </c>
      <c r="I20" s="11">
        <f t="shared" si="10"/>
        <v>61.427901965101213</v>
      </c>
      <c r="J20" s="11">
        <f t="shared" si="11"/>
        <v>59.166747908832662</v>
      </c>
      <c r="K20" s="11">
        <f t="shared" si="12"/>
        <v>3.1977547329899223</v>
      </c>
    </row>
    <row r="21" spans="2:11">
      <c r="B21" s="11">
        <f t="shared" si="13"/>
        <v>1</v>
      </c>
      <c r="C21" s="11">
        <v>0.48809999227523804</v>
      </c>
      <c r="D21" s="11">
        <v>0.80099999904632568</v>
      </c>
      <c r="E21" s="11">
        <f t="shared" si="7"/>
        <v>0.64454999566078186</v>
      </c>
      <c r="F21" s="11">
        <f t="shared" si="8"/>
        <v>0.2212537166211527</v>
      </c>
      <c r="H21" s="11">
        <f t="shared" si="9"/>
        <v>30.475772774418235</v>
      </c>
      <c r="I21" s="11">
        <f t="shared" si="10"/>
        <v>46.607702948158177</v>
      </c>
      <c r="J21" s="11">
        <f t="shared" si="11"/>
        <v>38.541737861288205</v>
      </c>
      <c r="K21" s="11">
        <f t="shared" si="12"/>
        <v>11.406997219479404</v>
      </c>
    </row>
    <row r="22" spans="2:11">
      <c r="B22" s="11">
        <f t="shared" si="13"/>
        <v>0.2</v>
      </c>
      <c r="C22" s="11">
        <v>0.10649999976158142</v>
      </c>
      <c r="D22" s="11">
        <v>0.30570000410079956</v>
      </c>
      <c r="E22" s="11">
        <f t="shared" si="7"/>
        <v>0.20610000193119049</v>
      </c>
      <c r="F22" s="11">
        <f t="shared" si="8"/>
        <v>0.14085567388065084</v>
      </c>
      <c r="H22" s="11">
        <f t="shared" si="9"/>
        <v>6.6496001732762346</v>
      </c>
      <c r="I22" s="11">
        <f t="shared" si="10"/>
        <v>17.787734081578662</v>
      </c>
      <c r="J22" s="11">
        <f t="shared" si="11"/>
        <v>12.218667127427448</v>
      </c>
      <c r="K22" s="11">
        <f t="shared" si="12"/>
        <v>7.8758500163244722</v>
      </c>
    </row>
    <row r="23" spans="2:11">
      <c r="B23" s="11">
        <f t="shared" si="13"/>
        <v>0.04</v>
      </c>
      <c r="C23" s="11">
        <v>5.3399998694658279E-2</v>
      </c>
      <c r="D23" s="11">
        <v>8.1200003623962402E-2</v>
      </c>
      <c r="E23" s="11">
        <f t="shared" si="7"/>
        <v>6.7300001159310341E-2</v>
      </c>
      <c r="F23" s="11">
        <f t="shared" si="8"/>
        <v>1.9657572002530394E-2</v>
      </c>
      <c r="H23" s="11">
        <f t="shared" si="9"/>
        <v>3.3341656466467362</v>
      </c>
      <c r="I23" s="11">
        <f t="shared" si="10"/>
        <v>4.7247760958812792</v>
      </c>
      <c r="J23" s="11">
        <f t="shared" si="11"/>
        <v>4.0294708712640075</v>
      </c>
      <c r="K23" s="11">
        <f t="shared" si="12"/>
        <v>0.98331007864261988</v>
      </c>
    </row>
    <row r="24" spans="2:11">
      <c r="B24" s="11">
        <f t="shared" si="13"/>
        <v>8.0000000000000002E-3</v>
      </c>
      <c r="C24" s="11">
        <v>4.7100000083446503E-2</v>
      </c>
      <c r="D24" s="11">
        <v>5.3599998354911804E-2</v>
      </c>
      <c r="E24" s="11">
        <f t="shared" si="7"/>
        <v>5.0349999219179153E-2</v>
      </c>
      <c r="F24" s="11">
        <f t="shared" si="8"/>
        <v>4.5961928554539523E-3</v>
      </c>
      <c r="H24" s="11">
        <f t="shared" si="9"/>
        <v>2.9408091025102352</v>
      </c>
      <c r="I24" s="11">
        <f t="shared" si="10"/>
        <v>3.1188174835478559</v>
      </c>
      <c r="J24" s="11">
        <f t="shared" si="11"/>
        <v>3.0298132930290453</v>
      </c>
      <c r="K24" s="11">
        <f t="shared" si="12"/>
        <v>0.12587093333974045</v>
      </c>
    </row>
    <row r="25" spans="2:11">
      <c r="B25" s="11">
        <v>0</v>
      </c>
      <c r="C25" s="11">
        <v>4.7499999403953552E-2</v>
      </c>
      <c r="D25" s="11">
        <v>4.7499999403953552E-2</v>
      </c>
      <c r="E25" s="11">
        <f t="shared" si="7"/>
        <v>4.7499999403953552E-2</v>
      </c>
      <c r="F25" s="11">
        <f t="shared" si="8"/>
        <v>0</v>
      </c>
      <c r="H25" s="11">
        <f t="shared" si="9"/>
        <v>2.9657840842652452</v>
      </c>
      <c r="I25" s="11">
        <f t="shared" si="10"/>
        <v>2.7638774842609197</v>
      </c>
      <c r="J25" s="11">
        <f t="shared" si="11"/>
        <v>2.8648307842630825</v>
      </c>
      <c r="K25" s="11">
        <f t="shared" si="12"/>
        <v>0.14276952602937834</v>
      </c>
    </row>
    <row r="28" spans="2:11">
      <c r="B28" s="11" t="s">
        <v>100</v>
      </c>
      <c r="C28" s="130" t="s">
        <v>130</v>
      </c>
      <c r="D28" s="132"/>
      <c r="E28" s="132"/>
      <c r="F28" s="132"/>
      <c r="G28" s="107"/>
      <c r="H28" s="132" t="s">
        <v>135</v>
      </c>
      <c r="I28" s="132"/>
      <c r="J28" s="132"/>
      <c r="K28" s="132"/>
    </row>
    <row r="29" spans="2:11">
      <c r="C29" s="50" t="s">
        <v>118</v>
      </c>
      <c r="D29" s="50" t="s">
        <v>119</v>
      </c>
      <c r="E29" s="49"/>
      <c r="F29" s="49"/>
      <c r="G29" s="107"/>
      <c r="H29" s="49" t="s">
        <v>118</v>
      </c>
      <c r="I29" s="50" t="s">
        <v>119</v>
      </c>
      <c r="J29" s="49"/>
      <c r="K29" s="51"/>
    </row>
    <row r="30" spans="2:11">
      <c r="B30" s="11" t="s">
        <v>53</v>
      </c>
      <c r="C30" s="52" t="s">
        <v>52</v>
      </c>
      <c r="D30" s="13" t="s">
        <v>52</v>
      </c>
      <c r="E30" s="53" t="s">
        <v>2</v>
      </c>
      <c r="F30" s="53" t="s">
        <v>3</v>
      </c>
      <c r="G30" s="108"/>
      <c r="H30" s="53" t="s">
        <v>52</v>
      </c>
      <c r="I30" s="13" t="s">
        <v>52</v>
      </c>
      <c r="J30" s="53" t="s">
        <v>2</v>
      </c>
      <c r="K30" s="53" t="s">
        <v>3</v>
      </c>
    </row>
    <row r="31" spans="2:11">
      <c r="B31" s="11">
        <v>125</v>
      </c>
      <c r="C31" s="11">
        <v>1.503000020980835</v>
      </c>
      <c r="D31" s="11">
        <v>1.5958000421524048</v>
      </c>
      <c r="E31" s="11">
        <f>AVERAGE(C31:D31)</f>
        <v>1.5494000315666199</v>
      </c>
      <c r="F31" s="11">
        <f>STDEV(C31:D31)</f>
        <v>6.5619524264672199E-2</v>
      </c>
      <c r="H31" s="11">
        <f>C31/$C$5*100</f>
        <v>93.843654669694047</v>
      </c>
      <c r="I31" s="11">
        <f>D31/$D$5*100</f>
        <v>92.854649710175636</v>
      </c>
      <c r="J31" s="11">
        <f>AVERAGE(H31:I31)</f>
        <v>93.349152189934841</v>
      </c>
      <c r="K31" s="11">
        <f>STDEV(H31:I31)</f>
        <v>0.69933211350259528</v>
      </c>
    </row>
    <row r="32" spans="2:11">
      <c r="B32" s="11">
        <f>B31/5</f>
        <v>25</v>
      </c>
      <c r="C32" s="11">
        <v>1.4183000326156616</v>
      </c>
      <c r="D32" s="11">
        <v>1.4234000444412231</v>
      </c>
      <c r="E32" s="11">
        <f t="shared" ref="E32:E38" si="14">AVERAGE(C32:D32)</f>
        <v>1.4208500385284424</v>
      </c>
      <c r="F32" s="11">
        <f t="shared" ref="F32:F38" si="15">STDEV(C32:D32)</f>
        <v>3.606252945986137E-3</v>
      </c>
      <c r="H32" s="11">
        <f t="shared" ref="H32:H38" si="16">C32/$C$5*100</f>
        <v>88.55519402584035</v>
      </c>
      <c r="I32" s="11">
        <f t="shared" ref="I32:I38" si="17">D32/$D$5*100</f>
        <v>82.823229121970115</v>
      </c>
      <c r="J32" s="11">
        <f t="shared" ref="J32:J38" si="18">AVERAGE(H32:I32)</f>
        <v>85.689211573905226</v>
      </c>
      <c r="K32" s="11">
        <f t="shared" ref="K32:K38" si="19">STDEV(H32:I32)</f>
        <v>4.0531112530499405</v>
      </c>
    </row>
    <row r="33" spans="2:11">
      <c r="B33" s="11">
        <f t="shared" ref="B33:B37" si="20">B32/5</f>
        <v>5</v>
      </c>
      <c r="C33" s="11">
        <v>1.2121000289916992</v>
      </c>
      <c r="D33" s="11">
        <v>1.2243000268936157</v>
      </c>
      <c r="E33" s="11">
        <f t="shared" si="14"/>
        <v>1.2182000279426575</v>
      </c>
      <c r="F33" s="11">
        <f t="shared" si="15"/>
        <v>8.6267012469068115E-3</v>
      </c>
      <c r="H33" s="11">
        <f t="shared" si="16"/>
        <v>75.680568834319118</v>
      </c>
      <c r="I33" s="11">
        <f t="shared" si="17"/>
        <v>71.238217279422926</v>
      </c>
      <c r="J33" s="11">
        <f t="shared" si="18"/>
        <v>73.459393056871022</v>
      </c>
      <c r="K33" s="11">
        <f t="shared" si="19"/>
        <v>3.1412169088817006</v>
      </c>
    </row>
    <row r="34" spans="2:11">
      <c r="B34" s="11">
        <f t="shared" si="20"/>
        <v>1</v>
      </c>
      <c r="C34" s="11">
        <v>0.84689998626708984</v>
      </c>
      <c r="D34" s="11">
        <v>0.86180001497268677</v>
      </c>
      <c r="E34" s="11">
        <f t="shared" si="14"/>
        <v>0.85435000061988831</v>
      </c>
      <c r="F34" s="11">
        <f t="shared" si="15"/>
        <v>1.0535911337601801E-2</v>
      </c>
      <c r="H34" s="11">
        <f t="shared" si="16"/>
        <v>52.878369089544286</v>
      </c>
      <c r="I34" s="11">
        <f t="shared" si="17"/>
        <v>50.145467099110739</v>
      </c>
      <c r="J34" s="11">
        <f t="shared" si="18"/>
        <v>51.511918094327513</v>
      </c>
      <c r="K34" s="11">
        <f t="shared" si="19"/>
        <v>1.9324535297537742</v>
      </c>
    </row>
    <row r="35" spans="2:11">
      <c r="B35" s="11">
        <f t="shared" si="20"/>
        <v>0.2</v>
      </c>
      <c r="C35" s="11">
        <v>0.22990000247955322</v>
      </c>
      <c r="D35" s="11">
        <v>0.25670000910758972</v>
      </c>
      <c r="E35" s="11">
        <f t="shared" si="14"/>
        <v>0.24330000579357147</v>
      </c>
      <c r="F35" s="11">
        <f t="shared" si="15"/>
        <v>1.8950466422529028E-2</v>
      </c>
      <c r="H35" s="11">
        <f t="shared" si="16"/>
        <v>14.354395302784962</v>
      </c>
      <c r="I35" s="11">
        <f t="shared" si="17"/>
        <v>14.936576511261762</v>
      </c>
      <c r="J35" s="11">
        <f t="shared" si="18"/>
        <v>14.645485907023362</v>
      </c>
      <c r="K35" s="11">
        <f t="shared" si="19"/>
        <v>0.41166428039332481</v>
      </c>
    </row>
    <row r="36" spans="2:11">
      <c r="B36" s="11">
        <f t="shared" si="20"/>
        <v>0.04</v>
      </c>
      <c r="C36" s="11">
        <v>6.2399998307228088E-2</v>
      </c>
      <c r="D36" s="11">
        <v>7.1999996900558472E-2</v>
      </c>
      <c r="E36" s="11">
        <f t="shared" si="14"/>
        <v>6.719999760389328E-2</v>
      </c>
      <c r="F36" s="11">
        <f t="shared" si="15"/>
        <v>6.7882241047252318E-3</v>
      </c>
      <c r="H36" s="11">
        <f t="shared" si="16"/>
        <v>3.8961036665266118</v>
      </c>
      <c r="I36" s="11">
        <f t="shared" si="17"/>
        <v>4.1894562694193702</v>
      </c>
      <c r="J36" s="11">
        <f t="shared" si="18"/>
        <v>4.042779967972991</v>
      </c>
      <c r="K36" s="11">
        <f t="shared" si="19"/>
        <v>0.20743161478419392</v>
      </c>
    </row>
    <row r="37" spans="2:11">
      <c r="B37" s="11">
        <f t="shared" si="20"/>
        <v>8.0000000000000002E-3</v>
      </c>
      <c r="C37" s="11">
        <v>4.9499999731779099E-2</v>
      </c>
      <c r="D37" s="11">
        <v>5.3100001066923141E-2</v>
      </c>
      <c r="E37" s="11">
        <f t="shared" si="14"/>
        <v>5.130000039935112E-2</v>
      </c>
      <c r="F37" s="11">
        <f t="shared" si="15"/>
        <v>2.5455853563609776E-3</v>
      </c>
      <c r="H37" s="11">
        <f t="shared" si="16"/>
        <v>3.090659225638333</v>
      </c>
      <c r="I37" s="11">
        <f t="shared" si="17"/>
        <v>3.089724193783554</v>
      </c>
      <c r="J37" s="11">
        <f t="shared" si="18"/>
        <v>3.0901917097109433</v>
      </c>
      <c r="K37" s="11">
        <f t="shared" si="19"/>
        <v>6.6116736513962702E-4</v>
      </c>
    </row>
    <row r="38" spans="2:11">
      <c r="B38" s="11">
        <v>0</v>
      </c>
      <c r="C38" s="11">
        <v>4.7100000083446503E-2</v>
      </c>
      <c r="D38" s="11">
        <v>4.7100000083446503E-2</v>
      </c>
      <c r="E38" s="11">
        <f t="shared" si="14"/>
        <v>4.7100000083446503E-2</v>
      </c>
      <c r="F38" s="11">
        <f t="shared" si="15"/>
        <v>0</v>
      </c>
      <c r="H38" s="11">
        <f t="shared" si="16"/>
        <v>2.9408091025102352</v>
      </c>
      <c r="I38" s="11">
        <f t="shared" si="17"/>
        <v>2.740602765744248</v>
      </c>
      <c r="J38" s="11">
        <f t="shared" si="18"/>
        <v>2.8407059341272416</v>
      </c>
      <c r="K38" s="11">
        <f t="shared" si="19"/>
        <v>0.14156725836374717</v>
      </c>
    </row>
    <row r="41" spans="2:11">
      <c r="B41" s="11" t="s">
        <v>30</v>
      </c>
      <c r="C41" s="130" t="s">
        <v>130</v>
      </c>
      <c r="D41" s="132"/>
      <c r="E41" s="132"/>
      <c r="F41" s="132"/>
      <c r="G41" s="107"/>
      <c r="H41" s="130" t="s">
        <v>136</v>
      </c>
      <c r="I41" s="132"/>
      <c r="J41" s="132"/>
      <c r="K41" s="131"/>
    </row>
    <row r="42" spans="2:11">
      <c r="C42" s="50" t="s">
        <v>118</v>
      </c>
      <c r="D42" s="50" t="s">
        <v>119</v>
      </c>
      <c r="E42" s="49"/>
      <c r="F42" s="49"/>
      <c r="G42" s="107"/>
      <c r="H42" s="50" t="s">
        <v>118</v>
      </c>
      <c r="I42" s="50" t="s">
        <v>119</v>
      </c>
      <c r="J42" s="49"/>
      <c r="K42" s="51"/>
    </row>
    <row r="43" spans="2:11">
      <c r="B43" s="11" t="s">
        <v>53</v>
      </c>
      <c r="C43" s="52" t="s">
        <v>52</v>
      </c>
      <c r="D43" s="13" t="s">
        <v>52</v>
      </c>
      <c r="E43" s="53" t="s">
        <v>2</v>
      </c>
      <c r="F43" s="53" t="s">
        <v>3</v>
      </c>
      <c r="G43" s="108"/>
      <c r="H43" s="52" t="s">
        <v>52</v>
      </c>
      <c r="I43" s="13" t="s">
        <v>52</v>
      </c>
      <c r="J43" s="53" t="s">
        <v>2</v>
      </c>
      <c r="K43" s="13" t="s">
        <v>3</v>
      </c>
    </row>
    <row r="44" spans="2:11">
      <c r="B44" s="11">
        <v>125</v>
      </c>
      <c r="C44" s="11">
        <v>0.51730000972747803</v>
      </c>
      <c r="D44" s="11">
        <v>0.30950000882148743</v>
      </c>
      <c r="E44" s="11">
        <f>AVERAGE(C44:D44)</f>
        <v>0.41340000927448273</v>
      </c>
      <c r="F44" s="11">
        <f>STDEV(C44:D44)</f>
        <v>0.14693678977119667</v>
      </c>
      <c r="H44" s="11">
        <f>C44/$C$44*100</f>
        <v>100</v>
      </c>
      <c r="I44" s="11">
        <f>D44/$D$44*100</f>
        <v>100</v>
      </c>
      <c r="J44" s="11">
        <f>AVERAGE(H44:I44)</f>
        <v>100</v>
      </c>
      <c r="K44" s="11">
        <f>STDEV(H44:I44)</f>
        <v>0</v>
      </c>
    </row>
    <row r="45" spans="2:11">
      <c r="B45" s="11">
        <f>B44/5</f>
        <v>25</v>
      </c>
      <c r="C45" s="11">
        <v>0.4106999933719635</v>
      </c>
      <c r="D45" s="11">
        <v>0.23399999737739563</v>
      </c>
      <c r="E45" s="11">
        <f t="shared" ref="E45:E51" si="21">AVERAGE(C45:D45)</f>
        <v>0.32234999537467957</v>
      </c>
      <c r="F45" s="11">
        <f t="shared" ref="F45:F51" si="22">STDEV(C45:D45)</f>
        <v>0.12494576540339472</v>
      </c>
      <c r="H45" s="11">
        <f t="shared" ref="H45:H51" si="23">C45/$C$44*100</f>
        <v>79.392999352218624</v>
      </c>
      <c r="I45" s="11">
        <f t="shared" ref="I45:I51" si="24">D45/$D$44*100</f>
        <v>75.605812829673141</v>
      </c>
      <c r="J45" s="11">
        <f t="shared" ref="J45:J51" si="25">AVERAGE(H45:I45)</f>
        <v>77.499406090945882</v>
      </c>
      <c r="K45" s="11">
        <f t="shared" ref="K45:K51" si="26">STDEV(H45:I45)</f>
        <v>2.6779452717102106</v>
      </c>
    </row>
    <row r="46" spans="2:11">
      <c r="B46" s="11">
        <f t="shared" ref="B46:B50" si="27">B45/5</f>
        <v>5</v>
      </c>
      <c r="C46" s="11">
        <v>0.33430001139640808</v>
      </c>
      <c r="D46" s="11">
        <v>0.1703999936580658</v>
      </c>
      <c r="E46" s="11">
        <f t="shared" si="21"/>
        <v>0.25235000252723694</v>
      </c>
      <c r="F46" s="11">
        <f t="shared" si="22"/>
        <v>0.11589481397937726</v>
      </c>
      <c r="H46" s="11">
        <f t="shared" si="23"/>
        <v>64.624010266793292</v>
      </c>
      <c r="I46" s="11">
        <f t="shared" si="24"/>
        <v>55.0565391926527</v>
      </c>
      <c r="J46" s="11">
        <f t="shared" si="25"/>
        <v>59.840274729722992</v>
      </c>
      <c r="K46" s="11">
        <f t="shared" si="26"/>
        <v>6.7652236753309545</v>
      </c>
    </row>
    <row r="47" spans="2:11">
      <c r="B47" s="11">
        <f t="shared" si="27"/>
        <v>1</v>
      </c>
      <c r="C47" s="11">
        <v>0.18520000576972961</v>
      </c>
      <c r="D47" s="11">
        <v>9.6100002527236938E-2</v>
      </c>
      <c r="E47" s="11">
        <f t="shared" si="21"/>
        <v>0.14065000414848328</v>
      </c>
      <c r="F47" s="11">
        <f t="shared" si="22"/>
        <v>6.3003216496509945E-2</v>
      </c>
      <c r="H47" s="11">
        <f t="shared" si="23"/>
        <v>35.80127629753882</v>
      </c>
      <c r="I47" s="11">
        <f t="shared" si="24"/>
        <v>31.050080706997729</v>
      </c>
      <c r="J47" s="11">
        <f t="shared" si="25"/>
        <v>33.425678502268276</v>
      </c>
      <c r="K47" s="11">
        <f t="shared" si="26"/>
        <v>3.3596026208152288</v>
      </c>
    </row>
    <row r="48" spans="2:11">
      <c r="B48" s="11">
        <f t="shared" si="27"/>
        <v>0.2</v>
      </c>
      <c r="C48" s="11">
        <v>8.4200002253055573E-2</v>
      </c>
      <c r="D48" s="11">
        <v>6.1099998652935028E-2</v>
      </c>
      <c r="E48" s="11">
        <f t="shared" si="21"/>
        <v>7.26500004529953E-2</v>
      </c>
      <c r="F48" s="11">
        <f t="shared" si="22"/>
        <v>1.6334169191078898E-2</v>
      </c>
      <c r="H48" s="11">
        <f t="shared" si="23"/>
        <v>16.276822089644554</v>
      </c>
      <c r="I48" s="11">
        <f t="shared" si="24"/>
        <v>19.741517580432806</v>
      </c>
      <c r="J48" s="11">
        <f t="shared" si="25"/>
        <v>18.00916983503868</v>
      </c>
      <c r="K48" s="11">
        <f t="shared" si="26"/>
        <v>2.4499096762828261</v>
      </c>
    </row>
    <row r="49" spans="2:11">
      <c r="B49" s="11">
        <f t="shared" si="27"/>
        <v>0.04</v>
      </c>
      <c r="C49" s="11">
        <v>5.2099999040365219E-2</v>
      </c>
      <c r="D49" s="11">
        <v>5.559999868273735E-2</v>
      </c>
      <c r="E49" s="11">
        <f t="shared" si="21"/>
        <v>5.3849998861551285E-2</v>
      </c>
      <c r="F49" s="11">
        <f t="shared" si="22"/>
        <v>2.4748734812718252E-3</v>
      </c>
      <c r="H49" s="11">
        <f t="shared" si="23"/>
        <v>10.071524852244316</v>
      </c>
      <c r="I49" s="11">
        <f t="shared" si="24"/>
        <v>17.96445786688367</v>
      </c>
      <c r="J49" s="11">
        <f t="shared" si="25"/>
        <v>14.017991359563993</v>
      </c>
      <c r="K49" s="11">
        <f t="shared" si="26"/>
        <v>5.5811464581026673</v>
      </c>
    </row>
    <row r="50" spans="2:11">
      <c r="B50" s="11">
        <f t="shared" si="27"/>
        <v>8.0000000000000002E-3</v>
      </c>
      <c r="C50" s="11">
        <v>4.9300000071525574E-2</v>
      </c>
      <c r="D50" s="11">
        <v>5.4999999701976776E-2</v>
      </c>
      <c r="E50" s="11">
        <f t="shared" si="21"/>
        <v>5.2149999886751175E-2</v>
      </c>
      <c r="F50" s="11">
        <f t="shared" si="22"/>
        <v>4.0305083914528601E-3</v>
      </c>
      <c r="H50" s="11">
        <f t="shared" si="23"/>
        <v>9.5302530725830845</v>
      </c>
      <c r="I50" s="11">
        <f t="shared" si="24"/>
        <v>17.770597135491368</v>
      </c>
      <c r="J50" s="11">
        <f t="shared" si="25"/>
        <v>13.650425104037225</v>
      </c>
      <c r="K50" s="11">
        <f t="shared" si="26"/>
        <v>5.8268031661927608</v>
      </c>
    </row>
    <row r="51" spans="2:11">
      <c r="B51" s="11">
        <v>0</v>
      </c>
      <c r="C51" s="11">
        <v>5.0400000065565109E-2</v>
      </c>
      <c r="D51" s="11">
        <v>5.0400000065565109E-2</v>
      </c>
      <c r="E51" s="11">
        <f t="shared" si="21"/>
        <v>5.0400000065565109E-2</v>
      </c>
      <c r="F51" s="11">
        <f t="shared" si="22"/>
        <v>0</v>
      </c>
      <c r="H51" s="11">
        <f t="shared" si="23"/>
        <v>9.7428956346079794</v>
      </c>
      <c r="I51" s="11">
        <f t="shared" si="24"/>
        <v>16.284329120854622</v>
      </c>
      <c r="J51" s="11">
        <f t="shared" si="25"/>
        <v>13.013612377731301</v>
      </c>
      <c r="K51" s="11">
        <f t="shared" si="26"/>
        <v>4.6254919768057556</v>
      </c>
    </row>
    <row r="54" spans="2:11">
      <c r="B54" s="11" t="s">
        <v>101</v>
      </c>
      <c r="C54" s="130" t="s">
        <v>130</v>
      </c>
      <c r="D54" s="132"/>
      <c r="E54" s="132"/>
      <c r="F54" s="132"/>
      <c r="G54" s="107"/>
      <c r="H54" s="130" t="s">
        <v>136</v>
      </c>
      <c r="I54" s="132"/>
      <c r="J54" s="132"/>
      <c r="K54" s="131"/>
    </row>
    <row r="55" spans="2:11">
      <c r="C55" s="50" t="s">
        <v>118</v>
      </c>
      <c r="D55" s="50" t="s">
        <v>119</v>
      </c>
      <c r="E55" s="49"/>
      <c r="F55" s="49"/>
      <c r="G55" s="107"/>
      <c r="H55" s="50" t="s">
        <v>118</v>
      </c>
      <c r="I55" s="50" t="s">
        <v>119</v>
      </c>
      <c r="J55" s="49"/>
      <c r="K55" s="51"/>
    </row>
    <row r="56" spans="2:11">
      <c r="B56" s="11" t="s">
        <v>53</v>
      </c>
      <c r="C56" s="52" t="s">
        <v>52</v>
      </c>
      <c r="D56" s="13" t="s">
        <v>52</v>
      </c>
      <c r="E56" s="53" t="s">
        <v>2</v>
      </c>
      <c r="F56" s="53" t="s">
        <v>3</v>
      </c>
      <c r="G56" s="108"/>
      <c r="H56" s="52" t="s">
        <v>52</v>
      </c>
      <c r="I56" s="13" t="s">
        <v>52</v>
      </c>
      <c r="J56" s="53" t="s">
        <v>2</v>
      </c>
      <c r="K56" s="13" t="s">
        <v>3</v>
      </c>
    </row>
    <row r="57" spans="2:11">
      <c r="B57" s="11">
        <v>125</v>
      </c>
      <c r="C57" s="11">
        <v>5.7399999350309372E-2</v>
      </c>
      <c r="D57" s="11">
        <v>6.6100001335144043E-2</v>
      </c>
      <c r="E57" s="11">
        <f>AVERAGE(C57:D57)</f>
        <v>6.1750000342726707E-2</v>
      </c>
      <c r="F57" s="11">
        <f>STDEV(C57:D57)</f>
        <v>6.1518303998130191E-3</v>
      </c>
      <c r="H57" s="11">
        <f>C57/$C$44*100</f>
        <v>11.096075443831639</v>
      </c>
      <c r="I57" s="11">
        <f>D57/$D$44*100</f>
        <v>21.357027286312299</v>
      </c>
      <c r="J57" s="11">
        <f>AVERAGE(H57:I57)</f>
        <v>16.22655136507197</v>
      </c>
      <c r="K57" s="11">
        <f>STDEV(H57:I57)</f>
        <v>7.2555886292466658</v>
      </c>
    </row>
    <row r="58" spans="2:11">
      <c r="B58" s="11">
        <f>B57/5</f>
        <v>25</v>
      </c>
      <c r="C58" s="11">
        <v>4.9699999392032623E-2</v>
      </c>
      <c r="D58" s="11">
        <v>5.7399999350309372E-2</v>
      </c>
      <c r="E58" s="11">
        <f t="shared" ref="E58:E64" si="28">AVERAGE(C58:D58)</f>
        <v>5.3549999371170998E-2</v>
      </c>
      <c r="F58" s="11">
        <f t="shared" ref="F58:F64" si="29">STDEV(C58:D58)</f>
        <v>5.4447221856336221E-3</v>
      </c>
      <c r="H58" s="11">
        <f t="shared" ref="H58:H64" si="30">C58/$C$44*100</f>
        <v>9.6075775096573803</v>
      </c>
      <c r="I58" s="11">
        <f t="shared" ref="I58:I64" si="31">D58/$D$44*100</f>
        <v>18.546041264708457</v>
      </c>
      <c r="J58" s="11">
        <f t="shared" ref="J58:J64" si="32">AVERAGE(H58:I58)</f>
        <v>14.076809387182919</v>
      </c>
      <c r="K58" s="11">
        <f t="shared" ref="K58:K64" si="33">STDEV(H58:I58)</f>
        <v>6.3204483345867848</v>
      </c>
    </row>
    <row r="59" spans="2:11">
      <c r="B59" s="11">
        <f t="shared" ref="B59:B63" si="34">B58/5</f>
        <v>5</v>
      </c>
      <c r="C59" s="11">
        <v>4.8900000751018524E-2</v>
      </c>
      <c r="D59" s="11">
        <v>5.6600000709295273E-2</v>
      </c>
      <c r="E59" s="11">
        <f t="shared" si="28"/>
        <v>5.2750000730156898E-2</v>
      </c>
      <c r="F59" s="11">
        <f t="shared" si="29"/>
        <v>5.4447221856336221E-3</v>
      </c>
      <c r="H59" s="11">
        <f t="shared" si="30"/>
        <v>9.4529286355087887</v>
      </c>
      <c r="I59" s="11">
        <f t="shared" si="31"/>
        <v>18.287560289518719</v>
      </c>
      <c r="J59" s="11">
        <f t="shared" si="32"/>
        <v>13.870244462513753</v>
      </c>
      <c r="K59" s="11">
        <f t="shared" si="33"/>
        <v>6.247027951835749</v>
      </c>
    </row>
    <row r="60" spans="2:11">
      <c r="B60" s="11">
        <f t="shared" si="34"/>
        <v>1</v>
      </c>
      <c r="C60" s="11">
        <v>4.8999998718500137E-2</v>
      </c>
      <c r="D60" s="11">
        <v>5.4999999701976776E-2</v>
      </c>
      <c r="E60" s="11">
        <f t="shared" si="28"/>
        <v>5.1999999210238457E-2</v>
      </c>
      <c r="F60" s="11">
        <f t="shared" si="29"/>
        <v>4.2426413825422853E-3</v>
      </c>
      <c r="H60" s="11">
        <f t="shared" si="30"/>
        <v>9.4722593847067831</v>
      </c>
      <c r="I60" s="11">
        <f t="shared" si="31"/>
        <v>17.770597135491368</v>
      </c>
      <c r="J60" s="11">
        <f t="shared" si="32"/>
        <v>13.621428260099076</v>
      </c>
      <c r="K60" s="11">
        <f t="shared" si="33"/>
        <v>5.8678108961561053</v>
      </c>
    </row>
    <row r="61" spans="2:11">
      <c r="B61" s="11">
        <f t="shared" si="34"/>
        <v>0.2</v>
      </c>
      <c r="C61" s="11">
        <v>4.9199998378753662E-2</v>
      </c>
      <c r="D61" s="11">
        <v>5.4800000041723251E-2</v>
      </c>
      <c r="E61" s="11">
        <f t="shared" si="28"/>
        <v>5.1999999210238457E-2</v>
      </c>
      <c r="F61" s="11">
        <f t="shared" si="29"/>
        <v>3.9597991505417396E-3</v>
      </c>
      <c r="H61" s="11">
        <f t="shared" si="30"/>
        <v>9.510921603243931</v>
      </c>
      <c r="I61" s="11">
        <f t="shared" si="31"/>
        <v>17.705976891693933</v>
      </c>
      <c r="J61" s="11">
        <f t="shared" si="32"/>
        <v>13.608449247468933</v>
      </c>
      <c r="K61" s="11">
        <f t="shared" si="33"/>
        <v>5.7947791666616695</v>
      </c>
    </row>
    <row r="62" spans="2:11">
      <c r="B62" s="11">
        <f t="shared" si="34"/>
        <v>0.04</v>
      </c>
      <c r="C62" s="11">
        <v>4.8700001090764999E-2</v>
      </c>
      <c r="D62" s="11">
        <v>5.6899998337030411E-2</v>
      </c>
      <c r="E62" s="11">
        <f t="shared" si="28"/>
        <v>5.2799999713897705E-2</v>
      </c>
      <c r="F62" s="11">
        <f t="shared" si="29"/>
        <v>5.7982736585452882E-3</v>
      </c>
      <c r="H62" s="11">
        <f t="shared" si="30"/>
        <v>9.4142664169716426</v>
      </c>
      <c r="I62" s="11">
        <f t="shared" si="31"/>
        <v>18.38449005339093</v>
      </c>
      <c r="J62" s="11">
        <f t="shared" si="32"/>
        <v>13.899378235181286</v>
      </c>
      <c r="K62" s="11">
        <f t="shared" si="33"/>
        <v>6.3429059620719306</v>
      </c>
    </row>
    <row r="63" spans="2:11">
      <c r="B63" s="11">
        <f t="shared" si="34"/>
        <v>8.0000000000000002E-3</v>
      </c>
      <c r="C63" s="11">
        <v>5.0299998372793198E-2</v>
      </c>
      <c r="D63" s="11">
        <v>5.5199999362230301E-2</v>
      </c>
      <c r="E63" s="11">
        <f t="shared" si="28"/>
        <v>5.2749998867511749E-2</v>
      </c>
      <c r="F63" s="11">
        <f t="shared" si="29"/>
        <v>3.4648239274517683E-3</v>
      </c>
      <c r="H63" s="11">
        <f t="shared" si="30"/>
        <v>9.7235641652688241</v>
      </c>
      <c r="I63" s="11">
        <f t="shared" si="31"/>
        <v>17.8352173792888</v>
      </c>
      <c r="J63" s="11">
        <f t="shared" si="32"/>
        <v>13.779390772278813</v>
      </c>
      <c r="K63" s="11">
        <f t="shared" si="33"/>
        <v>5.7358049942671734</v>
      </c>
    </row>
    <row r="64" spans="2:11">
      <c r="B64" s="11">
        <v>0</v>
      </c>
      <c r="C64" s="11">
        <v>5.090000107884407E-2</v>
      </c>
      <c r="D64" s="11">
        <v>5.090000107884407E-2</v>
      </c>
      <c r="E64" s="11">
        <f t="shared" si="28"/>
        <v>5.090000107884407E-2</v>
      </c>
      <c r="F64" s="11">
        <f t="shared" si="29"/>
        <v>0</v>
      </c>
      <c r="H64" s="11">
        <f t="shared" si="30"/>
        <v>9.8395515410214287</v>
      </c>
      <c r="I64" s="11">
        <f t="shared" si="31"/>
        <v>16.445880332172148</v>
      </c>
      <c r="J64" s="11">
        <f t="shared" si="32"/>
        <v>13.142715936596788</v>
      </c>
      <c r="K64" s="11">
        <f t="shared" si="33"/>
        <v>4.6713798869706045</v>
      </c>
    </row>
    <row r="67" spans="2:11">
      <c r="B67" s="11" t="s">
        <v>102</v>
      </c>
      <c r="C67" s="130" t="s">
        <v>130</v>
      </c>
      <c r="D67" s="132"/>
      <c r="E67" s="132"/>
      <c r="F67" s="132"/>
      <c r="G67" s="107"/>
      <c r="H67" s="130" t="s">
        <v>136</v>
      </c>
      <c r="I67" s="132"/>
      <c r="J67" s="132"/>
      <c r="K67" s="131"/>
    </row>
    <row r="68" spans="2:11">
      <c r="C68" s="50" t="s">
        <v>118</v>
      </c>
      <c r="D68" s="50" t="s">
        <v>119</v>
      </c>
      <c r="E68" s="49"/>
      <c r="F68" s="49"/>
      <c r="G68" s="107"/>
      <c r="H68" s="50" t="s">
        <v>118</v>
      </c>
      <c r="I68" s="50" t="s">
        <v>119</v>
      </c>
      <c r="J68" s="49"/>
      <c r="K68" s="51"/>
    </row>
    <row r="69" spans="2:11">
      <c r="B69" s="11" t="s">
        <v>53</v>
      </c>
      <c r="C69" s="52" t="s">
        <v>52</v>
      </c>
      <c r="D69" s="13" t="s">
        <v>52</v>
      </c>
      <c r="E69" s="53" t="s">
        <v>2</v>
      </c>
      <c r="F69" s="53" t="s">
        <v>3</v>
      </c>
      <c r="G69" s="108"/>
      <c r="H69" s="52" t="s">
        <v>52</v>
      </c>
      <c r="I69" s="13" t="s">
        <v>52</v>
      </c>
      <c r="J69" s="53" t="s">
        <v>2</v>
      </c>
      <c r="K69" s="13" t="s">
        <v>3</v>
      </c>
    </row>
    <row r="70" spans="2:11">
      <c r="B70" s="11">
        <v>125</v>
      </c>
      <c r="C70" s="11">
        <v>0.33989998698234558</v>
      </c>
      <c r="D70" s="11">
        <v>0.21649999916553497</v>
      </c>
      <c r="E70" s="11">
        <f>AVERAGE(C70:D70)</f>
        <v>0.27819999307394028</v>
      </c>
      <c r="F70" s="11">
        <f>STDEV(C70:D70)</f>
        <v>8.7256968183604122E-2</v>
      </c>
      <c r="H70" s="11">
        <f>C70/$C$44*100</f>
        <v>65.706549505268782</v>
      </c>
      <c r="I70" s="11">
        <f>D70/$D$44*100</f>
        <v>69.951532470038558</v>
      </c>
      <c r="J70" s="11">
        <f>AVERAGE(H70:I70)</f>
        <v>67.82904098765367</v>
      </c>
      <c r="K70" s="11">
        <f>STDEV(H70:I70)</f>
        <v>3.0016562404100835</v>
      </c>
    </row>
    <row r="71" spans="2:11">
      <c r="B71" s="11">
        <f>B70/5</f>
        <v>25</v>
      </c>
      <c r="C71" s="11">
        <v>0.2856999933719635</v>
      </c>
      <c r="D71" s="11">
        <v>0.1687999963760376</v>
      </c>
      <c r="E71" s="11">
        <f t="shared" ref="E71:E77" si="35">AVERAGE(C71:D71)</f>
        <v>0.22724999487400055</v>
      </c>
      <c r="F71" s="11">
        <f t="shared" ref="F71:F77" si="36">STDEV(C71:D71)</f>
        <v>8.2660780596506236E-2</v>
      </c>
      <c r="H71" s="11">
        <f t="shared" ref="H71:H77" si="37">C71/$C$44*100</f>
        <v>55.229071718454989</v>
      </c>
      <c r="I71" s="11">
        <f t="shared" ref="I71:I77" si="38">D71/$D$44*100</f>
        <v>54.539577242273232</v>
      </c>
      <c r="J71" s="11">
        <f t="shared" ref="J71:J77" si="39">AVERAGE(H71:I71)</f>
        <v>54.884324480364114</v>
      </c>
      <c r="K71" s="11">
        <f t="shared" ref="K71:K77" si="40">STDEV(H71:I71)</f>
        <v>0.48754621969878681</v>
      </c>
    </row>
    <row r="72" spans="2:11">
      <c r="B72" s="11">
        <f t="shared" ref="B72:B76" si="41">B71/5</f>
        <v>5</v>
      </c>
      <c r="C72" s="11">
        <v>0.19030000269412994</v>
      </c>
      <c r="D72" s="11">
        <v>0.12690000236034393</v>
      </c>
      <c r="E72" s="11">
        <f t="shared" si="35"/>
        <v>0.15860000252723694</v>
      </c>
      <c r="F72" s="11">
        <f t="shared" si="36"/>
        <v>4.4830570163249463E-2</v>
      </c>
      <c r="H72" s="11">
        <f t="shared" si="37"/>
        <v>36.787163950447841</v>
      </c>
      <c r="I72" s="11">
        <f t="shared" si="38"/>
        <v>41.001615102872897</v>
      </c>
      <c r="J72" s="11">
        <f t="shared" si="39"/>
        <v>38.894389526660369</v>
      </c>
      <c r="K72" s="11">
        <f t="shared" si="40"/>
        <v>2.9800669888592171</v>
      </c>
    </row>
    <row r="73" spans="2:11">
      <c r="B73" s="11">
        <f t="shared" si="41"/>
        <v>1</v>
      </c>
      <c r="C73" s="11">
        <v>0.10180000215768814</v>
      </c>
      <c r="D73" s="11">
        <v>8.3800002932548523E-2</v>
      </c>
      <c r="E73" s="11">
        <f t="shared" si="35"/>
        <v>9.2800002545118332E-2</v>
      </c>
      <c r="F73" s="11">
        <f t="shared" si="36"/>
        <v>1.2727921513448825E-2</v>
      </c>
      <c r="H73" s="11">
        <f t="shared" si="37"/>
        <v>19.679103082042857</v>
      </c>
      <c r="I73" s="11">
        <f t="shared" si="38"/>
        <v>27.075929093392194</v>
      </c>
      <c r="J73" s="11">
        <f t="shared" si="39"/>
        <v>23.377516087717524</v>
      </c>
      <c r="K73" s="11">
        <f t="shared" si="40"/>
        <v>5.2303458318821709</v>
      </c>
    </row>
    <row r="74" spans="2:11">
      <c r="B74" s="11">
        <f t="shared" si="41"/>
        <v>0.2</v>
      </c>
      <c r="C74" s="11">
        <v>5.9300001710653305E-2</v>
      </c>
      <c r="D74" s="11">
        <v>6.2300000339746475E-2</v>
      </c>
      <c r="E74" s="11">
        <f t="shared" si="35"/>
        <v>6.080000102519989E-2</v>
      </c>
      <c r="F74" s="11">
        <f t="shared" si="36"/>
        <v>2.1213193741821267E-3</v>
      </c>
      <c r="H74" s="11">
        <f t="shared" si="37"/>
        <v>11.463367600146286</v>
      </c>
      <c r="I74" s="11">
        <f t="shared" si="38"/>
        <v>20.12924024686529</v>
      </c>
      <c r="J74" s="11">
        <f t="shared" si="39"/>
        <v>15.796303923505789</v>
      </c>
      <c r="K74" s="11">
        <f t="shared" si="40"/>
        <v>6.1276973133940205</v>
      </c>
    </row>
    <row r="75" spans="2:11">
      <c r="B75" s="11">
        <f t="shared" si="41"/>
        <v>0.04</v>
      </c>
      <c r="C75" s="11">
        <v>5.169999971985817E-2</v>
      </c>
      <c r="D75" s="11">
        <v>5.8400001376867294E-2</v>
      </c>
      <c r="E75" s="11">
        <f t="shared" si="35"/>
        <v>5.5050000548362732E-2</v>
      </c>
      <c r="F75" s="11">
        <f t="shared" si="36"/>
        <v>4.7376166056322571E-3</v>
      </c>
      <c r="H75" s="11">
        <f t="shared" si="37"/>
        <v>9.9942004151700203</v>
      </c>
      <c r="I75" s="11">
        <f t="shared" si="38"/>
        <v>18.869143687343506</v>
      </c>
      <c r="J75" s="11">
        <f t="shared" si="39"/>
        <v>14.431672051256763</v>
      </c>
      <c r="K75" s="11">
        <f t="shared" si="40"/>
        <v>6.2755325703997968</v>
      </c>
    </row>
    <row r="76" spans="2:11">
      <c r="B76" s="11">
        <f t="shared" si="41"/>
        <v>8.0000000000000002E-3</v>
      </c>
      <c r="C76" s="11">
        <v>5.2000001072883606E-2</v>
      </c>
      <c r="D76" s="11">
        <v>5.8499999344348907E-2</v>
      </c>
      <c r="E76" s="11">
        <f t="shared" si="35"/>
        <v>5.5250000208616257E-2</v>
      </c>
      <c r="F76" s="11">
        <f t="shared" si="36"/>
        <v>4.5961928554539523E-3</v>
      </c>
      <c r="H76" s="11">
        <f t="shared" si="37"/>
        <v>10.052194103046324</v>
      </c>
      <c r="I76" s="11">
        <f t="shared" si="38"/>
        <v>18.901453207418285</v>
      </c>
      <c r="J76" s="11">
        <f t="shared" si="39"/>
        <v>14.476823655232305</v>
      </c>
      <c r="K76" s="11">
        <f t="shared" si="40"/>
        <v>6.2573711211782044</v>
      </c>
    </row>
    <row r="77" spans="2:11">
      <c r="B77" s="11">
        <v>0</v>
      </c>
      <c r="C77" s="11">
        <v>5.1199998706579208E-2</v>
      </c>
      <c r="D77" s="11">
        <v>5.1199998706579208E-2</v>
      </c>
      <c r="E77" s="11">
        <f t="shared" si="35"/>
        <v>5.1199998706579208E-2</v>
      </c>
      <c r="F77" s="11">
        <f t="shared" si="36"/>
        <v>0</v>
      </c>
      <c r="H77" s="11">
        <f t="shared" si="37"/>
        <v>9.897544508756571</v>
      </c>
      <c r="I77" s="11">
        <f t="shared" si="38"/>
        <v>16.542810096044359</v>
      </c>
      <c r="J77" s="11">
        <f t="shared" si="39"/>
        <v>13.220177302400465</v>
      </c>
      <c r="K77" s="11">
        <f t="shared" si="40"/>
        <v>4.6989123595568003</v>
      </c>
    </row>
  </sheetData>
  <mergeCells count="12">
    <mergeCell ref="C2:F2"/>
    <mergeCell ref="H2:K2"/>
    <mergeCell ref="C15:F15"/>
    <mergeCell ref="H15:K15"/>
    <mergeCell ref="C67:F67"/>
    <mergeCell ref="H67:K67"/>
    <mergeCell ref="C28:F28"/>
    <mergeCell ref="H28:K28"/>
    <mergeCell ref="C41:F41"/>
    <mergeCell ref="H41:K41"/>
    <mergeCell ref="C54:F54"/>
    <mergeCell ref="H54:K54"/>
  </mergeCells>
  <pageMargins left="0.7" right="0.7" top="0.75" bottom="0.75" header="0.3" footer="0.3"/>
  <pageSetup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9D67-D7C8-4153-9F52-9DC441C61F37}">
  <dimension ref="C2:I84"/>
  <sheetViews>
    <sheetView zoomScaleNormal="100" workbookViewId="0">
      <selection activeCell="P21" sqref="P21"/>
    </sheetView>
  </sheetViews>
  <sheetFormatPr defaultRowHeight="15"/>
  <cols>
    <col min="3" max="3" width="19.42578125" customWidth="1"/>
  </cols>
  <sheetData>
    <row r="2" spans="3:9">
      <c r="C2" t="s">
        <v>5</v>
      </c>
      <c r="D2" s="7" t="s">
        <v>127</v>
      </c>
    </row>
    <row r="3" spans="3:9">
      <c r="D3" s="125" t="s">
        <v>123</v>
      </c>
      <c r="E3" s="125"/>
      <c r="F3" s="125" t="s">
        <v>119</v>
      </c>
      <c r="G3" s="125"/>
    </row>
    <row r="4" spans="3:9">
      <c r="C4" t="s">
        <v>126</v>
      </c>
      <c r="D4" s="1" t="s">
        <v>124</v>
      </c>
      <c r="E4" s="1" t="s">
        <v>125</v>
      </c>
      <c r="F4" s="1" t="s">
        <v>124</v>
      </c>
      <c r="G4" s="1" t="s">
        <v>125</v>
      </c>
      <c r="H4" t="s">
        <v>2</v>
      </c>
      <c r="I4" t="s">
        <v>3</v>
      </c>
    </row>
    <row r="5" spans="3:9">
      <c r="C5" t="s">
        <v>18</v>
      </c>
      <c r="D5">
        <v>100.54803169005953</v>
      </c>
      <c r="E5">
        <v>99.451968309940483</v>
      </c>
      <c r="F5">
        <v>97.349019994941116</v>
      </c>
      <c r="G5">
        <v>102.65098000505888</v>
      </c>
      <c r="H5">
        <f>AVERAGE(D5:G5)</f>
        <v>100</v>
      </c>
      <c r="I5">
        <f>STDEV(D5:G5)</f>
        <v>2.2102841024826798</v>
      </c>
    </row>
    <row r="6" spans="3:9">
      <c r="C6">
        <v>125</v>
      </c>
      <c r="D6">
        <v>93.026185105056086</v>
      </c>
      <c r="E6">
        <v>94.999653534334755</v>
      </c>
      <c r="F6">
        <v>83.373331441391969</v>
      </c>
      <c r="G6">
        <v>76.776625475812963</v>
      </c>
      <c r="H6">
        <f t="shared" ref="H6:H13" si="0">AVERAGE(D6:G6)</f>
        <v>87.04394888914895</v>
      </c>
      <c r="I6">
        <f t="shared" ref="I6:I13" si="1">STDEV(D6:G6)</f>
        <v>8.5239222010010796</v>
      </c>
    </row>
    <row r="7" spans="3:9">
      <c r="C7">
        <v>25</v>
      </c>
      <c r="D7">
        <v>77.035793752839098</v>
      </c>
      <c r="E7">
        <v>71.995257270004544</v>
      </c>
      <c r="F7">
        <v>66.09291488525993</v>
      </c>
      <c r="G7">
        <v>67.62991159287067</v>
      </c>
      <c r="H7">
        <f t="shared" si="0"/>
        <v>70.688469375243557</v>
      </c>
      <c r="I7">
        <f t="shared" si="1"/>
        <v>4.9149472067301971</v>
      </c>
    </row>
    <row r="8" spans="3:9">
      <c r="C8">
        <v>5</v>
      </c>
      <c r="D8">
        <v>49.85687118406566</v>
      </c>
      <c r="E8">
        <v>48.60251149111123</v>
      </c>
      <c r="F8">
        <v>49.917227565585584</v>
      </c>
      <c r="G8">
        <v>54.461177157687146</v>
      </c>
      <c r="H8">
        <f t="shared" si="0"/>
        <v>50.709446849612405</v>
      </c>
      <c r="I8">
        <f t="shared" si="1"/>
        <v>2.5735289370107806</v>
      </c>
    </row>
    <row r="9" spans="3:9">
      <c r="C9">
        <v>1</v>
      </c>
      <c r="D9">
        <v>32.93394824572885</v>
      </c>
      <c r="E9">
        <v>28.676886120585447</v>
      </c>
      <c r="F9">
        <v>32.60308509828841</v>
      </c>
      <c r="G9">
        <v>31.059919016684045</v>
      </c>
      <c r="H9">
        <f t="shared" si="0"/>
        <v>31.318459620321686</v>
      </c>
      <c r="I9">
        <f t="shared" si="1"/>
        <v>1.9412040864455957</v>
      </c>
    </row>
    <row r="10" spans="3:9">
      <c r="C10">
        <v>0.2</v>
      </c>
      <c r="D10">
        <v>15.841026154308107</v>
      </c>
      <c r="E10">
        <v>13.651363149911845</v>
      </c>
      <c r="F10">
        <v>18.351008589825057</v>
      </c>
      <c r="G10">
        <v>15.540653089930965</v>
      </c>
      <c r="H10">
        <f t="shared" si="0"/>
        <v>15.846012745993994</v>
      </c>
      <c r="I10">
        <f t="shared" si="1"/>
        <v>1.9308685794085789</v>
      </c>
    </row>
    <row r="11" spans="3:9">
      <c r="C11">
        <v>0.04</v>
      </c>
      <c r="D11">
        <v>11.785992008191988</v>
      </c>
      <c r="E11">
        <v>10.896884118783829</v>
      </c>
      <c r="F11">
        <v>12.386457812792402</v>
      </c>
      <c r="G11">
        <v>12.938822431021258</v>
      </c>
      <c r="H11">
        <f t="shared" si="0"/>
        <v>12.00203909269737</v>
      </c>
      <c r="I11">
        <f t="shared" si="1"/>
        <v>0.87433491569494615</v>
      </c>
    </row>
    <row r="12" spans="3:9">
      <c r="C12">
        <v>8.0000000000000002E-3</v>
      </c>
      <c r="D12">
        <v>9.6998067491511595</v>
      </c>
      <c r="E12">
        <v>10.078917179307531</v>
      </c>
      <c r="F12">
        <v>11.472156586937791</v>
      </c>
      <c r="G12">
        <v>12.128577979859051</v>
      </c>
      <c r="H12">
        <f t="shared" si="0"/>
        <v>10.844864623813883</v>
      </c>
      <c r="I12">
        <f t="shared" si="1"/>
        <v>1.1458982228746026</v>
      </c>
    </row>
    <row r="13" spans="3:9">
      <c r="C13">
        <v>0</v>
      </c>
      <c r="D13">
        <v>11.007823913809005</v>
      </c>
      <c r="E13">
        <v>10.933252425705717</v>
      </c>
      <c r="F13">
        <v>14.697591099797295</v>
      </c>
      <c r="G13">
        <v>12.913465013592292</v>
      </c>
      <c r="H13">
        <f t="shared" si="0"/>
        <v>12.388033113226077</v>
      </c>
      <c r="I13">
        <f t="shared" si="1"/>
        <v>1.7917869161068525</v>
      </c>
    </row>
    <row r="17" spans="3:9">
      <c r="C17" t="s">
        <v>99</v>
      </c>
      <c r="D17" s="7" t="s">
        <v>127</v>
      </c>
    </row>
    <row r="18" spans="3:9">
      <c r="D18" s="125" t="s">
        <v>123</v>
      </c>
      <c r="E18" s="125"/>
      <c r="F18" s="125" t="s">
        <v>119</v>
      </c>
      <c r="G18" s="125"/>
    </row>
    <row r="19" spans="3:9">
      <c r="C19" t="s">
        <v>126</v>
      </c>
      <c r="D19" s="1" t="s">
        <v>124</v>
      </c>
      <c r="E19" s="1" t="s">
        <v>125</v>
      </c>
      <c r="F19" s="1" t="s">
        <v>124</v>
      </c>
      <c r="G19" s="1" t="s">
        <v>125</v>
      </c>
      <c r="H19" t="s">
        <v>2</v>
      </c>
      <c r="I19" t="s">
        <v>3</v>
      </c>
    </row>
    <row r="20" spans="3:9">
      <c r="C20" t="s">
        <v>18</v>
      </c>
      <c r="D20">
        <v>100.54803169005953</v>
      </c>
      <c r="E20">
        <v>99.451968309940483</v>
      </c>
      <c r="F20">
        <v>97.349019994941116</v>
      </c>
      <c r="G20">
        <v>102.65098000505888</v>
      </c>
      <c r="H20">
        <f>AVERAGE(D20:G20)</f>
        <v>100</v>
      </c>
      <c r="I20">
        <f>STDEV(D20:G20)</f>
        <v>2.2102841024826798</v>
      </c>
    </row>
    <row r="21" spans="3:9">
      <c r="C21">
        <v>125</v>
      </c>
      <c r="D21">
        <v>84.766751614914966</v>
      </c>
      <c r="E21">
        <v>84.925355897230588</v>
      </c>
      <c r="F21">
        <v>69.188706755258877</v>
      </c>
      <c r="G21">
        <v>73.183582061928178</v>
      </c>
      <c r="H21">
        <f t="shared" ref="H21:H28" si="2">AVERAGE(D21:G21)</f>
        <v>78.016099082333156</v>
      </c>
      <c r="I21">
        <f t="shared" ref="I21:I28" si="3">STDEV(D21:G21)</f>
        <v>8.0536785673474167</v>
      </c>
    </row>
    <row r="22" spans="3:9">
      <c r="C22">
        <v>25</v>
      </c>
      <c r="D22">
        <v>62.844560104093681</v>
      </c>
      <c r="E22">
        <v>71.241655951895169</v>
      </c>
      <c r="F22">
        <v>66.402617459739702</v>
      </c>
      <c r="G22">
        <v>62.171660774914507</v>
      </c>
      <c r="H22">
        <f t="shared" si="2"/>
        <v>65.665123572660761</v>
      </c>
      <c r="I22">
        <f t="shared" si="3"/>
        <v>4.1553768866205472</v>
      </c>
    </row>
    <row r="23" spans="3:9">
      <c r="C23">
        <v>5</v>
      </c>
      <c r="D23">
        <v>39.196815595574478</v>
      </c>
      <c r="E23">
        <v>48.655482241709848</v>
      </c>
      <c r="F23">
        <v>50.279164173211342</v>
      </c>
      <c r="G23">
        <v>49.404758232515476</v>
      </c>
      <c r="H23">
        <f t="shared" si="2"/>
        <v>46.884055060752786</v>
      </c>
      <c r="I23">
        <f t="shared" si="3"/>
        <v>5.1676014816051099</v>
      </c>
    </row>
    <row r="24" spans="3:9">
      <c r="C24">
        <v>1</v>
      </c>
      <c r="D24">
        <v>22.244019617655891</v>
      </c>
      <c r="E24">
        <v>22.338258278604588</v>
      </c>
      <c r="F24">
        <v>23.002716581015193</v>
      </c>
      <c r="G24">
        <v>22.511634411122969</v>
      </c>
      <c r="H24">
        <f t="shared" si="2"/>
        <v>22.52415722209966</v>
      </c>
      <c r="I24">
        <f t="shared" si="3"/>
        <v>0.33774318419793531</v>
      </c>
    </row>
    <row r="25" spans="3:9">
      <c r="C25">
        <v>0.2</v>
      </c>
      <c r="D25">
        <v>11.560866318147871</v>
      </c>
      <c r="E25">
        <v>12.580861236651447</v>
      </c>
      <c r="F25">
        <v>14.071108204650473</v>
      </c>
      <c r="G25">
        <v>14.159947190158615</v>
      </c>
      <c r="H25">
        <f t="shared" si="2"/>
        <v>13.093195737402102</v>
      </c>
      <c r="I25">
        <f t="shared" si="3"/>
        <v>1.2523034170851404</v>
      </c>
    </row>
    <row r="26" spans="3:9">
      <c r="C26">
        <v>0.04</v>
      </c>
      <c r="D26">
        <v>9.7364551172978757</v>
      </c>
      <c r="E26">
        <v>9.9754394339520953</v>
      </c>
      <c r="F26">
        <v>11.616519938388519</v>
      </c>
      <c r="G26">
        <v>10.370717683276679</v>
      </c>
      <c r="H26">
        <f t="shared" si="2"/>
        <v>10.424783043228793</v>
      </c>
      <c r="I26">
        <f t="shared" si="3"/>
        <v>0.83643387928472146</v>
      </c>
    </row>
    <row r="27" spans="3:9">
      <c r="C27">
        <v>8.0000000000000002E-3</v>
      </c>
      <c r="D27">
        <v>9.4380326909603252</v>
      </c>
      <c r="E27">
        <v>9.2701893242379683</v>
      </c>
      <c r="F27">
        <v>11.082663442140527</v>
      </c>
      <c r="G27">
        <v>10.514669743127831</v>
      </c>
      <c r="H27">
        <f t="shared" si="2"/>
        <v>10.076388800116664</v>
      </c>
      <c r="I27">
        <f t="shared" si="3"/>
        <v>0.86835763699666879</v>
      </c>
    </row>
    <row r="28" spans="3:9">
      <c r="C28">
        <v>0</v>
      </c>
      <c r="D28">
        <v>9.6262020433775017</v>
      </c>
      <c r="E28">
        <v>9.7801867834897571</v>
      </c>
      <c r="F28">
        <v>11.757592957042649</v>
      </c>
      <c r="G28">
        <v>11.674512053928554</v>
      </c>
      <c r="H28">
        <f t="shared" si="2"/>
        <v>10.709623459459614</v>
      </c>
      <c r="I28">
        <f t="shared" si="3"/>
        <v>1.1643173346162907</v>
      </c>
    </row>
    <row r="31" spans="3:9">
      <c r="C31" t="s">
        <v>100</v>
      </c>
      <c r="D31" s="7" t="s">
        <v>127</v>
      </c>
    </row>
    <row r="32" spans="3:9">
      <c r="D32" s="125" t="s">
        <v>123</v>
      </c>
      <c r="E32" s="125"/>
      <c r="F32" s="125" t="s">
        <v>119</v>
      </c>
      <c r="G32" s="125"/>
    </row>
    <row r="33" spans="3:9">
      <c r="C33" t="s">
        <v>126</v>
      </c>
      <c r="D33" s="1" t="s">
        <v>124</v>
      </c>
      <c r="E33" s="1" t="s">
        <v>125</v>
      </c>
      <c r="F33" s="1" t="s">
        <v>124</v>
      </c>
      <c r="G33" s="1" t="s">
        <v>125</v>
      </c>
      <c r="H33" t="s">
        <v>2</v>
      </c>
      <c r="I33" t="s">
        <v>3</v>
      </c>
    </row>
    <row r="34" spans="3:9">
      <c r="C34" t="s">
        <v>18</v>
      </c>
      <c r="D34">
        <v>100.54803169005953</v>
      </c>
      <c r="E34">
        <v>99.451968309940483</v>
      </c>
      <c r="F34">
        <v>97.349019994941116</v>
      </c>
      <c r="G34">
        <v>102.65098000505888</v>
      </c>
      <c r="H34">
        <f>AVERAGE(D34:G34)</f>
        <v>100</v>
      </c>
      <c r="I34">
        <f>STDEV(D34:G34)</f>
        <v>2.2102841024826798</v>
      </c>
    </row>
    <row r="35" spans="3:9">
      <c r="C35">
        <v>125</v>
      </c>
      <c r="D35">
        <v>82.43942625285834</v>
      </c>
      <c r="E35">
        <v>86.655220467651645</v>
      </c>
      <c r="F35">
        <v>75.276233720564377</v>
      </c>
      <c r="G35">
        <v>93.455322421767193</v>
      </c>
      <c r="H35">
        <f t="shared" ref="H35:H42" si="4">AVERAGE(D35:G35)</f>
        <v>84.456550715710392</v>
      </c>
      <c r="I35">
        <f t="shared" ref="I35:I42" si="5">STDEV(D35:G35)</f>
        <v>7.6192530720063099</v>
      </c>
    </row>
    <row r="36" spans="3:9">
      <c r="C36">
        <v>25</v>
      </c>
      <c r="D36">
        <v>66.173402215840412</v>
      </c>
      <c r="E36">
        <v>68.751414734799781</v>
      </c>
      <c r="F36">
        <v>63.567584463871121</v>
      </c>
      <c r="G36">
        <v>72.649725565680185</v>
      </c>
      <c r="H36">
        <f t="shared" si="4"/>
        <v>67.785531745047876</v>
      </c>
      <c r="I36">
        <f t="shared" si="5"/>
        <v>3.8722668795895547</v>
      </c>
    </row>
    <row r="37" spans="3:9">
      <c r="C37">
        <v>5</v>
      </c>
      <c r="D37">
        <v>37.712710670372566</v>
      </c>
      <c r="E37">
        <v>41.110537945689586</v>
      </c>
      <c r="F37">
        <v>43.01369806672384</v>
      </c>
      <c r="G37">
        <v>45.827343899414522</v>
      </c>
      <c r="H37">
        <f t="shared" si="4"/>
        <v>41.91607264555013</v>
      </c>
      <c r="I37">
        <f t="shared" si="5"/>
        <v>3.4068539951867987</v>
      </c>
    </row>
    <row r="38" spans="3:9">
      <c r="C38">
        <v>1</v>
      </c>
      <c r="D38">
        <v>19.700807649961888</v>
      </c>
      <c r="E38">
        <v>20.330297267540786</v>
      </c>
      <c r="F38">
        <v>21.974898873677954</v>
      </c>
      <c r="G38">
        <v>23.275814203132807</v>
      </c>
      <c r="H38">
        <f t="shared" si="4"/>
        <v>21.320454498578361</v>
      </c>
      <c r="I38">
        <f t="shared" si="5"/>
        <v>1.6181673039485152</v>
      </c>
    </row>
    <row r="39" spans="3:9">
      <c r="C39">
        <v>0.2</v>
      </c>
      <c r="D39">
        <v>11.935357206100877</v>
      </c>
      <c r="E39">
        <v>11.606753770701324</v>
      </c>
      <c r="F39">
        <v>12.727007257240274</v>
      </c>
      <c r="G39">
        <v>12.954040220205524</v>
      </c>
      <c r="H39">
        <f t="shared" si="4"/>
        <v>12.305789613561998</v>
      </c>
      <c r="I39">
        <f t="shared" si="5"/>
        <v>0.638624676018957</v>
      </c>
    </row>
    <row r="40" spans="3:9">
      <c r="C40">
        <v>0.04</v>
      </c>
      <c r="D40">
        <v>9.9960733891271367</v>
      </c>
      <c r="E40">
        <v>9.8559472756249846</v>
      </c>
      <c r="F40">
        <v>11.637907101566404</v>
      </c>
      <c r="G40">
        <v>11.536729368071022</v>
      </c>
      <c r="H40">
        <f t="shared" si="4"/>
        <v>10.756664283597386</v>
      </c>
      <c r="I40">
        <f t="shared" si="5"/>
        <v>0.96174842126872317</v>
      </c>
    </row>
    <row r="41" spans="3:9">
      <c r="C41">
        <v>8.0000000000000002E-3</v>
      </c>
      <c r="D41">
        <v>9.948030150212114</v>
      </c>
      <c r="E41">
        <v>9.7321435445747326</v>
      </c>
      <c r="F41">
        <v>10.339870813308574</v>
      </c>
      <c r="G41">
        <v>10.877017642353163</v>
      </c>
      <c r="H41">
        <f t="shared" si="4"/>
        <v>10.224265537612144</v>
      </c>
      <c r="I41">
        <f t="shared" si="5"/>
        <v>0.50263967720287683</v>
      </c>
    </row>
    <row r="42" spans="3:9">
      <c r="C42">
        <v>0</v>
      </c>
      <c r="D42">
        <v>9.6262020433775017</v>
      </c>
      <c r="E42">
        <v>9.7801867834897571</v>
      </c>
      <c r="F42">
        <v>11.757592957042649</v>
      </c>
      <c r="G42">
        <v>11.674512053928554</v>
      </c>
      <c r="H42">
        <f t="shared" si="4"/>
        <v>10.709623459459614</v>
      </c>
      <c r="I42">
        <f t="shared" si="5"/>
        <v>1.1643173346162907</v>
      </c>
    </row>
    <row r="45" spans="3:9">
      <c r="C45" t="s">
        <v>30</v>
      </c>
      <c r="D45" s="7" t="s">
        <v>127</v>
      </c>
    </row>
    <row r="46" spans="3:9">
      <c r="D46" s="125" t="s">
        <v>123</v>
      </c>
      <c r="E46" s="125"/>
      <c r="F46" s="125" t="s">
        <v>119</v>
      </c>
      <c r="G46" s="125"/>
    </row>
    <row r="47" spans="3:9">
      <c r="C47" t="s">
        <v>126</v>
      </c>
      <c r="D47" s="1" t="s">
        <v>124</v>
      </c>
      <c r="E47" s="1" t="s">
        <v>125</v>
      </c>
      <c r="F47" s="1" t="s">
        <v>124</v>
      </c>
      <c r="G47" s="1" t="s">
        <v>125</v>
      </c>
      <c r="H47" t="s">
        <v>2</v>
      </c>
      <c r="I47" t="s">
        <v>3</v>
      </c>
    </row>
    <row r="48" spans="3:9">
      <c r="C48" t="s">
        <v>18</v>
      </c>
      <c r="D48">
        <v>100.54803169005953</v>
      </c>
      <c r="E48">
        <v>99.451968309940483</v>
      </c>
      <c r="F48">
        <v>97.349019994941116</v>
      </c>
      <c r="G48">
        <v>102.65098000505888</v>
      </c>
      <c r="H48">
        <f>AVERAGE(D48:G48)</f>
        <v>100</v>
      </c>
      <c r="I48">
        <f>STDEV(D48:G48)</f>
        <v>2.2102841024826798</v>
      </c>
    </row>
    <row r="49" spans="3:9">
      <c r="C49">
        <v>125</v>
      </c>
      <c r="D49">
        <v>48.150104324661427</v>
      </c>
      <c r="E49">
        <v>22.041683669148387</v>
      </c>
      <c r="F49">
        <v>23.070168403345445</v>
      </c>
      <c r="G49">
        <v>23.312419155494961</v>
      </c>
      <c r="H49">
        <f t="shared" ref="H49:H56" si="6">AVERAGE(D49:G49)</f>
        <v>29.143593888162556</v>
      </c>
      <c r="I49">
        <f t="shared" ref="I49:I56" si="7">STDEV(D49:G49)</f>
        <v>12.682976301775609</v>
      </c>
    </row>
    <row r="50" spans="3:9">
      <c r="C50">
        <v>25</v>
      </c>
      <c r="D50">
        <v>18.175126844929668</v>
      </c>
      <c r="E50">
        <v>19.156009639444733</v>
      </c>
      <c r="F50">
        <v>21.149436633331483</v>
      </c>
      <c r="G50">
        <v>19.986303989734161</v>
      </c>
      <c r="H50">
        <f t="shared" si="6"/>
        <v>19.61671927686001</v>
      </c>
      <c r="I50">
        <f t="shared" si="7"/>
        <v>1.2617788322609371</v>
      </c>
    </row>
    <row r="51" spans="3:9">
      <c r="C51">
        <v>5</v>
      </c>
      <c r="D51">
        <v>15.137931830955553</v>
      </c>
      <c r="E51">
        <v>15.206916994525843</v>
      </c>
      <c r="F51">
        <v>15.513096552759459</v>
      </c>
      <c r="G51">
        <v>15.258507052622702</v>
      </c>
      <c r="H51">
        <f t="shared" si="6"/>
        <v>15.27911310771589</v>
      </c>
      <c r="I51">
        <f t="shared" si="7"/>
        <v>0.16362283227837235</v>
      </c>
    </row>
    <row r="52" spans="3:9">
      <c r="C52">
        <v>1</v>
      </c>
      <c r="D52">
        <v>12.346496462200596</v>
      </c>
      <c r="E52">
        <v>12.739465518967069</v>
      </c>
      <c r="F52">
        <v>12.941701472218281</v>
      </c>
      <c r="G52">
        <v>12.42018372395753</v>
      </c>
      <c r="H52">
        <f t="shared" si="6"/>
        <v>12.611961794335867</v>
      </c>
      <c r="I52">
        <f t="shared" si="7"/>
        <v>0.27823019594606391</v>
      </c>
    </row>
    <row r="53" spans="3:9">
      <c r="C53">
        <v>0.2</v>
      </c>
      <c r="D53">
        <v>9.9640445631837888</v>
      </c>
      <c r="E53">
        <v>11.087517227042801</v>
      </c>
      <c r="F53">
        <v>11.340131983474304</v>
      </c>
      <c r="G53">
        <v>12.343683486436632</v>
      </c>
      <c r="H53">
        <f t="shared" si="6"/>
        <v>11.183844315034381</v>
      </c>
      <c r="I53">
        <f t="shared" si="7"/>
        <v>0.97755529789387552</v>
      </c>
    </row>
    <row r="54" spans="3:9">
      <c r="C54">
        <v>0.04</v>
      </c>
      <c r="D54">
        <v>9.7044262913545278</v>
      </c>
      <c r="E54">
        <v>9.851327733421618</v>
      </c>
      <c r="F54">
        <v>10.932130716696177</v>
      </c>
      <c r="G54">
        <v>10.981074417045569</v>
      </c>
      <c r="H54">
        <f t="shared" si="6"/>
        <v>10.367239789629473</v>
      </c>
      <c r="I54">
        <f t="shared" si="7"/>
        <v>0.68346706639345478</v>
      </c>
    </row>
    <row r="55" spans="3:9">
      <c r="C55">
        <v>8.0000000000000002E-3</v>
      </c>
      <c r="D55">
        <v>9.6813285803376896</v>
      </c>
      <c r="E55">
        <v>9.8630305736701498</v>
      </c>
      <c r="F55">
        <v>10.349330520098793</v>
      </c>
      <c r="G55">
        <v>10.174120298679959</v>
      </c>
      <c r="H55">
        <f t="shared" si="6"/>
        <v>10.016952493196648</v>
      </c>
      <c r="I55">
        <f t="shared" si="7"/>
        <v>0.30083896026572216</v>
      </c>
    </row>
    <row r="56" spans="3:9">
      <c r="C56">
        <v>0</v>
      </c>
      <c r="D56">
        <v>9.6262020433775017</v>
      </c>
      <c r="E56">
        <v>9.7801867834897571</v>
      </c>
      <c r="F56">
        <v>11.757592957042649</v>
      </c>
      <c r="G56">
        <v>11.674512053928554</v>
      </c>
      <c r="H56">
        <f t="shared" si="6"/>
        <v>10.709623459459614</v>
      </c>
      <c r="I56">
        <f t="shared" si="7"/>
        <v>1.1643173346162907</v>
      </c>
    </row>
    <row r="59" spans="3:9">
      <c r="C59" t="s">
        <v>101</v>
      </c>
      <c r="D59" s="7" t="s">
        <v>127</v>
      </c>
    </row>
    <row r="60" spans="3:9">
      <c r="D60" s="125" t="s">
        <v>123</v>
      </c>
      <c r="E60" s="125"/>
      <c r="F60" s="125" t="s">
        <v>119</v>
      </c>
      <c r="G60" s="125"/>
    </row>
    <row r="61" spans="3:9">
      <c r="C61" t="s">
        <v>126</v>
      </c>
      <c r="D61" s="1" t="s">
        <v>124</v>
      </c>
      <c r="E61" s="1" t="s">
        <v>125</v>
      </c>
      <c r="F61" s="1" t="s">
        <v>124</v>
      </c>
      <c r="G61" s="1" t="s">
        <v>125</v>
      </c>
      <c r="H61" t="s">
        <v>2</v>
      </c>
      <c r="I61" t="s">
        <v>3</v>
      </c>
    </row>
    <row r="62" spans="3:9">
      <c r="C62" t="s">
        <v>18</v>
      </c>
      <c r="D62">
        <v>103.64064198595484</v>
      </c>
      <c r="E62">
        <v>96.359358014045156</v>
      </c>
      <c r="F62">
        <v>97.349019994941116</v>
      </c>
      <c r="G62">
        <v>102.65098000505888</v>
      </c>
      <c r="H62">
        <f>AVERAGE(D62:G62)</f>
        <v>100</v>
      </c>
      <c r="I62">
        <f>STDEV(D62:G62)</f>
        <v>3.6771337621503726</v>
      </c>
    </row>
    <row r="63" spans="3:9">
      <c r="C63">
        <v>125</v>
      </c>
      <c r="D63">
        <v>13.533262083105898</v>
      </c>
      <c r="E63">
        <v>12.599364252262502</v>
      </c>
      <c r="F63">
        <v>11.963238756830011</v>
      </c>
      <c r="G63">
        <v>12.220707298163788</v>
      </c>
      <c r="H63">
        <f t="shared" ref="H63:H70" si="8">AVERAGE(D63:G63)</f>
        <v>12.579143097590549</v>
      </c>
      <c r="I63">
        <f t="shared" ref="I63:I70" si="9">STDEV(D63:G63)</f>
        <v>0.68764484847327023</v>
      </c>
    </row>
    <row r="64" spans="3:9">
      <c r="C64">
        <v>25</v>
      </c>
      <c r="D64">
        <v>12.19892574227906</v>
      </c>
      <c r="E64">
        <v>11.555380233107504</v>
      </c>
      <c r="F64">
        <v>10.99670349782941</v>
      </c>
      <c r="G64">
        <v>10.398274220448185</v>
      </c>
      <c r="H64">
        <f t="shared" si="8"/>
        <v>11.28732092341604</v>
      </c>
      <c r="I64">
        <f t="shared" si="9"/>
        <v>0.7697925407534939</v>
      </c>
    </row>
    <row r="65" spans="3:9">
      <c r="C65">
        <v>5</v>
      </c>
      <c r="D65">
        <v>11.428781116549166</v>
      </c>
      <c r="E65">
        <v>10.959997431322273</v>
      </c>
      <c r="F65">
        <v>10.189749379463798</v>
      </c>
      <c r="G65">
        <v>9.6402638024319671</v>
      </c>
      <c r="H65">
        <f t="shared" si="8"/>
        <v>10.554697932441801</v>
      </c>
      <c r="I65">
        <f t="shared" si="9"/>
        <v>0.79533354030025483</v>
      </c>
    </row>
    <row r="66" spans="3:9">
      <c r="C66">
        <v>1</v>
      </c>
      <c r="D66">
        <v>11.418689882620601</v>
      </c>
      <c r="E66">
        <v>10.758172752751008</v>
      </c>
      <c r="F66">
        <v>9.8430305610223066</v>
      </c>
      <c r="G66">
        <v>9.9010226765623415</v>
      </c>
      <c r="H66">
        <f t="shared" si="8"/>
        <v>10.480228968239064</v>
      </c>
      <c r="I66">
        <f t="shared" si="9"/>
        <v>0.75265383226025095</v>
      </c>
    </row>
    <row r="67" spans="3:9">
      <c r="C67">
        <v>0.2</v>
      </c>
      <c r="D67">
        <v>10.371495016306516</v>
      </c>
      <c r="E67">
        <v>9.9334437253166126</v>
      </c>
      <c r="F67">
        <v>10.299975528149826</v>
      </c>
      <c r="G67">
        <v>10.137515346317809</v>
      </c>
      <c r="H67">
        <f t="shared" si="8"/>
        <v>10.18560740402269</v>
      </c>
      <c r="I67">
        <f t="shared" si="9"/>
        <v>0.19453674810500771</v>
      </c>
    </row>
    <row r="68" spans="3:9">
      <c r="C68">
        <v>0.04</v>
      </c>
      <c r="D68">
        <v>10.926054189926196</v>
      </c>
      <c r="E68">
        <v>11.104026861029947</v>
      </c>
      <c r="F68">
        <v>10.257201201794054</v>
      </c>
      <c r="G68">
        <v>9.7537802839145904</v>
      </c>
      <c r="H68">
        <f t="shared" si="8"/>
        <v>10.510265634166196</v>
      </c>
      <c r="I68">
        <f t="shared" si="9"/>
        <v>0.62229259187428942</v>
      </c>
    </row>
    <row r="69" spans="3:9">
      <c r="C69">
        <v>8.0000000000000002E-3</v>
      </c>
      <c r="D69">
        <v>10.984308131241084</v>
      </c>
      <c r="E69">
        <v>10.443509731160354</v>
      </c>
      <c r="F69">
        <v>10.030168238828805</v>
      </c>
      <c r="G69">
        <v>9.5514248169238272</v>
      </c>
      <c r="H69">
        <f t="shared" si="8"/>
        <v>10.252352729538519</v>
      </c>
      <c r="I69">
        <f t="shared" si="9"/>
        <v>0.60908827930083009</v>
      </c>
    </row>
    <row r="70" spans="3:9">
      <c r="C70">
        <v>0</v>
      </c>
      <c r="D70">
        <v>11.104026861029947</v>
      </c>
      <c r="E70">
        <v>12.209016976207621</v>
      </c>
      <c r="F70">
        <v>11.757592957042649</v>
      </c>
      <c r="G70">
        <v>11.674512053928554</v>
      </c>
      <c r="H70">
        <f t="shared" si="8"/>
        <v>11.686287212052193</v>
      </c>
      <c r="I70">
        <f t="shared" si="9"/>
        <v>0.45368736898295187</v>
      </c>
    </row>
    <row r="73" spans="3:9">
      <c r="C73" t="s">
        <v>102</v>
      </c>
      <c r="D73" s="7" t="s">
        <v>127</v>
      </c>
    </row>
    <row r="74" spans="3:9">
      <c r="D74" s="125" t="s">
        <v>123</v>
      </c>
      <c r="E74" s="125"/>
      <c r="F74" s="125" t="s">
        <v>119</v>
      </c>
      <c r="G74" s="125"/>
    </row>
    <row r="75" spans="3:9">
      <c r="C75" t="s">
        <v>126</v>
      </c>
      <c r="D75" s="1" t="s">
        <v>124</v>
      </c>
      <c r="E75" s="1" t="s">
        <v>125</v>
      </c>
      <c r="F75" s="1" t="s">
        <v>124</v>
      </c>
      <c r="G75" s="1" t="s">
        <v>125</v>
      </c>
      <c r="H75" t="s">
        <v>2</v>
      </c>
      <c r="I75" t="s">
        <v>3</v>
      </c>
    </row>
    <row r="76" spans="3:9">
      <c r="C76" t="s">
        <v>18</v>
      </c>
      <c r="D76">
        <v>103.64064198595484</v>
      </c>
      <c r="E76">
        <v>96.359358014045156</v>
      </c>
      <c r="F76">
        <v>97.349019994941116</v>
      </c>
      <c r="G76">
        <v>102.65098000505888</v>
      </c>
      <c r="H76">
        <f>AVERAGE(D76:G76)</f>
        <v>100</v>
      </c>
      <c r="I76">
        <f>STDEV(D76:G76)</f>
        <v>3.6771337621503726</v>
      </c>
    </row>
    <row r="77" spans="3:9">
      <c r="C77">
        <v>125</v>
      </c>
      <c r="D77">
        <v>20.370073069707491</v>
      </c>
      <c r="E77">
        <v>21.379655155015115</v>
      </c>
      <c r="F77">
        <v>16.76177784906832</v>
      </c>
      <c r="G77">
        <v>17.623845041776946</v>
      </c>
      <c r="H77">
        <f t="shared" ref="H77:H84" si="10">AVERAGE(D77:G77)</f>
        <v>19.033837778891968</v>
      </c>
      <c r="I77">
        <f t="shared" ref="I77:I84" si="11">STDEV(D77:G77)</f>
        <v>2.1938337644383696</v>
      </c>
    </row>
    <row r="78" spans="3:9">
      <c r="C78">
        <v>25</v>
      </c>
      <c r="D78">
        <v>16.684937915976718</v>
      </c>
      <c r="E78">
        <v>16.236795391058248</v>
      </c>
      <c r="F78">
        <v>12.457199967919255</v>
      </c>
      <c r="G78">
        <v>14.389859194320886</v>
      </c>
      <c r="H78">
        <f t="shared" si="10"/>
        <v>14.942198117318776</v>
      </c>
      <c r="I78">
        <f t="shared" si="11"/>
        <v>1.9316157481391487</v>
      </c>
    </row>
    <row r="79" spans="3:9">
      <c r="C79">
        <v>5</v>
      </c>
      <c r="D79">
        <v>14.46073821963112</v>
      </c>
      <c r="E79">
        <v>14.292856782455932</v>
      </c>
      <c r="F79">
        <v>12.665724808903642</v>
      </c>
      <c r="G79">
        <v>12.815846242748416</v>
      </c>
      <c r="H79">
        <f t="shared" si="10"/>
        <v>13.558791513434777</v>
      </c>
      <c r="I79">
        <f t="shared" si="11"/>
        <v>0.9490162439738784</v>
      </c>
    </row>
    <row r="80" spans="3:9">
      <c r="C80">
        <v>1</v>
      </c>
      <c r="D80">
        <v>11.866832407539068</v>
      </c>
      <c r="E80">
        <v>12.448454435785351</v>
      </c>
      <c r="F80">
        <v>11.137776516483539</v>
      </c>
      <c r="G80">
        <v>12.165594223820776</v>
      </c>
      <c r="H80">
        <f t="shared" si="10"/>
        <v>11.904664395907183</v>
      </c>
      <c r="I80">
        <f t="shared" si="11"/>
        <v>0.56371986586616318</v>
      </c>
    </row>
    <row r="81" spans="3:9">
      <c r="C81">
        <v>0.2</v>
      </c>
      <c r="D81">
        <v>11.298971152831738</v>
      </c>
      <c r="E81">
        <v>10.792574686598384</v>
      </c>
      <c r="F81">
        <v>11.671633012731531</v>
      </c>
      <c r="G81">
        <v>11.067034361356686</v>
      </c>
      <c r="H81">
        <f t="shared" si="10"/>
        <v>11.207553303379584</v>
      </c>
      <c r="I81">
        <f t="shared" si="11"/>
        <v>0.37223649529276298</v>
      </c>
    </row>
    <row r="82" spans="3:9">
      <c r="C82">
        <v>0.04</v>
      </c>
      <c r="D82">
        <v>11.627394947961342</v>
      </c>
      <c r="E82">
        <v>10.40589695015389</v>
      </c>
      <c r="F82">
        <v>10.487113205956325</v>
      </c>
      <c r="G82">
        <v>12.730297590036873</v>
      </c>
      <c r="H82">
        <f t="shared" si="10"/>
        <v>11.312675673527107</v>
      </c>
      <c r="I82">
        <f t="shared" si="11"/>
        <v>1.097345457743846</v>
      </c>
    </row>
    <row r="83" spans="3:9">
      <c r="C83">
        <v>8.0000000000000002E-3</v>
      </c>
      <c r="D83">
        <v>10.354523395608478</v>
      </c>
      <c r="E83">
        <v>9.6119003169564845</v>
      </c>
      <c r="F83">
        <v>11.947609676046172</v>
      </c>
      <c r="G83">
        <v>10.965856627861305</v>
      </c>
      <c r="H83">
        <f t="shared" si="10"/>
        <v>10.719972504118109</v>
      </c>
      <c r="I83">
        <f t="shared" si="11"/>
        <v>0.9880838444653236</v>
      </c>
    </row>
    <row r="84" spans="3:9">
      <c r="C84">
        <v>0</v>
      </c>
      <c r="D84">
        <v>11.104026861029947</v>
      </c>
      <c r="E84">
        <v>12.209016976207621</v>
      </c>
      <c r="F84">
        <v>11.757592957042649</v>
      </c>
      <c r="G84">
        <v>11.674512053928554</v>
      </c>
      <c r="H84">
        <f t="shared" si="10"/>
        <v>11.686287212052193</v>
      </c>
      <c r="I84">
        <f t="shared" si="11"/>
        <v>0.45368736898295187</v>
      </c>
    </row>
  </sheetData>
  <mergeCells count="12">
    <mergeCell ref="D3:E3"/>
    <mergeCell ref="F3:G3"/>
    <mergeCell ref="D18:E18"/>
    <mergeCell ref="F18:G18"/>
    <mergeCell ref="D32:E32"/>
    <mergeCell ref="F32:G32"/>
    <mergeCell ref="D46:E46"/>
    <mergeCell ref="F46:G46"/>
    <mergeCell ref="D60:E60"/>
    <mergeCell ref="F60:G60"/>
    <mergeCell ref="D74:E74"/>
    <mergeCell ref="F74:G7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9990-E6F0-44A0-8CAF-A9EC33B27C9A}">
  <dimension ref="A2:D72"/>
  <sheetViews>
    <sheetView topLeftCell="A46" workbookViewId="0">
      <selection activeCell="H20" sqref="H20:I20"/>
    </sheetView>
  </sheetViews>
  <sheetFormatPr defaultRowHeight="15"/>
  <cols>
    <col min="1" max="1" width="14" style="9" customWidth="1"/>
    <col min="2" max="2" width="9.140625" style="9"/>
    <col min="3" max="3" width="22" style="9" customWidth="1"/>
    <col min="4" max="4" width="13.140625" style="9" customWidth="1"/>
    <col min="5" max="16384" width="9.140625" style="9"/>
  </cols>
  <sheetData>
    <row r="2" spans="1:4">
      <c r="A2" s="58" t="s">
        <v>140</v>
      </c>
      <c r="B2" s="9" t="s">
        <v>30</v>
      </c>
    </row>
    <row r="3" spans="1:4">
      <c r="A3" s="58" t="s">
        <v>141</v>
      </c>
      <c r="B3" s="9" t="s">
        <v>87</v>
      </c>
      <c r="C3" s="133" t="s">
        <v>130</v>
      </c>
      <c r="D3" s="134"/>
    </row>
    <row r="4" spans="1:4">
      <c r="C4" s="56" t="s">
        <v>142</v>
      </c>
      <c r="D4" s="57" t="s">
        <v>119</v>
      </c>
    </row>
    <row r="5" spans="1:4">
      <c r="B5" s="9" t="s">
        <v>53</v>
      </c>
      <c r="C5" s="56" t="s">
        <v>52</v>
      </c>
      <c r="D5" s="57" t="s">
        <v>52</v>
      </c>
    </row>
    <row r="6" spans="1:4">
      <c r="B6" s="9">
        <v>125</v>
      </c>
      <c r="C6" s="9">
        <v>0.52949999999999997</v>
      </c>
      <c r="D6" s="9">
        <v>0.13200000000000001</v>
      </c>
    </row>
    <row r="7" spans="1:4">
      <c r="B7" s="9">
        <f>B6/5</f>
        <v>25</v>
      </c>
      <c r="C7" s="9">
        <v>0.47410000000000002</v>
      </c>
      <c r="D7" s="9">
        <v>0.1229</v>
      </c>
    </row>
    <row r="8" spans="1:4">
      <c r="B8" s="9">
        <f t="shared" ref="B8:B11" si="0">B7/5</f>
        <v>5</v>
      </c>
      <c r="C8" s="9">
        <v>0.32269999999999999</v>
      </c>
      <c r="D8" s="9">
        <v>0.11310000000000001</v>
      </c>
    </row>
    <row r="9" spans="1:4">
      <c r="B9" s="9">
        <f t="shared" si="0"/>
        <v>1</v>
      </c>
      <c r="C9" s="9">
        <v>0.2167</v>
      </c>
      <c r="D9" s="9">
        <v>0.11219999999999999</v>
      </c>
    </row>
    <row r="10" spans="1:4">
      <c r="B10" s="9">
        <f t="shared" si="0"/>
        <v>0.2</v>
      </c>
      <c r="C10" s="9">
        <v>0.1303</v>
      </c>
      <c r="D10" s="9">
        <v>0.1036</v>
      </c>
    </row>
    <row r="11" spans="1:4">
      <c r="B11" s="9">
        <f t="shared" si="0"/>
        <v>0.04</v>
      </c>
      <c r="C11" s="9">
        <v>0.1085</v>
      </c>
      <c r="D11" s="9">
        <v>0.1024</v>
      </c>
    </row>
    <row r="12" spans="1:4">
      <c r="B12" s="9">
        <v>0</v>
      </c>
      <c r="C12" s="9">
        <v>5.3199999999999997E-2</v>
      </c>
      <c r="D12" s="9">
        <v>5.3600000000000002E-2</v>
      </c>
    </row>
    <row r="14" spans="1:4">
      <c r="A14" s="58" t="s">
        <v>140</v>
      </c>
      <c r="B14" s="9" t="s">
        <v>30</v>
      </c>
    </row>
    <row r="15" spans="1:4">
      <c r="A15" s="58" t="s">
        <v>141</v>
      </c>
      <c r="B15" s="9" t="s">
        <v>42</v>
      </c>
      <c r="C15" s="133" t="s">
        <v>130</v>
      </c>
      <c r="D15" s="134"/>
    </row>
    <row r="16" spans="1:4">
      <c r="C16" s="56" t="s">
        <v>142</v>
      </c>
      <c r="D16" s="57" t="s">
        <v>119</v>
      </c>
    </row>
    <row r="17" spans="1:4">
      <c r="B17" s="9" t="s">
        <v>53</v>
      </c>
      <c r="C17" s="56" t="s">
        <v>52</v>
      </c>
      <c r="D17" s="57" t="s">
        <v>52</v>
      </c>
    </row>
    <row r="18" spans="1:4">
      <c r="B18" s="9">
        <v>125</v>
      </c>
      <c r="C18" s="9">
        <v>0.27639999999999998</v>
      </c>
      <c r="D18">
        <v>0.19030000269412994</v>
      </c>
    </row>
    <row r="19" spans="1:4">
      <c r="B19" s="9">
        <f>B18/5</f>
        <v>25</v>
      </c>
      <c r="C19" s="9">
        <v>0.25459999999999999</v>
      </c>
      <c r="D19">
        <v>0.11829999834299088</v>
      </c>
    </row>
    <row r="20" spans="1:4">
      <c r="B20" s="9">
        <f t="shared" ref="B20:B23" si="1">B19/5</f>
        <v>5</v>
      </c>
      <c r="C20" s="9">
        <v>0.16489999999999999</v>
      </c>
      <c r="D20">
        <v>0.10199999809265137</v>
      </c>
    </row>
    <row r="21" spans="1:4">
      <c r="B21" s="9">
        <f t="shared" si="1"/>
        <v>1</v>
      </c>
      <c r="C21" s="9">
        <v>0.14760000000000001</v>
      </c>
      <c r="D21">
        <v>7.7899999916553497E-2</v>
      </c>
    </row>
    <row r="22" spans="1:4">
      <c r="B22" s="9">
        <f t="shared" si="1"/>
        <v>0.2</v>
      </c>
      <c r="C22" s="9">
        <v>9.9099999999999994E-2</v>
      </c>
      <c r="D22">
        <v>6.5300002694129944E-2</v>
      </c>
    </row>
    <row r="23" spans="1:4">
      <c r="B23" s="9">
        <f t="shared" si="1"/>
        <v>0.04</v>
      </c>
      <c r="C23" s="9">
        <v>8.3299999999999999E-2</v>
      </c>
      <c r="D23">
        <v>5.6699998676776886E-2</v>
      </c>
    </row>
    <row r="24" spans="1:4">
      <c r="B24" s="9">
        <v>0</v>
      </c>
      <c r="C24" s="9">
        <v>5.3199999999999997E-2</v>
      </c>
      <c r="D24">
        <v>5.9000000357627869E-2</v>
      </c>
    </row>
    <row r="26" spans="1:4">
      <c r="A26" s="58" t="s">
        <v>140</v>
      </c>
      <c r="B26" s="9" t="s">
        <v>30</v>
      </c>
    </row>
    <row r="27" spans="1:4">
      <c r="A27" s="58" t="s">
        <v>141</v>
      </c>
      <c r="B27" s="9" t="s">
        <v>58</v>
      </c>
      <c r="C27" s="133" t="s">
        <v>130</v>
      </c>
      <c r="D27" s="134"/>
    </row>
    <row r="28" spans="1:4">
      <c r="C28" s="56" t="s">
        <v>142</v>
      </c>
      <c r="D28" s="57" t="s">
        <v>119</v>
      </c>
    </row>
    <row r="29" spans="1:4">
      <c r="B29" s="9" t="s">
        <v>53</v>
      </c>
      <c r="C29" s="56" t="s">
        <v>52</v>
      </c>
      <c r="D29" s="57" t="s">
        <v>52</v>
      </c>
    </row>
    <row r="30" spans="1:4">
      <c r="B30" s="9">
        <v>125</v>
      </c>
      <c r="C30" s="9">
        <v>9.5699999999999993E-2</v>
      </c>
      <c r="D30" s="9">
        <v>8.3699999999999997E-2</v>
      </c>
    </row>
    <row r="31" spans="1:4">
      <c r="B31" s="9">
        <f>B30/5</f>
        <v>25</v>
      </c>
      <c r="C31" s="9">
        <v>8.3099999999999993E-2</v>
      </c>
      <c r="D31" s="9">
        <v>8.2799999999999999E-2</v>
      </c>
    </row>
    <row r="32" spans="1:4">
      <c r="B32" s="9">
        <f t="shared" ref="B32:B35" si="2">B31/5</f>
        <v>5</v>
      </c>
      <c r="C32" s="9">
        <v>7.4700000000000003E-2</v>
      </c>
      <c r="D32" s="9">
        <v>7.8899999999999998E-2</v>
      </c>
    </row>
    <row r="33" spans="1:4">
      <c r="B33" s="9">
        <f t="shared" si="2"/>
        <v>1</v>
      </c>
      <c r="C33" s="9">
        <v>7.3599999999999999E-2</v>
      </c>
      <c r="D33" s="9">
        <v>8.2600000000000007E-2</v>
      </c>
    </row>
    <row r="34" spans="1:4">
      <c r="B34" s="9">
        <f t="shared" si="2"/>
        <v>0.2</v>
      </c>
      <c r="C34" s="9">
        <v>7.4999999999999997E-2</v>
      </c>
      <c r="D34" s="9">
        <v>8.4400000000000003E-2</v>
      </c>
    </row>
    <row r="35" spans="1:4">
      <c r="B35" s="9">
        <f t="shared" si="2"/>
        <v>0.04</v>
      </c>
      <c r="C35" s="9">
        <v>7.5600000000000001E-2</v>
      </c>
      <c r="D35" s="9">
        <v>8.5699999999999998E-2</v>
      </c>
    </row>
    <row r="36" spans="1:4">
      <c r="B36" s="9">
        <v>0</v>
      </c>
      <c r="C36" s="9">
        <v>5.3199999999999997E-2</v>
      </c>
      <c r="D36" s="9">
        <v>5.1499999999999997E-2</v>
      </c>
    </row>
    <row r="38" spans="1:4">
      <c r="A38" s="58" t="s">
        <v>140</v>
      </c>
      <c r="B38" s="9" t="s">
        <v>5</v>
      </c>
    </row>
    <row r="39" spans="1:4">
      <c r="A39" s="58" t="s">
        <v>141</v>
      </c>
      <c r="B39" s="9" t="s">
        <v>87</v>
      </c>
      <c r="C39" s="133" t="s">
        <v>130</v>
      </c>
      <c r="D39" s="134"/>
    </row>
    <row r="40" spans="1:4">
      <c r="C40" s="56" t="s">
        <v>142</v>
      </c>
      <c r="D40" s="57" t="s">
        <v>119</v>
      </c>
    </row>
    <row r="41" spans="1:4">
      <c r="B41" s="9" t="s">
        <v>53</v>
      </c>
      <c r="C41" s="56" t="s">
        <v>52</v>
      </c>
      <c r="D41" s="57" t="s">
        <v>52</v>
      </c>
    </row>
    <row r="42" spans="1:4">
      <c r="B42" s="9">
        <v>125</v>
      </c>
      <c r="C42" s="9">
        <v>2.4257</v>
      </c>
      <c r="D42" s="9">
        <v>0.94130000000000003</v>
      </c>
    </row>
    <row r="43" spans="1:4">
      <c r="B43" s="9">
        <f>B42/5</f>
        <v>25</v>
      </c>
      <c r="C43" s="9">
        <v>2.2719</v>
      </c>
      <c r="D43" s="9">
        <v>0.80689999999999995</v>
      </c>
    </row>
    <row r="44" spans="1:4">
      <c r="B44" s="9">
        <f t="shared" ref="B44:B47" si="3">B43/5</f>
        <v>5</v>
      </c>
      <c r="C44" s="9">
        <v>2.0886999999999998</v>
      </c>
      <c r="D44" s="9">
        <v>0.62660000000000005</v>
      </c>
    </row>
    <row r="45" spans="1:4">
      <c r="B45" s="9">
        <f t="shared" si="3"/>
        <v>1</v>
      </c>
      <c r="C45" s="9">
        <v>1.4618</v>
      </c>
      <c r="D45" s="9">
        <v>0.42330000000000001</v>
      </c>
    </row>
    <row r="46" spans="1:4">
      <c r="B46" s="9">
        <f t="shared" si="3"/>
        <v>0.2</v>
      </c>
      <c r="C46" s="9">
        <v>0.36870000000000003</v>
      </c>
      <c r="D46" s="9">
        <v>0.18060000000000001</v>
      </c>
    </row>
    <row r="47" spans="1:4">
      <c r="B47" s="9">
        <f t="shared" si="3"/>
        <v>0.04</v>
      </c>
      <c r="C47" s="9">
        <v>0.1298</v>
      </c>
      <c r="D47" s="9">
        <v>0.1115</v>
      </c>
    </row>
    <row r="48" spans="1:4">
      <c r="B48" s="9">
        <v>0</v>
      </c>
      <c r="C48" s="9">
        <v>5.3199999999999997E-2</v>
      </c>
      <c r="D48" s="9">
        <v>5.1999999999999998E-2</v>
      </c>
    </row>
    <row r="50" spans="1:4">
      <c r="A50" s="58" t="s">
        <v>140</v>
      </c>
      <c r="B50" s="9" t="s">
        <v>5</v>
      </c>
    </row>
    <row r="51" spans="1:4">
      <c r="A51" s="58" t="s">
        <v>141</v>
      </c>
      <c r="B51" s="9" t="s">
        <v>42</v>
      </c>
      <c r="C51" s="133" t="s">
        <v>130</v>
      </c>
      <c r="D51" s="134"/>
    </row>
    <row r="52" spans="1:4">
      <c r="C52" s="56" t="s">
        <v>142</v>
      </c>
      <c r="D52" s="57" t="s">
        <v>119</v>
      </c>
    </row>
    <row r="53" spans="1:4">
      <c r="B53" s="9" t="s">
        <v>53</v>
      </c>
      <c r="C53" s="56" t="s">
        <v>52</v>
      </c>
      <c r="D53" s="57" t="s">
        <v>52</v>
      </c>
    </row>
    <row r="54" spans="1:4">
      <c r="B54" s="9">
        <v>125</v>
      </c>
      <c r="C54" s="9">
        <v>1.9923999999999999</v>
      </c>
      <c r="D54">
        <v>2.1586999893188477</v>
      </c>
    </row>
    <row r="55" spans="1:4">
      <c r="B55" s="9">
        <f>B54/5</f>
        <v>25</v>
      </c>
      <c r="C55" s="9">
        <v>2.0083000000000002</v>
      </c>
      <c r="D55">
        <v>1.9575999975204468</v>
      </c>
    </row>
    <row r="56" spans="1:4">
      <c r="B56" s="9">
        <f t="shared" ref="B56:B59" si="4">B55/5</f>
        <v>5</v>
      </c>
      <c r="C56" s="9">
        <v>1.7333000000000001</v>
      </c>
      <c r="D56">
        <v>1.6434999704360962</v>
      </c>
    </row>
    <row r="57" spans="1:4">
      <c r="B57" s="9">
        <f t="shared" si="4"/>
        <v>1</v>
      </c>
      <c r="C57" s="9">
        <v>1.2087000000000001</v>
      </c>
      <c r="D57">
        <v>1.1998000144958496</v>
      </c>
    </row>
    <row r="58" spans="1:4">
      <c r="B58" s="9">
        <f t="shared" si="4"/>
        <v>0.2</v>
      </c>
      <c r="C58" s="9">
        <v>0.34720000000000001</v>
      </c>
      <c r="D58">
        <v>0.49849998950958252</v>
      </c>
    </row>
    <row r="59" spans="1:4">
      <c r="B59" s="9">
        <f t="shared" si="4"/>
        <v>0.04</v>
      </c>
      <c r="C59" s="9">
        <v>0.1113</v>
      </c>
      <c r="D59">
        <v>0.10580000281333923</v>
      </c>
    </row>
    <row r="60" spans="1:4">
      <c r="B60" s="9">
        <v>0</v>
      </c>
      <c r="C60" s="9">
        <v>5.3199999999999997E-2</v>
      </c>
      <c r="D60">
        <v>5.7500001043081284E-2</v>
      </c>
    </row>
    <row r="62" spans="1:4">
      <c r="A62" s="58" t="s">
        <v>140</v>
      </c>
      <c r="B62" s="9" t="s">
        <v>5</v>
      </c>
    </row>
    <row r="63" spans="1:4">
      <c r="A63" s="58" t="s">
        <v>141</v>
      </c>
      <c r="B63" s="9" t="s">
        <v>58</v>
      </c>
      <c r="C63" s="133" t="s">
        <v>130</v>
      </c>
      <c r="D63" s="134"/>
    </row>
    <row r="64" spans="1:4">
      <c r="C64" s="56" t="s">
        <v>142</v>
      </c>
      <c r="D64" s="57" t="s">
        <v>119</v>
      </c>
    </row>
    <row r="65" spans="2:4">
      <c r="B65" s="9" t="s">
        <v>53</v>
      </c>
      <c r="C65" s="56" t="s">
        <v>52</v>
      </c>
      <c r="D65" s="57" t="s">
        <v>52</v>
      </c>
    </row>
    <row r="66" spans="2:4">
      <c r="B66" s="9">
        <v>125</v>
      </c>
      <c r="C66" s="9">
        <v>8.3500000000000005E-2</v>
      </c>
      <c r="D66" s="9">
        <v>8.4699999999999998E-2</v>
      </c>
    </row>
    <row r="67" spans="2:4">
      <c r="B67" s="9">
        <f>B66/5</f>
        <v>25</v>
      </c>
      <c r="C67" s="9">
        <v>7.6200000000000004E-2</v>
      </c>
      <c r="D67" s="9">
        <v>8.1699999999999995E-2</v>
      </c>
    </row>
    <row r="68" spans="2:4">
      <c r="B68" s="9">
        <f t="shared" ref="B68:B71" si="5">B67/5</f>
        <v>5</v>
      </c>
      <c r="C68" s="9">
        <v>7.9899999999999999E-2</v>
      </c>
      <c r="D68" s="9">
        <v>8.0799999999999997E-2</v>
      </c>
    </row>
    <row r="69" spans="2:4">
      <c r="B69" s="9">
        <f t="shared" si="5"/>
        <v>1</v>
      </c>
      <c r="C69" s="9">
        <v>7.4399999999999994E-2</v>
      </c>
      <c r="D69" s="9">
        <v>8.43E-2</v>
      </c>
    </row>
    <row r="70" spans="2:4">
      <c r="B70" s="9">
        <f t="shared" si="5"/>
        <v>0.2</v>
      </c>
      <c r="C70" s="9">
        <v>7.4899999999999994E-2</v>
      </c>
      <c r="D70" s="9">
        <v>8.77E-2</v>
      </c>
    </row>
    <row r="71" spans="2:4">
      <c r="B71" s="9">
        <f t="shared" si="5"/>
        <v>0.04</v>
      </c>
      <c r="C71" s="9">
        <v>7.4200000000000002E-2</v>
      </c>
      <c r="D71" s="9">
        <v>8.7900000000000006E-2</v>
      </c>
    </row>
    <row r="72" spans="2:4">
      <c r="B72" s="9">
        <v>0</v>
      </c>
      <c r="C72" s="9">
        <v>5.3199999999999997E-2</v>
      </c>
      <c r="D72" s="9">
        <v>5.11E-2</v>
      </c>
    </row>
  </sheetData>
  <mergeCells count="6">
    <mergeCell ref="C63:D63"/>
    <mergeCell ref="C3:D3"/>
    <mergeCell ref="C15:D15"/>
    <mergeCell ref="C27:D27"/>
    <mergeCell ref="C39:D39"/>
    <mergeCell ref="C51:D5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J11"/>
  <sheetViews>
    <sheetView topLeftCell="D1" workbookViewId="0">
      <selection activeCell="P27" sqref="P27"/>
    </sheetView>
  </sheetViews>
  <sheetFormatPr defaultRowHeight="15"/>
  <cols>
    <col min="5" max="5" width="29.42578125" customWidth="1"/>
    <col min="6" max="6" width="14.85546875" customWidth="1"/>
    <col min="7" max="7" width="12.5703125" customWidth="1"/>
    <col min="8" max="8" width="13" customWidth="1"/>
  </cols>
  <sheetData>
    <row r="1" spans="2:10">
      <c r="B1" s="7" t="s">
        <v>67</v>
      </c>
    </row>
    <row r="2" spans="2:10">
      <c r="E2" s="7" t="s">
        <v>67</v>
      </c>
    </row>
    <row r="4" spans="2:10">
      <c r="E4" t="s">
        <v>74</v>
      </c>
      <c r="F4" s="130" t="s">
        <v>130</v>
      </c>
      <c r="G4" s="132"/>
      <c r="H4" s="131"/>
    </row>
    <row r="5" spans="2:10">
      <c r="B5" t="s">
        <v>62</v>
      </c>
      <c r="C5" t="s">
        <v>52</v>
      </c>
      <c r="F5" s="56" t="s">
        <v>118</v>
      </c>
      <c r="G5" s="57" t="s">
        <v>119</v>
      </c>
      <c r="H5" s="57" t="s">
        <v>120</v>
      </c>
    </row>
    <row r="6" spans="2:10">
      <c r="B6" t="s">
        <v>63</v>
      </c>
      <c r="C6">
        <v>5.2900000000000003E-2</v>
      </c>
      <c r="E6" t="s">
        <v>62</v>
      </c>
      <c r="F6" s="56" t="s">
        <v>52</v>
      </c>
      <c r="G6" s="57" t="s">
        <v>52</v>
      </c>
      <c r="H6" s="2" t="s">
        <v>52</v>
      </c>
      <c r="I6" t="s">
        <v>2</v>
      </c>
      <c r="J6" t="s">
        <v>3</v>
      </c>
    </row>
    <row r="7" spans="2:10">
      <c r="B7" t="s">
        <v>60</v>
      </c>
      <c r="C7">
        <v>0.46710000000000002</v>
      </c>
      <c r="E7" t="s">
        <v>68</v>
      </c>
      <c r="F7">
        <v>0.46710000000000002</v>
      </c>
      <c r="G7">
        <v>0.66590000000000005</v>
      </c>
      <c r="H7">
        <v>0.62419999999999998</v>
      </c>
      <c r="I7">
        <f>AVERAGE(F7:H7)</f>
        <v>0.58573333333333333</v>
      </c>
      <c r="J7">
        <f>STDEV(F7:H7)</f>
        <v>0.10483378908220989</v>
      </c>
    </row>
    <row r="8" spans="2:10">
      <c r="B8" t="s">
        <v>69</v>
      </c>
      <c r="C8">
        <v>1.0929</v>
      </c>
      <c r="E8" t="s">
        <v>73</v>
      </c>
      <c r="F8">
        <v>1.0929</v>
      </c>
      <c r="G8">
        <v>1.3631</v>
      </c>
      <c r="H8">
        <v>1.3340000000000001</v>
      </c>
      <c r="I8">
        <f t="shared" ref="I8:I9" si="0">AVERAGE(F8:H8)</f>
        <v>1.2633333333333334</v>
      </c>
      <c r="J8">
        <f t="shared" ref="J8:J9" si="1">STDEV(F8:H8)</f>
        <v>0.1483150138500258</v>
      </c>
    </row>
    <row r="9" spans="2:10">
      <c r="B9" t="s">
        <v>70</v>
      </c>
      <c r="C9">
        <v>1.1492</v>
      </c>
      <c r="E9" t="s">
        <v>75</v>
      </c>
      <c r="F9">
        <v>1.1492</v>
      </c>
      <c r="G9">
        <v>1.2883</v>
      </c>
      <c r="H9">
        <v>1.2787999999999999</v>
      </c>
      <c r="I9">
        <f t="shared" si="0"/>
        <v>1.2387666666666666</v>
      </c>
      <c r="J9">
        <f t="shared" si="1"/>
        <v>7.7712311336964685E-2</v>
      </c>
    </row>
    <row r="10" spans="2:10">
      <c r="B10" t="s">
        <v>71</v>
      </c>
      <c r="C10">
        <v>0.58720000000000006</v>
      </c>
    </row>
    <row r="11" spans="2:10">
      <c r="B11" t="s">
        <v>72</v>
      </c>
      <c r="C11">
        <v>0.57340000000000002</v>
      </c>
    </row>
  </sheetData>
  <mergeCells count="1">
    <mergeCell ref="F4:H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AA30"/>
  <sheetViews>
    <sheetView workbookViewId="0">
      <selection activeCell="L31" sqref="L31"/>
    </sheetView>
  </sheetViews>
  <sheetFormatPr defaultRowHeight="15"/>
  <cols>
    <col min="3" max="3" width="17.85546875" customWidth="1"/>
    <col min="12" max="12" width="18" customWidth="1"/>
    <col min="21" max="21" width="19.85546875" customWidth="1"/>
  </cols>
  <sheetData>
    <row r="2" spans="3:27">
      <c r="C2" t="s">
        <v>30</v>
      </c>
      <c r="D2" s="7" t="s">
        <v>127</v>
      </c>
      <c r="L2" t="s">
        <v>34</v>
      </c>
      <c r="M2" s="7" t="s">
        <v>127</v>
      </c>
      <c r="U2" t="s">
        <v>56</v>
      </c>
      <c r="V2" s="7" t="s">
        <v>127</v>
      </c>
    </row>
    <row r="3" spans="3:27">
      <c r="D3" s="125" t="s">
        <v>123</v>
      </c>
      <c r="E3" s="125"/>
      <c r="F3" s="125" t="s">
        <v>119</v>
      </c>
      <c r="G3" s="125"/>
      <c r="M3" s="125" t="s">
        <v>123</v>
      </c>
      <c r="N3" s="125"/>
      <c r="O3" s="125" t="s">
        <v>119</v>
      </c>
      <c r="P3" s="125"/>
      <c r="V3" s="125" t="s">
        <v>123</v>
      </c>
      <c r="W3" s="125"/>
      <c r="X3" s="125" t="s">
        <v>119</v>
      </c>
      <c r="Y3" s="125"/>
    </row>
    <row r="4" spans="3:27">
      <c r="C4" t="s">
        <v>126</v>
      </c>
      <c r="D4" s="1" t="s">
        <v>124</v>
      </c>
      <c r="E4" s="1" t="s">
        <v>125</v>
      </c>
      <c r="F4" s="1" t="s">
        <v>124</v>
      </c>
      <c r="G4" s="1" t="s">
        <v>125</v>
      </c>
      <c r="H4" t="s">
        <v>2</v>
      </c>
      <c r="I4" t="s">
        <v>3</v>
      </c>
      <c r="L4" t="s">
        <v>126</v>
      </c>
      <c r="M4" s="1" t="s">
        <v>124</v>
      </c>
      <c r="N4" s="1" t="s">
        <v>125</v>
      </c>
      <c r="O4" s="1" t="s">
        <v>124</v>
      </c>
      <c r="P4" s="1" t="s">
        <v>125</v>
      </c>
      <c r="Q4" t="s">
        <v>2</v>
      </c>
      <c r="R4" t="s">
        <v>3</v>
      </c>
      <c r="U4" t="s">
        <v>126</v>
      </c>
      <c r="V4" s="1" t="s">
        <v>124</v>
      </c>
      <c r="W4" s="1" t="s">
        <v>125</v>
      </c>
      <c r="X4" s="1" t="s">
        <v>124</v>
      </c>
      <c r="Y4" s="1" t="s">
        <v>125</v>
      </c>
      <c r="Z4" t="s">
        <v>2</v>
      </c>
      <c r="AA4" t="s">
        <v>3</v>
      </c>
    </row>
    <row r="5" spans="3:27">
      <c r="C5" t="s">
        <v>18</v>
      </c>
      <c r="D5">
        <v>100</v>
      </c>
      <c r="E5">
        <v>100</v>
      </c>
      <c r="F5">
        <v>100</v>
      </c>
      <c r="G5">
        <v>100</v>
      </c>
      <c r="H5">
        <f>AVERAGE(D5:G5)</f>
        <v>100</v>
      </c>
      <c r="I5">
        <f>STDEV(D5:G5)</f>
        <v>0</v>
      </c>
      <c r="L5" t="s">
        <v>18</v>
      </c>
      <c r="M5">
        <v>98.269666449832897</v>
      </c>
      <c r="N5">
        <v>101.73033355016712</v>
      </c>
      <c r="O5">
        <v>94.581193755948547</v>
      </c>
      <c r="P5">
        <v>105.41880624405144</v>
      </c>
      <c r="Q5">
        <f>AVERAGE(M5:P5)</f>
        <v>100</v>
      </c>
      <c r="R5">
        <f>STDEV(M5:P5)</f>
        <v>4.6445319323124368</v>
      </c>
      <c r="U5" t="s">
        <v>18</v>
      </c>
      <c r="V5">
        <v>100.05358735338461</v>
      </c>
      <c r="W5">
        <v>99.9464126466154</v>
      </c>
      <c r="X5">
        <v>94.581193755948547</v>
      </c>
      <c r="Y5">
        <v>105.41880624405144</v>
      </c>
      <c r="Z5">
        <f>AVERAGE(V5:Y5)</f>
        <v>100</v>
      </c>
      <c r="AA5">
        <f>STDEV(V5:Y5)</f>
        <v>4.4246531099446056</v>
      </c>
    </row>
    <row r="6" spans="3:27">
      <c r="C6">
        <v>25</v>
      </c>
      <c r="D6">
        <v>91.697559375987268</v>
      </c>
      <c r="E6">
        <v>80.253460183396726</v>
      </c>
      <c r="F6">
        <v>88.348540717986126</v>
      </c>
      <c r="G6">
        <v>84.152214426973202</v>
      </c>
      <c r="H6">
        <f t="shared" ref="H6:H14" si="0">AVERAGE(D6:G6)</f>
        <v>86.112943676085834</v>
      </c>
      <c r="I6">
        <f t="shared" ref="I6:I14" si="1">STDEV(D6:G6)</f>
        <v>4.9787492619050706</v>
      </c>
      <c r="L6">
        <v>25</v>
      </c>
      <c r="M6">
        <v>103.5037347749041</v>
      </c>
      <c r="N6">
        <v>99.672057603014736</v>
      </c>
      <c r="O6">
        <v>89.075189641120929</v>
      </c>
      <c r="P6">
        <v>75.338390429891206</v>
      </c>
      <c r="Q6">
        <f t="shared" ref="Q6:Q14" si="2">AVERAGE(M6:P6)</f>
        <v>91.897343112232747</v>
      </c>
      <c r="R6">
        <f t="shared" ref="R6:R14" si="3">STDEV(M6:P6)</f>
        <v>12.613722382007024</v>
      </c>
      <c r="U6">
        <v>25</v>
      </c>
      <c r="V6">
        <v>91.793136819710554</v>
      </c>
      <c r="W6">
        <v>89.32571913028525</v>
      </c>
      <c r="X6">
        <v>79.131212848292805</v>
      </c>
      <c r="Y6">
        <v>93.208254731766814</v>
      </c>
      <c r="Z6">
        <f t="shared" ref="Z6:Z14" si="4">AVERAGE(V6:Y6)</f>
        <v>88.364580882513863</v>
      </c>
      <c r="AA6">
        <f t="shared" ref="AA6:AA14" si="5">STDEV(V6:Y6)</f>
        <v>6.3612117336014915</v>
      </c>
    </row>
    <row r="7" spans="3:27">
      <c r="C7">
        <v>5</v>
      </c>
      <c r="D7">
        <v>81.017279921938425</v>
      </c>
      <c r="E7">
        <v>84.817982956022377</v>
      </c>
      <c r="F7">
        <v>80.542336560984367</v>
      </c>
      <c r="G7">
        <v>85.597533383106409</v>
      </c>
      <c r="H7">
        <f t="shared" si="0"/>
        <v>82.993783205512898</v>
      </c>
      <c r="I7">
        <f t="shared" si="1"/>
        <v>2.5834973452039747</v>
      </c>
      <c r="L7">
        <v>5</v>
      </c>
      <c r="M7">
        <v>98.975796864134949</v>
      </c>
      <c r="N7">
        <v>102.39967699244073</v>
      </c>
      <c r="O7">
        <v>99.831873386411957</v>
      </c>
      <c r="P7">
        <v>104.9936453839271</v>
      </c>
      <c r="Q7">
        <f t="shared" si="2"/>
        <v>101.5502481567287</v>
      </c>
      <c r="R7">
        <f t="shared" si="3"/>
        <v>2.7177886305116701</v>
      </c>
      <c r="U7">
        <v>5</v>
      </c>
      <c r="V7">
        <v>82.831251824569392</v>
      </c>
      <c r="W7">
        <v>89.874789549666275</v>
      </c>
      <c r="X7">
        <v>76.350569635763662</v>
      </c>
      <c r="Y7">
        <v>83.067655289149272</v>
      </c>
      <c r="Z7">
        <f t="shared" si="4"/>
        <v>83.031066574787147</v>
      </c>
      <c r="AA7">
        <f t="shared" si="5"/>
        <v>5.5228871730165983</v>
      </c>
    </row>
    <row r="8" spans="3:27">
      <c r="C8">
        <v>1</v>
      </c>
      <c r="D8">
        <v>57.699982804058244</v>
      </c>
      <c r="E8">
        <v>53.075874093713878</v>
      </c>
      <c r="F8">
        <v>51.546479884648043</v>
      </c>
      <c r="G8">
        <v>47.027008543111656</v>
      </c>
      <c r="H8">
        <f t="shared" si="0"/>
        <v>52.337336331382957</v>
      </c>
      <c r="I8">
        <f t="shared" si="1"/>
        <v>4.4018348581591145</v>
      </c>
      <c r="L8">
        <v>1</v>
      </c>
      <c r="M8">
        <v>99.290280612817114</v>
      </c>
      <c r="N8">
        <v>90.846773289069333</v>
      </c>
      <c r="O8">
        <v>101.51541920518856</v>
      </c>
      <c r="P8">
        <v>92.757447439061224</v>
      </c>
      <c r="Q8">
        <f t="shared" si="2"/>
        <v>96.102480136534069</v>
      </c>
      <c r="R8">
        <f t="shared" si="3"/>
        <v>5.10795717324799</v>
      </c>
      <c r="U8">
        <v>1</v>
      </c>
      <c r="V8">
        <v>56.978153155855217</v>
      </c>
      <c r="W8">
        <v>61.870598538744858</v>
      </c>
      <c r="X8">
        <v>60.874372374802668</v>
      </c>
      <c r="Y8">
        <v>61.210625601978762</v>
      </c>
      <c r="Z8">
        <f t="shared" si="4"/>
        <v>60.23343741784538</v>
      </c>
      <c r="AA8">
        <f t="shared" si="5"/>
        <v>2.209288462258487</v>
      </c>
    </row>
    <row r="9" spans="3:27">
      <c r="C9">
        <v>0.2</v>
      </c>
      <c r="D9">
        <v>39.400301528839194</v>
      </c>
      <c r="E9">
        <v>39.764215645107754</v>
      </c>
      <c r="F9">
        <v>27.129366305146952</v>
      </c>
      <c r="G9">
        <v>29.234083538979728</v>
      </c>
      <c r="H9">
        <f t="shared" si="0"/>
        <v>33.881991754518403</v>
      </c>
      <c r="I9">
        <f t="shared" si="1"/>
        <v>6.6396109801693584</v>
      </c>
      <c r="L9">
        <v>0.2</v>
      </c>
      <c r="M9">
        <v>80.558982526188288</v>
      </c>
      <c r="N9">
        <v>78.965927188712683</v>
      </c>
      <c r="O9">
        <v>77.821535024478095</v>
      </c>
      <c r="P9">
        <v>81.588141089574435</v>
      </c>
      <c r="Q9">
        <f t="shared" si="2"/>
        <v>79.733646457238365</v>
      </c>
      <c r="R9">
        <f t="shared" si="3"/>
        <v>1.6699194566037356</v>
      </c>
      <c r="U9">
        <v>0.2</v>
      </c>
      <c r="V9">
        <v>41.551393871046436</v>
      </c>
      <c r="W9">
        <v>38.332553517369902</v>
      </c>
      <c r="X9">
        <v>31.18549209804916</v>
      </c>
      <c r="Y9">
        <v>30.509566119352797</v>
      </c>
      <c r="Z9">
        <f t="shared" si="4"/>
        <v>35.394751401454577</v>
      </c>
      <c r="AA9">
        <f t="shared" si="5"/>
        <v>5.4196502622225475</v>
      </c>
    </row>
    <row r="10" spans="3:27">
      <c r="C10">
        <v>0.04</v>
      </c>
      <c r="D10">
        <v>30.999484121747265</v>
      </c>
      <c r="E10">
        <v>34.99694072198961</v>
      </c>
      <c r="F10">
        <v>25.067393125616228</v>
      </c>
      <c r="G10">
        <v>21.768122054222257</v>
      </c>
      <c r="H10">
        <f t="shared" si="0"/>
        <v>28.207985005893839</v>
      </c>
      <c r="I10">
        <f t="shared" si="1"/>
        <v>5.9222050854868158</v>
      </c>
      <c r="L10">
        <v>0.04</v>
      </c>
      <c r="M10">
        <v>61.967654381911572</v>
      </c>
      <c r="N10">
        <v>60.679213117695888</v>
      </c>
      <c r="O10">
        <v>59.093370112217393</v>
      </c>
      <c r="P10">
        <v>48.668380228310241</v>
      </c>
      <c r="Q10">
        <f t="shared" si="2"/>
        <v>57.602154460033773</v>
      </c>
      <c r="R10">
        <f t="shared" si="3"/>
        <v>6.0707475018961006</v>
      </c>
      <c r="U10">
        <v>0.04</v>
      </c>
      <c r="V10">
        <v>30.38802842529163</v>
      </c>
      <c r="W10">
        <v>35.006138551301888</v>
      </c>
      <c r="X10">
        <v>25.067393125616228</v>
      </c>
      <c r="Y10">
        <v>28.103360822509586</v>
      </c>
      <c r="Z10">
        <f t="shared" si="4"/>
        <v>29.641230231179833</v>
      </c>
      <c r="AA10">
        <f t="shared" si="5"/>
        <v>4.1882763762832589</v>
      </c>
    </row>
    <row r="11" spans="3:27">
      <c r="C11">
        <v>8.0000000000000002E-3</v>
      </c>
      <c r="D11">
        <v>31.026277798439565</v>
      </c>
      <c r="E11">
        <v>30.298449565902448</v>
      </c>
      <c r="F11">
        <v>24.348723092617817</v>
      </c>
      <c r="G11">
        <v>23.545134871739339</v>
      </c>
      <c r="H11">
        <f t="shared" si="0"/>
        <v>27.304646332174791</v>
      </c>
      <c r="I11">
        <f t="shared" si="1"/>
        <v>3.9023414848126565</v>
      </c>
      <c r="L11">
        <v>8.0000000000000002E-3</v>
      </c>
      <c r="M11">
        <v>32.121755904981939</v>
      </c>
      <c r="N11">
        <v>36.462618604338168</v>
      </c>
      <c r="O11">
        <v>30.645777172395324</v>
      </c>
      <c r="P11">
        <v>34.790810598245784</v>
      </c>
      <c r="Q11">
        <f t="shared" si="2"/>
        <v>33.505240569990306</v>
      </c>
      <c r="R11">
        <f t="shared" si="3"/>
        <v>2.6133845154059498</v>
      </c>
      <c r="U11">
        <v>8.0000000000000002E-3</v>
      </c>
      <c r="V11">
        <v>30.429618610008035</v>
      </c>
      <c r="W11">
        <v>29.734582638497315</v>
      </c>
      <c r="X11">
        <v>23.779372289314558</v>
      </c>
      <c r="Y11">
        <v>24.489493511452558</v>
      </c>
      <c r="Z11">
        <f t="shared" si="4"/>
        <v>27.108266762318117</v>
      </c>
      <c r="AA11">
        <f t="shared" si="5"/>
        <v>3.4577654118166636</v>
      </c>
    </row>
    <row r="12" spans="3:27">
      <c r="C12">
        <v>1.6000000000000001E-3</v>
      </c>
      <c r="D12">
        <v>31.891273659416381</v>
      </c>
      <c r="E12">
        <v>28.946768562619223</v>
      </c>
      <c r="F12">
        <v>25.475456364019767</v>
      </c>
      <c r="G12">
        <v>26.228321640459811</v>
      </c>
      <c r="H12">
        <f t="shared" si="0"/>
        <v>28.135455056628796</v>
      </c>
      <c r="I12">
        <f t="shared" si="1"/>
        <v>2.9141696298029678</v>
      </c>
      <c r="L12">
        <v>1.6000000000000001E-3</v>
      </c>
      <c r="M12">
        <v>27.5969583454835</v>
      </c>
      <c r="N12">
        <v>27.623875642089679</v>
      </c>
      <c r="O12">
        <v>26.721303066743417</v>
      </c>
      <c r="P12">
        <v>24.242717837948742</v>
      </c>
      <c r="Q12">
        <f t="shared" si="2"/>
        <v>26.546213723066334</v>
      </c>
      <c r="R12">
        <f t="shared" si="3"/>
        <v>1.5918719634730492</v>
      </c>
      <c r="U12">
        <v>1.6000000000000001E-3</v>
      </c>
      <c r="V12">
        <v>27.028821198197228</v>
      </c>
      <c r="W12">
        <v>26.784078957366063</v>
      </c>
      <c r="X12">
        <v>24.047235029607382</v>
      </c>
      <c r="Y12">
        <v>27.070094549848118</v>
      </c>
      <c r="Z12">
        <f t="shared" si="4"/>
        <v>26.2325574337547</v>
      </c>
      <c r="AA12">
        <f t="shared" si="5"/>
        <v>1.4623399518663094</v>
      </c>
    </row>
    <row r="13" spans="3:27">
      <c r="C13">
        <v>3.2000000000000003E-4</v>
      </c>
      <c r="D13">
        <v>23.95594639665039</v>
      </c>
      <c r="E13">
        <v>27.019623368884943</v>
      </c>
      <c r="F13">
        <v>23.978844542724108</v>
      </c>
      <c r="G13">
        <v>21.228407128568417</v>
      </c>
      <c r="H13">
        <f t="shared" si="0"/>
        <v>24.045705359206966</v>
      </c>
      <c r="I13">
        <f t="shared" si="1"/>
        <v>2.3660011755974897</v>
      </c>
      <c r="L13">
        <v>3.2000000000000003E-4</v>
      </c>
      <c r="M13">
        <v>33.049056773064763</v>
      </c>
      <c r="N13">
        <v>26.378950674053968</v>
      </c>
      <c r="O13">
        <v>19.923288670545926</v>
      </c>
      <c r="P13">
        <v>19.825262306013233</v>
      </c>
      <c r="Q13">
        <f t="shared" si="2"/>
        <v>24.794139605919472</v>
      </c>
      <c r="R13">
        <f t="shared" si="3"/>
        <v>6.3000056617504816</v>
      </c>
      <c r="U13">
        <v>3.2000000000000003E-4</v>
      </c>
      <c r="V13">
        <v>23.075754122027199</v>
      </c>
      <c r="W13">
        <v>23.353288623884762</v>
      </c>
      <c r="X13">
        <v>22.172195847557603</v>
      </c>
      <c r="Y13">
        <v>24.009050341097556</v>
      </c>
      <c r="Z13">
        <f t="shared" si="4"/>
        <v>23.152572233641777</v>
      </c>
      <c r="AA13">
        <f t="shared" si="5"/>
        <v>0.76177002184095377</v>
      </c>
    </row>
    <row r="14" spans="3:27">
      <c r="C14">
        <v>0</v>
      </c>
      <c r="D14">
        <v>30.996284876769082</v>
      </c>
      <c r="E14">
        <v>19.498998236416206</v>
      </c>
      <c r="F14">
        <v>18.605062035870809</v>
      </c>
      <c r="G14">
        <v>21.496269868861244</v>
      </c>
      <c r="H14">
        <f t="shared" si="0"/>
        <v>22.649153754479336</v>
      </c>
      <c r="I14">
        <f t="shared" si="1"/>
        <v>5.6944972515261583</v>
      </c>
      <c r="L14">
        <v>0</v>
      </c>
      <c r="M14">
        <v>27.737376909445725</v>
      </c>
      <c r="N14">
        <v>27.804670150961169</v>
      </c>
      <c r="O14">
        <v>18.605062035870809</v>
      </c>
      <c r="P14">
        <v>21.496269868861244</v>
      </c>
      <c r="Q14">
        <f t="shared" si="2"/>
        <v>23.910844741284738</v>
      </c>
      <c r="R14">
        <f t="shared" si="3"/>
        <v>4.6110637488046367</v>
      </c>
      <c r="U14">
        <v>0</v>
      </c>
      <c r="V14">
        <v>30.996284876769082</v>
      </c>
      <c r="W14">
        <v>19.498998236416206</v>
      </c>
      <c r="X14">
        <v>18.605062035870809</v>
      </c>
      <c r="Y14">
        <v>21.496269868861244</v>
      </c>
      <c r="Z14">
        <f t="shared" si="4"/>
        <v>22.649153754479336</v>
      </c>
      <c r="AA14">
        <f t="shared" si="5"/>
        <v>5.6944972515261583</v>
      </c>
    </row>
    <row r="18" spans="3:9">
      <c r="C18" t="s">
        <v>19</v>
      </c>
      <c r="D18" s="7" t="s">
        <v>127</v>
      </c>
    </row>
    <row r="19" spans="3:9">
      <c r="D19" s="125" t="s">
        <v>123</v>
      </c>
      <c r="E19" s="125"/>
      <c r="F19" s="125" t="s">
        <v>119</v>
      </c>
      <c r="G19" s="125"/>
    </row>
    <row r="20" spans="3:9">
      <c r="C20" t="s">
        <v>126</v>
      </c>
      <c r="D20" s="1" t="s">
        <v>124</v>
      </c>
      <c r="E20" s="1" t="s">
        <v>125</v>
      </c>
      <c r="F20" s="1" t="s">
        <v>124</v>
      </c>
      <c r="G20" s="1" t="s">
        <v>125</v>
      </c>
      <c r="H20" t="s">
        <v>2</v>
      </c>
      <c r="I20" t="s">
        <v>3</v>
      </c>
    </row>
    <row r="21" spans="3:9">
      <c r="C21" t="s">
        <v>18</v>
      </c>
      <c r="D21">
        <v>100</v>
      </c>
      <c r="E21">
        <v>100</v>
      </c>
      <c r="F21">
        <v>94.581193755948547</v>
      </c>
      <c r="G21">
        <v>105.41880624405144</v>
      </c>
      <c r="H21">
        <f>AVERAGE(D21:G21)</f>
        <v>100</v>
      </c>
      <c r="I21">
        <f>STDEV(D21:G21)</f>
        <v>4.4244367709778185</v>
      </c>
    </row>
    <row r="22" spans="3:9">
      <c r="C22">
        <v>25</v>
      </c>
      <c r="D22">
        <v>25.969471204795667</v>
      </c>
      <c r="E22">
        <v>28.406895972550476</v>
      </c>
      <c r="F22">
        <v>19.327721513937412</v>
      </c>
      <c r="G22">
        <v>19.88453406131207</v>
      </c>
      <c r="H22">
        <f t="shared" ref="H22:H30" si="6">AVERAGE(D22:G22)</f>
        <v>23.397155688148903</v>
      </c>
      <c r="I22">
        <f t="shared" ref="I22:I30" si="7">STDEV(D22:G22)</f>
        <v>4.4949271416379606</v>
      </c>
    </row>
    <row r="23" spans="3:9">
      <c r="C23">
        <v>5</v>
      </c>
      <c r="D23">
        <v>28.493275586961474</v>
      </c>
      <c r="E23">
        <v>25.217648634922156</v>
      </c>
      <c r="F23">
        <v>23.269293241310134</v>
      </c>
      <c r="G23">
        <v>21.007277887645827</v>
      </c>
      <c r="H23">
        <f t="shared" si="6"/>
        <v>24.496873837709899</v>
      </c>
      <c r="I23">
        <f t="shared" si="7"/>
        <v>3.1714863636828219</v>
      </c>
    </row>
    <row r="24" spans="3:9">
      <c r="C24">
        <v>1</v>
      </c>
      <c r="D24">
        <v>28.010189595255518</v>
      </c>
      <c r="E24">
        <v>26.557332469537187</v>
      </c>
      <c r="F24">
        <v>21.028364954434839</v>
      </c>
      <c r="G24">
        <v>20.594655283450074</v>
      </c>
      <c r="H24">
        <f t="shared" si="6"/>
        <v>24.047635575669403</v>
      </c>
      <c r="I24">
        <f t="shared" si="7"/>
        <v>3.7876765454973764</v>
      </c>
    </row>
    <row r="25" spans="3:9">
      <c r="C25">
        <v>0.2</v>
      </c>
      <c r="D25">
        <v>24.540608416413725</v>
      </c>
      <c r="E25">
        <v>28.615646707377056</v>
      </c>
      <c r="F25">
        <v>24.927192627505516</v>
      </c>
      <c r="G25">
        <v>22.725018949864072</v>
      </c>
      <c r="H25">
        <f t="shared" si="6"/>
        <v>25.202116675290092</v>
      </c>
      <c r="I25">
        <f t="shared" si="7"/>
        <v>2.4699107156523081</v>
      </c>
    </row>
    <row r="26" spans="3:9">
      <c r="C26">
        <v>0.04</v>
      </c>
      <c r="D26">
        <v>23.442867483273947</v>
      </c>
      <c r="E26">
        <v>28.087771285976508</v>
      </c>
      <c r="F26">
        <v>22.567720830032542</v>
      </c>
      <c r="G26">
        <v>24.671868143141289</v>
      </c>
      <c r="H26">
        <f t="shared" si="6"/>
        <v>24.692556935606071</v>
      </c>
      <c r="I26">
        <f t="shared" si="7"/>
        <v>2.422434086747876</v>
      </c>
    </row>
    <row r="27" spans="3:9">
      <c r="C27">
        <v>8.0000000000000002E-3</v>
      </c>
      <c r="D27">
        <v>29.299085415841862</v>
      </c>
      <c r="E27">
        <v>28.057778364306024</v>
      </c>
      <c r="F27">
        <v>21.38969469346814</v>
      </c>
      <c r="G27">
        <v>25.475456364019767</v>
      </c>
      <c r="H27">
        <f t="shared" si="6"/>
        <v>26.055503709408949</v>
      </c>
      <c r="I27">
        <f t="shared" si="7"/>
        <v>3.4945745938562673</v>
      </c>
    </row>
    <row r="28" spans="3:9">
      <c r="C28">
        <v>1.6000000000000001E-3</v>
      </c>
      <c r="D28">
        <v>23.305699854834259</v>
      </c>
      <c r="E28">
        <v>28.421692480574585</v>
      </c>
      <c r="F28">
        <v>21.972153673424028</v>
      </c>
      <c r="G28">
        <v>24.187435527718097</v>
      </c>
      <c r="H28">
        <f t="shared" si="6"/>
        <v>24.471745384137741</v>
      </c>
      <c r="I28">
        <f t="shared" si="7"/>
        <v>2.7863078949142568</v>
      </c>
    </row>
    <row r="29" spans="3:9">
      <c r="C29">
        <v>3.2000000000000003E-4</v>
      </c>
      <c r="D29">
        <v>25.859097253048279</v>
      </c>
      <c r="E29">
        <v>22.103183648658916</v>
      </c>
      <c r="F29">
        <v>20.305705476368239</v>
      </c>
      <c r="G29">
        <v>21.568649800812707</v>
      </c>
      <c r="H29">
        <f t="shared" si="6"/>
        <v>22.459159044722036</v>
      </c>
      <c r="I29">
        <f t="shared" si="7"/>
        <v>2.3886305203039546</v>
      </c>
    </row>
    <row r="30" spans="3:9">
      <c r="C30">
        <v>0</v>
      </c>
      <c r="D30">
        <v>30.996284876769082</v>
      </c>
      <c r="E30">
        <v>19.498998236416206</v>
      </c>
      <c r="F30">
        <v>18.605062035870809</v>
      </c>
      <c r="G30">
        <v>21.496269868861244</v>
      </c>
      <c r="H30">
        <f t="shared" si="6"/>
        <v>22.649153754479336</v>
      </c>
      <c r="I30">
        <f t="shared" si="7"/>
        <v>5.6944972515261583</v>
      </c>
    </row>
  </sheetData>
  <mergeCells count="8">
    <mergeCell ref="O3:P3"/>
    <mergeCell ref="V3:W3"/>
    <mergeCell ref="X3:Y3"/>
    <mergeCell ref="D19:E19"/>
    <mergeCell ref="F19:G19"/>
    <mergeCell ref="D3:E3"/>
    <mergeCell ref="F3:G3"/>
    <mergeCell ref="M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6"/>
  <sheetViews>
    <sheetView workbookViewId="0">
      <selection activeCell="K14" sqref="K14"/>
    </sheetView>
  </sheetViews>
  <sheetFormatPr defaultRowHeight="15"/>
  <cols>
    <col min="3" max="3" width="18.28515625" customWidth="1"/>
    <col min="4" max="4" width="17" customWidth="1"/>
    <col min="5" max="5" width="18.28515625" customWidth="1"/>
  </cols>
  <sheetData>
    <row r="3" spans="2:7">
      <c r="C3" t="s">
        <v>118</v>
      </c>
      <c r="D3" t="s">
        <v>119</v>
      </c>
    </row>
    <row r="4" spans="2:7">
      <c r="B4" s="1" t="s">
        <v>0</v>
      </c>
      <c r="C4" s="2" t="s">
        <v>1</v>
      </c>
      <c r="D4" s="19" t="s">
        <v>1</v>
      </c>
      <c r="E4" s="27" t="s">
        <v>117</v>
      </c>
      <c r="F4" s="16" t="s">
        <v>3</v>
      </c>
      <c r="G4" s="16"/>
    </row>
    <row r="5" spans="2:7">
      <c r="B5" s="3" t="s">
        <v>4</v>
      </c>
      <c r="C5" s="1">
        <v>2.0299999999999998</v>
      </c>
      <c r="D5" s="20">
        <v>2.7</v>
      </c>
      <c r="E5" s="37">
        <f>AVERAGE(C5:D5)</f>
        <v>2.3650000000000002</v>
      </c>
      <c r="F5" s="60">
        <f>STDEV(C5:D5)</f>
        <v>0.47376154339498405</v>
      </c>
      <c r="G5" s="60"/>
    </row>
    <row r="6" spans="2:7">
      <c r="B6" s="3" t="s">
        <v>5</v>
      </c>
      <c r="C6" s="1">
        <v>2.5</v>
      </c>
      <c r="D6" s="20">
        <v>3.5</v>
      </c>
      <c r="E6" s="37">
        <f t="shared" ref="E6:E16" si="0">AVERAGE(C6:D6)</f>
        <v>3</v>
      </c>
      <c r="F6" s="60">
        <f t="shared" ref="F6:F16" si="1">STDEV(C6:D6)</f>
        <v>0.70710678118654757</v>
      </c>
      <c r="G6" s="60"/>
    </row>
    <row r="7" spans="2:7">
      <c r="B7" s="3" t="s">
        <v>6</v>
      </c>
      <c r="C7" s="1">
        <v>6.8</v>
      </c>
      <c r="D7" s="20">
        <v>11.4</v>
      </c>
      <c r="E7" s="37">
        <f t="shared" si="0"/>
        <v>9.1</v>
      </c>
      <c r="F7" s="60">
        <f t="shared" si="1"/>
        <v>3.2526911934581206</v>
      </c>
      <c r="G7" s="60"/>
    </row>
    <row r="8" spans="2:7">
      <c r="B8" s="3" t="s">
        <v>7</v>
      </c>
      <c r="C8" s="1">
        <v>6.6</v>
      </c>
      <c r="D8" s="20">
        <v>8.3000000000000007</v>
      </c>
      <c r="E8" s="37">
        <f t="shared" si="0"/>
        <v>7.45</v>
      </c>
      <c r="F8" s="60">
        <f t="shared" si="1"/>
        <v>1.202081528017134</v>
      </c>
      <c r="G8" s="60"/>
    </row>
    <row r="9" spans="2:7">
      <c r="B9" s="3" t="s">
        <v>8</v>
      </c>
      <c r="C9" s="1">
        <v>8.6999999999999993</v>
      </c>
      <c r="D9" s="20">
        <v>12</v>
      </c>
      <c r="E9" s="37">
        <f t="shared" si="0"/>
        <v>10.35</v>
      </c>
      <c r="F9" s="60">
        <f t="shared" si="1"/>
        <v>2.3334523779156116</v>
      </c>
      <c r="G9" s="60"/>
    </row>
    <row r="10" spans="2:7">
      <c r="B10" s="3" t="s">
        <v>9</v>
      </c>
      <c r="C10" s="1">
        <v>9.1999999999999993</v>
      </c>
      <c r="D10" s="20">
        <v>13.4</v>
      </c>
      <c r="E10" s="37">
        <f t="shared" si="0"/>
        <v>11.3</v>
      </c>
      <c r="F10" s="60">
        <f t="shared" si="1"/>
        <v>2.9698484809834937</v>
      </c>
      <c r="G10" s="60"/>
    </row>
    <row r="11" spans="2:7">
      <c r="B11" s="3" t="s">
        <v>10</v>
      </c>
      <c r="C11" s="1">
        <v>8</v>
      </c>
      <c r="D11" s="20">
        <v>12.4</v>
      </c>
      <c r="E11" s="37">
        <f t="shared" si="0"/>
        <v>10.199999999999999</v>
      </c>
      <c r="F11" s="60">
        <f t="shared" si="1"/>
        <v>3.111269837220815</v>
      </c>
      <c r="G11" s="60"/>
    </row>
    <row r="12" spans="2:7">
      <c r="B12" s="3" t="s">
        <v>11</v>
      </c>
      <c r="C12" s="1">
        <v>9.5</v>
      </c>
      <c r="D12" s="20">
        <v>10.8</v>
      </c>
      <c r="E12" s="37">
        <f t="shared" si="0"/>
        <v>10.15</v>
      </c>
      <c r="F12" s="60">
        <f t="shared" si="1"/>
        <v>0.9192388155425123</v>
      </c>
      <c r="G12" s="60"/>
    </row>
    <row r="13" spans="2:7">
      <c r="B13" s="3" t="s">
        <v>12</v>
      </c>
      <c r="C13" s="1">
        <v>14.7</v>
      </c>
      <c r="D13" s="20">
        <v>32.200000000000003</v>
      </c>
      <c r="E13" s="37">
        <f t="shared" si="0"/>
        <v>23.450000000000003</v>
      </c>
      <c r="F13" s="60">
        <f t="shared" si="1"/>
        <v>12.374368670764573</v>
      </c>
      <c r="G13" s="60"/>
    </row>
    <row r="14" spans="2:7">
      <c r="B14" s="3" t="s">
        <v>13</v>
      </c>
      <c r="C14" s="1">
        <v>8.4</v>
      </c>
      <c r="D14" s="20">
        <v>18.2</v>
      </c>
      <c r="E14" s="37">
        <f t="shared" si="0"/>
        <v>13.3</v>
      </c>
      <c r="F14" s="60">
        <f t="shared" si="1"/>
        <v>6.9296464556281601</v>
      </c>
      <c r="G14" s="60"/>
    </row>
    <row r="15" spans="2:7">
      <c r="B15" s="3" t="s">
        <v>14</v>
      </c>
      <c r="C15" s="1">
        <v>9.6999999999999993</v>
      </c>
      <c r="D15" s="20">
        <v>19.100000000000001</v>
      </c>
      <c r="E15" s="37">
        <f t="shared" si="0"/>
        <v>14.4</v>
      </c>
      <c r="F15" s="60">
        <f t="shared" si="1"/>
        <v>6.6468037431535469</v>
      </c>
      <c r="G15" s="60"/>
    </row>
    <row r="16" spans="2:7">
      <c r="B16" s="3" t="s">
        <v>15</v>
      </c>
      <c r="C16" s="1">
        <v>27.7</v>
      </c>
      <c r="D16" s="20">
        <v>57.7</v>
      </c>
      <c r="E16" s="37">
        <f t="shared" si="0"/>
        <v>42.7</v>
      </c>
      <c r="F16" s="60">
        <f t="shared" si="1"/>
        <v>21.213203435596416</v>
      </c>
      <c r="G16" s="60"/>
    </row>
    <row r="19" spans="1:5">
      <c r="A19" s="16"/>
      <c r="B19" s="16"/>
      <c r="C19" s="16"/>
      <c r="D19" s="16"/>
      <c r="E19" s="16"/>
    </row>
    <row r="20" spans="1:5">
      <c r="A20" s="16"/>
      <c r="B20" s="16"/>
      <c r="C20" s="16"/>
      <c r="D20" s="16"/>
      <c r="E20" s="16"/>
    </row>
    <row r="21" spans="1:5">
      <c r="A21" s="16"/>
      <c r="B21" s="17"/>
      <c r="C21" s="60"/>
      <c r="D21" s="16"/>
      <c r="E21" s="16"/>
    </row>
    <row r="22" spans="1:5">
      <c r="A22" s="16"/>
      <c r="B22" s="17"/>
      <c r="C22" s="60"/>
      <c r="D22" s="16"/>
      <c r="E22" s="16"/>
    </row>
    <row r="23" spans="1:5">
      <c r="A23" s="16"/>
      <c r="B23" s="17"/>
      <c r="C23" s="60"/>
      <c r="D23" s="16"/>
      <c r="E23" s="16"/>
    </row>
    <row r="24" spans="1:5">
      <c r="A24" s="16"/>
      <c r="B24" s="17"/>
      <c r="C24" s="60"/>
      <c r="D24" s="16"/>
      <c r="E24" s="16"/>
    </row>
    <row r="25" spans="1:5">
      <c r="A25" s="16"/>
      <c r="B25" s="17"/>
      <c r="C25" s="60"/>
      <c r="D25" s="16"/>
      <c r="E25" s="16"/>
    </row>
    <row r="26" spans="1:5">
      <c r="A26" s="16"/>
      <c r="B26" s="17"/>
      <c r="C26" s="60"/>
      <c r="D26" s="16"/>
      <c r="E26" s="16"/>
    </row>
    <row r="27" spans="1:5">
      <c r="A27" s="16"/>
      <c r="B27" s="17"/>
      <c r="C27" s="60"/>
      <c r="D27" s="16"/>
      <c r="E27" s="16"/>
    </row>
    <row r="28" spans="1:5">
      <c r="A28" s="16"/>
      <c r="B28" s="17"/>
      <c r="C28" s="60"/>
      <c r="D28" s="16"/>
      <c r="E28" s="16"/>
    </row>
    <row r="29" spans="1:5">
      <c r="A29" s="16"/>
      <c r="B29" s="17"/>
      <c r="C29" s="60"/>
      <c r="D29" s="16"/>
      <c r="E29" s="16"/>
    </row>
    <row r="30" spans="1:5">
      <c r="A30" s="16"/>
      <c r="B30" s="17"/>
      <c r="C30" s="60"/>
      <c r="D30" s="16"/>
      <c r="E30" s="16"/>
    </row>
    <row r="31" spans="1:5">
      <c r="A31" s="16"/>
      <c r="B31" s="17"/>
      <c r="C31" s="60"/>
      <c r="D31" s="16"/>
      <c r="E31" s="16"/>
    </row>
    <row r="32" spans="1:5">
      <c r="A32" s="16"/>
      <c r="B32" s="17"/>
      <c r="C32" s="60"/>
      <c r="D32" s="16"/>
      <c r="E32" s="16"/>
    </row>
    <row r="33" spans="1:5">
      <c r="A33" s="16"/>
      <c r="B33" s="16"/>
      <c r="C33" s="16"/>
      <c r="D33" s="16"/>
      <c r="E33" s="16"/>
    </row>
    <row r="34" spans="1:5">
      <c r="A34" s="16"/>
      <c r="B34" s="16"/>
      <c r="C34" s="16"/>
      <c r="D34" s="16"/>
      <c r="E34" s="16"/>
    </row>
    <row r="35" spans="1:5">
      <c r="A35" s="16"/>
      <c r="B35" s="16"/>
      <c r="C35" s="16"/>
      <c r="D35" s="16"/>
      <c r="E35" s="16"/>
    </row>
    <row r="36" spans="1:5">
      <c r="A36" s="16"/>
      <c r="B36" s="16"/>
      <c r="C36" s="16"/>
      <c r="D36" s="16"/>
      <c r="E36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2:AA30"/>
  <sheetViews>
    <sheetView workbookViewId="0">
      <selection activeCell="O30" sqref="O30"/>
    </sheetView>
  </sheetViews>
  <sheetFormatPr defaultRowHeight="15"/>
  <cols>
    <col min="3" max="3" width="17.85546875" customWidth="1"/>
    <col min="12" max="12" width="18.28515625" customWidth="1"/>
    <col min="21" max="21" width="19" customWidth="1"/>
  </cols>
  <sheetData>
    <row r="2" spans="3:27">
      <c r="C2" t="s">
        <v>30</v>
      </c>
      <c r="D2" s="7" t="s">
        <v>127</v>
      </c>
      <c r="L2" t="s">
        <v>34</v>
      </c>
      <c r="M2" s="7" t="s">
        <v>127</v>
      </c>
      <c r="U2" t="s">
        <v>56</v>
      </c>
      <c r="V2" s="7" t="s">
        <v>127</v>
      </c>
    </row>
    <row r="3" spans="3:27">
      <c r="D3" s="125" t="s">
        <v>123</v>
      </c>
      <c r="E3" s="125"/>
      <c r="F3" s="125" t="s">
        <v>119</v>
      </c>
      <c r="G3" s="125"/>
      <c r="M3" s="125" t="s">
        <v>123</v>
      </c>
      <c r="N3" s="125"/>
      <c r="O3" s="125" t="s">
        <v>119</v>
      </c>
      <c r="P3" s="125"/>
      <c r="V3" s="125" t="s">
        <v>123</v>
      </c>
      <c r="W3" s="125"/>
      <c r="X3" s="125" t="s">
        <v>119</v>
      </c>
      <c r="Y3" s="125"/>
    </row>
    <row r="4" spans="3:27">
      <c r="C4" t="s">
        <v>126</v>
      </c>
      <c r="D4" s="1" t="s">
        <v>124</v>
      </c>
      <c r="E4" s="1" t="s">
        <v>125</v>
      </c>
      <c r="F4" s="1" t="s">
        <v>124</v>
      </c>
      <c r="G4" s="1" t="s">
        <v>125</v>
      </c>
      <c r="H4" t="s">
        <v>2</v>
      </c>
      <c r="I4" t="s">
        <v>3</v>
      </c>
      <c r="L4" t="s">
        <v>126</v>
      </c>
      <c r="M4" s="1" t="s">
        <v>124</v>
      </c>
      <c r="N4" s="1" t="s">
        <v>125</v>
      </c>
      <c r="O4" s="1" t="s">
        <v>124</v>
      </c>
      <c r="P4" s="1" t="s">
        <v>125</v>
      </c>
      <c r="Q4" t="s">
        <v>2</v>
      </c>
      <c r="R4" t="s">
        <v>3</v>
      </c>
      <c r="U4" t="s">
        <v>126</v>
      </c>
      <c r="V4" s="1" t="s">
        <v>124</v>
      </c>
      <c r="W4" s="1" t="s">
        <v>125</v>
      </c>
      <c r="X4" s="1" t="s">
        <v>124</v>
      </c>
      <c r="Y4" s="1" t="s">
        <v>125</v>
      </c>
      <c r="Z4" t="s">
        <v>2</v>
      </c>
      <c r="AA4" t="s">
        <v>3</v>
      </c>
    </row>
    <row r="5" spans="3:27">
      <c r="C5" t="s">
        <v>18</v>
      </c>
      <c r="D5">
        <v>102.30056569113131</v>
      </c>
      <c r="E5">
        <v>97.699434308868689</v>
      </c>
      <c r="F5">
        <v>101.45805222636717</v>
      </c>
      <c r="G5">
        <v>98.541947773632828</v>
      </c>
      <c r="H5">
        <f>AVERAGE(D5:G5)</f>
        <v>100</v>
      </c>
      <c r="I5">
        <f>STDEV(D5:G5)</f>
        <v>2.2238883056521752</v>
      </c>
      <c r="L5" t="s">
        <v>18</v>
      </c>
      <c r="M5">
        <v>99.407696758717421</v>
      </c>
      <c r="N5">
        <v>100.59230324128259</v>
      </c>
      <c r="O5">
        <v>101.45805222636717</v>
      </c>
      <c r="P5">
        <v>98.541947773632828</v>
      </c>
      <c r="Q5">
        <f>AVERAGE(M5:P5)</f>
        <v>100</v>
      </c>
      <c r="R5">
        <f>STDEV(M5:P5)</f>
        <v>1.2849745586192556</v>
      </c>
      <c r="U5" t="s">
        <v>18</v>
      </c>
      <c r="V5">
        <v>102.30056569113131</v>
      </c>
      <c r="W5">
        <v>97.699434308868689</v>
      </c>
      <c r="X5">
        <v>101.45805222636717</v>
      </c>
      <c r="Y5">
        <v>98.541947773632828</v>
      </c>
      <c r="Z5">
        <f>AVERAGE(V5:Y5)</f>
        <v>100</v>
      </c>
      <c r="AA5">
        <f>STDEV(V5:Y5)</f>
        <v>2.2238883056521752</v>
      </c>
    </row>
    <row r="6" spans="3:27">
      <c r="C6">
        <v>25</v>
      </c>
      <c r="D6">
        <v>57.4630775454443</v>
      </c>
      <c r="E6">
        <v>55.434414977219824</v>
      </c>
      <c r="F6">
        <v>61.828319707913323</v>
      </c>
      <c r="G6">
        <v>51.839431700928642</v>
      </c>
      <c r="H6">
        <f t="shared" ref="H6:H14" si="0">AVERAGE(D6:G6)</f>
        <v>56.641310982876519</v>
      </c>
      <c r="I6">
        <f t="shared" ref="I6:I14" si="1">STDEV(D6:G6)</f>
        <v>4.167133403345467</v>
      </c>
      <c r="L6">
        <v>25</v>
      </c>
      <c r="M6">
        <v>90.461539613907433</v>
      </c>
      <c r="N6">
        <v>88.11741948290036</v>
      </c>
      <c r="O6">
        <v>94.018176045717922</v>
      </c>
      <c r="P6">
        <v>92.277561711246932</v>
      </c>
      <c r="Q6">
        <f t="shared" ref="Q6:Q14" si="2">AVERAGE(M6:P6)</f>
        <v>91.218674213443165</v>
      </c>
      <c r="R6">
        <f t="shared" ref="R6:R14" si="3">STDEV(M6:P6)</f>
        <v>2.5264920969229983</v>
      </c>
      <c r="U6">
        <v>25</v>
      </c>
      <c r="V6">
        <v>87.028231502297913</v>
      </c>
      <c r="W6">
        <v>87.522962550318667</v>
      </c>
      <c r="X6">
        <v>86.495356774347158</v>
      </c>
      <c r="Y6">
        <v>87.291848559409473</v>
      </c>
      <c r="Z6">
        <f t="shared" ref="Z6:Z14" si="4">AVERAGE(V6:Y6)</f>
        <v>87.084599846593306</v>
      </c>
      <c r="AA6">
        <f t="shared" ref="AA6:AA14" si="5">STDEV(V6:Y6)</f>
        <v>0.44177621688288049</v>
      </c>
    </row>
    <row r="7" spans="3:27">
      <c r="C7">
        <v>5</v>
      </c>
      <c r="D7">
        <v>54.197587357167961</v>
      </c>
      <c r="E7">
        <v>54.539124206672895</v>
      </c>
      <c r="F7">
        <v>59.548376855305975</v>
      </c>
      <c r="G7">
        <v>54.678545916342571</v>
      </c>
      <c r="H7">
        <f t="shared" si="0"/>
        <v>55.740908583872354</v>
      </c>
      <c r="I7">
        <f t="shared" si="1"/>
        <v>2.5463408500180384</v>
      </c>
      <c r="L7">
        <v>5</v>
      </c>
      <c r="M7">
        <v>99.390843362664484</v>
      </c>
      <c r="N7">
        <v>99.239911838012645</v>
      </c>
      <c r="O7">
        <v>101.09691245336931</v>
      </c>
      <c r="P7">
        <v>93.115326613223274</v>
      </c>
      <c r="Q7">
        <f t="shared" si="2"/>
        <v>98.210748566817429</v>
      </c>
      <c r="R7">
        <f t="shared" si="3"/>
        <v>3.4997651174123141</v>
      </c>
      <c r="U7">
        <v>5</v>
      </c>
      <c r="V7">
        <v>93.053869977252972</v>
      </c>
      <c r="W7">
        <v>87.750432723872436</v>
      </c>
      <c r="X7">
        <v>78.66179855544091</v>
      </c>
      <c r="Y7">
        <v>90.811969203905079</v>
      </c>
      <c r="Z7">
        <f t="shared" si="4"/>
        <v>87.56951761511786</v>
      </c>
      <c r="AA7">
        <f t="shared" si="5"/>
        <v>6.3238122009958895</v>
      </c>
    </row>
    <row r="8" spans="3:27">
      <c r="C8">
        <v>1</v>
      </c>
      <c r="D8">
        <v>43.071444203489648</v>
      </c>
      <c r="E8">
        <v>42.245123981192265</v>
      </c>
      <c r="F8">
        <v>42.374394793237556</v>
      </c>
      <c r="G8">
        <v>41.441781093737603</v>
      </c>
      <c r="H8">
        <f t="shared" si="0"/>
        <v>42.283186017914268</v>
      </c>
      <c r="I8">
        <f t="shared" si="1"/>
        <v>0.6681020313521806</v>
      </c>
      <c r="L8">
        <v>1</v>
      </c>
      <c r="M8">
        <v>89.910995342844885</v>
      </c>
      <c r="N8">
        <v>98.443682504489558</v>
      </c>
      <c r="O8">
        <v>100.76236209222955</v>
      </c>
      <c r="P8">
        <v>96.220731804111438</v>
      </c>
      <c r="Q8">
        <f t="shared" si="2"/>
        <v>96.334442935918858</v>
      </c>
      <c r="R8">
        <f t="shared" si="3"/>
        <v>4.6665107884054109</v>
      </c>
      <c r="U8">
        <v>1</v>
      </c>
      <c r="V8">
        <v>62.761872550384979</v>
      </c>
      <c r="W8">
        <v>54.60809475492244</v>
      </c>
      <c r="X8">
        <v>67.521231843797125</v>
      </c>
      <c r="Y8">
        <v>57.461306452893091</v>
      </c>
      <c r="Z8">
        <f t="shared" si="4"/>
        <v>60.588126400499412</v>
      </c>
      <c r="AA8">
        <f t="shared" si="5"/>
        <v>5.7251173169603415</v>
      </c>
    </row>
    <row r="9" spans="3:27">
      <c r="C9">
        <v>0.2</v>
      </c>
      <c r="D9">
        <v>26.067551346583638</v>
      </c>
      <c r="E9">
        <v>28.714296135659762</v>
      </c>
      <c r="F9">
        <v>28.522104928962616</v>
      </c>
      <c r="G9">
        <v>27.811334232875623</v>
      </c>
      <c r="H9">
        <f t="shared" si="0"/>
        <v>27.778821661020409</v>
      </c>
      <c r="I9">
        <f t="shared" si="1"/>
        <v>1.2051397796529364</v>
      </c>
      <c r="L9">
        <v>0.2</v>
      </c>
      <c r="M9">
        <v>98.530196604227953</v>
      </c>
      <c r="N9">
        <v>90.637563972682528</v>
      </c>
      <c r="O9">
        <v>92.961346138582428</v>
      </c>
      <c r="P9">
        <v>85.234145567108499</v>
      </c>
      <c r="Q9">
        <f t="shared" si="2"/>
        <v>91.840813070650356</v>
      </c>
      <c r="R9">
        <f t="shared" si="3"/>
        <v>5.5105749944914928</v>
      </c>
      <c r="U9">
        <v>0.2</v>
      </c>
      <c r="V9">
        <v>36.165104881655822</v>
      </c>
      <c r="W9">
        <v>34.868591210234165</v>
      </c>
      <c r="X9">
        <v>33.326851337407732</v>
      </c>
      <c r="Y9">
        <v>35.05000396856893</v>
      </c>
      <c r="Z9">
        <f t="shared" si="4"/>
        <v>34.85263784946666</v>
      </c>
      <c r="AA9">
        <f t="shared" si="5"/>
        <v>1.1675904084414828</v>
      </c>
    </row>
    <row r="10" spans="3:27">
      <c r="C10">
        <v>0.04</v>
      </c>
      <c r="D10">
        <v>20.175211719687773</v>
      </c>
      <c r="E10">
        <v>24.622485725086047</v>
      </c>
      <c r="F10">
        <v>23.548297483927296</v>
      </c>
      <c r="G10">
        <v>24.465830621477895</v>
      </c>
      <c r="H10">
        <f t="shared" si="0"/>
        <v>23.202956387544752</v>
      </c>
      <c r="I10">
        <f t="shared" si="1"/>
        <v>2.0733558238967502</v>
      </c>
      <c r="L10">
        <v>0.04</v>
      </c>
      <c r="M10">
        <v>58.127362986571583</v>
      </c>
      <c r="N10">
        <v>67.394858216124206</v>
      </c>
      <c r="O10">
        <v>65.46948170489722</v>
      </c>
      <c r="P10">
        <v>62.426383046273514</v>
      </c>
      <c r="Q10">
        <f t="shared" si="2"/>
        <v>63.354521488466631</v>
      </c>
      <c r="R10">
        <f t="shared" si="3"/>
        <v>4.0407096968128915</v>
      </c>
      <c r="U10">
        <v>0.04</v>
      </c>
      <c r="V10">
        <v>27.2844836161789</v>
      </c>
      <c r="W10">
        <v>24.009045752674265</v>
      </c>
      <c r="X10">
        <v>23.035955234542424</v>
      </c>
      <c r="Y10">
        <v>25.102389078498295</v>
      </c>
      <c r="Z10">
        <f t="shared" si="4"/>
        <v>24.857968420473469</v>
      </c>
      <c r="AA10">
        <f t="shared" si="5"/>
        <v>1.8246569722067913</v>
      </c>
    </row>
    <row r="11" spans="3:27">
      <c r="C11">
        <v>8.0000000000000002E-3</v>
      </c>
      <c r="D11">
        <v>19.670532996438734</v>
      </c>
      <c r="E11">
        <v>21.585128888712042</v>
      </c>
      <c r="F11">
        <v>21.807286292562903</v>
      </c>
      <c r="G11">
        <v>19.900785776648942</v>
      </c>
      <c r="H11">
        <f t="shared" si="0"/>
        <v>20.740933488590656</v>
      </c>
      <c r="I11">
        <f t="shared" si="1"/>
        <v>1.1107624359879351</v>
      </c>
      <c r="L11">
        <v>8.0000000000000002E-3</v>
      </c>
      <c r="M11">
        <v>9.7423864783330867</v>
      </c>
      <c r="N11">
        <v>9.2536379927979819</v>
      </c>
      <c r="O11">
        <v>37.610921501706486</v>
      </c>
      <c r="P11">
        <v>37.871259623779665</v>
      </c>
      <c r="Q11">
        <f t="shared" si="2"/>
        <v>23.619551399154304</v>
      </c>
      <c r="R11">
        <f t="shared" si="3"/>
        <v>16.307715953959178</v>
      </c>
      <c r="U11">
        <v>8.0000000000000002E-3</v>
      </c>
      <c r="V11">
        <v>21.516158340462503</v>
      </c>
      <c r="W11">
        <v>20.659995092480223</v>
      </c>
      <c r="X11">
        <v>20.987379950789744</v>
      </c>
      <c r="Y11">
        <v>23.388364155885387</v>
      </c>
      <c r="Z11">
        <f t="shared" si="4"/>
        <v>21.637974384904464</v>
      </c>
      <c r="AA11">
        <f t="shared" si="5"/>
        <v>1.2190734340951745</v>
      </c>
    </row>
    <row r="12" spans="3:27">
      <c r="C12">
        <v>1.6000000000000001E-3</v>
      </c>
      <c r="D12">
        <v>21.990994038026646</v>
      </c>
      <c r="E12">
        <v>20.081040394193213</v>
      </c>
      <c r="F12">
        <v>19.113421700134932</v>
      </c>
      <c r="G12">
        <v>19.524962298595128</v>
      </c>
      <c r="H12">
        <f t="shared" si="0"/>
        <v>20.177604607737479</v>
      </c>
      <c r="I12">
        <f t="shared" si="1"/>
        <v>1.2722857537699568</v>
      </c>
      <c r="L12">
        <v>1.6000000000000001E-3</v>
      </c>
      <c r="M12">
        <v>5.3979554957988229</v>
      </c>
      <c r="N12">
        <v>5.5990726886971762</v>
      </c>
      <c r="O12">
        <v>22.337487102150963</v>
      </c>
      <c r="P12">
        <v>24.596396539407888</v>
      </c>
      <c r="Q12">
        <f t="shared" si="2"/>
        <v>14.482727956513713</v>
      </c>
      <c r="R12">
        <f t="shared" si="3"/>
        <v>10.41530852513038</v>
      </c>
      <c r="U12">
        <v>1.6000000000000001E-3</v>
      </c>
      <c r="V12">
        <v>19.913256272009232</v>
      </c>
      <c r="W12">
        <v>21.62491958962524</v>
      </c>
      <c r="X12">
        <v>20.149615048813398</v>
      </c>
      <c r="Y12">
        <v>17.935153583617748</v>
      </c>
      <c r="Z12">
        <f t="shared" si="4"/>
        <v>19.905736123516405</v>
      </c>
      <c r="AA12">
        <f t="shared" si="5"/>
        <v>1.5163905411132055</v>
      </c>
    </row>
    <row r="13" spans="3:27">
      <c r="C13">
        <v>3.2000000000000003E-4</v>
      </c>
      <c r="D13">
        <v>17.043683557819204</v>
      </c>
      <c r="E13">
        <v>15.113834563529169</v>
      </c>
      <c r="F13">
        <v>15.827049765854435</v>
      </c>
      <c r="G13">
        <v>15.528216525121042</v>
      </c>
      <c r="H13">
        <f t="shared" si="0"/>
        <v>15.878196103080963</v>
      </c>
      <c r="I13">
        <f t="shared" si="1"/>
        <v>0.83020303201464041</v>
      </c>
      <c r="L13">
        <v>3.2000000000000003E-4</v>
      </c>
      <c r="M13">
        <v>6.3308845973068264</v>
      </c>
      <c r="N13">
        <v>6.0237782692311299</v>
      </c>
      <c r="O13">
        <v>19.779347567267244</v>
      </c>
      <c r="P13">
        <v>17.088260973093103</v>
      </c>
      <c r="Q13">
        <f t="shared" si="2"/>
        <v>12.305567851724575</v>
      </c>
      <c r="R13">
        <f t="shared" si="3"/>
        <v>7.1621518432890454</v>
      </c>
      <c r="U13">
        <v>3.2000000000000003E-4</v>
      </c>
      <c r="V13">
        <v>19.185749623646288</v>
      </c>
      <c r="W13">
        <v>18.275205751082638</v>
      </c>
      <c r="X13">
        <v>15.800460353996348</v>
      </c>
      <c r="Y13">
        <v>14.497976029843636</v>
      </c>
      <c r="Z13">
        <f t="shared" si="4"/>
        <v>16.939847939642227</v>
      </c>
      <c r="AA13">
        <f t="shared" si="5"/>
        <v>2.167040789723373</v>
      </c>
    </row>
    <row r="14" spans="3:27">
      <c r="C14">
        <v>0</v>
      </c>
      <c r="D14">
        <v>22.243001810476891</v>
      </c>
      <c r="E14">
        <v>17.503266153366624</v>
      </c>
      <c r="F14">
        <v>18.977299785697276</v>
      </c>
      <c r="G14">
        <v>22.861338201444561</v>
      </c>
      <c r="H14">
        <f t="shared" si="0"/>
        <v>20.39622648774634</v>
      </c>
      <c r="I14">
        <f t="shared" si="1"/>
        <v>2.5735790471469131</v>
      </c>
      <c r="L14">
        <v>0</v>
      </c>
      <c r="M14">
        <v>5.5013229915901549</v>
      </c>
      <c r="N14">
        <v>5.3979554957988229</v>
      </c>
      <c r="O14">
        <v>18.977299785697276</v>
      </c>
      <c r="P14">
        <v>22.861338201444561</v>
      </c>
      <c r="Q14">
        <f t="shared" si="2"/>
        <v>13.184479118632703</v>
      </c>
      <c r="R14">
        <f t="shared" si="3"/>
        <v>9.0711853542013312</v>
      </c>
      <c r="U14">
        <v>0</v>
      </c>
      <c r="V14">
        <v>22.243001810476891</v>
      </c>
      <c r="W14">
        <v>17.503266153366624</v>
      </c>
      <c r="X14">
        <v>18.977299785697276</v>
      </c>
      <c r="Y14">
        <v>22.861338201444561</v>
      </c>
      <c r="Z14">
        <f t="shared" si="4"/>
        <v>20.39622648774634</v>
      </c>
      <c r="AA14">
        <f t="shared" si="5"/>
        <v>2.5735790471469131</v>
      </c>
    </row>
    <row r="18" spans="3:9">
      <c r="C18" t="s">
        <v>19</v>
      </c>
      <c r="D18" s="7" t="s">
        <v>127</v>
      </c>
    </row>
    <row r="19" spans="3:9">
      <c r="D19" s="125" t="s">
        <v>123</v>
      </c>
      <c r="E19" s="125"/>
      <c r="F19" s="125" t="s">
        <v>119</v>
      </c>
      <c r="G19" s="125"/>
    </row>
    <row r="20" spans="3:9">
      <c r="C20" t="s">
        <v>126</v>
      </c>
      <c r="D20" s="1" t="s">
        <v>124</v>
      </c>
      <c r="E20" s="1" t="s">
        <v>125</v>
      </c>
      <c r="F20" s="1" t="s">
        <v>124</v>
      </c>
      <c r="G20" s="1" t="s">
        <v>125</v>
      </c>
      <c r="H20" t="s">
        <v>2</v>
      </c>
      <c r="I20" t="s">
        <v>3</v>
      </c>
    </row>
    <row r="21" spans="3:9">
      <c r="C21" t="s">
        <v>18</v>
      </c>
      <c r="D21">
        <v>102.30056569113131</v>
      </c>
      <c r="E21">
        <v>97.699434308868689</v>
      </c>
      <c r="F21">
        <v>101.45805222636717</v>
      </c>
      <c r="G21">
        <v>98.541947773632828</v>
      </c>
      <c r="H21">
        <f>AVERAGE(D21:G21)</f>
        <v>100</v>
      </c>
      <c r="I21">
        <f>STDEV(D21:G21)</f>
        <v>2.2238883056521752</v>
      </c>
    </row>
    <row r="22" spans="3:9">
      <c r="C22">
        <v>25</v>
      </c>
      <c r="D22">
        <v>32.058704547413939</v>
      </c>
      <c r="E22">
        <v>34.54230746274596</v>
      </c>
      <c r="F22">
        <v>35.236526708468922</v>
      </c>
      <c r="G22">
        <v>33.371299309469002</v>
      </c>
      <c r="H22">
        <f t="shared" ref="H22:H30" si="6">AVERAGE(D22:G22)</f>
        <v>33.802209507024457</v>
      </c>
      <c r="I22">
        <f t="shared" ref="I22:I30" si="7">STDEV(D22:G22)</f>
        <v>1.39409516186024</v>
      </c>
    </row>
    <row r="23" spans="3:9">
      <c r="C23">
        <v>5</v>
      </c>
      <c r="D23">
        <v>33.601920564497412</v>
      </c>
      <c r="E23">
        <v>35.249918760652307</v>
      </c>
      <c r="F23">
        <v>34.496388602270024</v>
      </c>
      <c r="G23">
        <v>39.783712993094689</v>
      </c>
      <c r="H23">
        <f t="shared" si="6"/>
        <v>35.78298523012861</v>
      </c>
      <c r="I23">
        <f t="shared" si="7"/>
        <v>2.7509002437220142</v>
      </c>
    </row>
    <row r="24" spans="3:9">
      <c r="C24">
        <v>1</v>
      </c>
      <c r="D24">
        <v>29.901385379570129</v>
      </c>
      <c r="E24">
        <v>28.378064712943253</v>
      </c>
      <c r="F24">
        <v>31.236606079847608</v>
      </c>
      <c r="G24">
        <v>31.858480831812049</v>
      </c>
      <c r="H24">
        <f t="shared" si="6"/>
        <v>30.343634251043259</v>
      </c>
      <c r="I24">
        <f t="shared" si="7"/>
        <v>1.5439350724400085</v>
      </c>
    </row>
    <row r="25" spans="3:9">
      <c r="C25">
        <v>0.2</v>
      </c>
      <c r="D25">
        <v>24.622485725086047</v>
      </c>
      <c r="E25">
        <v>26.532439368919487</v>
      </c>
      <c r="F25">
        <v>22.488292721644576</v>
      </c>
      <c r="G25">
        <v>23.894753551869197</v>
      </c>
      <c r="H25">
        <f t="shared" si="6"/>
        <v>24.384492841879826</v>
      </c>
      <c r="I25">
        <f t="shared" si="7"/>
        <v>1.6838185139377739</v>
      </c>
    </row>
    <row r="26" spans="3:9">
      <c r="C26">
        <v>0.04</v>
      </c>
      <c r="D26">
        <v>22.248307237265319</v>
      </c>
      <c r="E26">
        <v>21.886875037303781</v>
      </c>
      <c r="F26">
        <v>18.459004682911342</v>
      </c>
      <c r="G26">
        <v>17.724819430113499</v>
      </c>
      <c r="H26">
        <f t="shared" si="6"/>
        <v>20.079751596898486</v>
      </c>
      <c r="I26">
        <f t="shared" si="7"/>
        <v>2.3195441192604034</v>
      </c>
    </row>
    <row r="27" spans="3:9">
      <c r="C27">
        <v>8.0000000000000002E-3</v>
      </c>
      <c r="D27">
        <v>19.423167472428361</v>
      </c>
      <c r="E27">
        <v>23.855851554158463</v>
      </c>
      <c r="F27">
        <v>15.806413207397412</v>
      </c>
      <c r="G27">
        <v>21.416779109453131</v>
      </c>
      <c r="H27">
        <f t="shared" si="6"/>
        <v>20.125552835859342</v>
      </c>
      <c r="I27">
        <f t="shared" si="7"/>
        <v>3.4024846875127017</v>
      </c>
    </row>
    <row r="28" spans="3:9">
      <c r="C28">
        <v>1.6000000000000001E-3</v>
      </c>
      <c r="D28">
        <v>17.671713453899159</v>
      </c>
      <c r="E28">
        <v>19.44770507132483</v>
      </c>
      <c r="F28">
        <v>19.521787443447895</v>
      </c>
      <c r="G28">
        <v>20.673466148106993</v>
      </c>
      <c r="H28">
        <f t="shared" si="6"/>
        <v>19.32866802919472</v>
      </c>
      <c r="I28">
        <f t="shared" si="7"/>
        <v>1.2390110802280254</v>
      </c>
    </row>
    <row r="29" spans="3:9">
      <c r="C29">
        <v>3.2000000000000003E-4</v>
      </c>
      <c r="D29">
        <v>18.429063127947</v>
      </c>
      <c r="E29">
        <v>17.79572780507862</v>
      </c>
      <c r="F29">
        <v>16.573140725454401</v>
      </c>
      <c r="G29">
        <v>18.373283593936026</v>
      </c>
      <c r="H29">
        <f t="shared" si="6"/>
        <v>17.792803813104012</v>
      </c>
      <c r="I29">
        <f t="shared" si="7"/>
        <v>0.86204587828090717</v>
      </c>
    </row>
    <row r="30" spans="3:9">
      <c r="C30">
        <v>0</v>
      </c>
      <c r="D30">
        <v>22.243001810476891</v>
      </c>
      <c r="E30">
        <v>17.503266153366624</v>
      </c>
      <c r="F30">
        <v>18.977299785697276</v>
      </c>
      <c r="G30">
        <v>22.861338201444561</v>
      </c>
      <c r="H30">
        <f t="shared" si="6"/>
        <v>20.39622648774634</v>
      </c>
      <c r="I30">
        <f t="shared" si="7"/>
        <v>2.5735790471469131</v>
      </c>
    </row>
  </sheetData>
  <mergeCells count="8">
    <mergeCell ref="V3:W3"/>
    <mergeCell ref="X3:Y3"/>
    <mergeCell ref="D19:E19"/>
    <mergeCell ref="F19:G19"/>
    <mergeCell ref="D3:E3"/>
    <mergeCell ref="F3:G3"/>
    <mergeCell ref="M3:N3"/>
    <mergeCell ref="O3:P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N195"/>
  <sheetViews>
    <sheetView workbookViewId="0">
      <selection activeCell="E102" sqref="E102"/>
    </sheetView>
  </sheetViews>
  <sheetFormatPr defaultRowHeight="15"/>
  <sheetData>
    <row r="2" spans="2:7">
      <c r="B2" t="s">
        <v>4</v>
      </c>
      <c r="C2" s="29" t="s">
        <v>127</v>
      </c>
    </row>
    <row r="3" spans="2:7">
      <c r="C3" s="144" t="s">
        <v>118</v>
      </c>
      <c r="D3" s="145"/>
      <c r="E3" s="146"/>
    </row>
    <row r="4" spans="2:7">
      <c r="B4" t="s">
        <v>126</v>
      </c>
      <c r="C4" s="25" t="s">
        <v>124</v>
      </c>
      <c r="D4" s="25" t="s">
        <v>125</v>
      </c>
      <c r="E4" s="1" t="s">
        <v>134</v>
      </c>
      <c r="F4" t="s">
        <v>2</v>
      </c>
      <c r="G4" t="s">
        <v>3</v>
      </c>
    </row>
    <row r="5" spans="2:7">
      <c r="B5" t="s">
        <v>18</v>
      </c>
      <c r="C5">
        <v>100.06394437508135</v>
      </c>
      <c r="D5">
        <v>110.58672951014906</v>
      </c>
      <c r="E5">
        <v>89.349274671185469</v>
      </c>
      <c r="F5">
        <f t="shared" ref="F5:F13" si="0">AVERAGE(C5:E5)</f>
        <v>99.999982852138615</v>
      </c>
      <c r="G5">
        <f t="shared" ref="G5:G13" si="1">STDEV(C5:E5)</f>
        <v>10.618871894724379</v>
      </c>
    </row>
    <row r="6" spans="2:7">
      <c r="B6">
        <v>125</v>
      </c>
      <c r="C6">
        <v>12.710680768381948</v>
      </c>
      <c r="D6">
        <v>17.661096869812233</v>
      </c>
      <c r="E6">
        <v>16.026219765962558</v>
      </c>
      <c r="F6">
        <f>AVERAGE(C6:E6)</f>
        <v>15.465999134718913</v>
      </c>
      <c r="G6">
        <f>STDEV(C6:E6)</f>
        <v>2.5223085182186447</v>
      </c>
    </row>
    <row r="7" spans="2:7">
      <c r="B7">
        <v>25</v>
      </c>
      <c r="C7">
        <v>10.818585743851077</v>
      </c>
      <c r="D7">
        <v>18.259900189158056</v>
      </c>
      <c r="E7">
        <v>17.841663850130434</v>
      </c>
      <c r="F7">
        <f t="shared" si="0"/>
        <v>15.640049927713187</v>
      </c>
      <c r="G7">
        <f t="shared" si="1"/>
        <v>4.1807437216385086</v>
      </c>
    </row>
    <row r="8" spans="2:7">
      <c r="B8">
        <v>5</v>
      </c>
      <c r="C8">
        <v>16.160487520558142</v>
      </c>
      <c r="D8">
        <v>16.52110704535318</v>
      </c>
      <c r="E8">
        <v>24.13527193335792</v>
      </c>
      <c r="F8">
        <f t="shared" si="0"/>
        <v>18.938955499756414</v>
      </c>
      <c r="G8">
        <f t="shared" si="1"/>
        <v>4.5037528761027259</v>
      </c>
    </row>
    <row r="9" spans="2:7">
      <c r="B9">
        <v>1</v>
      </c>
      <c r="C9">
        <v>11.12930499203396</v>
      </c>
      <c r="D9">
        <v>22.389276687773968</v>
      </c>
      <c r="E9">
        <v>18.439952733634897</v>
      </c>
      <c r="F9">
        <f t="shared" si="0"/>
        <v>17.31951147114761</v>
      </c>
      <c r="G9">
        <f t="shared" si="1"/>
        <v>5.7129923957790796</v>
      </c>
    </row>
    <row r="10" spans="2:7">
      <c r="B10">
        <v>0.2</v>
      </c>
      <c r="C10">
        <v>17.61479764408962</v>
      </c>
      <c r="D10">
        <v>16.801474578895682</v>
      </c>
      <c r="E10">
        <v>18.793370156650859</v>
      </c>
      <c r="F10">
        <f t="shared" si="0"/>
        <v>17.736547459878718</v>
      </c>
      <c r="G10">
        <f t="shared" si="1"/>
        <v>1.0015134853828316</v>
      </c>
    </row>
    <row r="11" spans="2:7">
      <c r="B11">
        <v>0.04</v>
      </c>
      <c r="C11">
        <v>10.645735301153312</v>
      </c>
      <c r="D11">
        <v>17.081327676596821</v>
      </c>
      <c r="E11">
        <v>9.3179763945969825</v>
      </c>
      <c r="F11">
        <f t="shared" si="0"/>
        <v>12.34834645744904</v>
      </c>
      <c r="G11">
        <f t="shared" si="1"/>
        <v>4.1522968757169894</v>
      </c>
    </row>
    <row r="12" spans="2:7">
      <c r="B12">
        <v>8.0000000000000002E-3</v>
      </c>
      <c r="C12">
        <v>18.252183651537621</v>
      </c>
      <c r="D12">
        <v>20.696782769691701</v>
      </c>
      <c r="E12">
        <v>18.113800410211141</v>
      </c>
      <c r="F12">
        <f t="shared" si="0"/>
        <v>19.02092227714682</v>
      </c>
      <c r="G12">
        <f t="shared" si="1"/>
        <v>1.4529861572721821</v>
      </c>
    </row>
    <row r="13" spans="2:7">
      <c r="B13">
        <v>0</v>
      </c>
      <c r="C13">
        <v>16.67852441281007</v>
      </c>
      <c r="D13">
        <v>15.020497696099083</v>
      </c>
      <c r="E13">
        <v>19.149874194714993</v>
      </c>
      <c r="F13">
        <f t="shared" si="0"/>
        <v>16.949632101208049</v>
      </c>
      <c r="G13">
        <f t="shared" si="1"/>
        <v>2.0779947307107687</v>
      </c>
    </row>
    <row r="16" spans="2:7">
      <c r="B16" t="s">
        <v>19</v>
      </c>
      <c r="C16" s="29" t="s">
        <v>127</v>
      </c>
    </row>
    <row r="17" spans="2:7">
      <c r="C17" s="144" t="s">
        <v>118</v>
      </c>
      <c r="D17" s="145"/>
      <c r="E17" s="146"/>
    </row>
    <row r="18" spans="2:7">
      <c r="B18" t="s">
        <v>126</v>
      </c>
      <c r="C18" s="25" t="s">
        <v>124</v>
      </c>
      <c r="D18" s="25" t="s">
        <v>125</v>
      </c>
      <c r="E18" s="1" t="s">
        <v>134</v>
      </c>
      <c r="F18" t="s">
        <v>2</v>
      </c>
      <c r="G18" t="s">
        <v>3</v>
      </c>
    </row>
    <row r="19" spans="2:7">
      <c r="B19" t="s">
        <v>18</v>
      </c>
      <c r="C19">
        <v>100.06394437508135</v>
      </c>
      <c r="D19">
        <v>110.58672951014906</v>
      </c>
      <c r="E19">
        <v>89.349274671185469</v>
      </c>
      <c r="F19">
        <f t="shared" ref="F19" si="2">AVERAGE(C19:E19)</f>
        <v>99.999982852138615</v>
      </c>
      <c r="G19">
        <f t="shared" ref="G19" si="3">STDEV(C19:E19)</f>
        <v>10.618871894724379</v>
      </c>
    </row>
    <row r="20" spans="2:7">
      <c r="B20">
        <v>125</v>
      </c>
      <c r="C20">
        <v>19.019721926850309</v>
      </c>
      <c r="D20">
        <v>18.052582545089013</v>
      </c>
      <c r="E20">
        <v>22.024541676248035</v>
      </c>
      <c r="F20">
        <f>AVERAGE(C20:E20)</f>
        <v>19.69894871606245</v>
      </c>
      <c r="G20">
        <f>STDEV(C20:E20)</f>
        <v>2.0712620810237801</v>
      </c>
    </row>
    <row r="21" spans="2:7">
      <c r="B21">
        <v>25</v>
      </c>
      <c r="C21">
        <v>23.67845290622812</v>
      </c>
      <c r="D21">
        <v>21.909308047782858</v>
      </c>
      <c r="E21">
        <v>23.490683824130844</v>
      </c>
      <c r="F21">
        <f t="shared" ref="F21:F27" si="4">AVERAGE(C21:E21)</f>
        <v>23.026148259380605</v>
      </c>
      <c r="G21">
        <f t="shared" ref="G21:G27" si="5">STDEV(C21:E21)</f>
        <v>0.97175786630682481</v>
      </c>
    </row>
    <row r="22" spans="2:7">
      <c r="B22">
        <v>5</v>
      </c>
      <c r="C22">
        <v>21.107302571098892</v>
      </c>
      <c r="D22">
        <v>21.882557384032015</v>
      </c>
      <c r="E22">
        <v>23.356416069535264</v>
      </c>
      <c r="F22">
        <f t="shared" si="4"/>
        <v>22.11542534155539</v>
      </c>
      <c r="G22">
        <f t="shared" si="5"/>
        <v>1.1424966067533882</v>
      </c>
    </row>
    <row r="23" spans="2:7">
      <c r="B23">
        <v>1</v>
      </c>
      <c r="C23">
        <v>23.866736424166753</v>
      </c>
      <c r="D23">
        <v>12.721998356891923</v>
      </c>
      <c r="E23">
        <v>15.216497751658153</v>
      </c>
      <c r="F23">
        <f t="shared" si="4"/>
        <v>17.268410844238943</v>
      </c>
      <c r="G23">
        <f t="shared" si="5"/>
        <v>5.8488509257519619</v>
      </c>
    </row>
    <row r="24" spans="2:7">
      <c r="B24">
        <v>0.2</v>
      </c>
      <c r="C24">
        <v>16.793758041275243</v>
      </c>
      <c r="D24">
        <v>18.992971263099463</v>
      </c>
      <c r="E24">
        <v>10.250648574986997</v>
      </c>
      <c r="F24">
        <f t="shared" si="4"/>
        <v>15.3457926264539</v>
      </c>
      <c r="G24">
        <f t="shared" si="5"/>
        <v>4.5474723064204179</v>
      </c>
    </row>
    <row r="25" spans="2:7">
      <c r="B25">
        <v>0.04</v>
      </c>
      <c r="C25">
        <v>18.221317501055879</v>
      </c>
      <c r="D25">
        <v>22.227743833586178</v>
      </c>
      <c r="E25">
        <v>20.819732935777314</v>
      </c>
      <c r="F25">
        <f t="shared" si="4"/>
        <v>20.42293142347312</v>
      </c>
      <c r="G25">
        <f t="shared" si="5"/>
        <v>2.0324742482066571</v>
      </c>
    </row>
    <row r="26" spans="2:7">
      <c r="B26">
        <v>8.0000000000000002E-3</v>
      </c>
      <c r="C26">
        <v>19.664310036077385</v>
      </c>
      <c r="D26">
        <v>22.10530810334193</v>
      </c>
      <c r="E26">
        <v>16.528823582973612</v>
      </c>
      <c r="F26">
        <f t="shared" si="4"/>
        <v>19.432813907464308</v>
      </c>
      <c r="G26">
        <f t="shared" si="5"/>
        <v>2.7954405278325991</v>
      </c>
    </row>
    <row r="27" spans="2:7">
      <c r="B27">
        <v>0</v>
      </c>
      <c r="C27">
        <v>16.661139099066176</v>
      </c>
      <c r="D27">
        <v>15.434948539214636</v>
      </c>
      <c r="E27">
        <v>14.750104449491671</v>
      </c>
      <c r="F27">
        <f t="shared" si="4"/>
        <v>15.615397362590828</v>
      </c>
      <c r="G27">
        <f t="shared" si="5"/>
        <v>0.9682121107288304</v>
      </c>
    </row>
    <row r="30" spans="2:7">
      <c r="B30" t="s">
        <v>6</v>
      </c>
      <c r="C30" s="29" t="s">
        <v>127</v>
      </c>
    </row>
    <row r="31" spans="2:7">
      <c r="C31" s="144" t="s">
        <v>118</v>
      </c>
      <c r="D31" s="145"/>
      <c r="E31" s="146"/>
    </row>
    <row r="32" spans="2:7">
      <c r="B32" t="s">
        <v>126</v>
      </c>
      <c r="C32" s="25" t="s">
        <v>124</v>
      </c>
      <c r="D32" s="25" t="s">
        <v>125</v>
      </c>
      <c r="E32" s="1" t="s">
        <v>134</v>
      </c>
      <c r="F32" t="s">
        <v>2</v>
      </c>
      <c r="G32" t="s">
        <v>3</v>
      </c>
    </row>
    <row r="33" spans="2:7">
      <c r="B33" t="s">
        <v>18</v>
      </c>
      <c r="C33">
        <v>100.06394437508135</v>
      </c>
      <c r="D33">
        <v>110.58672951014906</v>
      </c>
      <c r="E33">
        <v>89.349274671185469</v>
      </c>
      <c r="F33">
        <f t="shared" ref="F33" si="6">AVERAGE(C33:E33)</f>
        <v>99.999982852138615</v>
      </c>
      <c r="G33">
        <f t="shared" ref="G33" si="7">STDEV(C33:E33)</f>
        <v>10.618871894724379</v>
      </c>
    </row>
    <row r="34" spans="2:7">
      <c r="B34">
        <v>125</v>
      </c>
      <c r="C34">
        <v>21.39127115553093</v>
      </c>
      <c r="D34">
        <v>22.669129785475111</v>
      </c>
      <c r="E34">
        <v>18.305684979039309</v>
      </c>
      <c r="F34">
        <f>AVERAGE(C34:E34)</f>
        <v>20.788695306681785</v>
      </c>
      <c r="G34">
        <f>STDEV(C34:E34)</f>
        <v>2.2432645597243082</v>
      </c>
    </row>
    <row r="35" spans="2:7">
      <c r="B35">
        <v>25</v>
      </c>
      <c r="C35">
        <v>19.714210312689538</v>
      </c>
      <c r="D35">
        <v>22.435061477655221</v>
      </c>
      <c r="E35">
        <v>23.636269167236403</v>
      </c>
      <c r="F35">
        <f t="shared" ref="F35:F41" si="8">AVERAGE(C35:E35)</f>
        <v>21.928513652527055</v>
      </c>
      <c r="G35">
        <f t="shared" ref="G35:G41" si="9">STDEV(C35:E35)</f>
        <v>2.0094973100228137</v>
      </c>
    </row>
    <row r="36" spans="2:7">
      <c r="B36">
        <v>5</v>
      </c>
      <c r="C36">
        <v>12.74103248302233</v>
      </c>
      <c r="D36">
        <v>24.438274643920373</v>
      </c>
      <c r="E36">
        <v>22.937665294666274</v>
      </c>
      <c r="F36">
        <f t="shared" si="8"/>
        <v>20.038990807202993</v>
      </c>
      <c r="G36">
        <f t="shared" si="9"/>
        <v>6.3645976998452651</v>
      </c>
    </row>
    <row r="37" spans="2:7">
      <c r="B37">
        <v>1</v>
      </c>
      <c r="C37">
        <v>17.722314734934361</v>
      </c>
      <c r="D37">
        <v>21.356803954159652</v>
      </c>
      <c r="E37">
        <v>22.830662639662901</v>
      </c>
      <c r="F37">
        <f t="shared" si="8"/>
        <v>20.636593776252308</v>
      </c>
      <c r="G37">
        <f t="shared" si="9"/>
        <v>2.6292264269565813</v>
      </c>
    </row>
    <row r="38" spans="2:7">
      <c r="B38">
        <v>0.2</v>
      </c>
      <c r="C38">
        <v>16.363689677896286</v>
      </c>
      <c r="D38">
        <v>24.31943996456566</v>
      </c>
      <c r="E38">
        <v>21.587271211090002</v>
      </c>
      <c r="F38">
        <f t="shared" si="8"/>
        <v>20.756800284517315</v>
      </c>
      <c r="G38">
        <f t="shared" si="9"/>
        <v>4.0423696176712811</v>
      </c>
    </row>
    <row r="39" spans="2:7">
      <c r="B39">
        <v>0.04</v>
      </c>
      <c r="C39">
        <v>17.039143937605104</v>
      </c>
      <c r="D39">
        <v>20.255396817802769</v>
      </c>
      <c r="E39">
        <v>18.950273088266385</v>
      </c>
      <c r="F39">
        <f t="shared" si="8"/>
        <v>18.748271281224753</v>
      </c>
      <c r="G39">
        <f t="shared" si="9"/>
        <v>1.6176137347590145</v>
      </c>
    </row>
    <row r="40" spans="2:7">
      <c r="B40">
        <v>8.0000000000000002E-3</v>
      </c>
      <c r="C40">
        <v>18.447669271255329</v>
      </c>
      <c r="D40">
        <v>19.391659040155318</v>
      </c>
      <c r="E40">
        <v>20.332047758165768</v>
      </c>
      <c r="F40">
        <f t="shared" si="8"/>
        <v>19.390458689858804</v>
      </c>
      <c r="G40">
        <f t="shared" si="9"/>
        <v>0.94218981692297255</v>
      </c>
    </row>
    <row r="41" spans="2:7">
      <c r="B41">
        <v>0</v>
      </c>
      <c r="C41">
        <v>16.661139099066176</v>
      </c>
      <c r="D41">
        <v>15.434948539214636</v>
      </c>
      <c r="E41">
        <v>14.750104449491671</v>
      </c>
      <c r="F41">
        <f t="shared" si="8"/>
        <v>15.615397362590828</v>
      </c>
      <c r="G41">
        <f t="shared" si="9"/>
        <v>0.9682121107288304</v>
      </c>
    </row>
    <row r="44" spans="2:7">
      <c r="B44" t="s">
        <v>7</v>
      </c>
      <c r="C44" s="29" t="s">
        <v>127</v>
      </c>
    </row>
    <row r="45" spans="2:7">
      <c r="C45" s="144" t="s">
        <v>118</v>
      </c>
      <c r="D45" s="145"/>
      <c r="E45" s="146"/>
    </row>
    <row r="46" spans="2:7">
      <c r="B46" t="s">
        <v>126</v>
      </c>
      <c r="C46" s="25" t="s">
        <v>124</v>
      </c>
      <c r="D46" s="25" t="s">
        <v>125</v>
      </c>
      <c r="E46" s="1" t="s">
        <v>134</v>
      </c>
      <c r="F46" t="s">
        <v>2</v>
      </c>
      <c r="G46" t="s">
        <v>3</v>
      </c>
    </row>
    <row r="47" spans="2:7">
      <c r="B47" t="s">
        <v>18</v>
      </c>
      <c r="C47">
        <v>100.06394437508135</v>
      </c>
      <c r="D47">
        <v>110.58672951014906</v>
      </c>
      <c r="E47">
        <v>89.349274671185469</v>
      </c>
      <c r="F47">
        <f t="shared" ref="F47" si="10">AVERAGE(C47:E47)</f>
        <v>99.999982852138615</v>
      </c>
      <c r="G47">
        <f t="shared" ref="G47" si="11">STDEV(C47:E47)</f>
        <v>10.618871894724379</v>
      </c>
    </row>
    <row r="48" spans="2:7">
      <c r="B48">
        <v>125</v>
      </c>
      <c r="C48">
        <v>18.010398806097296</v>
      </c>
      <c r="D48">
        <v>21.775040293187274</v>
      </c>
      <c r="E48">
        <v>18.052582545089013</v>
      </c>
      <c r="F48">
        <f>AVERAGE(C48:E48)</f>
        <v>19.279340548124527</v>
      </c>
      <c r="G48">
        <f>STDEV(C48:E48)</f>
        <v>2.1614422916396645</v>
      </c>
    </row>
    <row r="49" spans="2:7">
      <c r="B49">
        <v>25</v>
      </c>
      <c r="C49">
        <v>18.232635089565854</v>
      </c>
      <c r="D49">
        <v>19.610808708575693</v>
      </c>
      <c r="E49">
        <v>16.018503228342119</v>
      </c>
      <c r="F49">
        <f t="shared" ref="F49:F55" si="12">AVERAGE(C49:E49)</f>
        <v>17.953982342161222</v>
      </c>
      <c r="G49">
        <f t="shared" ref="G49:G55" si="13">STDEV(C49:E49)</f>
        <v>1.8122914172550046</v>
      </c>
    </row>
    <row r="50" spans="2:7">
      <c r="B50">
        <v>5</v>
      </c>
      <c r="C50">
        <v>18.581937025850912</v>
      </c>
      <c r="D50">
        <v>22.957213856638049</v>
      </c>
      <c r="E50">
        <v>14.717494985536636</v>
      </c>
      <c r="F50">
        <f t="shared" si="12"/>
        <v>18.752215289341866</v>
      </c>
      <c r="G50">
        <f t="shared" si="13"/>
        <v>4.1224977603340465</v>
      </c>
    </row>
    <row r="51" spans="2:7">
      <c r="B51">
        <v>1</v>
      </c>
      <c r="C51">
        <v>19.180740345196735</v>
      </c>
      <c r="D51">
        <v>20.938567615132026</v>
      </c>
      <c r="E51">
        <v>16.325621425635468</v>
      </c>
      <c r="F51">
        <f t="shared" si="12"/>
        <v>18.814976461988078</v>
      </c>
      <c r="G51">
        <f t="shared" si="13"/>
        <v>2.3281227524536794</v>
      </c>
    </row>
    <row r="52" spans="2:7">
      <c r="B52">
        <v>0.2</v>
      </c>
      <c r="C52">
        <v>19.729643387930405</v>
      </c>
      <c r="D52">
        <v>18.286650852908902</v>
      </c>
      <c r="E52">
        <v>15.381631656735481</v>
      </c>
      <c r="F52">
        <f t="shared" si="12"/>
        <v>17.79930863252493</v>
      </c>
      <c r="G52">
        <f t="shared" si="13"/>
        <v>2.2145943947998221</v>
      </c>
    </row>
    <row r="53" spans="2:7">
      <c r="B53">
        <v>0.04</v>
      </c>
      <c r="C53">
        <v>16.701674025671377</v>
      </c>
      <c r="D53">
        <v>17.664697920701773</v>
      </c>
      <c r="E53">
        <v>13.113484032168701</v>
      </c>
      <c r="F53">
        <f t="shared" si="12"/>
        <v>15.826618659513949</v>
      </c>
      <c r="G53">
        <f t="shared" si="13"/>
        <v>2.3984741785507637</v>
      </c>
    </row>
    <row r="54" spans="2:7">
      <c r="B54">
        <v>8.0000000000000002E-3</v>
      </c>
      <c r="C54">
        <v>17.933747865734301</v>
      </c>
      <c r="D54">
        <v>15.043647308960391</v>
      </c>
      <c r="E54">
        <v>15.984036026970841</v>
      </c>
      <c r="F54">
        <f t="shared" si="12"/>
        <v>16.320477067221844</v>
      </c>
      <c r="G54">
        <f t="shared" si="13"/>
        <v>1.4741318588376338</v>
      </c>
    </row>
    <row r="55" spans="2:7">
      <c r="B55">
        <v>0</v>
      </c>
      <c r="C55">
        <v>16.661139099066176</v>
      </c>
      <c r="D55">
        <v>15.434948539214636</v>
      </c>
      <c r="E55">
        <v>14.750104449491671</v>
      </c>
      <c r="F55">
        <f t="shared" si="12"/>
        <v>15.615397362590828</v>
      </c>
      <c r="G55">
        <f t="shared" si="13"/>
        <v>0.9682121107288304</v>
      </c>
    </row>
    <row r="58" spans="2:7">
      <c r="B58" t="s">
        <v>8</v>
      </c>
      <c r="C58" s="29" t="s">
        <v>127</v>
      </c>
    </row>
    <row r="59" spans="2:7">
      <c r="C59" s="144" t="s">
        <v>118</v>
      </c>
      <c r="D59" s="145"/>
      <c r="E59" s="146"/>
    </row>
    <row r="60" spans="2:7">
      <c r="B60" t="s">
        <v>126</v>
      </c>
      <c r="C60" s="25" t="s">
        <v>124</v>
      </c>
      <c r="D60" s="25" t="s">
        <v>125</v>
      </c>
      <c r="E60" s="1" t="s">
        <v>134</v>
      </c>
      <c r="F60" t="s">
        <v>2</v>
      </c>
      <c r="G60" t="s">
        <v>3</v>
      </c>
    </row>
    <row r="61" spans="2:7">
      <c r="B61" t="s">
        <v>18</v>
      </c>
      <c r="C61">
        <v>100.06394437508135</v>
      </c>
      <c r="D61">
        <v>110.58672951014906</v>
      </c>
      <c r="E61">
        <v>89.349274671185469</v>
      </c>
      <c r="F61">
        <f t="shared" ref="F61" si="14">AVERAGE(C61:E61)</f>
        <v>99.999982852138615</v>
      </c>
      <c r="G61">
        <f t="shared" ref="G61" si="15">STDEV(C61:E61)</f>
        <v>10.618871894724379</v>
      </c>
    </row>
    <row r="62" spans="2:7">
      <c r="B62">
        <v>125</v>
      </c>
      <c r="C62">
        <v>15.309162250945244</v>
      </c>
      <c r="D62">
        <v>19.896293542937425</v>
      </c>
      <c r="E62">
        <v>17.694159773918251</v>
      </c>
      <c r="F62">
        <f>AVERAGE(C62:E62)</f>
        <v>17.633205189266974</v>
      </c>
      <c r="G62">
        <f>STDEV(C62:E62)</f>
        <v>2.2941730467721779</v>
      </c>
    </row>
    <row r="63" spans="2:7">
      <c r="B63">
        <v>25</v>
      </c>
      <c r="C63">
        <v>18.104109235396447</v>
      </c>
      <c r="D63">
        <v>19.776177155536377</v>
      </c>
      <c r="E63">
        <v>24.622066635312901</v>
      </c>
      <c r="F63">
        <f t="shared" ref="F63:F69" si="16">AVERAGE(C63:E63)</f>
        <v>20.834117675415243</v>
      </c>
      <c r="G63">
        <f t="shared" ref="G63:G69" si="17">STDEV(C63:E63)</f>
        <v>3.3853169385572306</v>
      </c>
    </row>
    <row r="64" spans="2:7">
      <c r="B64">
        <v>5</v>
      </c>
      <c r="C64">
        <v>16.106950197116369</v>
      </c>
      <c r="D64">
        <v>24.929229934437963</v>
      </c>
      <c r="E64">
        <v>21.773336193816455</v>
      </c>
      <c r="F64">
        <f t="shared" si="16"/>
        <v>20.936505441790263</v>
      </c>
      <c r="G64">
        <f t="shared" si="17"/>
        <v>4.4702761907449693</v>
      </c>
    </row>
    <row r="65" spans="2:7">
      <c r="B65">
        <v>1</v>
      </c>
      <c r="C65">
        <v>21.287492298507747</v>
      </c>
      <c r="D65">
        <v>19.847290837629536</v>
      </c>
      <c r="E65">
        <v>30.483865859277376</v>
      </c>
      <c r="F65">
        <f t="shared" si="16"/>
        <v>23.872882998471553</v>
      </c>
      <c r="G65">
        <f t="shared" si="17"/>
        <v>5.7703869758777921</v>
      </c>
    </row>
    <row r="66" spans="2:7">
      <c r="B66">
        <v>0.2</v>
      </c>
      <c r="C66">
        <v>15.518320139454527</v>
      </c>
      <c r="D66">
        <v>23.28883449455801</v>
      </c>
      <c r="E66">
        <v>25.722834722838904</v>
      </c>
      <c r="F66">
        <f t="shared" si="16"/>
        <v>21.509996452283815</v>
      </c>
      <c r="G66">
        <f t="shared" si="17"/>
        <v>5.3297493427090421</v>
      </c>
    </row>
    <row r="67" spans="2:7">
      <c r="B67">
        <v>0.04</v>
      </c>
      <c r="C67">
        <v>16.713508073793292</v>
      </c>
      <c r="D67">
        <v>15.170520450561947</v>
      </c>
      <c r="E67">
        <v>27.1809640027322</v>
      </c>
      <c r="F67">
        <f t="shared" si="16"/>
        <v>19.688330842362479</v>
      </c>
      <c r="G67">
        <f t="shared" si="17"/>
        <v>6.5345134829048446</v>
      </c>
    </row>
    <row r="68" spans="2:7">
      <c r="B68">
        <v>8.0000000000000002E-3</v>
      </c>
      <c r="C68">
        <v>11.069233053878474</v>
      </c>
      <c r="D68">
        <v>19.075797026013859</v>
      </c>
      <c r="E68">
        <v>25.4067075142063</v>
      </c>
      <c r="F68">
        <f t="shared" si="16"/>
        <v>18.517245864699543</v>
      </c>
      <c r="G68">
        <f t="shared" si="17"/>
        <v>7.1850384845867277</v>
      </c>
    </row>
    <row r="69" spans="2:7">
      <c r="B69">
        <v>0</v>
      </c>
      <c r="C69">
        <v>16.57068311563981</v>
      </c>
      <c r="D69">
        <v>13.11539479746644</v>
      </c>
      <c r="E69">
        <v>13.606019444512501</v>
      </c>
      <c r="F69">
        <f t="shared" si="16"/>
        <v>14.430699119206251</v>
      </c>
      <c r="G69">
        <f t="shared" si="17"/>
        <v>1.8694455768532086</v>
      </c>
    </row>
    <row r="72" spans="2:7">
      <c r="B72" t="s">
        <v>9</v>
      </c>
      <c r="C72" s="29" t="s">
        <v>127</v>
      </c>
    </row>
    <row r="73" spans="2:7">
      <c r="C73" s="144" t="s">
        <v>118</v>
      </c>
      <c r="D73" s="145"/>
      <c r="E73" s="146"/>
    </row>
    <row r="74" spans="2:7">
      <c r="B74" t="s">
        <v>126</v>
      </c>
      <c r="C74" s="25" t="s">
        <v>124</v>
      </c>
      <c r="D74" s="25" t="s">
        <v>125</v>
      </c>
      <c r="E74" s="1" t="s">
        <v>134</v>
      </c>
      <c r="F74" t="s">
        <v>2</v>
      </c>
      <c r="G74" t="s">
        <v>3</v>
      </c>
    </row>
    <row r="75" spans="2:7">
      <c r="B75" t="s">
        <v>18</v>
      </c>
      <c r="C75">
        <v>100.06394437508135</v>
      </c>
      <c r="D75">
        <v>110.58672951014906</v>
      </c>
      <c r="E75">
        <v>89.349274671185469</v>
      </c>
      <c r="F75">
        <f t="shared" ref="F75" si="18">AVERAGE(C75:E75)</f>
        <v>99.999982852138615</v>
      </c>
      <c r="G75">
        <f t="shared" ref="G75" si="19">STDEV(C75:E75)</f>
        <v>10.618871894724379</v>
      </c>
    </row>
    <row r="76" spans="2:7">
      <c r="B76">
        <v>125</v>
      </c>
      <c r="C76">
        <v>18.416053286258862</v>
      </c>
      <c r="D76">
        <v>24.573063930005013</v>
      </c>
      <c r="E76">
        <v>23.382656747403601</v>
      </c>
      <c r="F76">
        <f>AVERAGE(C76:E76)</f>
        <v>22.123924654555825</v>
      </c>
      <c r="G76">
        <f>STDEV(C76:E76)</f>
        <v>3.2658076915174656</v>
      </c>
    </row>
    <row r="77" spans="2:7">
      <c r="B77">
        <v>25</v>
      </c>
      <c r="C77">
        <v>23.681453730988295</v>
      </c>
      <c r="D77">
        <v>27.746885489641603</v>
      </c>
      <c r="E77">
        <v>25.459893377284377</v>
      </c>
      <c r="F77">
        <f t="shared" ref="F77:F83" si="20">AVERAGE(C77:E77)</f>
        <v>25.629410865971423</v>
      </c>
      <c r="G77">
        <f t="shared" ref="G77:G83" si="21">STDEV(C77:E77)</f>
        <v>2.0380102993593541</v>
      </c>
    </row>
    <row r="78" spans="2:7">
      <c r="B78">
        <v>5</v>
      </c>
      <c r="C78">
        <v>23.962322895557904</v>
      </c>
      <c r="D78">
        <v>21.670550031463321</v>
      </c>
      <c r="E78">
        <v>20.57814825947769</v>
      </c>
      <c r="F78">
        <f t="shared" si="20"/>
        <v>22.070340395499638</v>
      </c>
      <c r="G78">
        <f t="shared" si="21"/>
        <v>1.7271461267809336</v>
      </c>
    </row>
    <row r="79" spans="2:7">
      <c r="B79">
        <v>1</v>
      </c>
      <c r="C79">
        <v>21.072956064293937</v>
      </c>
      <c r="D79">
        <v>26.637153492608061</v>
      </c>
      <c r="E79">
        <v>19.740321517506214</v>
      </c>
      <c r="F79">
        <f t="shared" si="20"/>
        <v>22.483477024802738</v>
      </c>
      <c r="G79">
        <f t="shared" si="21"/>
        <v>3.6583807699886588</v>
      </c>
    </row>
    <row r="80" spans="2:7">
      <c r="B80">
        <v>0.2</v>
      </c>
      <c r="C80">
        <v>26.266645232963043</v>
      </c>
      <c r="D80">
        <v>20.034337749353551</v>
      </c>
      <c r="E80">
        <v>17.145568512056755</v>
      </c>
      <c r="F80">
        <f t="shared" si="20"/>
        <v>21.14885049812445</v>
      </c>
      <c r="G80">
        <f t="shared" si="21"/>
        <v>4.6615570507657855</v>
      </c>
    </row>
    <row r="81" spans="2:7">
      <c r="B81">
        <v>0.04</v>
      </c>
      <c r="C81">
        <v>23.636634183450589</v>
      </c>
      <c r="D81">
        <v>17.894353752919994</v>
      </c>
      <c r="E81">
        <v>27.336936028163407</v>
      </c>
      <c r="F81">
        <f t="shared" si="20"/>
        <v>22.955974654844663</v>
      </c>
      <c r="G81">
        <f t="shared" si="21"/>
        <v>4.7579473569593933</v>
      </c>
    </row>
    <row r="82" spans="2:7">
      <c r="B82">
        <v>8.0000000000000002E-3</v>
      </c>
      <c r="C82">
        <v>25.130021507406873</v>
      </c>
      <c r="D82">
        <v>23.301981561835735</v>
      </c>
      <c r="E82">
        <v>25.731798632346447</v>
      </c>
      <c r="F82">
        <f t="shared" si="20"/>
        <v>24.721267233863017</v>
      </c>
      <c r="G82">
        <f t="shared" si="21"/>
        <v>1.2654298839294051</v>
      </c>
    </row>
    <row r="83" spans="2:7">
      <c r="B83">
        <v>0</v>
      </c>
      <c r="C83">
        <v>16.57068311563981</v>
      </c>
      <c r="D83">
        <v>13.11539479746644</v>
      </c>
      <c r="E83">
        <v>13.606019444512501</v>
      </c>
      <c r="F83">
        <f t="shared" si="20"/>
        <v>14.430699119206251</v>
      </c>
      <c r="G83">
        <f t="shared" si="21"/>
        <v>1.8694455768532086</v>
      </c>
    </row>
    <row r="86" spans="2:7">
      <c r="B86" t="s">
        <v>10</v>
      </c>
      <c r="C86" s="29" t="s">
        <v>127</v>
      </c>
    </row>
    <row r="87" spans="2:7">
      <c r="C87" s="144" t="s">
        <v>118</v>
      </c>
      <c r="D87" s="145"/>
      <c r="E87" s="146"/>
    </row>
    <row r="88" spans="2:7">
      <c r="B88" t="s">
        <v>126</v>
      </c>
      <c r="C88" s="25" t="s">
        <v>124</v>
      </c>
      <c r="D88" s="25" t="s">
        <v>125</v>
      </c>
      <c r="E88" s="1" t="s">
        <v>134</v>
      </c>
      <c r="F88" t="s">
        <v>2</v>
      </c>
      <c r="G88" t="s">
        <v>3</v>
      </c>
    </row>
    <row r="89" spans="2:7">
      <c r="B89" t="s">
        <v>18</v>
      </c>
      <c r="C89">
        <v>100.06394437508135</v>
      </c>
      <c r="D89">
        <v>110.58672951014906</v>
      </c>
      <c r="E89">
        <v>89.349274671185469</v>
      </c>
      <c r="F89">
        <f t="shared" ref="F89" si="22">AVERAGE(C89:E89)</f>
        <v>99.999982852138615</v>
      </c>
      <c r="G89">
        <f t="shared" ref="G89" si="23">STDEV(C89:E89)</f>
        <v>10.618871894724379</v>
      </c>
    </row>
    <row r="90" spans="2:7">
      <c r="B90">
        <v>125</v>
      </c>
      <c r="C90">
        <v>23.012746081725755</v>
      </c>
      <c r="D90">
        <v>23.542811930604994</v>
      </c>
      <c r="E90">
        <v>6.8209375412713324</v>
      </c>
      <c r="F90">
        <f>AVERAGE(C90:E90)</f>
        <v>17.792165184534028</v>
      </c>
      <c r="G90">
        <f>STDEV(C90:E90)</f>
        <v>9.5050575722220447</v>
      </c>
    </row>
    <row r="91" spans="2:7">
      <c r="B91">
        <v>25</v>
      </c>
      <c r="C91">
        <v>26.833164313839617</v>
      </c>
      <c r="D91">
        <v>17.20831587860954</v>
      </c>
      <c r="E91">
        <v>21.567763869110188</v>
      </c>
      <c r="F91">
        <f t="shared" ref="F91:F97" si="24">AVERAGE(C91:E91)</f>
        <v>21.869748020519779</v>
      </c>
      <c r="G91">
        <f t="shared" ref="G91:G97" si="25">STDEV(C91:E91)</f>
        <v>4.8195251499566654</v>
      </c>
    </row>
    <row r="92" spans="2:7">
      <c r="B92">
        <v>5</v>
      </c>
      <c r="C92">
        <v>18.438761857011301</v>
      </c>
      <c r="D92">
        <v>17.105529716256406</v>
      </c>
      <c r="E92">
        <v>27.359047004948671</v>
      </c>
      <c r="F92">
        <f t="shared" si="24"/>
        <v>20.967779526072125</v>
      </c>
      <c r="G92">
        <f t="shared" si="25"/>
        <v>5.5749979349946139</v>
      </c>
    </row>
    <row r="93" spans="2:7">
      <c r="B93">
        <v>1</v>
      </c>
      <c r="C93">
        <v>16.302961018347926</v>
      </c>
      <c r="D93">
        <v>25.624829312223124</v>
      </c>
      <c r="E93">
        <v>29.904797305090241</v>
      </c>
      <c r="F93">
        <f t="shared" si="24"/>
        <v>23.944195878553767</v>
      </c>
      <c r="G93">
        <f t="shared" si="25"/>
        <v>6.9549179827378529</v>
      </c>
    </row>
    <row r="94" spans="2:7">
      <c r="B94">
        <v>0.2</v>
      </c>
      <c r="C94">
        <v>21.14885049812445</v>
      </c>
      <c r="D94">
        <v>16.73561905057856</v>
      </c>
      <c r="E94">
        <v>18.598917040212694</v>
      </c>
      <c r="F94">
        <f t="shared" si="24"/>
        <v>18.827795529638568</v>
      </c>
      <c r="G94">
        <f t="shared" si="25"/>
        <v>2.2155003892108436</v>
      </c>
    </row>
    <row r="95" spans="2:7">
      <c r="B95">
        <v>0.04</v>
      </c>
      <c r="C95">
        <v>21.634694393433158</v>
      </c>
      <c r="D95">
        <v>17.025452124655711</v>
      </c>
      <c r="E95">
        <v>19.254477622197509</v>
      </c>
      <c r="F95">
        <f t="shared" si="24"/>
        <v>19.304874713428791</v>
      </c>
      <c r="G95">
        <f t="shared" si="25"/>
        <v>2.3050343757034506</v>
      </c>
    </row>
    <row r="96" spans="2:7">
      <c r="B96">
        <v>8.0000000000000002E-3</v>
      </c>
      <c r="C96">
        <v>22.442043843078991</v>
      </c>
      <c r="D96">
        <v>22.758171051711599</v>
      </c>
      <c r="E96">
        <v>22.495229706157069</v>
      </c>
      <c r="F96">
        <f t="shared" si="24"/>
        <v>22.565148200315889</v>
      </c>
      <c r="G96">
        <f t="shared" si="25"/>
        <v>0.16926473312104492</v>
      </c>
    </row>
    <row r="97" spans="2:7">
      <c r="B97">
        <v>0</v>
      </c>
      <c r="C97">
        <v>16.57068311563981</v>
      </c>
      <c r="D97">
        <v>13.11539479746644</v>
      </c>
      <c r="E97">
        <v>13.606019444512501</v>
      </c>
      <c r="F97">
        <f t="shared" si="24"/>
        <v>14.430699119206251</v>
      </c>
      <c r="G97">
        <f t="shared" si="25"/>
        <v>1.8694455768532086</v>
      </c>
    </row>
    <row r="100" spans="2:7">
      <c r="B100" t="s">
        <v>11</v>
      </c>
      <c r="C100" s="29" t="s">
        <v>127</v>
      </c>
    </row>
    <row r="101" spans="2:7">
      <c r="C101" s="144" t="s">
        <v>118</v>
      </c>
      <c r="D101" s="145"/>
      <c r="E101" s="146"/>
    </row>
    <row r="102" spans="2:7">
      <c r="B102" t="s">
        <v>126</v>
      </c>
      <c r="C102" s="25" t="s">
        <v>124</v>
      </c>
      <c r="D102" s="25" t="s">
        <v>125</v>
      </c>
      <c r="E102" s="1" t="s">
        <v>134</v>
      </c>
      <c r="F102" t="s">
        <v>2</v>
      </c>
      <c r="G102" t="s">
        <v>3</v>
      </c>
    </row>
    <row r="103" spans="2:7">
      <c r="B103" t="s">
        <v>18</v>
      </c>
      <c r="C103">
        <v>100.06394437508135</v>
      </c>
      <c r="D103">
        <v>110.58672951014906</v>
      </c>
      <c r="E103">
        <v>89.349274671185469</v>
      </c>
      <c r="F103">
        <f t="shared" ref="F103" si="26">AVERAGE(C103:E103)</f>
        <v>99.999982852138615</v>
      </c>
      <c r="G103">
        <f t="shared" ref="G103" si="27">STDEV(C103:E103)</f>
        <v>10.618871894724379</v>
      </c>
    </row>
    <row r="104" spans="2:7">
      <c r="B104">
        <v>125</v>
      </c>
      <c r="C104">
        <v>10.360486608815586</v>
      </c>
      <c r="D104">
        <v>21.532505825047192</v>
      </c>
      <c r="E104">
        <v>11.911840547587303</v>
      </c>
      <c r="F104">
        <f>AVERAGE(C104:E104)</f>
        <v>14.601610993816694</v>
      </c>
      <c r="G104">
        <f>STDEV(C104:E104)</f>
        <v>6.0522435618552946</v>
      </c>
    </row>
    <row r="105" spans="2:7">
      <c r="B105">
        <v>25</v>
      </c>
      <c r="C105">
        <v>22.95896262468051</v>
      </c>
      <c r="D105">
        <v>26.672411536671053</v>
      </c>
      <c r="E105">
        <v>13.525941852911805</v>
      </c>
      <c r="F105">
        <f t="shared" ref="F105:F111" si="28">AVERAGE(C105:E105)</f>
        <v>21.052438671421122</v>
      </c>
      <c r="G105">
        <f t="shared" ref="G105:G111" si="29">STDEV(C105:E105)</f>
        <v>6.7774288247656411</v>
      </c>
    </row>
    <row r="106" spans="2:7">
      <c r="B106">
        <v>5</v>
      </c>
      <c r="C106">
        <v>20.489106758369452</v>
      </c>
      <c r="D106">
        <v>29.766155504706948</v>
      </c>
      <c r="E106">
        <v>18.768633726888801</v>
      </c>
      <c r="F106">
        <f t="shared" si="28"/>
        <v>23.007965329988405</v>
      </c>
      <c r="G106">
        <f t="shared" si="29"/>
        <v>5.9156451627239726</v>
      </c>
    </row>
    <row r="107" spans="2:7">
      <c r="B107">
        <v>1</v>
      </c>
      <c r="C107">
        <v>21.728516646278749</v>
      </c>
      <c r="D107">
        <v>24.648360769868354</v>
      </c>
      <c r="E107">
        <v>19.93633233873777</v>
      </c>
      <c r="F107">
        <f t="shared" si="28"/>
        <v>22.104403251628288</v>
      </c>
      <c r="G107">
        <f t="shared" si="29"/>
        <v>2.3783967370913204</v>
      </c>
    </row>
    <row r="108" spans="2:7">
      <c r="B108">
        <v>0.2</v>
      </c>
      <c r="C108">
        <v>18.964644548120358</v>
      </c>
      <c r="D108">
        <v>24.077658531221594</v>
      </c>
      <c r="E108">
        <v>17.600337521072657</v>
      </c>
      <c r="F108">
        <f t="shared" si="28"/>
        <v>20.214213533471536</v>
      </c>
      <c r="G108">
        <f t="shared" si="29"/>
        <v>3.4146725837176395</v>
      </c>
    </row>
    <row r="109" spans="2:7">
      <c r="B109">
        <v>0.04</v>
      </c>
      <c r="C109">
        <v>17.979212096258046</v>
      </c>
      <c r="D109">
        <v>14.9255069240225</v>
      </c>
      <c r="E109">
        <v>17.457512562919174</v>
      </c>
      <c r="F109">
        <f t="shared" si="28"/>
        <v>16.78741052773324</v>
      </c>
      <c r="G109">
        <f t="shared" si="29"/>
        <v>1.6334186153294503</v>
      </c>
    </row>
    <row r="110" spans="2:7">
      <c r="B110">
        <v>8.0000000000000002E-3</v>
      </c>
      <c r="C110">
        <v>21.822338899124343</v>
      </c>
      <c r="D110">
        <v>26.824200404332078</v>
      </c>
      <c r="E110">
        <v>22.406188205048831</v>
      </c>
      <c r="F110">
        <f t="shared" si="28"/>
        <v>23.684242502835087</v>
      </c>
      <c r="G110">
        <f t="shared" si="29"/>
        <v>2.7349079912105236</v>
      </c>
    </row>
    <row r="111" spans="2:7">
      <c r="B111">
        <v>0</v>
      </c>
      <c r="C111">
        <v>16.57068311563981</v>
      </c>
      <c r="D111">
        <v>13.11539479746644</v>
      </c>
      <c r="E111">
        <v>13.606019444512501</v>
      </c>
      <c r="F111">
        <f t="shared" si="28"/>
        <v>14.430699119206251</v>
      </c>
      <c r="G111">
        <f t="shared" si="29"/>
        <v>1.8694455768532086</v>
      </c>
    </row>
    <row r="114" spans="2:7">
      <c r="B114" t="s">
        <v>13</v>
      </c>
      <c r="C114" s="29" t="s">
        <v>127</v>
      </c>
    </row>
    <row r="115" spans="2:7">
      <c r="C115" s="126" t="s">
        <v>118</v>
      </c>
      <c r="D115" s="126"/>
      <c r="E115" s="126"/>
    </row>
    <row r="116" spans="2:7">
      <c r="B116" t="s">
        <v>126</v>
      </c>
      <c r="C116" s="25" t="s">
        <v>124</v>
      </c>
      <c r="D116" s="25" t="s">
        <v>125</v>
      </c>
      <c r="E116" s="1" t="s">
        <v>134</v>
      </c>
      <c r="F116" t="s">
        <v>2</v>
      </c>
      <c r="G116" t="s">
        <v>3</v>
      </c>
    </row>
    <row r="117" spans="2:7">
      <c r="B117" t="s">
        <v>18</v>
      </c>
      <c r="C117">
        <v>100.06394437508135</v>
      </c>
      <c r="D117">
        <v>110.58672951014906</v>
      </c>
      <c r="E117">
        <v>89.349274671185469</v>
      </c>
      <c r="F117">
        <f t="shared" ref="F117" si="30">AVERAGE(C117:E117)</f>
        <v>99.999982852138615</v>
      </c>
      <c r="G117">
        <f t="shared" ref="G117" si="31">STDEV(C117:E117)</f>
        <v>10.618871894724379</v>
      </c>
    </row>
    <row r="118" spans="2:7">
      <c r="B118">
        <v>125</v>
      </c>
      <c r="C118">
        <v>12.200346750911924</v>
      </c>
      <c r="D118">
        <v>16.654187370952737</v>
      </c>
      <c r="E118">
        <v>18.347011620204093</v>
      </c>
      <c r="F118">
        <f>AVERAGE(C118:E118)</f>
        <v>15.733848580689584</v>
      </c>
      <c r="G118">
        <f>STDEV(C118:E118)</f>
        <v>3.1750023418093578</v>
      </c>
    </row>
    <row r="119" spans="2:7">
      <c r="B119">
        <v>25</v>
      </c>
      <c r="C119">
        <v>14.284678316678701</v>
      </c>
      <c r="D119">
        <v>20.557248379804808</v>
      </c>
      <c r="E119">
        <v>22.123722540544367</v>
      </c>
      <c r="F119">
        <f t="shared" ref="F119:F125" si="32">AVERAGE(C119:E119)</f>
        <v>18.988549745675957</v>
      </c>
      <c r="G119">
        <f t="shared" ref="G119:G125" si="33">STDEV(C119:E119)</f>
        <v>4.1482846020335584</v>
      </c>
    </row>
    <row r="120" spans="2:7">
      <c r="B120">
        <v>5</v>
      </c>
      <c r="C120">
        <v>14.115173444414635</v>
      </c>
      <c r="D120">
        <v>19.511745886837481</v>
      </c>
      <c r="E120">
        <v>20.145720802785753</v>
      </c>
      <c r="F120">
        <f t="shared" si="32"/>
        <v>17.924213378012624</v>
      </c>
      <c r="G120">
        <f t="shared" si="33"/>
        <v>3.3139206327733595</v>
      </c>
    </row>
    <row r="121" spans="2:7">
      <c r="B121">
        <v>1</v>
      </c>
      <c r="C121">
        <v>18.001773350185946</v>
      </c>
      <c r="D121">
        <v>19.452130000004448</v>
      </c>
      <c r="E121">
        <v>21.572942929355619</v>
      </c>
      <c r="F121">
        <f t="shared" si="32"/>
        <v>19.675615426515339</v>
      </c>
      <c r="G121">
        <f t="shared" si="33"/>
        <v>1.7960435247214339</v>
      </c>
    </row>
    <row r="122" spans="2:7">
      <c r="B122">
        <v>0.2</v>
      </c>
      <c r="C122">
        <v>15.36977643597543</v>
      </c>
      <c r="D122">
        <v>22.073894336624221</v>
      </c>
      <c r="E122">
        <v>19.086871469482674</v>
      </c>
      <c r="F122">
        <f t="shared" si="32"/>
        <v>18.84351408069411</v>
      </c>
      <c r="G122">
        <f t="shared" si="33"/>
        <v>3.3586777637127208</v>
      </c>
    </row>
    <row r="123" spans="2:7">
      <c r="B123">
        <v>0.04</v>
      </c>
      <c r="C123">
        <v>16.438413452191398</v>
      </c>
      <c r="D123">
        <v>21.33047532992277</v>
      </c>
      <c r="E123">
        <v>22.05743323354346</v>
      </c>
      <c r="F123">
        <f t="shared" si="32"/>
        <v>19.942107338552542</v>
      </c>
      <c r="G123">
        <f t="shared" si="33"/>
        <v>3.055981034856496</v>
      </c>
    </row>
    <row r="124" spans="2:7">
      <c r="B124">
        <v>8.0000000000000002E-3</v>
      </c>
      <c r="C124">
        <v>15.89074810374766</v>
      </c>
      <c r="D124">
        <v>15.638937716079784</v>
      </c>
      <c r="E124">
        <v>20.049623552368331</v>
      </c>
      <c r="F124">
        <f t="shared" si="32"/>
        <v>17.193103124065257</v>
      </c>
      <c r="G124">
        <f t="shared" si="33"/>
        <v>2.4770211617624436</v>
      </c>
    </row>
    <row r="125" spans="2:7">
      <c r="B125">
        <v>0</v>
      </c>
      <c r="C125">
        <v>16.57068311563981</v>
      </c>
      <c r="D125">
        <v>13.11539479746644</v>
      </c>
      <c r="E125">
        <v>13.606019444512501</v>
      </c>
      <c r="F125">
        <f t="shared" si="32"/>
        <v>14.430699119206251</v>
      </c>
      <c r="G125">
        <f t="shared" si="33"/>
        <v>1.8694455768532086</v>
      </c>
    </row>
    <row r="128" spans="2:7">
      <c r="B128" t="s">
        <v>15</v>
      </c>
      <c r="C128" s="29" t="s">
        <v>127</v>
      </c>
    </row>
    <row r="129" spans="2:7">
      <c r="C129" s="126" t="s">
        <v>118</v>
      </c>
      <c r="D129" s="126"/>
      <c r="E129" s="126"/>
    </row>
    <row r="130" spans="2:7">
      <c r="B130" t="s">
        <v>126</v>
      </c>
      <c r="C130" s="25" t="s">
        <v>124</v>
      </c>
      <c r="D130" s="25" t="s">
        <v>125</v>
      </c>
      <c r="E130" s="1" t="s">
        <v>134</v>
      </c>
      <c r="F130" t="s">
        <v>2</v>
      </c>
      <c r="G130" t="s">
        <v>3</v>
      </c>
    </row>
    <row r="131" spans="2:7">
      <c r="B131" t="s">
        <v>18</v>
      </c>
      <c r="C131">
        <v>100.06394437508135</v>
      </c>
      <c r="D131">
        <v>110.58672951014906</v>
      </c>
      <c r="E131">
        <v>89.349274671185469</v>
      </c>
      <c r="F131">
        <f t="shared" ref="F131" si="34">AVERAGE(C131:E131)</f>
        <v>99.999982852138615</v>
      </c>
      <c r="G131">
        <f t="shared" ref="G131" si="35">STDEV(C131:E131)</f>
        <v>10.618871894724379</v>
      </c>
    </row>
    <row r="132" spans="2:7">
      <c r="B132">
        <v>125</v>
      </c>
      <c r="C132">
        <v>17.945271726097921</v>
      </c>
      <c r="D132">
        <v>20.192434743960888</v>
      </c>
      <c r="E132">
        <v>18.781673720471783</v>
      </c>
      <c r="F132">
        <f>AVERAGE(C132:E132)</f>
        <v>18.973126730176862</v>
      </c>
      <c r="G132">
        <f>STDEV(C132:E132)</f>
        <v>1.1357491353316538</v>
      </c>
    </row>
    <row r="133" spans="2:7">
      <c r="B133">
        <v>25</v>
      </c>
      <c r="C133">
        <v>22.093914597127849</v>
      </c>
      <c r="D133">
        <v>19.329339068915523</v>
      </c>
      <c r="E133">
        <v>18.811481663888298</v>
      </c>
      <c r="F133">
        <f t="shared" ref="F133:F139" si="36">AVERAGE(C133:E133)</f>
        <v>20.078245109977221</v>
      </c>
      <c r="G133">
        <f t="shared" ref="G133:G139" si="37">STDEV(C133:E133)</f>
        <v>1.7647200016030684</v>
      </c>
    </row>
    <row r="134" spans="2:7">
      <c r="B134">
        <v>5</v>
      </c>
      <c r="C134">
        <v>17.902116942345657</v>
      </c>
      <c r="D134">
        <v>19.388954955748552</v>
      </c>
      <c r="E134">
        <v>23.288901701855615</v>
      </c>
      <c r="F134">
        <f t="shared" si="36"/>
        <v>20.193324533316609</v>
      </c>
      <c r="G134">
        <f t="shared" si="37"/>
        <v>2.7820173120075729</v>
      </c>
    </row>
    <row r="135" spans="2:7">
      <c r="B135">
        <v>1</v>
      </c>
      <c r="C135">
        <v>21.121374831329305</v>
      </c>
      <c r="D135">
        <v>17.739730384927324</v>
      </c>
      <c r="E135">
        <v>23.159437350598807</v>
      </c>
      <c r="F135">
        <f t="shared" si="36"/>
        <v>20.673514188951813</v>
      </c>
      <c r="G135">
        <f t="shared" si="37"/>
        <v>2.7374696828787006</v>
      </c>
    </row>
    <row r="136" spans="2:7">
      <c r="B136">
        <v>0.2</v>
      </c>
      <c r="C136">
        <v>24.858490125340179</v>
      </c>
      <c r="D136">
        <v>20.421110608380129</v>
      </c>
      <c r="E136">
        <v>23.5545038245371</v>
      </c>
      <c r="F136">
        <f t="shared" si="36"/>
        <v>22.944701519419137</v>
      </c>
      <c r="G136">
        <f t="shared" si="37"/>
        <v>2.2806749840517693</v>
      </c>
    </row>
    <row r="137" spans="2:7">
      <c r="B137">
        <v>0.04</v>
      </c>
      <c r="C137">
        <v>25.519158721959954</v>
      </c>
      <c r="D137">
        <v>19.820502793271235</v>
      </c>
      <c r="E137">
        <v>24.882069543266677</v>
      </c>
      <c r="F137">
        <f t="shared" si="36"/>
        <v>23.407243686165955</v>
      </c>
      <c r="G137">
        <f t="shared" si="37"/>
        <v>3.1224995324218141</v>
      </c>
    </row>
    <row r="138" spans="2:7">
      <c r="B138">
        <v>8.0000000000000002E-3</v>
      </c>
      <c r="C138">
        <v>18.579246642046197</v>
      </c>
      <c r="D138">
        <v>20.484285652636025</v>
      </c>
      <c r="E138">
        <v>20.623537686805715</v>
      </c>
      <c r="F138">
        <f t="shared" si="36"/>
        <v>19.895689993829311</v>
      </c>
      <c r="G138">
        <f t="shared" si="37"/>
        <v>1.1421974899707894</v>
      </c>
    </row>
    <row r="139" spans="2:7">
      <c r="B139">
        <v>0</v>
      </c>
      <c r="C139">
        <v>16.57068311563981</v>
      </c>
      <c r="D139">
        <v>13.11539479746644</v>
      </c>
      <c r="E139">
        <v>13.606019444512501</v>
      </c>
      <c r="F139">
        <f t="shared" si="36"/>
        <v>14.430699119206251</v>
      </c>
      <c r="G139">
        <f t="shared" si="37"/>
        <v>1.8694455768532086</v>
      </c>
    </row>
    <row r="142" spans="2:7">
      <c r="B142" t="s">
        <v>12</v>
      </c>
      <c r="C142" s="29" t="s">
        <v>127</v>
      </c>
    </row>
    <row r="143" spans="2:7">
      <c r="C143" s="126" t="s">
        <v>118</v>
      </c>
      <c r="D143" s="126"/>
      <c r="E143" s="126"/>
    </row>
    <row r="144" spans="2:7">
      <c r="B144" t="s">
        <v>126</v>
      </c>
      <c r="C144" s="25" t="s">
        <v>124</v>
      </c>
      <c r="D144" s="25" t="s">
        <v>125</v>
      </c>
      <c r="E144" s="1" t="s">
        <v>134</v>
      </c>
      <c r="F144" t="s">
        <v>2</v>
      </c>
      <c r="G144" t="s">
        <v>3</v>
      </c>
    </row>
    <row r="145" spans="2:14">
      <c r="B145" t="s">
        <v>18</v>
      </c>
      <c r="C145">
        <v>100.06394437508135</v>
      </c>
      <c r="D145">
        <v>110.58672951014906</v>
      </c>
      <c r="E145">
        <v>89.349274671185469</v>
      </c>
      <c r="F145">
        <f t="shared" ref="F145" si="38">AVERAGE(C145:E145)</f>
        <v>99.999982852138615</v>
      </c>
      <c r="G145">
        <f t="shared" ref="G145" si="39">STDEV(C145:E145)</f>
        <v>10.618871894724379</v>
      </c>
    </row>
    <row r="146" spans="2:14">
      <c r="B146">
        <v>125</v>
      </c>
      <c r="C146">
        <v>18.227334951860172</v>
      </c>
      <c r="D146">
        <v>22.455613970226761</v>
      </c>
      <c r="E146">
        <v>20.331686778130582</v>
      </c>
      <c r="F146">
        <f>AVERAGE(C146:E146)</f>
        <v>20.338211900072505</v>
      </c>
      <c r="G146">
        <f>STDEV(C146:E146)</f>
        <v>2.114147061394275</v>
      </c>
    </row>
    <row r="147" spans="2:14">
      <c r="B147">
        <v>25</v>
      </c>
      <c r="C147">
        <v>17.371357591660537</v>
      </c>
      <c r="D147">
        <v>17.212085296987219</v>
      </c>
      <c r="E147">
        <v>19.760886906438206</v>
      </c>
      <c r="F147">
        <f t="shared" ref="F147:F153" si="40">AVERAGE(C147:E147)</f>
        <v>18.114776598361985</v>
      </c>
      <c r="G147">
        <f t="shared" ref="G147:G153" si="41">STDEV(C147:E147)</f>
        <v>1.4277959503124784</v>
      </c>
    </row>
    <row r="148" spans="2:14">
      <c r="B148">
        <v>5</v>
      </c>
      <c r="C148">
        <v>14.36742872676037</v>
      </c>
      <c r="D148">
        <v>13.896285262908286</v>
      </c>
      <c r="E148">
        <v>15.658513081905557</v>
      </c>
      <c r="F148">
        <f t="shared" si="40"/>
        <v>14.640742357191405</v>
      </c>
      <c r="G148">
        <f t="shared" si="41"/>
        <v>0.91235244119063663</v>
      </c>
    </row>
    <row r="149" spans="2:14">
      <c r="B149">
        <v>1</v>
      </c>
      <c r="C149">
        <v>13.876265002404656</v>
      </c>
      <c r="D149">
        <v>11.317675710040783</v>
      </c>
      <c r="E149">
        <v>17.706363284087942</v>
      </c>
      <c r="F149">
        <f t="shared" si="40"/>
        <v>14.300101332177794</v>
      </c>
      <c r="G149">
        <f t="shared" si="41"/>
        <v>3.2153631452019269</v>
      </c>
    </row>
    <row r="150" spans="2:14">
      <c r="B150">
        <v>0.2</v>
      </c>
      <c r="C150">
        <v>20.46782454955526</v>
      </c>
      <c r="D150">
        <v>23.23240007776759</v>
      </c>
      <c r="E150">
        <v>23.401460055353798</v>
      </c>
      <c r="F150">
        <f t="shared" si="40"/>
        <v>22.367228227558883</v>
      </c>
      <c r="G150">
        <f t="shared" si="41"/>
        <v>1.6471023246949867</v>
      </c>
    </row>
    <row r="151" spans="2:14">
      <c r="B151">
        <v>0.04</v>
      </c>
      <c r="C151">
        <v>24.994627896764861</v>
      </c>
      <c r="D151">
        <v>19.760886906438206</v>
      </c>
      <c r="E151">
        <v>20.477612232468147</v>
      </c>
      <c r="F151">
        <f t="shared" si="40"/>
        <v>21.744375678557073</v>
      </c>
      <c r="G151">
        <f t="shared" si="41"/>
        <v>2.837521525859608</v>
      </c>
    </row>
    <row r="152" spans="2:14">
      <c r="B152">
        <v>8.0000000000000002E-3</v>
      </c>
      <c r="C152">
        <v>22.479193388153256</v>
      </c>
      <c r="D152">
        <v>20.361494721547096</v>
      </c>
      <c r="E152">
        <v>20.464265392132393</v>
      </c>
      <c r="F152">
        <f t="shared" si="40"/>
        <v>21.101651167277581</v>
      </c>
      <c r="G152">
        <f t="shared" si="41"/>
        <v>1.1940927017633309</v>
      </c>
    </row>
    <row r="153" spans="2:14">
      <c r="B153">
        <v>0</v>
      </c>
      <c r="C153">
        <v>16.57068311563981</v>
      </c>
      <c r="D153">
        <v>13.11539479746644</v>
      </c>
      <c r="E153">
        <v>13.606019444512501</v>
      </c>
      <c r="F153">
        <f t="shared" si="40"/>
        <v>14.430699119206251</v>
      </c>
      <c r="G153">
        <f t="shared" si="41"/>
        <v>1.8694455768532086</v>
      </c>
    </row>
    <row r="156" spans="2:14">
      <c r="B156" t="s">
        <v>14</v>
      </c>
      <c r="C156" s="29" t="s">
        <v>127</v>
      </c>
      <c r="J156" t="s">
        <v>14</v>
      </c>
      <c r="K156" s="29" t="s">
        <v>127</v>
      </c>
    </row>
    <row r="157" spans="2:14">
      <c r="C157" s="126" t="s">
        <v>118</v>
      </c>
      <c r="D157" s="126"/>
      <c r="E157" s="126"/>
      <c r="K157" s="140" t="s">
        <v>119</v>
      </c>
      <c r="L157" s="147"/>
      <c r="M157" s="104"/>
    </row>
    <row r="158" spans="2:14">
      <c r="B158" t="s">
        <v>126</v>
      </c>
      <c r="C158" s="25" t="s">
        <v>124</v>
      </c>
      <c r="D158" s="25" t="s">
        <v>125</v>
      </c>
      <c r="E158" s="1" t="s">
        <v>134</v>
      </c>
      <c r="F158" t="s">
        <v>2</v>
      </c>
      <c r="G158" t="s">
        <v>3</v>
      </c>
      <c r="J158" t="s">
        <v>126</v>
      </c>
      <c r="K158" s="111" t="s">
        <v>124</v>
      </c>
      <c r="L158" s="111" t="s">
        <v>125</v>
      </c>
      <c r="M158" t="s">
        <v>2</v>
      </c>
      <c r="N158" t="s">
        <v>3</v>
      </c>
    </row>
    <row r="159" spans="2:14">
      <c r="B159" t="s">
        <v>18</v>
      </c>
      <c r="C159">
        <v>100.06394437508135</v>
      </c>
      <c r="D159">
        <v>110.58672951014906</v>
      </c>
      <c r="E159">
        <v>89.349274671185469</v>
      </c>
      <c r="F159">
        <f t="shared" ref="F159" si="42">AVERAGE(C159:E159)</f>
        <v>99.999982852138615</v>
      </c>
      <c r="G159">
        <f t="shared" ref="G159" si="43">STDEV(C159:E159)</f>
        <v>10.618871894724379</v>
      </c>
      <c r="J159" t="s">
        <v>18</v>
      </c>
      <c r="K159">
        <v>107.60470211628812</v>
      </c>
      <c r="L159">
        <v>92.395297883711876</v>
      </c>
      <c r="M159">
        <f t="shared" ref="M159" si="44">AVERAGE(J159:L159)</f>
        <v>100</v>
      </c>
      <c r="N159">
        <f t="shared" ref="N159" si="45">STDEV(J159:L159)</f>
        <v>10.754672870662043</v>
      </c>
    </row>
    <row r="160" spans="2:14">
      <c r="B160">
        <v>125</v>
      </c>
      <c r="C160">
        <v>83.92537692589346</v>
      </c>
      <c r="D160">
        <v>60.304583794355452</v>
      </c>
      <c r="E160">
        <v>33.073025457318359</v>
      </c>
      <c r="F160">
        <f>AVERAGE(C160:E160)</f>
        <v>59.100995392522428</v>
      </c>
      <c r="G160">
        <f>STDEV(C160:E160)</f>
        <v>25.447531928492449</v>
      </c>
      <c r="J160">
        <v>125</v>
      </c>
      <c r="K160">
        <v>68.001040935050696</v>
      </c>
      <c r="L160">
        <v>81.540471946520569</v>
      </c>
      <c r="M160">
        <f>AVERAGE(J160:L160)</f>
        <v>91.513837627190426</v>
      </c>
      <c r="N160">
        <f>STDEV(J160:L160)</f>
        <v>29.779545847312932</v>
      </c>
    </row>
    <row r="161" spans="2:14">
      <c r="B161">
        <v>25</v>
      </c>
      <c r="C161">
        <v>37.961528177626867</v>
      </c>
      <c r="D161">
        <v>40.852453794350993</v>
      </c>
      <c r="E161">
        <v>27.138575349364668</v>
      </c>
      <c r="F161">
        <f t="shared" ref="F161:F167" si="46">AVERAGE(C161:E161)</f>
        <v>35.317519107114173</v>
      </c>
      <c r="G161">
        <f t="shared" ref="G161:G167" si="47">STDEV(C161:E161)</f>
        <v>7.2291564843126901</v>
      </c>
      <c r="J161">
        <v>25</v>
      </c>
      <c r="K161">
        <v>46.934418293594057</v>
      </c>
      <c r="L161">
        <v>56.775172020113551</v>
      </c>
      <c r="M161">
        <f t="shared" ref="M161:M167" si="48">AVERAGE(J161:L161)</f>
        <v>42.903196771235876</v>
      </c>
      <c r="N161">
        <f t="shared" ref="N161:N167" si="49">STDEV(J161:L161)</f>
        <v>16.266636082752157</v>
      </c>
    </row>
    <row r="162" spans="2:14">
      <c r="B162">
        <v>5</v>
      </c>
      <c r="C162">
        <v>31.118158242808391</v>
      </c>
      <c r="D162">
        <v>26.368907556669573</v>
      </c>
      <c r="E162">
        <v>14.901747234868354</v>
      </c>
      <c r="F162">
        <f t="shared" si="46"/>
        <v>24.129604344782106</v>
      </c>
      <c r="G162">
        <f t="shared" si="47"/>
        <v>8.3368972436204949</v>
      </c>
      <c r="J162">
        <v>5</v>
      </c>
      <c r="K162">
        <v>35.766752198695471</v>
      </c>
      <c r="L162">
        <v>35.699595098650981</v>
      </c>
      <c r="M162">
        <f t="shared" si="48"/>
        <v>25.488782432448819</v>
      </c>
      <c r="N162">
        <f t="shared" si="49"/>
        <v>17.743837851270762</v>
      </c>
    </row>
    <row r="163" spans="2:14">
      <c r="B163">
        <v>1</v>
      </c>
      <c r="C163">
        <v>24.314383934319313</v>
      </c>
      <c r="D163">
        <v>14.964922279124252</v>
      </c>
      <c r="E163">
        <v>11.191325621528989</v>
      </c>
      <c r="F163">
        <f t="shared" si="46"/>
        <v>16.823543944990849</v>
      </c>
      <c r="G163">
        <f t="shared" si="47"/>
        <v>6.7560728787399391</v>
      </c>
      <c r="J163">
        <v>1</v>
      </c>
      <c r="K163">
        <v>29.633630037132281</v>
      </c>
      <c r="L163">
        <v>34.739808210515122</v>
      </c>
      <c r="M163">
        <f t="shared" si="48"/>
        <v>21.791146082549133</v>
      </c>
      <c r="N163">
        <f t="shared" si="49"/>
        <v>18.185765874826568</v>
      </c>
    </row>
    <row r="164" spans="2:14">
      <c r="B164">
        <v>0.2</v>
      </c>
      <c r="C164">
        <v>27.308080221628732</v>
      </c>
      <c r="D164">
        <v>16.929577176547113</v>
      </c>
      <c r="E164">
        <v>10.109341764977268</v>
      </c>
      <c r="F164">
        <f t="shared" si="46"/>
        <v>18.115666387717702</v>
      </c>
      <c r="G164">
        <f t="shared" si="47"/>
        <v>8.6604998029973448</v>
      </c>
      <c r="J164">
        <v>0.2</v>
      </c>
      <c r="K164">
        <v>27.203662300522424</v>
      </c>
      <c r="L164">
        <v>30.940395275498012</v>
      </c>
      <c r="M164">
        <f t="shared" si="48"/>
        <v>19.448019192006811</v>
      </c>
      <c r="N164">
        <f t="shared" si="49"/>
        <v>16.773654206626073</v>
      </c>
    </row>
    <row r="165" spans="2:14">
      <c r="B165">
        <v>0.04</v>
      </c>
      <c r="C165">
        <v>22.104147174718594</v>
      </c>
      <c r="D165">
        <v>18.811481663888298</v>
      </c>
      <c r="E165">
        <v>8.1215523443057709</v>
      </c>
      <c r="F165">
        <f t="shared" si="46"/>
        <v>16.345727060970887</v>
      </c>
      <c r="G165">
        <f t="shared" si="47"/>
        <v>7.3101435600970337</v>
      </c>
      <c r="J165">
        <v>0.04</v>
      </c>
      <c r="K165">
        <v>24.949422309028993</v>
      </c>
      <c r="L165">
        <v>33.319995187074497</v>
      </c>
      <c r="M165">
        <f t="shared" si="48"/>
        <v>19.436472498701164</v>
      </c>
      <c r="N165">
        <f t="shared" si="49"/>
        <v>17.311383007181156</v>
      </c>
    </row>
    <row r="166" spans="2:14">
      <c r="B166">
        <v>8.0000000000000002E-3</v>
      </c>
      <c r="C166">
        <v>17.201852719396474</v>
      </c>
      <c r="D166">
        <v>19.747540066102452</v>
      </c>
      <c r="E166">
        <v>17.417626638157817</v>
      </c>
      <c r="F166">
        <f t="shared" si="46"/>
        <v>18.122339807885581</v>
      </c>
      <c r="G166">
        <f t="shared" si="47"/>
        <v>1.411593604932222</v>
      </c>
      <c r="J166">
        <v>8.0000000000000002E-3</v>
      </c>
      <c r="K166">
        <v>24.419440861177879</v>
      </c>
      <c r="L166">
        <v>29.642024674637842</v>
      </c>
      <c r="M166">
        <f t="shared" si="48"/>
        <v>18.02315517860524</v>
      </c>
      <c r="N166">
        <f t="shared" si="49"/>
        <v>15.818603209641294</v>
      </c>
    </row>
    <row r="167" spans="2:14">
      <c r="B167">
        <v>0</v>
      </c>
      <c r="C167">
        <v>16.57068311563981</v>
      </c>
      <c r="D167">
        <v>13.11539479746644</v>
      </c>
      <c r="E167">
        <v>13.606019444512501</v>
      </c>
      <c r="F167">
        <f t="shared" si="46"/>
        <v>14.430699119206251</v>
      </c>
      <c r="G167">
        <f t="shared" si="47"/>
        <v>1.8694455768532086</v>
      </c>
      <c r="J167">
        <v>0</v>
      </c>
      <c r="K167">
        <v>22.958214292709815</v>
      </c>
      <c r="L167">
        <v>28.890424796639909</v>
      </c>
      <c r="M167">
        <f t="shared" si="48"/>
        <v>17.282879696449907</v>
      </c>
      <c r="N167">
        <f t="shared" si="49"/>
        <v>15.258480537629071</v>
      </c>
    </row>
    <row r="170" spans="2:14">
      <c r="B170" t="s">
        <v>30</v>
      </c>
      <c r="C170" s="29" t="s">
        <v>127</v>
      </c>
      <c r="J170" t="s">
        <v>30</v>
      </c>
      <c r="K170" s="29" t="s">
        <v>127</v>
      </c>
    </row>
    <row r="171" spans="2:14">
      <c r="C171" s="126" t="s">
        <v>118</v>
      </c>
      <c r="D171" s="126"/>
      <c r="E171" s="126"/>
      <c r="K171" s="140" t="s">
        <v>119</v>
      </c>
      <c r="L171" s="147"/>
      <c r="M171" s="104"/>
    </row>
    <row r="172" spans="2:14">
      <c r="B172" t="s">
        <v>126</v>
      </c>
      <c r="C172" s="25" t="s">
        <v>124</v>
      </c>
      <c r="D172" s="25" t="s">
        <v>125</v>
      </c>
      <c r="E172" s="1" t="s">
        <v>134</v>
      </c>
      <c r="F172" t="s">
        <v>2</v>
      </c>
      <c r="G172" t="s">
        <v>3</v>
      </c>
      <c r="J172" t="s">
        <v>126</v>
      </c>
      <c r="K172" s="111" t="s">
        <v>124</v>
      </c>
      <c r="L172" s="111" t="s">
        <v>125</v>
      </c>
      <c r="M172" t="s">
        <v>2</v>
      </c>
      <c r="N172" t="s">
        <v>3</v>
      </c>
    </row>
    <row r="173" spans="2:14">
      <c r="B173" t="s">
        <v>18</v>
      </c>
      <c r="C173">
        <v>100.06394437508135</v>
      </c>
      <c r="D173">
        <v>110.58672951014906</v>
      </c>
      <c r="E173">
        <v>89.349274671185469</v>
      </c>
      <c r="F173">
        <f t="shared" ref="F173" si="50">AVERAGE(C173:E173)</f>
        <v>99.999982852138615</v>
      </c>
      <c r="G173">
        <f t="shared" ref="G173" si="51">STDEV(C173:E173)</f>
        <v>10.618871894724379</v>
      </c>
      <c r="J173" t="s">
        <v>18</v>
      </c>
      <c r="K173">
        <v>100</v>
      </c>
      <c r="L173">
        <v>100</v>
      </c>
      <c r="M173">
        <f t="shared" ref="M173" si="52">AVERAGE(J173:L173)</f>
        <v>100</v>
      </c>
      <c r="N173">
        <f t="shared" ref="N173" si="53">STDEV(J173:L173)</f>
        <v>0</v>
      </c>
    </row>
    <row r="174" spans="2:14">
      <c r="B174">
        <v>125</v>
      </c>
      <c r="C174">
        <v>93.112812887618546</v>
      </c>
      <c r="D174">
        <v>86.968697755760829</v>
      </c>
      <c r="E174">
        <v>80.333438624334548</v>
      </c>
      <c r="F174">
        <f>AVERAGE(C174:E174)</f>
        <v>86.804983089237979</v>
      </c>
      <c r="G174">
        <f>STDEV(C174:E174)</f>
        <v>6.3912599312887739</v>
      </c>
      <c r="J174">
        <v>25</v>
      </c>
      <c r="K174">
        <v>91.697559375987268</v>
      </c>
      <c r="L174">
        <v>80.253460183396726</v>
      </c>
      <c r="M174">
        <f>AVERAGE(J174:L174)</f>
        <v>65.650339853128003</v>
      </c>
      <c r="N174">
        <f>STDEV(J174:L174)</f>
        <v>35.666222805528015</v>
      </c>
    </row>
    <row r="175" spans="2:14">
      <c r="B175">
        <v>25</v>
      </c>
      <c r="C175">
        <v>70.037134338477188</v>
      </c>
      <c r="D175">
        <v>93.833927842279223</v>
      </c>
      <c r="E175">
        <v>81.353862510496995</v>
      </c>
      <c r="F175">
        <f t="shared" ref="F175:F181" si="54">AVERAGE(C175:E175)</f>
        <v>81.741641563751145</v>
      </c>
      <c r="G175">
        <f t="shared" ref="G175:G181" si="55">STDEV(C175:E175)</f>
        <v>11.903135079098005</v>
      </c>
      <c r="J175">
        <v>5</v>
      </c>
      <c r="K175">
        <v>81.017279921938425</v>
      </c>
      <c r="L175">
        <v>84.817982956022377</v>
      </c>
      <c r="M175">
        <f t="shared" ref="M175:M181" si="56">AVERAGE(J175:L175)</f>
        <v>56.945087625986936</v>
      </c>
      <c r="N175">
        <f t="shared" ref="N175:N181" si="57">STDEV(J175:L175)</f>
        <v>45.025886246046497</v>
      </c>
    </row>
    <row r="176" spans="2:14">
      <c r="B176">
        <v>5</v>
      </c>
      <c r="C176">
        <v>51.711877595358978</v>
      </c>
      <c r="D176">
        <v>59.505080932826914</v>
      </c>
      <c r="E176">
        <v>59.051302398323557</v>
      </c>
      <c r="F176">
        <f t="shared" si="54"/>
        <v>56.756086975503159</v>
      </c>
      <c r="G176">
        <f t="shared" si="55"/>
        <v>4.3743016519948466</v>
      </c>
      <c r="J176">
        <v>1</v>
      </c>
      <c r="K176">
        <v>57.699982804058244</v>
      </c>
      <c r="L176">
        <v>53.075874093713878</v>
      </c>
      <c r="M176">
        <f t="shared" si="56"/>
        <v>37.258618965924036</v>
      </c>
      <c r="N176">
        <f t="shared" si="57"/>
        <v>31.485888622179949</v>
      </c>
    </row>
    <row r="177" spans="2:14">
      <c r="B177">
        <v>1</v>
      </c>
      <c r="C177">
        <v>30.03258884891255</v>
      </c>
      <c r="D177">
        <v>33.478301065493568</v>
      </c>
      <c r="E177">
        <v>27.598825876932796</v>
      </c>
      <c r="F177">
        <f t="shared" si="54"/>
        <v>30.369905263779639</v>
      </c>
      <c r="G177">
        <f t="shared" si="55"/>
        <v>2.9542162913418375</v>
      </c>
      <c r="J177">
        <v>0.2</v>
      </c>
      <c r="K177">
        <v>39.400301528839194</v>
      </c>
      <c r="L177">
        <v>39.764215645107754</v>
      </c>
      <c r="M177">
        <f t="shared" si="56"/>
        <v>26.454839057982316</v>
      </c>
      <c r="N177">
        <f t="shared" si="57"/>
        <v>22.738085645924993</v>
      </c>
    </row>
    <row r="178" spans="2:14">
      <c r="B178">
        <v>0.2</v>
      </c>
      <c r="C178">
        <v>26.989422106487726</v>
      </c>
      <c r="D178">
        <v>22.934691330441684</v>
      </c>
      <c r="E178">
        <v>21.762494318138046</v>
      </c>
      <c r="F178">
        <f t="shared" si="54"/>
        <v>23.895535918355819</v>
      </c>
      <c r="G178">
        <f t="shared" si="55"/>
        <v>2.7427377322209341</v>
      </c>
      <c r="J178">
        <v>0.04</v>
      </c>
      <c r="K178">
        <v>30.999484121747265</v>
      </c>
      <c r="L178">
        <v>34.99694072198961</v>
      </c>
      <c r="M178">
        <f t="shared" si="56"/>
        <v>22.012141614578962</v>
      </c>
      <c r="N178">
        <f t="shared" si="57"/>
        <v>19.133117105323937</v>
      </c>
    </row>
    <row r="179" spans="2:14">
      <c r="B179">
        <v>0.04</v>
      </c>
      <c r="C179">
        <v>18.54097489194832</v>
      </c>
      <c r="D179">
        <v>16.865692339694451</v>
      </c>
      <c r="E179">
        <v>19.497838966401897</v>
      </c>
      <c r="F179">
        <f t="shared" si="54"/>
        <v>18.301502066014891</v>
      </c>
      <c r="G179">
        <f t="shared" si="55"/>
        <v>1.3323135486409547</v>
      </c>
      <c r="J179">
        <v>8.0000000000000002E-3</v>
      </c>
      <c r="K179">
        <v>31.026277798439565</v>
      </c>
      <c r="L179">
        <v>30.298449565902448</v>
      </c>
      <c r="M179">
        <f t="shared" si="56"/>
        <v>20.444242454780671</v>
      </c>
      <c r="N179">
        <f t="shared" si="57"/>
        <v>17.702046145487092</v>
      </c>
    </row>
    <row r="180" spans="2:14">
      <c r="B180">
        <v>8.0000000000000002E-3</v>
      </c>
      <c r="C180">
        <v>22.23360734674381</v>
      </c>
      <c r="D180">
        <v>18.468940438678263</v>
      </c>
      <c r="E180">
        <v>21.348392514580237</v>
      </c>
      <c r="F180">
        <f t="shared" si="54"/>
        <v>20.683646766667437</v>
      </c>
      <c r="G180">
        <f t="shared" si="55"/>
        <v>1.9683989469101688</v>
      </c>
      <c r="J180">
        <v>1E-3</v>
      </c>
      <c r="K180">
        <v>31.891273659416381</v>
      </c>
      <c r="L180">
        <v>28.946768562619223</v>
      </c>
      <c r="M180">
        <f t="shared" si="56"/>
        <v>20.279680740678533</v>
      </c>
      <c r="N180">
        <f t="shared" si="57"/>
        <v>17.623455875708402</v>
      </c>
    </row>
    <row r="181" spans="2:14">
      <c r="B181">
        <v>0</v>
      </c>
      <c r="C181">
        <v>16.57068311563981</v>
      </c>
      <c r="D181">
        <v>13.11539479746644</v>
      </c>
      <c r="E181">
        <v>13.606019444512501</v>
      </c>
      <c r="F181">
        <f t="shared" si="54"/>
        <v>14.430699119206251</v>
      </c>
      <c r="G181">
        <f t="shared" si="55"/>
        <v>1.8694455768532086</v>
      </c>
      <c r="J181">
        <v>0</v>
      </c>
      <c r="K181">
        <v>23.95594639665039</v>
      </c>
      <c r="L181">
        <v>27.019623368884943</v>
      </c>
      <c r="M181">
        <f t="shared" si="56"/>
        <v>16.991856588511776</v>
      </c>
      <c r="N181">
        <f t="shared" si="57"/>
        <v>14.794895129434458</v>
      </c>
    </row>
    <row r="184" spans="2:14">
      <c r="B184" t="s">
        <v>55</v>
      </c>
      <c r="C184" s="29" t="s">
        <v>127</v>
      </c>
    </row>
    <row r="185" spans="2:14">
      <c r="C185" s="126" t="s">
        <v>118</v>
      </c>
      <c r="D185" s="126"/>
      <c r="E185" s="126"/>
    </row>
    <row r="186" spans="2:14">
      <c r="B186" t="s">
        <v>126</v>
      </c>
      <c r="C186" s="25" t="s">
        <v>124</v>
      </c>
      <c r="D186" s="25" t="s">
        <v>125</v>
      </c>
      <c r="E186" s="1" t="s">
        <v>134</v>
      </c>
      <c r="F186" t="s">
        <v>2</v>
      </c>
      <c r="G186" t="s">
        <v>3</v>
      </c>
    </row>
    <row r="187" spans="2:14">
      <c r="B187" t="s">
        <v>18</v>
      </c>
      <c r="C187">
        <v>100.06394437508135</v>
      </c>
      <c r="D187">
        <v>110.58672951014906</v>
      </c>
      <c r="E187">
        <v>89.349274671185469</v>
      </c>
      <c r="F187">
        <f t="shared" ref="F187" si="58">AVERAGE(C187:E187)</f>
        <v>99.999982852138615</v>
      </c>
      <c r="G187">
        <f t="shared" ref="G187" si="59">STDEV(C187:E187)</f>
        <v>10.618871894724379</v>
      </c>
    </row>
    <row r="188" spans="2:14">
      <c r="B188">
        <v>125</v>
      </c>
      <c r="C188">
        <v>38.581961340226037</v>
      </c>
      <c r="D188">
        <v>29.538363161503554</v>
      </c>
      <c r="E188">
        <v>30.984059969645372</v>
      </c>
      <c r="F188">
        <f>AVERAGE(C188:E188)</f>
        <v>33.03479482379165</v>
      </c>
      <c r="G188">
        <f>STDEV(C188:E188)</f>
        <v>4.858065673295938</v>
      </c>
    </row>
    <row r="189" spans="2:14">
      <c r="B189">
        <v>25</v>
      </c>
      <c r="C189">
        <v>19.296758834813826</v>
      </c>
      <c r="D189">
        <v>19.394602423747486</v>
      </c>
      <c r="E189">
        <v>15.356820930823812</v>
      </c>
      <c r="F189">
        <f t="shared" ref="F189:F195" si="60">AVERAGE(C189:E189)</f>
        <v>18.016060729795043</v>
      </c>
      <c r="G189">
        <f t="shared" ref="G189:G195" si="61">STDEV(C189:E189)</f>
        <v>2.3034887829764279</v>
      </c>
    </row>
    <row r="190" spans="2:14">
      <c r="B190">
        <v>5</v>
      </c>
      <c r="C190">
        <v>14.009352922595705</v>
      </c>
      <c r="D190">
        <v>16.687339655929552</v>
      </c>
      <c r="E190">
        <v>16.563686931332292</v>
      </c>
      <c r="F190">
        <f t="shared" si="60"/>
        <v>15.753459836619184</v>
      </c>
      <c r="G190">
        <f t="shared" si="61"/>
        <v>1.5117057235895672</v>
      </c>
    </row>
    <row r="191" spans="2:14">
      <c r="B191">
        <v>1</v>
      </c>
      <c r="C191">
        <v>12.891470658479651</v>
      </c>
      <c r="D191">
        <v>13.362583687085417</v>
      </c>
      <c r="E191">
        <v>11.764728541822356</v>
      </c>
      <c r="F191">
        <f t="shared" si="60"/>
        <v>12.672927629129141</v>
      </c>
      <c r="G191">
        <f t="shared" si="61"/>
        <v>0.82103962027979072</v>
      </c>
    </row>
    <row r="192" spans="2:14">
      <c r="B192">
        <v>0.2</v>
      </c>
      <c r="C192">
        <v>19.802540851624435</v>
      </c>
      <c r="D192">
        <v>18.727802217274402</v>
      </c>
      <c r="E192">
        <v>19.187358916478555</v>
      </c>
      <c r="F192">
        <f t="shared" si="60"/>
        <v>19.239233995125797</v>
      </c>
      <c r="G192">
        <f t="shared" si="61"/>
        <v>0.53924396230244165</v>
      </c>
    </row>
    <row r="193" spans="2:7">
      <c r="B193">
        <v>0.04</v>
      </c>
      <c r="C193">
        <v>15.351042766123005</v>
      </c>
      <c r="D193">
        <v>23.02097858997373</v>
      </c>
      <c r="E193">
        <v>16.141495697193353</v>
      </c>
      <c r="F193">
        <f t="shared" si="60"/>
        <v>18.171172351096697</v>
      </c>
      <c r="G193">
        <f t="shared" si="61"/>
        <v>4.2186098865677817</v>
      </c>
    </row>
    <row r="194" spans="2:7">
      <c r="B194">
        <v>8.0000000000000002E-3</v>
      </c>
      <c r="C194">
        <v>22.23360734674381</v>
      </c>
      <c r="D194">
        <v>18.468940438678263</v>
      </c>
      <c r="E194">
        <v>21.348392514580237</v>
      </c>
      <c r="F194">
        <f t="shared" si="60"/>
        <v>20.683646766667437</v>
      </c>
      <c r="G194">
        <f t="shared" si="61"/>
        <v>1.9683989469101688</v>
      </c>
    </row>
    <row r="195" spans="2:7">
      <c r="B195">
        <v>0</v>
      </c>
      <c r="C195">
        <v>16.57068311563981</v>
      </c>
      <c r="D195">
        <v>13.11539479746644</v>
      </c>
      <c r="E195">
        <v>13.606019444512501</v>
      </c>
      <c r="F195">
        <f t="shared" si="60"/>
        <v>14.430699119206251</v>
      </c>
      <c r="G195">
        <f t="shared" si="61"/>
        <v>1.8694455768532086</v>
      </c>
    </row>
  </sheetData>
  <mergeCells count="16">
    <mergeCell ref="C73:E73"/>
    <mergeCell ref="C3:E3"/>
    <mergeCell ref="C17:E17"/>
    <mergeCell ref="C31:E31"/>
    <mergeCell ref="C45:E45"/>
    <mergeCell ref="C59:E59"/>
    <mergeCell ref="K171:L171"/>
    <mergeCell ref="K157:L157"/>
    <mergeCell ref="C171:E171"/>
    <mergeCell ref="C185:E185"/>
    <mergeCell ref="C87:E87"/>
    <mergeCell ref="C101:E101"/>
    <mergeCell ref="C115:E115"/>
    <mergeCell ref="C129:E129"/>
    <mergeCell ref="C143:E143"/>
    <mergeCell ref="C157:E15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C696-A097-466E-8AB3-69082FF5459F}">
  <dimension ref="B1:L8"/>
  <sheetViews>
    <sheetView workbookViewId="0">
      <selection activeCell="F21" sqref="F21"/>
    </sheetView>
  </sheetViews>
  <sheetFormatPr defaultRowHeight="15"/>
  <cols>
    <col min="3" max="3" width="24" bestFit="1" customWidth="1"/>
    <col min="4" max="4" width="19.140625" bestFit="1" customWidth="1"/>
    <col min="5" max="5" width="24.28515625" bestFit="1" customWidth="1"/>
    <col min="6" max="6" width="19.42578125" bestFit="1" customWidth="1"/>
    <col min="7" max="7" width="11.5703125" bestFit="1" customWidth="1"/>
    <col min="8" max="8" width="24" bestFit="1" customWidth="1"/>
    <col min="9" max="9" width="19.140625" bestFit="1" customWidth="1"/>
    <col min="10" max="10" width="24.28515625" bestFit="1" customWidth="1"/>
    <col min="11" max="11" width="19.42578125" bestFit="1" customWidth="1"/>
    <col min="12" max="12" width="11.5703125" bestFit="1" customWidth="1"/>
  </cols>
  <sheetData>
    <row r="1" spans="2:12">
      <c r="C1" s="7"/>
    </row>
    <row r="2" spans="2:12">
      <c r="C2" s="129" t="s">
        <v>52</v>
      </c>
      <c r="D2" s="136"/>
      <c r="E2" s="59"/>
      <c r="F2" s="59"/>
      <c r="G2" s="59"/>
      <c r="H2" s="148"/>
      <c r="I2" s="148"/>
      <c r="J2" s="148"/>
      <c r="K2" s="148"/>
      <c r="L2" s="148"/>
    </row>
    <row r="3" spans="2:12">
      <c r="C3" t="s">
        <v>80</v>
      </c>
      <c r="D3" t="s">
        <v>81</v>
      </c>
    </row>
    <row r="4" spans="2:12">
      <c r="B4" t="s">
        <v>82</v>
      </c>
      <c r="C4">
        <v>5.4699999999999999E-2</v>
      </c>
      <c r="D4">
        <v>0.1086</v>
      </c>
    </row>
    <row r="5" spans="2:12">
      <c r="B5" t="s">
        <v>83</v>
      </c>
      <c r="C5">
        <v>6.4600000000000005E-2</v>
      </c>
      <c r="D5">
        <v>7.0400000000000004E-2</v>
      </c>
    </row>
    <row r="6" spans="2:12">
      <c r="B6" t="s">
        <v>84</v>
      </c>
      <c r="C6">
        <v>0.40939999999999999</v>
      </c>
      <c r="D6">
        <v>6.9599999999999995E-2</v>
      </c>
    </row>
    <row r="7" spans="2:12">
      <c r="B7" t="s">
        <v>85</v>
      </c>
      <c r="C7">
        <v>1.3142</v>
      </c>
      <c r="D7">
        <v>0.13159999999999999</v>
      </c>
    </row>
    <row r="8" spans="2:12">
      <c r="B8" t="s">
        <v>86</v>
      </c>
      <c r="C8">
        <v>1.3452</v>
      </c>
      <c r="D8">
        <v>0.16270000000000001</v>
      </c>
    </row>
  </sheetData>
  <mergeCells count="2">
    <mergeCell ref="H2:L2"/>
    <mergeCell ref="C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R70"/>
  <sheetViews>
    <sheetView workbookViewId="0">
      <selection activeCell="U18" sqref="U18"/>
    </sheetView>
  </sheetViews>
  <sheetFormatPr defaultRowHeight="15"/>
  <cols>
    <col min="1" max="16384" width="9.140625" style="23"/>
  </cols>
  <sheetData>
    <row r="2" spans="3:18">
      <c r="C2" s="23" t="s">
        <v>31</v>
      </c>
      <c r="D2" s="24" t="s">
        <v>127</v>
      </c>
      <c r="L2" s="23" t="s">
        <v>36</v>
      </c>
      <c r="M2" s="24" t="s">
        <v>127</v>
      </c>
    </row>
    <row r="3" spans="3:18">
      <c r="D3" s="126" t="s">
        <v>123</v>
      </c>
      <c r="E3" s="126"/>
      <c r="F3" s="126" t="s">
        <v>119</v>
      </c>
      <c r="G3" s="126"/>
      <c r="M3" s="126" t="s">
        <v>123</v>
      </c>
      <c r="N3" s="126"/>
      <c r="O3" s="126" t="s">
        <v>119</v>
      </c>
      <c r="P3" s="126"/>
    </row>
    <row r="4" spans="3:18">
      <c r="C4" s="23" t="s">
        <v>126</v>
      </c>
      <c r="D4" s="25" t="s">
        <v>124</v>
      </c>
      <c r="E4" s="25" t="s">
        <v>125</v>
      </c>
      <c r="F4" s="25" t="s">
        <v>124</v>
      </c>
      <c r="G4" s="25" t="s">
        <v>125</v>
      </c>
      <c r="H4" s="23" t="s">
        <v>2</v>
      </c>
      <c r="I4" s="23" t="s">
        <v>3</v>
      </c>
      <c r="L4" s="23" t="s">
        <v>126</v>
      </c>
      <c r="M4" s="25" t="s">
        <v>124</v>
      </c>
      <c r="N4" s="25" t="s">
        <v>125</v>
      </c>
      <c r="O4" s="25" t="s">
        <v>124</v>
      </c>
      <c r="P4" s="25" t="s">
        <v>125</v>
      </c>
      <c r="Q4" s="23" t="s">
        <v>2</v>
      </c>
      <c r="R4" s="23" t="s">
        <v>3</v>
      </c>
    </row>
    <row r="5" spans="3:18">
      <c r="C5" s="23" t="s">
        <v>18</v>
      </c>
      <c r="D5" s="23">
        <v>99.073519967774601</v>
      </c>
      <c r="E5" s="23">
        <v>100.9264800322254</v>
      </c>
      <c r="F5" s="23">
        <v>100.10394204416357</v>
      </c>
      <c r="G5" s="23">
        <v>99.896057955836426</v>
      </c>
      <c r="H5" s="23">
        <f>AVERAGE(D5:G5)</f>
        <v>100</v>
      </c>
      <c r="I5" s="23">
        <f>STDEV(D5:G5)</f>
        <v>0.76121359186379867</v>
      </c>
      <c r="L5" s="23" t="s">
        <v>18</v>
      </c>
      <c r="M5" s="23">
        <v>98.46241333304171</v>
      </c>
      <c r="N5" s="23">
        <v>101.53758666695829</v>
      </c>
      <c r="O5" s="23">
        <v>101.83018769189954</v>
      </c>
      <c r="P5" s="23">
        <v>98.169812308100461</v>
      </c>
      <c r="Q5" s="23">
        <f>AVERAGE(M5:P5)</f>
        <v>100</v>
      </c>
      <c r="R5" s="23">
        <f>STDEV(M5:P5)</f>
        <v>1.9517103176425314</v>
      </c>
    </row>
    <row r="6" spans="3:18">
      <c r="C6" s="23">
        <v>5</v>
      </c>
      <c r="D6" s="23">
        <v>96.559836402081274</v>
      </c>
      <c r="E6" s="23">
        <v>93.522361513821266</v>
      </c>
      <c r="F6" s="23">
        <v>98.257931339818569</v>
      </c>
      <c r="G6" s="23">
        <v>99.352862451526491</v>
      </c>
      <c r="H6" s="23">
        <f t="shared" ref="H6:H13" si="0">AVERAGE(D6:G6)</f>
        <v>96.923247926811911</v>
      </c>
      <c r="I6" s="23">
        <f t="shared" ref="I6:I13" si="1">STDEV(D6:G6)</f>
        <v>2.5418171244230359</v>
      </c>
      <c r="L6" s="23">
        <v>5</v>
      </c>
      <c r="M6" s="23">
        <v>95.873050998575764</v>
      </c>
      <c r="N6" s="23">
        <v>93.390989080831702</v>
      </c>
      <c r="O6" s="23">
        <v>91.19394829619371</v>
      </c>
      <c r="P6" s="23">
        <v>102.54016275636806</v>
      </c>
      <c r="Q6" s="23">
        <f t="shared" ref="Q6:Q13" si="2">AVERAGE(M6:P6)</f>
        <v>95.74953778299232</v>
      </c>
      <c r="R6" s="23">
        <f t="shared" ref="R6:R13" si="3">STDEV(M6:P6)</f>
        <v>4.914061137733623</v>
      </c>
    </row>
    <row r="7" spans="3:18">
      <c r="C7" s="23">
        <v>1</v>
      </c>
      <c r="D7" s="23">
        <v>98.98497735599922</v>
      </c>
      <c r="E7" s="23">
        <v>101.43508526730731</v>
      </c>
      <c r="F7" s="23">
        <v>92.98846299494673</v>
      </c>
      <c r="G7" s="23">
        <v>101.08470546195778</v>
      </c>
      <c r="H7" s="23">
        <f t="shared" si="0"/>
        <v>98.623307770052776</v>
      </c>
      <c r="I7" s="23">
        <f t="shared" si="1"/>
        <v>3.9092561875937846</v>
      </c>
      <c r="L7" s="23">
        <v>1</v>
      </c>
      <c r="M7" s="23">
        <v>87.739833800145888</v>
      </c>
      <c r="N7" s="23">
        <v>97.719544500724993</v>
      </c>
      <c r="O7" s="23">
        <v>93.601340604269836</v>
      </c>
      <c r="P7" s="23">
        <v>107.87824061510078</v>
      </c>
      <c r="Q7" s="23">
        <f t="shared" si="2"/>
        <v>96.73473988006036</v>
      </c>
      <c r="R7" s="23">
        <f t="shared" si="3"/>
        <v>8.482805651841371</v>
      </c>
    </row>
    <row r="8" spans="3:18">
      <c r="C8" s="23">
        <v>0.2</v>
      </c>
      <c r="D8" s="23">
        <v>100.2467095737986</v>
      </c>
      <c r="E8" s="23">
        <v>94.695551119845263</v>
      </c>
      <c r="F8" s="23">
        <v>95.540380641384218</v>
      </c>
      <c r="G8" s="23">
        <v>97.718106928832853</v>
      </c>
      <c r="H8" s="23">
        <f t="shared" si="0"/>
        <v>97.050187065965233</v>
      </c>
      <c r="I8" s="23">
        <f t="shared" si="1"/>
        <v>2.4824516755796608</v>
      </c>
      <c r="L8" s="23">
        <v>0.2</v>
      </c>
      <c r="M8" s="23">
        <v>87.027585470442844</v>
      </c>
      <c r="N8" s="23">
        <v>100.75637787758747</v>
      </c>
      <c r="O8" s="23">
        <v>100.95689645730475</v>
      </c>
      <c r="P8" s="23">
        <v>99.882076476264999</v>
      </c>
      <c r="Q8" s="23">
        <f t="shared" si="2"/>
        <v>97.155734070400015</v>
      </c>
      <c r="R8" s="23">
        <f t="shared" si="3"/>
        <v>6.7682052838914579</v>
      </c>
    </row>
    <row r="9" spans="3:18">
      <c r="C9" s="23">
        <v>0.04</v>
      </c>
      <c r="D9" s="23">
        <v>92.001436243528218</v>
      </c>
      <c r="E9" s="23">
        <v>92.207091902855382</v>
      </c>
      <c r="F9" s="23">
        <v>90.264170109863926</v>
      </c>
      <c r="G9" s="23">
        <v>91.206278324207034</v>
      </c>
      <c r="H9" s="23">
        <f t="shared" si="0"/>
        <v>91.41974414511364</v>
      </c>
      <c r="I9" s="23">
        <f t="shared" si="1"/>
        <v>0.88302532931159305</v>
      </c>
      <c r="L9" s="23">
        <v>0.04</v>
      </c>
      <c r="M9" s="23">
        <v>85.914182824985815</v>
      </c>
      <c r="N9" s="23">
        <v>99.858090695870217</v>
      </c>
      <c r="O9" s="23">
        <v>93.87028899173562</v>
      </c>
      <c r="P9" s="23">
        <v>89.882794483272264</v>
      </c>
      <c r="Q9" s="23">
        <f t="shared" si="2"/>
        <v>92.381339248965986</v>
      </c>
      <c r="R9" s="23">
        <f t="shared" si="3"/>
        <v>5.9493871307242436</v>
      </c>
    </row>
    <row r="10" spans="3:18">
      <c r="C10" s="23">
        <v>8.0000000000000002E-3</v>
      </c>
      <c r="D10" s="23">
        <v>51.469253964147967</v>
      </c>
      <c r="E10" s="23">
        <v>54.983160173327306</v>
      </c>
      <c r="F10" s="23">
        <v>27.778932689379594</v>
      </c>
      <c r="G10" s="23">
        <v>28.038731614899781</v>
      </c>
      <c r="H10" s="23">
        <f t="shared" si="0"/>
        <v>40.567519610438659</v>
      </c>
      <c r="I10" s="23">
        <f t="shared" si="1"/>
        <v>14.687602355182522</v>
      </c>
      <c r="L10" s="23">
        <v>8.0000000000000002E-3</v>
      </c>
      <c r="M10" s="23">
        <v>69.273354887765564</v>
      </c>
      <c r="N10" s="23">
        <v>80.771739591923904</v>
      </c>
      <c r="O10" s="23">
        <v>34.870557940123078</v>
      </c>
      <c r="P10" s="23">
        <v>28.695454285467413</v>
      </c>
      <c r="Q10" s="23">
        <f t="shared" si="2"/>
        <v>53.402776676319988</v>
      </c>
      <c r="R10" s="23">
        <f t="shared" si="3"/>
        <v>25.526654663005928</v>
      </c>
    </row>
    <row r="11" spans="3:18">
      <c r="C11" s="23">
        <v>1.6000000000000001E-3</v>
      </c>
      <c r="D11" s="23">
        <v>31.98756285174132</v>
      </c>
      <c r="E11" s="23">
        <v>29.078526228818301</v>
      </c>
      <c r="F11" s="23">
        <v>16.698598411765563</v>
      </c>
      <c r="G11" s="23">
        <v>17.328992863395431</v>
      </c>
      <c r="H11" s="23">
        <f t="shared" si="0"/>
        <v>23.773420088930152</v>
      </c>
      <c r="I11" s="23">
        <f t="shared" si="1"/>
        <v>7.8993678336141446</v>
      </c>
      <c r="L11" s="23">
        <v>1.6000000000000001E-3</v>
      </c>
      <c r="M11" s="23">
        <v>36.08793487868234</v>
      </c>
      <c r="N11" s="23">
        <v>35.849918366769288</v>
      </c>
      <c r="O11" s="23">
        <v>11.411686963548366</v>
      </c>
      <c r="P11" s="23">
        <v>10.064511104160911</v>
      </c>
      <c r="Q11" s="23">
        <f t="shared" si="2"/>
        <v>23.353512828290228</v>
      </c>
      <c r="R11" s="23">
        <f t="shared" si="3"/>
        <v>14.577727625243607</v>
      </c>
    </row>
    <row r="12" spans="3:18">
      <c r="C12" s="23">
        <v>3.2000000000000003E-4</v>
      </c>
      <c r="D12" s="23">
        <v>24.151541709618844</v>
      </c>
      <c r="E12" s="23">
        <v>24.960007824695925</v>
      </c>
      <c r="F12" s="23">
        <v>15.811551388384787</v>
      </c>
      <c r="G12" s="23">
        <v>14.728531473089124</v>
      </c>
      <c r="H12" s="23">
        <f t="shared" si="0"/>
        <v>19.91290809894717</v>
      </c>
      <c r="I12" s="23">
        <f t="shared" si="1"/>
        <v>5.3894377688582429</v>
      </c>
      <c r="L12" s="23">
        <v>3.2000000000000003E-4</v>
      </c>
      <c r="M12" s="23">
        <v>18.913435324480833</v>
      </c>
      <c r="N12" s="23">
        <v>24.369031092675911</v>
      </c>
      <c r="O12" s="23">
        <v>9.7086716992061763</v>
      </c>
      <c r="P12" s="23">
        <v>9.6957719122960526</v>
      </c>
      <c r="Q12" s="23">
        <f t="shared" si="2"/>
        <v>15.671727507164743</v>
      </c>
      <c r="R12" s="23">
        <f t="shared" si="3"/>
        <v>7.2438902778379211</v>
      </c>
    </row>
    <row r="13" spans="3:18">
      <c r="C13" s="23">
        <v>0</v>
      </c>
      <c r="D13" s="23">
        <v>23.947945180798094</v>
      </c>
      <c r="E13" s="23">
        <v>26.407576570698314</v>
      </c>
      <c r="F13" s="23">
        <v>15.779863111137082</v>
      </c>
      <c r="G13" s="23">
        <v>13.581685524188156</v>
      </c>
      <c r="H13" s="23">
        <f t="shared" si="0"/>
        <v>19.929267596705412</v>
      </c>
      <c r="I13" s="23">
        <f t="shared" si="1"/>
        <v>6.20826364451991</v>
      </c>
      <c r="L13" s="23">
        <v>0</v>
      </c>
      <c r="M13" s="23">
        <v>22.96949400262719</v>
      </c>
      <c r="N13" s="23">
        <v>22.852415610280769</v>
      </c>
      <c r="O13" s="23">
        <v>11.106716529616573</v>
      </c>
      <c r="P13" s="23">
        <v>11.925487910100655</v>
      </c>
      <c r="Q13" s="23">
        <f t="shared" si="2"/>
        <v>17.213528513156298</v>
      </c>
      <c r="R13" s="23">
        <f t="shared" si="3"/>
        <v>6.5874808647910843</v>
      </c>
    </row>
    <row r="17" spans="3:18">
      <c r="C17" s="23" t="s">
        <v>32</v>
      </c>
      <c r="D17" s="24" t="s">
        <v>127</v>
      </c>
      <c r="L17" s="23" t="s">
        <v>37</v>
      </c>
      <c r="M17" s="24" t="s">
        <v>127</v>
      </c>
    </row>
    <row r="18" spans="3:18">
      <c r="D18" s="126" t="s">
        <v>123</v>
      </c>
      <c r="E18" s="126"/>
      <c r="F18" s="126" t="s">
        <v>119</v>
      </c>
      <c r="G18" s="126"/>
      <c r="M18" s="126" t="s">
        <v>123</v>
      </c>
      <c r="N18" s="126"/>
      <c r="O18" s="126" t="s">
        <v>119</v>
      </c>
      <c r="P18" s="126"/>
    </row>
    <row r="19" spans="3:18">
      <c r="C19" s="23" t="s">
        <v>126</v>
      </c>
      <c r="D19" s="25" t="s">
        <v>124</v>
      </c>
      <c r="E19" s="25" t="s">
        <v>125</v>
      </c>
      <c r="F19" s="25" t="s">
        <v>124</v>
      </c>
      <c r="G19" s="25" t="s">
        <v>125</v>
      </c>
      <c r="H19" s="23" t="s">
        <v>2</v>
      </c>
      <c r="I19" s="23" t="s">
        <v>3</v>
      </c>
      <c r="L19" s="23" t="s">
        <v>126</v>
      </c>
      <c r="M19" s="25" t="s">
        <v>124</v>
      </c>
      <c r="N19" s="25" t="s">
        <v>125</v>
      </c>
      <c r="O19" s="25" t="s">
        <v>124</v>
      </c>
      <c r="P19" s="25" t="s">
        <v>125</v>
      </c>
      <c r="Q19" s="23" t="s">
        <v>2</v>
      </c>
      <c r="R19" s="23" t="s">
        <v>3</v>
      </c>
    </row>
    <row r="20" spans="3:18">
      <c r="C20" s="23" t="s">
        <v>18</v>
      </c>
      <c r="D20" s="23">
        <v>99.073519967774601</v>
      </c>
      <c r="E20" s="23">
        <v>100.9264800322254</v>
      </c>
      <c r="F20" s="23">
        <v>100.10394204416357</v>
      </c>
      <c r="G20" s="23">
        <v>99.896057955836426</v>
      </c>
      <c r="H20" s="23">
        <f>AVERAGE(D20:G20)</f>
        <v>100</v>
      </c>
      <c r="I20" s="23">
        <f>STDEV(D20:G20)</f>
        <v>0.76121359186379867</v>
      </c>
      <c r="L20" s="23" t="s">
        <v>18</v>
      </c>
      <c r="M20" s="23">
        <v>98.46241333304171</v>
      </c>
      <c r="N20" s="23">
        <v>101.53758666695829</v>
      </c>
      <c r="O20" s="23">
        <v>101.83018769189954</v>
      </c>
      <c r="P20" s="23">
        <v>98.169812308100461</v>
      </c>
      <c r="Q20" s="23">
        <f>AVERAGE(M20:P20)</f>
        <v>100</v>
      </c>
      <c r="R20" s="23">
        <f>STDEV(M20:P20)</f>
        <v>1.9517103176425314</v>
      </c>
    </row>
    <row r="21" spans="3:18">
      <c r="C21" s="23">
        <v>5</v>
      </c>
      <c r="D21" s="23">
        <v>95.805123837113271</v>
      </c>
      <c r="E21" s="23">
        <v>99.517147066193672</v>
      </c>
      <c r="F21" s="23">
        <v>95.11516454152023</v>
      </c>
      <c r="G21" s="23">
        <v>95.268814081152513</v>
      </c>
      <c r="H21" s="23">
        <f>AVERAGE(D21:G21)</f>
        <v>96.426562381494932</v>
      </c>
      <c r="I21" s="23">
        <f t="shared" ref="I21:I28" si="4">STDEV(D21:G21)</f>
        <v>2.0815094666590466</v>
      </c>
      <c r="L21" s="23">
        <v>5</v>
      </c>
      <c r="M21" s="23">
        <v>94.807508970649351</v>
      </c>
      <c r="N21" s="23">
        <v>92.239246478320553</v>
      </c>
      <c r="O21" s="23">
        <v>102.03536732143226</v>
      </c>
      <c r="P21" s="23">
        <v>105.29828323307602</v>
      </c>
      <c r="Q21" s="23">
        <f t="shared" ref="Q21:Q28" si="5">AVERAGE(M21:P21)</f>
        <v>98.595101500869546</v>
      </c>
      <c r="R21" s="23">
        <f t="shared" ref="R21:R28" si="6">STDEV(M21:P21)</f>
        <v>6.0967429690986021</v>
      </c>
    </row>
    <row r="22" spans="3:18">
      <c r="C22" s="23">
        <v>1</v>
      </c>
      <c r="D22" s="23">
        <v>63.544884422065387</v>
      </c>
      <c r="E22" s="23">
        <v>67.556934957001701</v>
      </c>
      <c r="F22" s="23">
        <v>89.845479101919892</v>
      </c>
      <c r="G22" s="23">
        <v>86.842196985099775</v>
      </c>
      <c r="H22" s="23">
        <f t="shared" ref="H22:H28" si="7">AVERAGE(D22:G22)</f>
        <v>76.947373866521687</v>
      </c>
      <c r="I22" s="23">
        <f t="shared" si="4"/>
        <v>13.317603756351243</v>
      </c>
      <c r="L22" s="23">
        <v>1</v>
      </c>
      <c r="M22" s="23">
        <v>96.333645113521015</v>
      </c>
      <c r="N22" s="23">
        <v>100.28420458098157</v>
      </c>
      <c r="O22" s="23">
        <v>105.15833271471146</v>
      </c>
      <c r="P22" s="23">
        <v>105.75220969698887</v>
      </c>
      <c r="Q22" s="23">
        <f t="shared" si="5"/>
        <v>101.88209802655072</v>
      </c>
      <c r="R22" s="23">
        <f t="shared" si="6"/>
        <v>4.4365929595080793</v>
      </c>
    </row>
    <row r="23" spans="3:18">
      <c r="C23" s="23">
        <v>0.2</v>
      </c>
      <c r="D23" s="23">
        <v>28.504841451862472</v>
      </c>
      <c r="E23" s="23">
        <v>20.708851030262306</v>
      </c>
      <c r="F23" s="23">
        <v>31.526620000580905</v>
      </c>
      <c r="G23" s="23">
        <v>36.371663423276893</v>
      </c>
      <c r="H23" s="23">
        <f t="shared" si="7"/>
        <v>29.277993976495644</v>
      </c>
      <c r="I23" s="23">
        <f t="shared" si="4"/>
        <v>6.5677099224341156</v>
      </c>
      <c r="L23" s="23">
        <v>0.2</v>
      </c>
      <c r="M23" s="23">
        <v>104.86621542166876</v>
      </c>
      <c r="N23" s="23">
        <v>102.93120550860269</v>
      </c>
      <c r="O23" s="23">
        <v>101.00946917376865</v>
      </c>
      <c r="P23" s="23">
        <v>102.18602709685427</v>
      </c>
      <c r="Q23" s="23">
        <f t="shared" si="5"/>
        <v>102.7482293002236</v>
      </c>
      <c r="R23" s="23">
        <f t="shared" si="6"/>
        <v>1.618507913510675</v>
      </c>
    </row>
    <row r="24" spans="3:18">
      <c r="C24" s="23">
        <v>0.04</v>
      </c>
      <c r="D24" s="23">
        <v>17.910618831601528</v>
      </c>
      <c r="E24" s="23">
        <v>17.655764176290202</v>
      </c>
      <c r="F24" s="23">
        <v>19.199802492085162</v>
      </c>
      <c r="G24" s="23">
        <v>17.76757965668477</v>
      </c>
      <c r="H24" s="23">
        <f t="shared" si="7"/>
        <v>18.133441289165415</v>
      </c>
      <c r="I24" s="23">
        <f t="shared" si="4"/>
        <v>0.71851843422732531</v>
      </c>
      <c r="L24" s="23">
        <v>0.04</v>
      </c>
      <c r="M24" s="23">
        <v>98.760126959294027</v>
      </c>
      <c r="N24" s="23">
        <v>101.81600165710955</v>
      </c>
      <c r="O24" s="23">
        <v>92.283371809584551</v>
      </c>
      <c r="P24" s="23">
        <v>93.105794073156403</v>
      </c>
      <c r="Q24" s="23">
        <f t="shared" si="5"/>
        <v>96.491323624786133</v>
      </c>
      <c r="R24" s="23">
        <f t="shared" si="6"/>
        <v>4.5704971845740596</v>
      </c>
    </row>
    <row r="25" spans="3:18">
      <c r="C25" s="23">
        <v>8.0000000000000002E-3</v>
      </c>
      <c r="D25" s="23">
        <v>15.358925924718992</v>
      </c>
      <c r="E25" s="23">
        <v>15.767951914724824</v>
      </c>
      <c r="F25" s="23">
        <v>16.231374713177843</v>
      </c>
      <c r="G25" s="23">
        <v>17.403642278311889</v>
      </c>
      <c r="H25" s="23">
        <f t="shared" si="7"/>
        <v>16.190473707733386</v>
      </c>
      <c r="I25" s="23">
        <f t="shared" si="4"/>
        <v>0.883826388285463</v>
      </c>
      <c r="L25" s="23">
        <v>8.0000000000000002E-3</v>
      </c>
      <c r="M25" s="23">
        <v>80.539384013267167</v>
      </c>
      <c r="N25" s="23">
        <v>88.611360206469669</v>
      </c>
      <c r="O25" s="23">
        <v>28.833457666185158</v>
      </c>
      <c r="P25" s="23">
        <v>31.344535053953965</v>
      </c>
      <c r="Q25" s="23">
        <f t="shared" si="5"/>
        <v>57.332184234968992</v>
      </c>
      <c r="R25" s="23">
        <f t="shared" si="6"/>
        <v>31.64646529500445</v>
      </c>
    </row>
    <row r="26" spans="3:18">
      <c r="C26" s="23">
        <v>1.6000000000000001E-3</v>
      </c>
      <c r="D26" s="23">
        <v>17.580476425382535</v>
      </c>
      <c r="E26" s="23">
        <v>17.555305595228329</v>
      </c>
      <c r="F26" s="23">
        <v>15.429724941183304</v>
      </c>
      <c r="G26" s="23">
        <v>16.463156060298004</v>
      </c>
      <c r="H26" s="23">
        <f t="shared" si="7"/>
        <v>16.75716575552304</v>
      </c>
      <c r="I26" s="23">
        <f t="shared" si="4"/>
        <v>1.026873650015836</v>
      </c>
      <c r="L26" s="23">
        <v>1.6000000000000001E-3</v>
      </c>
      <c r="M26" s="23">
        <v>39.75621962877144</v>
      </c>
      <c r="N26" s="23">
        <v>44.526327842656933</v>
      </c>
      <c r="O26" s="23">
        <v>11.778479017766413</v>
      </c>
      <c r="P26" s="23">
        <v>10.630884767177101</v>
      </c>
      <c r="Q26" s="23">
        <f t="shared" si="5"/>
        <v>26.672977814092974</v>
      </c>
      <c r="R26" s="23">
        <f t="shared" si="6"/>
        <v>17.973203826284053</v>
      </c>
    </row>
    <row r="27" spans="3:18">
      <c r="C27" s="23">
        <v>3.2000000000000003E-4</v>
      </c>
      <c r="D27" s="23">
        <v>16.123489890652969</v>
      </c>
      <c r="E27" s="23">
        <v>15.420954041884711</v>
      </c>
      <c r="F27" s="23">
        <v>14.318162014580732</v>
      </c>
      <c r="G27" s="23">
        <v>16.786139591623343</v>
      </c>
      <c r="H27" s="23">
        <f t="shared" si="7"/>
        <v>15.662186384685437</v>
      </c>
      <c r="I27" s="23">
        <f t="shared" si="4"/>
        <v>1.0552513581531835</v>
      </c>
      <c r="L27" s="23">
        <v>3.2000000000000003E-4</v>
      </c>
      <c r="M27" s="23">
        <v>26.263642527503773</v>
      </c>
      <c r="N27" s="23">
        <v>27.457584814289227</v>
      </c>
      <c r="O27" s="23">
        <v>9.1530072932474482</v>
      </c>
      <c r="P27" s="23">
        <v>10.354878005741622</v>
      </c>
      <c r="Q27" s="23">
        <f t="shared" si="5"/>
        <v>18.307278160195516</v>
      </c>
      <c r="R27" s="23">
        <f t="shared" si="6"/>
        <v>9.900727063055129</v>
      </c>
    </row>
    <row r="28" spans="3:18">
      <c r="C28" s="23">
        <v>0</v>
      </c>
      <c r="D28" s="23">
        <v>15.779863111137082</v>
      </c>
      <c r="E28" s="23">
        <v>13.581685524188156</v>
      </c>
      <c r="F28" s="23">
        <v>16.350460367713264</v>
      </c>
      <c r="G28" s="23">
        <v>16.49771994539487</v>
      </c>
      <c r="H28" s="23">
        <f t="shared" si="7"/>
        <v>15.552432237108343</v>
      </c>
      <c r="I28" s="23">
        <f t="shared" si="4"/>
        <v>1.3498129694667056</v>
      </c>
      <c r="L28" s="23">
        <v>0</v>
      </c>
      <c r="M28" s="23">
        <v>22.96949400262719</v>
      </c>
      <c r="N28" s="23">
        <v>22.852415610280769</v>
      </c>
      <c r="O28" s="23">
        <v>11.106716529616573</v>
      </c>
      <c r="P28" s="23">
        <v>11.925487910100655</v>
      </c>
      <c r="Q28" s="23">
        <f t="shared" si="5"/>
        <v>17.213528513156298</v>
      </c>
      <c r="R28" s="23">
        <f t="shared" si="6"/>
        <v>6.5874808647910843</v>
      </c>
    </row>
    <row r="31" spans="3:18">
      <c r="C31" s="23" t="s">
        <v>33</v>
      </c>
      <c r="D31" s="24" t="s">
        <v>127</v>
      </c>
      <c r="L31" s="23" t="s">
        <v>38</v>
      </c>
      <c r="M31" s="24" t="s">
        <v>127</v>
      </c>
    </row>
    <row r="32" spans="3:18">
      <c r="D32" s="126" t="s">
        <v>123</v>
      </c>
      <c r="E32" s="126"/>
      <c r="F32" s="126" t="s">
        <v>119</v>
      </c>
      <c r="G32" s="126"/>
      <c r="M32" s="126" t="s">
        <v>123</v>
      </c>
      <c r="N32" s="126"/>
      <c r="O32" s="126" t="s">
        <v>119</v>
      </c>
      <c r="P32" s="126"/>
    </row>
    <row r="33" spans="3:18">
      <c r="C33" s="23" t="s">
        <v>126</v>
      </c>
      <c r="D33" s="25" t="s">
        <v>124</v>
      </c>
      <c r="E33" s="25" t="s">
        <v>125</v>
      </c>
      <c r="F33" s="25" t="s">
        <v>124</v>
      </c>
      <c r="G33" s="25" t="s">
        <v>125</v>
      </c>
      <c r="H33" s="23" t="s">
        <v>2</v>
      </c>
      <c r="I33" s="23" t="s">
        <v>3</v>
      </c>
      <c r="L33" s="23" t="s">
        <v>126</v>
      </c>
      <c r="M33" s="25" t="s">
        <v>124</v>
      </c>
      <c r="N33" s="25" t="s">
        <v>125</v>
      </c>
      <c r="O33" s="25" t="s">
        <v>124</v>
      </c>
      <c r="P33" s="25" t="s">
        <v>125</v>
      </c>
      <c r="Q33" s="23" t="s">
        <v>2</v>
      </c>
      <c r="R33" s="23" t="s">
        <v>3</v>
      </c>
    </row>
    <row r="34" spans="3:18">
      <c r="C34" s="23" t="s">
        <v>18</v>
      </c>
      <c r="D34" s="23">
        <v>99.073519967774601</v>
      </c>
      <c r="E34" s="23">
        <v>100.9264800322254</v>
      </c>
      <c r="F34" s="23">
        <v>100.10394204416357</v>
      </c>
      <c r="G34" s="23">
        <v>99.896057955836426</v>
      </c>
      <c r="H34" s="23">
        <f>AVERAGE(D34:G34)</f>
        <v>100</v>
      </c>
      <c r="I34" s="23">
        <f>STDEV(D34:G34)</f>
        <v>0.76121359186379867</v>
      </c>
      <c r="L34" s="23" t="s">
        <v>18</v>
      </c>
      <c r="M34" s="23">
        <v>98.46241333304171</v>
      </c>
      <c r="N34" s="23">
        <v>101.53758666695829</v>
      </c>
      <c r="O34" s="23">
        <v>101.83018769189954</v>
      </c>
      <c r="P34" s="23">
        <v>98.169812308100461</v>
      </c>
      <c r="Q34" s="23">
        <f>AVERAGE(M34:P34)</f>
        <v>100</v>
      </c>
      <c r="R34" s="23">
        <f>STDEV(M34:P34)</f>
        <v>1.9517103176425314</v>
      </c>
    </row>
    <row r="35" spans="3:18">
      <c r="C35" s="23">
        <v>5</v>
      </c>
      <c r="D35" s="23">
        <v>100.36176349084396</v>
      </c>
      <c r="E35" s="23">
        <v>98.23442428641475</v>
      </c>
      <c r="F35" s="23">
        <v>101.05459036159471</v>
      </c>
      <c r="G35" s="23">
        <v>103.56268379481727</v>
      </c>
      <c r="H35" s="23">
        <f t="shared" ref="H35:H42" si="8">AVERAGE(D35:G35)</f>
        <v>100.80336548341768</v>
      </c>
      <c r="I35" s="23">
        <f t="shared" ref="I35:I42" si="9">STDEV(D35:G35)</f>
        <v>2.1963168165927325</v>
      </c>
      <c r="L35" s="23">
        <v>5</v>
      </c>
      <c r="M35" s="23">
        <v>96.437343118170688</v>
      </c>
      <c r="N35" s="23">
        <v>97.496966897692786</v>
      </c>
      <c r="O35" s="23">
        <v>103.99272744088917</v>
      </c>
      <c r="P35" s="23">
        <v>107.13029636651945</v>
      </c>
      <c r="Q35" s="23">
        <f t="shared" ref="Q35:Q42" si="10">AVERAGE(M35:P35)</f>
        <v>101.26433345581802</v>
      </c>
      <c r="R35" s="23">
        <f t="shared" ref="R35:R42" si="11">STDEV(M35:P35)</f>
        <v>5.1428442555495897</v>
      </c>
    </row>
    <row r="36" spans="3:18">
      <c r="C36" s="23">
        <v>1</v>
      </c>
      <c r="D36" s="23">
        <v>100.26395479178973</v>
      </c>
      <c r="E36" s="23">
        <v>99.004281704496748</v>
      </c>
      <c r="F36" s="23">
        <v>102.286837341376</v>
      </c>
      <c r="G36" s="23">
        <v>101.89938634864521</v>
      </c>
      <c r="H36" s="23">
        <f t="shared" si="8"/>
        <v>100.86361504657691</v>
      </c>
      <c r="I36" s="23">
        <f t="shared" si="9"/>
        <v>1.5182332702567876</v>
      </c>
      <c r="L36" s="23">
        <v>1</v>
      </c>
      <c r="M36" s="23">
        <v>101.97347852769418</v>
      </c>
      <c r="N36" s="23">
        <v>104.67991925450654</v>
      </c>
      <c r="O36" s="23">
        <v>105.43628661379375</v>
      </c>
      <c r="P36" s="23">
        <v>107.35908504001976</v>
      </c>
      <c r="Q36" s="23">
        <f t="shared" si="10"/>
        <v>104.86219235900356</v>
      </c>
      <c r="R36" s="23">
        <f t="shared" si="11"/>
        <v>2.2317368690264892</v>
      </c>
    </row>
    <row r="37" spans="3:18">
      <c r="C37" s="23">
        <v>0.2</v>
      </c>
      <c r="D37" s="23">
        <v>98.382166900249274</v>
      </c>
      <c r="E37" s="23">
        <v>101.09146786405105</v>
      </c>
      <c r="F37" s="23">
        <v>96.66700003033985</v>
      </c>
      <c r="G37" s="23">
        <v>100.26305764906694</v>
      </c>
      <c r="H37" s="23">
        <f t="shared" si="8"/>
        <v>99.100923110926772</v>
      </c>
      <c r="I37" s="23">
        <f t="shared" si="9"/>
        <v>1.9793447696590636</v>
      </c>
      <c r="L37" s="23">
        <v>0.2</v>
      </c>
      <c r="M37" s="23">
        <v>104.66653886680982</v>
      </c>
      <c r="N37" s="23">
        <v>104.64338050348856</v>
      </c>
      <c r="O37" s="23">
        <v>103.56070627550294</v>
      </c>
      <c r="P37" s="23">
        <v>105.40537580365064</v>
      </c>
      <c r="Q37" s="23">
        <f t="shared" si="10"/>
        <v>104.56900036236298</v>
      </c>
      <c r="R37" s="23">
        <f t="shared" si="11"/>
        <v>0.75965496765080687</v>
      </c>
    </row>
    <row r="38" spans="3:18">
      <c r="C38" s="23">
        <v>0.04</v>
      </c>
      <c r="D38" s="23">
        <v>85.288670792649427</v>
      </c>
      <c r="E38" s="23">
        <v>91.154876214082648</v>
      </c>
      <c r="F38" s="23">
        <v>84.788615593104538</v>
      </c>
      <c r="G38" s="23">
        <v>87.043427547900436</v>
      </c>
      <c r="H38" s="23">
        <f t="shared" si="8"/>
        <v>87.068897536934259</v>
      </c>
      <c r="I38" s="23">
        <f t="shared" si="9"/>
        <v>2.8904880484603006</v>
      </c>
      <c r="L38" s="23">
        <v>0.04</v>
      </c>
      <c r="M38" s="23">
        <v>101.84868068090735</v>
      </c>
      <c r="N38" s="23">
        <v>100.72369885378967</v>
      </c>
      <c r="O38" s="23">
        <v>85.409002347517827</v>
      </c>
      <c r="P38" s="23">
        <v>91.871065412872284</v>
      </c>
      <c r="Q38" s="23">
        <f t="shared" si="10"/>
        <v>94.963111823771769</v>
      </c>
      <c r="R38" s="23">
        <f t="shared" si="11"/>
        <v>7.7768284089802666</v>
      </c>
    </row>
    <row r="39" spans="3:18">
      <c r="C39" s="23">
        <v>8.0000000000000002E-3</v>
      </c>
      <c r="D39" s="23">
        <v>49.63173737849521</v>
      </c>
      <c r="E39" s="23">
        <v>49.752711295746479</v>
      </c>
      <c r="F39" s="23">
        <v>28.581927119209727</v>
      </c>
      <c r="G39" s="23">
        <v>29.324691348313724</v>
      </c>
      <c r="H39" s="23">
        <f t="shared" si="8"/>
        <v>39.322766785441289</v>
      </c>
      <c r="I39" s="23">
        <f t="shared" si="9"/>
        <v>11.977559105241788</v>
      </c>
      <c r="L39" s="23">
        <v>8.0000000000000002E-3</v>
      </c>
      <c r="M39" s="23">
        <v>72.262327647097422</v>
      </c>
      <c r="N39" s="23">
        <v>77.036295588203132</v>
      </c>
      <c r="O39" s="23">
        <v>19.722313832344145</v>
      </c>
      <c r="P39" s="23">
        <v>19.015989650963409</v>
      </c>
      <c r="Q39" s="23">
        <f t="shared" si="10"/>
        <v>47.009231679652032</v>
      </c>
      <c r="R39" s="23">
        <f t="shared" si="11"/>
        <v>31.976767127565633</v>
      </c>
    </row>
    <row r="40" spans="3:18">
      <c r="C40" s="23">
        <v>1.6000000000000001E-3</v>
      </c>
      <c r="D40" s="23">
        <v>28.153204457502763</v>
      </c>
      <c r="E40" s="23">
        <v>27.890150535309584</v>
      </c>
      <c r="F40" s="23">
        <v>17.615535795954461</v>
      </c>
      <c r="G40" s="23">
        <v>18.209072960572819</v>
      </c>
      <c r="H40" s="23">
        <f t="shared" si="8"/>
        <v>22.966990937334906</v>
      </c>
      <c r="I40" s="23">
        <f t="shared" si="9"/>
        <v>5.8426639673955014</v>
      </c>
      <c r="L40" s="23">
        <v>1.6000000000000001E-3</v>
      </c>
      <c r="M40" s="23">
        <v>34.532979439233095</v>
      </c>
      <c r="N40" s="23">
        <v>37.14935986424053</v>
      </c>
      <c r="O40" s="23">
        <v>10.847017045973137</v>
      </c>
      <c r="P40" s="23">
        <v>11.221110866366727</v>
      </c>
      <c r="Q40" s="23">
        <f t="shared" si="10"/>
        <v>23.437616803953372</v>
      </c>
      <c r="R40" s="23">
        <f t="shared" si="11"/>
        <v>14.36297542698397</v>
      </c>
    </row>
    <row r="41" spans="3:18">
      <c r="C41" s="23">
        <v>3.2000000000000003E-4</v>
      </c>
      <c r="D41" s="23">
        <v>24.944564345897891</v>
      </c>
      <c r="E41" s="23">
        <v>22.119952073737466</v>
      </c>
      <c r="F41" s="23">
        <v>17.241793916075508</v>
      </c>
      <c r="G41" s="23">
        <v>15.506579812319998</v>
      </c>
      <c r="H41" s="23">
        <f t="shared" si="8"/>
        <v>19.953222537007715</v>
      </c>
      <c r="I41" s="23">
        <f t="shared" si="9"/>
        <v>4.3486659496885141</v>
      </c>
      <c r="L41" s="23">
        <v>3.2000000000000003E-4</v>
      </c>
      <c r="M41" s="23">
        <v>26.234823230926192</v>
      </c>
      <c r="N41" s="23">
        <v>25.570692833901788</v>
      </c>
      <c r="O41" s="23">
        <v>10.741628220839484</v>
      </c>
      <c r="P41" s="23">
        <v>9.9810275775538848</v>
      </c>
      <c r="Q41" s="23">
        <f t="shared" si="10"/>
        <v>18.13204296580534</v>
      </c>
      <c r="R41" s="23">
        <f t="shared" si="11"/>
        <v>8.9823130251823855</v>
      </c>
    </row>
    <row r="42" spans="3:18">
      <c r="C42" s="23">
        <v>0</v>
      </c>
      <c r="D42" s="23">
        <v>23.947945180798094</v>
      </c>
      <c r="E42" s="23">
        <v>26.407576570698314</v>
      </c>
      <c r="F42" s="23">
        <v>15.779863111137082</v>
      </c>
      <c r="G42" s="23">
        <v>13.581685524188156</v>
      </c>
      <c r="H42" s="23">
        <f t="shared" si="8"/>
        <v>19.929267596705412</v>
      </c>
      <c r="I42" s="23">
        <f t="shared" si="9"/>
        <v>6.20826364451991</v>
      </c>
      <c r="L42" s="23">
        <v>0</v>
      </c>
      <c r="M42" s="23">
        <v>22.96949400262719</v>
      </c>
      <c r="N42" s="23">
        <v>22.852415610280769</v>
      </c>
      <c r="O42" s="23">
        <v>11.106716529616573</v>
      </c>
      <c r="P42" s="23">
        <v>11.925487910100655</v>
      </c>
      <c r="Q42" s="23">
        <f t="shared" si="10"/>
        <v>17.213528513156298</v>
      </c>
      <c r="R42" s="23">
        <f t="shared" si="11"/>
        <v>6.5874808647910843</v>
      </c>
    </row>
    <row r="45" spans="3:18">
      <c r="C45" s="23" t="s">
        <v>34</v>
      </c>
      <c r="D45" s="24" t="s">
        <v>127</v>
      </c>
      <c r="L45" s="23" t="s">
        <v>39</v>
      </c>
      <c r="M45" s="24" t="s">
        <v>127</v>
      </c>
    </row>
    <row r="46" spans="3:18">
      <c r="D46" s="126" t="s">
        <v>123</v>
      </c>
      <c r="E46" s="126"/>
      <c r="F46" s="126" t="s">
        <v>119</v>
      </c>
      <c r="G46" s="126"/>
      <c r="M46" s="126" t="s">
        <v>123</v>
      </c>
      <c r="N46" s="126"/>
      <c r="O46" s="126" t="s">
        <v>119</v>
      </c>
      <c r="P46" s="126"/>
    </row>
    <row r="47" spans="3:18">
      <c r="C47" s="23" t="s">
        <v>126</v>
      </c>
      <c r="D47" s="25" t="s">
        <v>124</v>
      </c>
      <c r="E47" s="25" t="s">
        <v>125</v>
      </c>
      <c r="F47" s="25" t="s">
        <v>124</v>
      </c>
      <c r="G47" s="25" t="s">
        <v>125</v>
      </c>
      <c r="H47" s="23" t="s">
        <v>2</v>
      </c>
      <c r="I47" s="23" t="s">
        <v>3</v>
      </c>
      <c r="L47" s="23" t="s">
        <v>126</v>
      </c>
      <c r="M47" s="25" t="s">
        <v>124</v>
      </c>
      <c r="N47" s="25" t="s">
        <v>125</v>
      </c>
      <c r="O47" s="25" t="s">
        <v>124</v>
      </c>
      <c r="P47" s="25" t="s">
        <v>125</v>
      </c>
      <c r="Q47" s="23" t="s">
        <v>2</v>
      </c>
      <c r="R47" s="23" t="s">
        <v>3</v>
      </c>
    </row>
    <row r="48" spans="3:18">
      <c r="C48" s="23" t="s">
        <v>18</v>
      </c>
      <c r="D48" s="23">
        <v>99.073519967774601</v>
      </c>
      <c r="E48" s="23">
        <v>100.9264800322254</v>
      </c>
      <c r="F48" s="23">
        <v>101.83018769189954</v>
      </c>
      <c r="G48" s="23">
        <v>98.169812308100461</v>
      </c>
      <c r="H48" s="23">
        <f>AVERAGE(D48:G48)</f>
        <v>100</v>
      </c>
      <c r="I48" s="23">
        <f>STDEV(D48:G48)</f>
        <v>1.6749034276027057</v>
      </c>
      <c r="L48" s="23" t="s">
        <v>18</v>
      </c>
      <c r="M48" s="23">
        <v>98.46241333304171</v>
      </c>
      <c r="N48" s="23">
        <v>101.53758666695829</v>
      </c>
      <c r="O48" s="23">
        <v>99.765452265778578</v>
      </c>
      <c r="P48" s="23">
        <v>100.23454773422142</v>
      </c>
      <c r="Q48" s="23">
        <f>AVERAGE(M48:P48)</f>
        <v>100</v>
      </c>
      <c r="R48" s="23">
        <f>STDEV(M48:P48)</f>
        <v>1.2699567966500036</v>
      </c>
    </row>
    <row r="49" spans="3:18">
      <c r="C49" s="23">
        <v>5</v>
      </c>
      <c r="D49" s="23">
        <v>97.514243391799766</v>
      </c>
      <c r="E49" s="23">
        <v>98.301603419186208</v>
      </c>
      <c r="F49" s="23">
        <v>90.549202342893381</v>
      </c>
      <c r="G49" s="23">
        <v>100.06169992418333</v>
      </c>
      <c r="H49" s="23">
        <f t="shared" ref="H49:H56" si="12">AVERAGE(D49:G49)</f>
        <v>96.606687269515675</v>
      </c>
      <c r="I49" s="23">
        <f t="shared" ref="I49:I56" si="13">STDEV(D49:G49)</f>
        <v>4.17638739221987</v>
      </c>
      <c r="L49" s="23">
        <v>5</v>
      </c>
      <c r="M49" s="23">
        <v>96.111067510488809</v>
      </c>
      <c r="N49" s="23">
        <v>95.005384319472199</v>
      </c>
      <c r="O49" s="23">
        <v>84.258405945567532</v>
      </c>
      <c r="P49" s="23">
        <v>80.701230485668063</v>
      </c>
      <c r="Q49" s="23">
        <f t="shared" ref="Q49:Q56" si="14">AVERAGE(M49:P49)</f>
        <v>89.019022065299154</v>
      </c>
      <c r="R49" s="23">
        <f t="shared" ref="R49:R56" si="15">STDEV(M49:P49)</f>
        <v>7.702440397615411</v>
      </c>
    </row>
    <row r="50" spans="3:18">
      <c r="C50" s="23">
        <v>1</v>
      </c>
      <c r="D50" s="23">
        <v>100.96869220760669</v>
      </c>
      <c r="E50" s="23">
        <v>99.513144330891976</v>
      </c>
      <c r="F50" s="23">
        <v>95.164892134659169</v>
      </c>
      <c r="G50" s="23">
        <v>100.57550087073561</v>
      </c>
      <c r="H50" s="23">
        <f t="shared" si="12"/>
        <v>99.055557385973358</v>
      </c>
      <c r="I50" s="23">
        <f t="shared" si="13"/>
        <v>2.6656440717995893</v>
      </c>
      <c r="L50" s="23">
        <v>1</v>
      </c>
      <c r="M50" s="23">
        <v>100.75251815036725</v>
      </c>
      <c r="N50" s="23">
        <v>103.39205693869596</v>
      </c>
      <c r="O50" s="23">
        <v>73.686156937352422</v>
      </c>
      <c r="P50" s="23">
        <v>80.851728652398677</v>
      </c>
      <c r="Q50" s="23">
        <f t="shared" si="14"/>
        <v>89.670615169703566</v>
      </c>
      <c r="R50" s="23">
        <f t="shared" si="15"/>
        <v>14.655626931655242</v>
      </c>
    </row>
    <row r="51" spans="3:18">
      <c r="C51" s="23">
        <v>0.2</v>
      </c>
      <c r="D51" s="23">
        <v>102.36066442993615</v>
      </c>
      <c r="E51" s="23">
        <v>101.89221223972913</v>
      </c>
      <c r="F51" s="23">
        <v>97.087690560885164</v>
      </c>
      <c r="G51" s="23">
        <v>100.51562638809617</v>
      </c>
      <c r="H51" s="23">
        <f t="shared" si="12"/>
        <v>100.46404840466165</v>
      </c>
      <c r="I51" s="23">
        <f t="shared" si="13"/>
        <v>2.3832230882237941</v>
      </c>
      <c r="L51" s="23">
        <v>0.2</v>
      </c>
      <c r="M51" s="23">
        <v>95.924771343326597</v>
      </c>
      <c r="N51" s="23">
        <v>92.45410462691234</v>
      </c>
      <c r="O51" s="23">
        <v>61.203510700993171</v>
      </c>
      <c r="P51" s="23">
        <v>62.535646904800515</v>
      </c>
      <c r="Q51" s="23">
        <f t="shared" si="14"/>
        <v>78.029508394008161</v>
      </c>
      <c r="R51" s="23">
        <f t="shared" si="15"/>
        <v>18.721497044126018</v>
      </c>
    </row>
    <row r="52" spans="3:18">
      <c r="C52" s="23">
        <v>0.04</v>
      </c>
      <c r="D52" s="23">
        <v>102.7042818331924</v>
      </c>
      <c r="E52" s="23">
        <v>104.75517581757133</v>
      </c>
      <c r="F52" s="23">
        <v>89.454424200973818</v>
      </c>
      <c r="G52" s="23">
        <v>98.67825862612402</v>
      </c>
      <c r="H52" s="23">
        <f t="shared" si="12"/>
        <v>98.898035119465391</v>
      </c>
      <c r="I52" s="23">
        <f t="shared" si="13"/>
        <v>6.7829123560617424</v>
      </c>
      <c r="L52" s="23">
        <v>0.04</v>
      </c>
      <c r="M52" s="23">
        <v>45.818307200835761</v>
      </c>
      <c r="N52" s="23">
        <v>44.595545617472723</v>
      </c>
      <c r="O52" s="23">
        <v>22.585602012443289</v>
      </c>
      <c r="P52" s="23">
        <v>20.833020207493661</v>
      </c>
      <c r="Q52" s="23">
        <f t="shared" si="14"/>
        <v>33.458118759561359</v>
      </c>
      <c r="R52" s="23">
        <f t="shared" si="15"/>
        <v>13.594377136460052</v>
      </c>
    </row>
    <row r="53" spans="3:18">
      <c r="C53" s="23">
        <v>8.0000000000000002E-3</v>
      </c>
      <c r="D53" s="23">
        <v>90.265846617942486</v>
      </c>
      <c r="E53" s="23">
        <v>97.061234680390768</v>
      </c>
      <c r="F53" s="23">
        <v>71.71673041514191</v>
      </c>
      <c r="G53" s="23">
        <v>78.605460017353863</v>
      </c>
      <c r="H53" s="23">
        <f t="shared" si="12"/>
        <v>84.412317932707253</v>
      </c>
      <c r="I53" s="23">
        <f t="shared" si="13"/>
        <v>11.389416640372309</v>
      </c>
      <c r="L53" s="23">
        <v>8.0000000000000002E-3</v>
      </c>
      <c r="M53" s="23">
        <v>26.768494847907448</v>
      </c>
      <c r="N53" s="23">
        <v>30.43086134959222</v>
      </c>
      <c r="O53" s="23">
        <v>16.11042333295099</v>
      </c>
      <c r="P53" s="23">
        <v>18.488729447408701</v>
      </c>
      <c r="Q53" s="23">
        <f t="shared" si="14"/>
        <v>22.949627244464839</v>
      </c>
      <c r="R53" s="23">
        <f t="shared" si="15"/>
        <v>6.7633062133691002</v>
      </c>
    </row>
    <row r="54" spans="3:18">
      <c r="C54" s="23">
        <v>1.6000000000000001E-3</v>
      </c>
      <c r="D54" s="23">
        <v>56.859285455975147</v>
      </c>
      <c r="E54" s="23">
        <v>55.444148015448626</v>
      </c>
      <c r="F54" s="23">
        <v>17.160124081346542</v>
      </c>
      <c r="G54" s="23">
        <v>16.15613123220955</v>
      </c>
      <c r="H54" s="23">
        <f t="shared" si="12"/>
        <v>36.404922196244968</v>
      </c>
      <c r="I54" s="23">
        <f t="shared" si="13"/>
        <v>22.812634555906598</v>
      </c>
      <c r="L54" s="23">
        <v>1.6000000000000001E-3</v>
      </c>
      <c r="M54" s="23">
        <v>25.530294355663568</v>
      </c>
      <c r="N54" s="23">
        <v>24.737506384632109</v>
      </c>
      <c r="O54" s="23">
        <v>15.142567842833241</v>
      </c>
      <c r="P54" s="23">
        <v>13.460785438264109</v>
      </c>
      <c r="Q54" s="23">
        <f t="shared" si="14"/>
        <v>19.717788505348256</v>
      </c>
      <c r="R54" s="23">
        <f t="shared" si="15"/>
        <v>6.2998815687216503</v>
      </c>
    </row>
    <row r="55" spans="3:18">
      <c r="C55" s="23">
        <v>3.2000000000000003E-4</v>
      </c>
      <c r="D55" s="23">
        <v>31.910860240377747</v>
      </c>
      <c r="E55" s="23">
        <v>23.830832133246336</v>
      </c>
      <c r="F55" s="23">
        <v>9.4506759610037001</v>
      </c>
      <c r="G55" s="23">
        <v>10.770835285541651</v>
      </c>
      <c r="H55" s="23">
        <f t="shared" si="12"/>
        <v>18.990800905042359</v>
      </c>
      <c r="I55" s="23">
        <f t="shared" si="13"/>
        <v>10.784798781189181</v>
      </c>
      <c r="L55" s="23">
        <v>3.2000000000000003E-4</v>
      </c>
      <c r="M55" s="23">
        <v>21.435895720463115</v>
      </c>
      <c r="N55" s="23">
        <v>26.779816714420068</v>
      </c>
      <c r="O55" s="23">
        <v>13.65696701697208</v>
      </c>
      <c r="P55" s="23">
        <v>14.337076340738925</v>
      </c>
      <c r="Q55" s="23">
        <f t="shared" si="14"/>
        <v>19.052438948148549</v>
      </c>
      <c r="R55" s="23">
        <f t="shared" si="15"/>
        <v>6.2380284066797262</v>
      </c>
    </row>
    <row r="56" spans="3:18">
      <c r="C56" s="23">
        <v>0</v>
      </c>
      <c r="D56" s="23">
        <v>23.947945180798094</v>
      </c>
      <c r="E56" s="23">
        <v>26.407576570698314</v>
      </c>
      <c r="F56" s="23">
        <v>11.106716529616573</v>
      </c>
      <c r="G56" s="23">
        <v>11.925487910100655</v>
      </c>
      <c r="H56" s="23">
        <f t="shared" si="12"/>
        <v>18.346931547803411</v>
      </c>
      <c r="I56" s="23">
        <f t="shared" si="13"/>
        <v>7.9582452798734478</v>
      </c>
      <c r="L56" s="23">
        <v>0</v>
      </c>
      <c r="M56" s="23">
        <v>22.96949400262719</v>
      </c>
      <c r="N56" s="23">
        <v>22.852415610280769</v>
      </c>
      <c r="O56" s="23">
        <v>13.873913782942488</v>
      </c>
      <c r="P56" s="23">
        <v>12.798474846436497</v>
      </c>
      <c r="Q56" s="23">
        <f t="shared" si="14"/>
        <v>18.123574560571736</v>
      </c>
      <c r="R56" s="23">
        <f t="shared" si="15"/>
        <v>5.5456041631400206</v>
      </c>
    </row>
    <row r="59" spans="3:18">
      <c r="C59" s="23" t="s">
        <v>35</v>
      </c>
      <c r="D59" s="24" t="s">
        <v>127</v>
      </c>
      <c r="L59" s="23" t="s">
        <v>40</v>
      </c>
      <c r="M59" s="24" t="s">
        <v>127</v>
      </c>
    </row>
    <row r="60" spans="3:18">
      <c r="D60" s="126" t="s">
        <v>123</v>
      </c>
      <c r="E60" s="126"/>
      <c r="F60" s="126" t="s">
        <v>119</v>
      </c>
      <c r="G60" s="126"/>
      <c r="M60" s="126" t="s">
        <v>123</v>
      </c>
      <c r="N60" s="126"/>
      <c r="O60" s="126" t="s">
        <v>119</v>
      </c>
      <c r="P60" s="126"/>
    </row>
    <row r="61" spans="3:18">
      <c r="C61" s="23" t="s">
        <v>126</v>
      </c>
      <c r="D61" s="25" t="s">
        <v>124</v>
      </c>
      <c r="E61" s="25" t="s">
        <v>125</v>
      </c>
      <c r="F61" s="25" t="s">
        <v>124</v>
      </c>
      <c r="G61" s="25" t="s">
        <v>125</v>
      </c>
      <c r="H61" s="23" t="s">
        <v>2</v>
      </c>
      <c r="I61" s="23" t="s">
        <v>3</v>
      </c>
      <c r="L61" s="23" t="s">
        <v>126</v>
      </c>
      <c r="M61" s="25" t="s">
        <v>124</v>
      </c>
      <c r="N61" s="25" t="s">
        <v>125</v>
      </c>
      <c r="O61" s="25" t="s">
        <v>124</v>
      </c>
      <c r="P61" s="25" t="s">
        <v>125</v>
      </c>
      <c r="Q61" s="23" t="s">
        <v>2</v>
      </c>
      <c r="R61" s="23" t="s">
        <v>3</v>
      </c>
    </row>
    <row r="62" spans="3:18">
      <c r="C62" s="23" t="s">
        <v>18</v>
      </c>
      <c r="D62" s="23">
        <v>99.073519967774601</v>
      </c>
      <c r="E62" s="23">
        <v>100.9264800322254</v>
      </c>
      <c r="F62" s="23">
        <v>100.10394204416357</v>
      </c>
      <c r="G62" s="23">
        <v>99.896057955836426</v>
      </c>
      <c r="H62" s="23">
        <f>AVERAGE(D62:G62)</f>
        <v>100</v>
      </c>
      <c r="I62" s="23">
        <f>STDEV(D62:G62)</f>
        <v>0.76121359186379867</v>
      </c>
      <c r="L62" s="23" t="s">
        <v>18</v>
      </c>
      <c r="M62" s="23">
        <v>98.46241333304171</v>
      </c>
      <c r="N62" s="23">
        <v>101.53758666695829</v>
      </c>
      <c r="O62" s="23">
        <v>101.83018769189954</v>
      </c>
      <c r="P62" s="23">
        <v>98.169812308100461</v>
      </c>
      <c r="Q62" s="23">
        <f>AVERAGE(M62:P62)</f>
        <v>100</v>
      </c>
      <c r="R62" s="23">
        <f>STDEV(M62:P62)</f>
        <v>1.9517103176425314</v>
      </c>
    </row>
    <row r="63" spans="3:18">
      <c r="C63" s="23">
        <v>5</v>
      </c>
      <c r="D63" s="23">
        <v>98.238285156114273</v>
      </c>
      <c r="E63" s="23">
        <v>99.175189536528336</v>
      </c>
      <c r="F63" s="23">
        <v>99.875831395891083</v>
      </c>
      <c r="G63" s="23">
        <v>90.042801648239902</v>
      </c>
      <c r="H63" s="23">
        <f t="shared" ref="H63:H70" si="16">AVERAGE(D63:G63)</f>
        <v>96.833026934193398</v>
      </c>
      <c r="I63" s="23">
        <f t="shared" ref="I63:I70" si="17">STDEV(D63:G63)</f>
        <v>4.5762537353961692</v>
      </c>
      <c r="L63" s="23">
        <v>5</v>
      </c>
      <c r="M63" s="23">
        <v>98.84632753387875</v>
      </c>
      <c r="N63" s="23">
        <v>95.446937113464401</v>
      </c>
      <c r="O63" s="23">
        <v>107.43721393809807</v>
      </c>
      <c r="P63" s="23">
        <v>99.426202874705339</v>
      </c>
      <c r="Q63" s="23">
        <f t="shared" ref="Q63:Q70" si="18">AVERAGE(M63:P63)</f>
        <v>100.28917036503664</v>
      </c>
      <c r="R63" s="23">
        <f t="shared" ref="R63:R70" si="19">STDEV(M63:P63)</f>
        <v>5.0783284031201017</v>
      </c>
    </row>
    <row r="64" spans="3:18">
      <c r="C64" s="23">
        <v>1</v>
      </c>
      <c r="D64" s="23">
        <v>96.688532058731553</v>
      </c>
      <c r="E64" s="23">
        <v>95.734382460326344</v>
      </c>
      <c r="F64" s="23">
        <v>73.890994573663448</v>
      </c>
      <c r="G64" s="23">
        <v>71.671241989439494</v>
      </c>
      <c r="H64" s="23">
        <f t="shared" si="16"/>
        <v>84.496287770540221</v>
      </c>
      <c r="I64" s="23">
        <f t="shared" si="17"/>
        <v>13.563426756275797</v>
      </c>
      <c r="L64" s="23">
        <v>1</v>
      </c>
      <c r="M64" s="23">
        <v>104.91227483316329</v>
      </c>
      <c r="N64" s="23">
        <v>103.76439195787238</v>
      </c>
      <c r="O64" s="23">
        <v>106.95602754712985</v>
      </c>
      <c r="P64" s="23">
        <v>106.36580144794023</v>
      </c>
      <c r="Q64" s="23">
        <f t="shared" si="18"/>
        <v>105.49962394652643</v>
      </c>
      <c r="R64" s="23">
        <f t="shared" si="19"/>
        <v>1.4407618294063291</v>
      </c>
    </row>
    <row r="65" spans="3:18">
      <c r="C65" s="23">
        <v>0.2</v>
      </c>
      <c r="D65" s="23">
        <v>96.559836402081274</v>
      </c>
      <c r="E65" s="23">
        <v>93.015300626619151</v>
      </c>
      <c r="F65" s="23">
        <v>82.588864829270975</v>
      </c>
      <c r="G65" s="23">
        <v>79.844345384242828</v>
      </c>
      <c r="H65" s="23">
        <f t="shared" si="16"/>
        <v>88.002086810553564</v>
      </c>
      <c r="I65" s="23">
        <f t="shared" si="17"/>
        <v>8.0460986039626867</v>
      </c>
      <c r="L65" s="23">
        <v>0.2</v>
      </c>
      <c r="M65" s="23">
        <v>110.35037317129341</v>
      </c>
      <c r="N65" s="23">
        <v>108.63047872196712</v>
      </c>
      <c r="O65" s="23">
        <v>105.10210911515981</v>
      </c>
      <c r="P65" s="23">
        <v>104.4376483931855</v>
      </c>
      <c r="Q65" s="23">
        <f t="shared" si="18"/>
        <v>107.13015235040146</v>
      </c>
      <c r="R65" s="23">
        <f t="shared" si="19"/>
        <v>2.8274451530285831</v>
      </c>
    </row>
    <row r="66" spans="3:18">
      <c r="C66" s="23">
        <v>0.04</v>
      </c>
      <c r="D66" s="23">
        <v>77.118555725862805</v>
      </c>
      <c r="E66" s="23">
        <v>81.312232393468946</v>
      </c>
      <c r="F66" s="23">
        <v>61.189389146652672</v>
      </c>
      <c r="G66" s="23">
        <v>57.376907336510399</v>
      </c>
      <c r="H66" s="23">
        <f t="shared" si="16"/>
        <v>69.249271150623699</v>
      </c>
      <c r="I66" s="23">
        <f t="shared" si="17"/>
        <v>11.738191145786853</v>
      </c>
      <c r="L66" s="23">
        <v>0.04</v>
      </c>
      <c r="M66" s="23">
        <v>105.10809166080202</v>
      </c>
      <c r="N66" s="23">
        <v>106.93554384199821</v>
      </c>
      <c r="O66" s="23">
        <v>99.273839353842376</v>
      </c>
      <c r="P66" s="23">
        <v>105.26372153984514</v>
      </c>
      <c r="Q66" s="23">
        <f t="shared" si="18"/>
        <v>104.14529909912193</v>
      </c>
      <c r="R66" s="23">
        <f t="shared" si="19"/>
        <v>3.3513392371691055</v>
      </c>
    </row>
    <row r="67" spans="3:18">
      <c r="C67" s="23">
        <v>8.0000000000000002E-3</v>
      </c>
      <c r="D67" s="23">
        <v>44.291897192761645</v>
      </c>
      <c r="E67" s="23">
        <v>33.702303780949698</v>
      </c>
      <c r="F67" s="23">
        <v>25.996748018639899</v>
      </c>
      <c r="G67" s="23">
        <v>18.924868443083025</v>
      </c>
      <c r="H67" s="23">
        <f t="shared" si="16"/>
        <v>30.728954358858566</v>
      </c>
      <c r="I67" s="23">
        <f t="shared" si="17"/>
        <v>10.87082404504506</v>
      </c>
      <c r="L67" s="23">
        <v>8.0000000000000002E-3</v>
      </c>
      <c r="M67" s="23">
        <v>94.005200339141368</v>
      </c>
      <c r="N67" s="23">
        <v>98.433594036464129</v>
      </c>
      <c r="O67" s="23">
        <v>64.343163538873995</v>
      </c>
      <c r="P67" s="23">
        <v>74.743555887109821</v>
      </c>
      <c r="Q67" s="23">
        <f t="shared" si="18"/>
        <v>82.881378450397321</v>
      </c>
      <c r="R67" s="23">
        <f t="shared" si="19"/>
        <v>16.077939246323222</v>
      </c>
    </row>
    <row r="68" spans="3:18">
      <c r="C68" s="23">
        <v>1.6000000000000001E-3</v>
      </c>
      <c r="D68" s="23">
        <v>25.743249591069549</v>
      </c>
      <c r="E68" s="23">
        <v>19.093802403262693</v>
      </c>
      <c r="F68" s="23">
        <v>17.684306099768634</v>
      </c>
      <c r="G68" s="23">
        <v>13.730912588673799</v>
      </c>
      <c r="H68" s="23">
        <f t="shared" si="16"/>
        <v>19.06306767069367</v>
      </c>
      <c r="I68" s="23">
        <f t="shared" si="17"/>
        <v>4.9986210232180621</v>
      </c>
      <c r="L68" s="23">
        <v>1.6000000000000001E-3</v>
      </c>
      <c r="M68" s="23">
        <v>51.310184404900824</v>
      </c>
      <c r="N68" s="23">
        <v>45.964204889759756</v>
      </c>
      <c r="O68" s="23">
        <v>15.221018377328502</v>
      </c>
      <c r="P68" s="23">
        <v>13.969982439252348</v>
      </c>
      <c r="Q68" s="23">
        <f t="shared" si="18"/>
        <v>31.616347527810358</v>
      </c>
      <c r="R68" s="23">
        <f t="shared" si="19"/>
        <v>19.781382161109743</v>
      </c>
    </row>
    <row r="69" spans="3:18">
      <c r="C69" s="23">
        <v>3.2000000000000003E-4</v>
      </c>
      <c r="D69" s="23">
        <v>24.360800847332204</v>
      </c>
      <c r="E69" s="23">
        <v>16.371117091169289</v>
      </c>
      <c r="F69" s="23">
        <v>14.917986917910506</v>
      </c>
      <c r="G69" s="23">
        <v>13.84328236614793</v>
      </c>
      <c r="H69" s="23">
        <f t="shared" si="16"/>
        <v>17.373296805639981</v>
      </c>
      <c r="I69" s="23">
        <f t="shared" si="17"/>
        <v>4.772110836257065</v>
      </c>
      <c r="L69" s="23">
        <v>3.2000000000000003E-4</v>
      </c>
      <c r="M69" s="23">
        <v>33.533052774050283</v>
      </c>
      <c r="N69" s="23">
        <v>25.130941245945674</v>
      </c>
      <c r="O69" s="23">
        <v>9.8702841238915013</v>
      </c>
      <c r="P69" s="23">
        <v>10.91054241170035</v>
      </c>
      <c r="Q69" s="23">
        <f t="shared" si="18"/>
        <v>19.861205138896953</v>
      </c>
      <c r="R69" s="23">
        <f t="shared" si="19"/>
        <v>11.469123802349866</v>
      </c>
    </row>
    <row r="70" spans="3:18">
      <c r="C70" s="23">
        <v>0</v>
      </c>
      <c r="D70" s="23">
        <v>23.947945180798094</v>
      </c>
      <c r="E70" s="23">
        <v>26.407576570698314</v>
      </c>
      <c r="F70" s="23">
        <v>15.779863111137082</v>
      </c>
      <c r="G70" s="23">
        <v>13.581685524188156</v>
      </c>
      <c r="H70" s="23">
        <f t="shared" si="16"/>
        <v>19.929267596705412</v>
      </c>
      <c r="I70" s="23">
        <f t="shared" si="17"/>
        <v>6.20826364451991</v>
      </c>
      <c r="L70" s="23">
        <v>0</v>
      </c>
      <c r="M70" s="23">
        <v>22.96949400262719</v>
      </c>
      <c r="N70" s="23">
        <v>22.852415610280769</v>
      </c>
      <c r="O70" s="23">
        <v>11.106716529616573</v>
      </c>
      <c r="P70" s="23">
        <v>11.925487910100655</v>
      </c>
      <c r="Q70" s="23">
        <f t="shared" si="18"/>
        <v>17.213528513156298</v>
      </c>
      <c r="R70" s="23">
        <f t="shared" si="19"/>
        <v>6.5874808647910843</v>
      </c>
    </row>
  </sheetData>
  <mergeCells count="20">
    <mergeCell ref="D3:E3"/>
    <mergeCell ref="F3:G3"/>
    <mergeCell ref="M3:N3"/>
    <mergeCell ref="O3:P3"/>
    <mergeCell ref="D18:E18"/>
    <mergeCell ref="F18:G18"/>
    <mergeCell ref="M18:N18"/>
    <mergeCell ref="O18:P18"/>
    <mergeCell ref="D60:E60"/>
    <mergeCell ref="F60:G60"/>
    <mergeCell ref="M60:N60"/>
    <mergeCell ref="O60:P60"/>
    <mergeCell ref="D32:E32"/>
    <mergeCell ref="F32:G32"/>
    <mergeCell ref="M32:N32"/>
    <mergeCell ref="O32:P32"/>
    <mergeCell ref="D46:E46"/>
    <mergeCell ref="F46:G46"/>
    <mergeCell ref="M46:N46"/>
    <mergeCell ref="O46:P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M129"/>
  <sheetViews>
    <sheetView topLeftCell="A100" zoomScaleNormal="100" workbookViewId="0">
      <selection activeCell="Q19" sqref="Q19"/>
    </sheetView>
  </sheetViews>
  <sheetFormatPr defaultRowHeight="15"/>
  <cols>
    <col min="1" max="16384" width="9.140625" style="11"/>
  </cols>
  <sheetData>
    <row r="2" spans="2:13">
      <c r="B2" s="11" t="s">
        <v>31</v>
      </c>
      <c r="C2" s="127" t="s">
        <v>142</v>
      </c>
      <c r="D2" s="127"/>
      <c r="E2" s="127"/>
      <c r="F2" s="127"/>
      <c r="I2" s="11" t="s">
        <v>31</v>
      </c>
      <c r="J2" s="127" t="s">
        <v>119</v>
      </c>
      <c r="K2" s="127"/>
      <c r="L2" s="127"/>
      <c r="M2" s="127"/>
    </row>
    <row r="3" spans="2:13">
      <c r="C3" s="12" t="s">
        <v>124</v>
      </c>
      <c r="D3" s="12" t="s">
        <v>125</v>
      </c>
      <c r="E3" s="12"/>
      <c r="F3" s="12"/>
      <c r="J3" s="12" t="s">
        <v>124</v>
      </c>
      <c r="K3" s="12" t="s">
        <v>125</v>
      </c>
      <c r="L3" s="12"/>
      <c r="M3" s="12"/>
    </row>
    <row r="4" spans="2:13">
      <c r="B4" s="11" t="s">
        <v>126</v>
      </c>
      <c r="C4" s="12" t="s">
        <v>52</v>
      </c>
      <c r="D4" s="12" t="s">
        <v>52</v>
      </c>
      <c r="E4" s="12" t="s">
        <v>2</v>
      </c>
      <c r="F4" s="12" t="s">
        <v>3</v>
      </c>
      <c r="I4" s="11" t="s">
        <v>126</v>
      </c>
      <c r="J4" s="12" t="s">
        <v>52</v>
      </c>
      <c r="K4" s="12" t="s">
        <v>52</v>
      </c>
      <c r="L4" s="12" t="s">
        <v>2</v>
      </c>
      <c r="M4" s="12" t="s">
        <v>3</v>
      </c>
    </row>
    <row r="5" spans="2:13">
      <c r="B5" s="11">
        <v>125</v>
      </c>
      <c r="C5" s="11">
        <v>2.7660999999999998</v>
      </c>
      <c r="D5" s="11">
        <v>2.1688000000000001</v>
      </c>
      <c r="E5" s="11">
        <f>AVERAGE(C5:D5)</f>
        <v>2.4674499999999999</v>
      </c>
      <c r="F5" s="11">
        <f>STDEV(C5:D5)</f>
        <v>0.42235488040272512</v>
      </c>
      <c r="I5" s="11">
        <v>125</v>
      </c>
      <c r="J5" s="11">
        <v>4.9826400000000008</v>
      </c>
      <c r="K5" s="11">
        <v>5.5962400000000008</v>
      </c>
      <c r="L5" s="11">
        <f>AVERAGE(J5:K5)</f>
        <v>5.2894400000000008</v>
      </c>
      <c r="M5" s="11">
        <f>STDEV(J5:K5)</f>
        <v>0.4338807209360655</v>
      </c>
    </row>
    <row r="6" spans="2:13">
      <c r="B6" s="11">
        <f>B5/5</f>
        <v>25</v>
      </c>
      <c r="C6" s="11">
        <v>1.9944</v>
      </c>
      <c r="D6" s="11">
        <v>1.9287000000000001</v>
      </c>
      <c r="E6" s="11">
        <f t="shared" ref="E6:E12" si="0">AVERAGE(C6:D6)</f>
        <v>1.9615499999999999</v>
      </c>
      <c r="F6" s="11">
        <f t="shared" ref="F6:F12" si="1">STDEV(C6:D6)</f>
        <v>4.6456915523956081E-2</v>
      </c>
      <c r="I6" s="11">
        <f>I5/5</f>
        <v>25</v>
      </c>
      <c r="J6" s="11">
        <v>2.7965599999999999</v>
      </c>
      <c r="K6" s="11">
        <v>3.94394</v>
      </c>
      <c r="L6" s="11">
        <f t="shared" ref="L6:L12" si="2">AVERAGE(J6:K6)</f>
        <v>3.37025</v>
      </c>
      <c r="M6" s="11">
        <f t="shared" ref="M6:M12" si="3">STDEV(J6:K6)</f>
        <v>0.81132017859782057</v>
      </c>
    </row>
    <row r="7" spans="2:13">
      <c r="B7" s="11">
        <f t="shared" ref="B7:B11" si="4">B6/5</f>
        <v>5</v>
      </c>
      <c r="C7" s="11">
        <v>1.5568</v>
      </c>
      <c r="D7" s="11">
        <v>1.5545</v>
      </c>
      <c r="E7" s="11">
        <f t="shared" si="0"/>
        <v>1.55565</v>
      </c>
      <c r="F7" s="11">
        <f t="shared" si="1"/>
        <v>1.6263455967290372E-3</v>
      </c>
      <c r="I7" s="11">
        <f t="shared" ref="I7:I11" si="5">I6/5</f>
        <v>5</v>
      </c>
      <c r="J7" s="11">
        <v>0.77272000000000007</v>
      </c>
      <c r="K7" s="11">
        <v>1.39256</v>
      </c>
      <c r="L7" s="11">
        <f t="shared" si="2"/>
        <v>1.08264</v>
      </c>
      <c r="M7" s="11">
        <f t="shared" si="3"/>
        <v>0.43829306725066974</v>
      </c>
    </row>
    <row r="8" spans="2:13">
      <c r="B8" s="11">
        <f t="shared" si="4"/>
        <v>1</v>
      </c>
      <c r="C8" s="11">
        <v>1.2010000000000001</v>
      </c>
      <c r="D8" s="11">
        <v>1.1415999999999999</v>
      </c>
      <c r="E8" s="11">
        <f t="shared" si="0"/>
        <v>1.1713</v>
      </c>
      <c r="F8" s="11">
        <f t="shared" si="1"/>
        <v>4.2002142802481005E-2</v>
      </c>
      <c r="I8" s="11">
        <f t="shared" si="5"/>
        <v>1</v>
      </c>
      <c r="J8" s="11">
        <v>0.29270000000000002</v>
      </c>
      <c r="K8" s="11">
        <v>0.56120000000000003</v>
      </c>
      <c r="L8" s="11">
        <f t="shared" si="2"/>
        <v>0.42695000000000005</v>
      </c>
      <c r="M8" s="11">
        <f t="shared" si="3"/>
        <v>0.18985817074858782</v>
      </c>
    </row>
    <row r="9" spans="2:13">
      <c r="B9" s="11">
        <f t="shared" si="4"/>
        <v>0.2</v>
      </c>
      <c r="C9" s="11">
        <v>0.65259999999999996</v>
      </c>
      <c r="D9" s="11">
        <v>0.58389999999999997</v>
      </c>
      <c r="E9" s="11">
        <f t="shared" si="0"/>
        <v>0.61824999999999997</v>
      </c>
      <c r="F9" s="11">
        <f t="shared" si="1"/>
        <v>4.8578235867515807E-2</v>
      </c>
      <c r="I9" s="11">
        <f t="shared" si="5"/>
        <v>0.2</v>
      </c>
      <c r="J9" s="11">
        <v>0.24129999999999999</v>
      </c>
      <c r="K9" s="11">
        <v>0.18590000000000001</v>
      </c>
      <c r="L9" s="11">
        <f t="shared" si="2"/>
        <v>0.21360000000000001</v>
      </c>
      <c r="M9" s="11">
        <f t="shared" si="3"/>
        <v>3.9173715677734477E-2</v>
      </c>
    </row>
    <row r="10" spans="2:13">
      <c r="B10" s="11">
        <f t="shared" si="4"/>
        <v>0.04</v>
      </c>
      <c r="C10" s="11">
        <v>0.4672</v>
      </c>
      <c r="D10" s="11">
        <v>0.26889999999999997</v>
      </c>
      <c r="E10" s="11">
        <f t="shared" si="0"/>
        <v>0.36804999999999999</v>
      </c>
      <c r="F10" s="11">
        <f t="shared" si="1"/>
        <v>0.14021927470929219</v>
      </c>
      <c r="I10" s="11">
        <f t="shared" si="5"/>
        <v>0.04</v>
      </c>
      <c r="J10" s="11">
        <v>0.2006</v>
      </c>
      <c r="K10" s="11">
        <v>0.1764</v>
      </c>
      <c r="L10" s="11">
        <f t="shared" si="2"/>
        <v>0.1885</v>
      </c>
      <c r="M10" s="11">
        <f t="shared" si="3"/>
        <v>1.7111984104714449E-2</v>
      </c>
    </row>
    <row r="11" spans="2:13">
      <c r="B11" s="11">
        <f t="shared" si="4"/>
        <v>8.0000000000000002E-3</v>
      </c>
      <c r="C11" s="11">
        <v>0.33179999999999998</v>
      </c>
      <c r="D11" s="11">
        <v>0.154</v>
      </c>
      <c r="E11" s="11">
        <f t="shared" si="0"/>
        <v>0.2429</v>
      </c>
      <c r="F11" s="11">
        <f t="shared" si="1"/>
        <v>0.12572358569496811</v>
      </c>
      <c r="I11" s="11">
        <f t="shared" si="5"/>
        <v>8.0000000000000002E-3</v>
      </c>
      <c r="J11" s="11">
        <v>0.29799999999999999</v>
      </c>
      <c r="K11" s="11">
        <v>0.19450000000000001</v>
      </c>
      <c r="L11" s="11">
        <f t="shared" si="2"/>
        <v>0.24625</v>
      </c>
      <c r="M11" s="11">
        <f t="shared" si="3"/>
        <v>7.3185551852807687E-2</v>
      </c>
    </row>
    <row r="12" spans="2:13">
      <c r="B12" s="11">
        <v>0</v>
      </c>
      <c r="C12" s="11">
        <v>0.1948</v>
      </c>
      <c r="D12" s="11">
        <v>0.19470000000000001</v>
      </c>
      <c r="E12" s="11">
        <f t="shared" si="0"/>
        <v>0.19475000000000001</v>
      </c>
      <c r="F12" s="11">
        <f t="shared" si="1"/>
        <v>7.0710678118646961E-5</v>
      </c>
      <c r="I12" s="11">
        <v>0</v>
      </c>
      <c r="J12" s="11">
        <v>0.20949999999999999</v>
      </c>
      <c r="K12" s="11">
        <v>0.19270000000000001</v>
      </c>
      <c r="L12" s="11">
        <f t="shared" si="2"/>
        <v>0.2011</v>
      </c>
      <c r="M12" s="11">
        <f t="shared" si="3"/>
        <v>1.1879393923933985E-2</v>
      </c>
    </row>
    <row r="15" spans="2:13">
      <c r="B15" s="11" t="s">
        <v>32</v>
      </c>
      <c r="C15" s="127" t="s">
        <v>142</v>
      </c>
      <c r="D15" s="127"/>
      <c r="E15" s="127"/>
      <c r="F15" s="127"/>
      <c r="I15" s="11" t="s">
        <v>32</v>
      </c>
      <c r="J15" s="127" t="s">
        <v>119</v>
      </c>
      <c r="K15" s="127"/>
      <c r="L15" s="127"/>
      <c r="M15" s="127"/>
    </row>
    <row r="16" spans="2:13">
      <c r="C16" s="12" t="s">
        <v>124</v>
      </c>
      <c r="D16" s="12" t="s">
        <v>125</v>
      </c>
      <c r="E16" s="12"/>
      <c r="F16" s="12"/>
      <c r="J16" s="12" t="s">
        <v>124</v>
      </c>
      <c r="K16" s="12" t="s">
        <v>125</v>
      </c>
      <c r="L16" s="12"/>
      <c r="M16" s="12"/>
    </row>
    <row r="17" spans="2:13">
      <c r="B17" s="11" t="s">
        <v>126</v>
      </c>
      <c r="C17" s="12" t="s">
        <v>52</v>
      </c>
      <c r="D17" s="12" t="s">
        <v>52</v>
      </c>
      <c r="E17" s="12" t="s">
        <v>2</v>
      </c>
      <c r="F17" s="12" t="s">
        <v>3</v>
      </c>
      <c r="I17" s="11" t="s">
        <v>126</v>
      </c>
      <c r="J17" s="12" t="s">
        <v>52</v>
      </c>
      <c r="K17" s="12" t="s">
        <v>52</v>
      </c>
      <c r="L17" s="12" t="s">
        <v>2</v>
      </c>
      <c r="M17" s="12" t="s">
        <v>3</v>
      </c>
    </row>
    <row r="18" spans="2:13">
      <c r="B18" s="11">
        <v>125</v>
      </c>
      <c r="C18" s="11">
        <v>2.37</v>
      </c>
      <c r="D18" s="11">
        <v>2.1997</v>
      </c>
      <c r="E18" s="11">
        <f>AVERAGE(C18:D18)</f>
        <v>2.28485</v>
      </c>
      <c r="F18" s="11">
        <f>STDEV(C18:D18)</f>
        <v>0.12042028483606912</v>
      </c>
      <c r="I18" s="11">
        <v>125</v>
      </c>
      <c r="J18" s="11">
        <v>1.7854000000000003</v>
      </c>
      <c r="K18" s="11">
        <v>1.6617999999999999</v>
      </c>
      <c r="L18" s="11">
        <f>AVERAGE(J18:K18)</f>
        <v>1.7236000000000002</v>
      </c>
      <c r="M18" s="11">
        <f>STDEV(J18:K18)</f>
        <v>8.7398398154657539E-2</v>
      </c>
    </row>
    <row r="19" spans="2:13">
      <c r="B19" s="11">
        <f>B18/5</f>
        <v>25</v>
      </c>
      <c r="C19" s="11">
        <v>2.0651000000000002</v>
      </c>
      <c r="D19" s="11">
        <v>1.7166999999999999</v>
      </c>
      <c r="E19" s="11">
        <f t="shared" ref="E19:E25" si="6">AVERAGE(C19:D19)</f>
        <v>1.8909</v>
      </c>
      <c r="F19" s="11">
        <f t="shared" ref="F19:F25" si="7">STDEV(C19:D19)</f>
        <v>0.24635600256539333</v>
      </c>
      <c r="I19" s="11">
        <f>I18/5</f>
        <v>25</v>
      </c>
      <c r="J19" s="11">
        <v>1.0279</v>
      </c>
      <c r="K19" s="11">
        <v>0.91059999999999997</v>
      </c>
      <c r="L19" s="11">
        <f t="shared" ref="L19:L24" si="8">AVERAGE(J19:K19)</f>
        <v>0.96924999999999994</v>
      </c>
      <c r="M19" s="11">
        <f t="shared" ref="M19:M24" si="9">STDEV(J19:K19)</f>
        <v>8.2943625433182067E-2</v>
      </c>
    </row>
    <row r="20" spans="2:13">
      <c r="B20" s="11">
        <f t="shared" ref="B20:B24" si="10">B19/5</f>
        <v>5</v>
      </c>
      <c r="C20" s="11">
        <v>1.1178999999999999</v>
      </c>
      <c r="D20" s="11">
        <v>1.0669999999999999</v>
      </c>
      <c r="E20" s="11">
        <f t="shared" si="6"/>
        <v>1.0924499999999999</v>
      </c>
      <c r="F20" s="11">
        <f t="shared" si="7"/>
        <v>3.5991735162395233E-2</v>
      </c>
      <c r="I20" s="11">
        <f t="shared" ref="I20:I23" si="11">I19/5</f>
        <v>5</v>
      </c>
      <c r="J20" s="11">
        <v>0.37530000000000008</v>
      </c>
      <c r="K20" s="11">
        <v>0.3614</v>
      </c>
      <c r="L20" s="11">
        <f t="shared" si="8"/>
        <v>0.36835000000000007</v>
      </c>
      <c r="M20" s="11">
        <f t="shared" si="9"/>
        <v>9.8287842584930656E-3</v>
      </c>
    </row>
    <row r="21" spans="2:13">
      <c r="B21" s="11">
        <f t="shared" si="10"/>
        <v>1</v>
      </c>
      <c r="C21" s="11">
        <v>0.39789999999999998</v>
      </c>
      <c r="D21" s="11">
        <v>0.33169999999999999</v>
      </c>
      <c r="E21" s="11">
        <f t="shared" si="6"/>
        <v>0.36480000000000001</v>
      </c>
      <c r="F21" s="11">
        <f t="shared" si="7"/>
        <v>4.6810468914549437E-2</v>
      </c>
      <c r="I21" s="11">
        <f t="shared" si="11"/>
        <v>1</v>
      </c>
      <c r="J21" s="11">
        <v>0.24809999999999996</v>
      </c>
      <c r="K21" s="11">
        <v>0.23089999999999997</v>
      </c>
      <c r="L21" s="11">
        <f t="shared" si="8"/>
        <v>0.23949999999999996</v>
      </c>
      <c r="M21" s="11">
        <f t="shared" si="9"/>
        <v>1.2162236636408611E-2</v>
      </c>
    </row>
    <row r="22" spans="2:13">
      <c r="B22" s="11">
        <f t="shared" si="10"/>
        <v>0.2</v>
      </c>
      <c r="C22" s="11">
        <v>0.22459999999999999</v>
      </c>
      <c r="D22" s="11">
        <v>0.17899999999999999</v>
      </c>
      <c r="E22" s="11">
        <f t="shared" si="6"/>
        <v>0.20179999999999998</v>
      </c>
      <c r="F22" s="11">
        <f t="shared" si="7"/>
        <v>3.2244069222106798E-2</v>
      </c>
      <c r="I22" s="11">
        <f t="shared" si="11"/>
        <v>0.2</v>
      </c>
      <c r="J22" s="11">
        <v>0.19769999999999999</v>
      </c>
      <c r="K22" s="11">
        <v>0.18720000000000003</v>
      </c>
      <c r="L22" s="11">
        <f t="shared" si="8"/>
        <v>0.19245000000000001</v>
      </c>
      <c r="M22" s="11">
        <f t="shared" si="9"/>
        <v>7.4246212024587166E-3</v>
      </c>
    </row>
    <row r="23" spans="2:13">
      <c r="B23" s="11">
        <f t="shared" si="10"/>
        <v>0.04</v>
      </c>
      <c r="C23" s="11">
        <v>0.16539999999999999</v>
      </c>
      <c r="D23" s="11">
        <v>0.1512</v>
      </c>
      <c r="E23" s="11">
        <f t="shared" si="6"/>
        <v>0.1583</v>
      </c>
      <c r="F23" s="11">
        <f t="shared" si="7"/>
        <v>1.0040916292848968E-2</v>
      </c>
      <c r="I23" s="11">
        <f t="shared" si="11"/>
        <v>0.04</v>
      </c>
      <c r="J23" s="11">
        <v>0.19850000000000001</v>
      </c>
      <c r="K23" s="11">
        <v>0.19379999999999997</v>
      </c>
      <c r="L23" s="11">
        <f t="shared" si="8"/>
        <v>0.19614999999999999</v>
      </c>
      <c r="M23" s="11">
        <f t="shared" si="9"/>
        <v>3.3234018715768E-3</v>
      </c>
    </row>
    <row r="24" spans="2:13">
      <c r="B24" s="11">
        <f t="shared" si="10"/>
        <v>8.0000000000000002E-3</v>
      </c>
      <c r="C24" s="11">
        <v>0.15540000000000001</v>
      </c>
      <c r="D24" s="11">
        <v>0.1394</v>
      </c>
      <c r="E24" s="11">
        <f t="shared" si="6"/>
        <v>0.1474</v>
      </c>
      <c r="F24" s="11">
        <f t="shared" si="7"/>
        <v>1.1313708498984771E-2</v>
      </c>
      <c r="I24" s="11">
        <v>0</v>
      </c>
      <c r="J24" s="11">
        <v>0.18439999999999998</v>
      </c>
      <c r="K24" s="11">
        <v>0.15479999999999999</v>
      </c>
      <c r="L24" s="11">
        <f t="shared" si="8"/>
        <v>0.16959999999999997</v>
      </c>
      <c r="M24" s="11">
        <f t="shared" si="9"/>
        <v>2.0930360723121797E-2</v>
      </c>
    </row>
    <row r="25" spans="2:13">
      <c r="B25" s="11">
        <v>0</v>
      </c>
      <c r="C25" s="11">
        <v>0.21840000000000001</v>
      </c>
      <c r="D25" s="11">
        <v>0.1724</v>
      </c>
      <c r="E25" s="11">
        <f t="shared" si="6"/>
        <v>0.19540000000000002</v>
      </c>
      <c r="F25" s="11">
        <f t="shared" si="7"/>
        <v>3.2526911934581237E-2</v>
      </c>
    </row>
    <row r="28" spans="2:13">
      <c r="B28" s="11" t="s">
        <v>33</v>
      </c>
      <c r="C28" s="127" t="s">
        <v>142</v>
      </c>
      <c r="D28" s="127"/>
      <c r="E28" s="127"/>
      <c r="F28" s="127"/>
      <c r="I28" s="11" t="s">
        <v>33</v>
      </c>
      <c r="J28" s="127" t="s">
        <v>119</v>
      </c>
      <c r="K28" s="127"/>
      <c r="L28" s="127"/>
      <c r="M28" s="127"/>
    </row>
    <row r="29" spans="2:13">
      <c r="C29" s="12" t="s">
        <v>124</v>
      </c>
      <c r="D29" s="12" t="s">
        <v>125</v>
      </c>
      <c r="E29" s="12"/>
      <c r="F29" s="12"/>
      <c r="J29" s="12" t="s">
        <v>124</v>
      </c>
      <c r="K29" s="12" t="s">
        <v>125</v>
      </c>
      <c r="L29" s="12"/>
      <c r="M29" s="12"/>
    </row>
    <row r="30" spans="2:13">
      <c r="B30" s="11" t="s">
        <v>126</v>
      </c>
      <c r="C30" s="12" t="s">
        <v>52</v>
      </c>
      <c r="D30" s="12" t="s">
        <v>52</v>
      </c>
      <c r="E30" s="12" t="s">
        <v>2</v>
      </c>
      <c r="F30" s="12" t="s">
        <v>3</v>
      </c>
      <c r="I30" s="11" t="s">
        <v>126</v>
      </c>
      <c r="J30" s="12" t="s">
        <v>52</v>
      </c>
      <c r="K30" s="12" t="s">
        <v>52</v>
      </c>
      <c r="L30" s="12" t="s">
        <v>2</v>
      </c>
      <c r="M30" s="12" t="s">
        <v>3</v>
      </c>
    </row>
    <row r="31" spans="2:13">
      <c r="B31" s="11">
        <v>125</v>
      </c>
      <c r="C31" s="11">
        <v>2.3871000000000002</v>
      </c>
      <c r="D31" s="11">
        <v>2.399</v>
      </c>
      <c r="E31" s="11">
        <f>AVERAGE(C31:D31)</f>
        <v>2.3930500000000001</v>
      </c>
      <c r="F31" s="11">
        <f>STDEV(C31:D31)</f>
        <v>8.4145706961197744E-3</v>
      </c>
      <c r="I31" s="11">
        <v>125</v>
      </c>
      <c r="J31" s="11">
        <v>3.7085399999999997</v>
      </c>
      <c r="K31" s="11">
        <v>3.7676099999999995</v>
      </c>
      <c r="L31" s="11">
        <f>AVERAGE(J31:K31)</f>
        <v>3.7380749999999994</v>
      </c>
      <c r="M31" s="11">
        <f>STDEV(J31:K31)</f>
        <v>4.1768797564689174E-2</v>
      </c>
    </row>
    <row r="32" spans="2:13">
      <c r="B32" s="11">
        <f>B31/5</f>
        <v>25</v>
      </c>
      <c r="C32" s="11">
        <v>2.0777999999999999</v>
      </c>
      <c r="D32" s="11">
        <v>1.9598</v>
      </c>
      <c r="E32" s="11">
        <f t="shared" ref="E32:E38" si="12">AVERAGE(C32:D32)</f>
        <v>2.0187999999999997</v>
      </c>
      <c r="F32" s="11">
        <f t="shared" ref="F32:F38" si="13">STDEV(C32:D32)</f>
        <v>8.343860018001252E-2</v>
      </c>
      <c r="I32" s="11">
        <f>I31/5</f>
        <v>25</v>
      </c>
      <c r="J32" s="11">
        <v>3.2221199999999999</v>
      </c>
      <c r="K32" s="11">
        <v>3.0376499999999997</v>
      </c>
      <c r="L32" s="11">
        <f t="shared" ref="L32:L37" si="14">AVERAGE(J32:K32)</f>
        <v>3.1298849999999998</v>
      </c>
      <c r="M32" s="11">
        <f t="shared" ref="M32:M37" si="15">STDEV(J32:K32)</f>
        <v>0.13043998792548253</v>
      </c>
    </row>
    <row r="33" spans="2:13">
      <c r="B33" s="11">
        <f t="shared" ref="B33:B37" si="16">B32/5</f>
        <v>5</v>
      </c>
      <c r="C33" s="11">
        <v>1.6008</v>
      </c>
      <c r="D33" s="11">
        <v>1.3972</v>
      </c>
      <c r="E33" s="11">
        <f t="shared" si="12"/>
        <v>1.4990000000000001</v>
      </c>
      <c r="F33" s="11">
        <f t="shared" si="13"/>
        <v>0.14396694064958107</v>
      </c>
      <c r="I33" s="11">
        <f t="shared" ref="I33:I36" si="17">I32/5</f>
        <v>5</v>
      </c>
      <c r="J33" s="11">
        <v>2.2829000000000002</v>
      </c>
      <c r="K33" s="11">
        <v>2.4586999999999999</v>
      </c>
      <c r="L33" s="11">
        <f t="shared" si="14"/>
        <v>2.3708</v>
      </c>
      <c r="M33" s="11">
        <f t="shared" si="15"/>
        <v>0.12430937213259487</v>
      </c>
    </row>
    <row r="34" spans="2:13">
      <c r="B34" s="11">
        <f t="shared" si="16"/>
        <v>1</v>
      </c>
      <c r="C34" s="11">
        <v>0.71970000000000001</v>
      </c>
      <c r="D34" s="11">
        <v>0.52649999999999997</v>
      </c>
      <c r="E34" s="11">
        <f t="shared" si="12"/>
        <v>0.62309999999999999</v>
      </c>
      <c r="F34" s="11">
        <f t="shared" si="13"/>
        <v>0.13661303012524109</v>
      </c>
      <c r="I34" s="11">
        <f t="shared" si="17"/>
        <v>1</v>
      </c>
      <c r="J34" s="11">
        <v>1.0166999999999999</v>
      </c>
      <c r="K34" s="11">
        <v>0.91559999999999997</v>
      </c>
      <c r="L34" s="11">
        <f t="shared" si="14"/>
        <v>0.96614999999999995</v>
      </c>
      <c r="M34" s="11">
        <f t="shared" si="15"/>
        <v>7.1488495577959929E-2</v>
      </c>
    </row>
    <row r="35" spans="2:13">
      <c r="B35" s="11">
        <f t="shared" si="16"/>
        <v>0.2</v>
      </c>
      <c r="C35" s="11">
        <v>0.24249999999999999</v>
      </c>
      <c r="D35" s="11">
        <v>0.24030000000000001</v>
      </c>
      <c r="E35" s="11">
        <f t="shared" si="12"/>
        <v>0.2414</v>
      </c>
      <c r="F35" s="11">
        <f t="shared" si="13"/>
        <v>1.5556349186103902E-3</v>
      </c>
      <c r="I35" s="11">
        <f t="shared" si="17"/>
        <v>0.2</v>
      </c>
      <c r="J35" s="11">
        <v>0.30559999999999998</v>
      </c>
      <c r="K35" s="11">
        <v>0.32050000000000001</v>
      </c>
      <c r="L35" s="11">
        <f t="shared" si="14"/>
        <v>0.31304999999999999</v>
      </c>
      <c r="M35" s="11">
        <f t="shared" si="15"/>
        <v>1.0535891039679576E-2</v>
      </c>
    </row>
    <row r="36" spans="2:13">
      <c r="B36" s="11">
        <f t="shared" si="16"/>
        <v>0.04</v>
      </c>
      <c r="C36" s="11">
        <v>0.18140000000000001</v>
      </c>
      <c r="D36" s="11">
        <v>0.1867</v>
      </c>
      <c r="E36" s="11">
        <f t="shared" si="12"/>
        <v>0.18404999999999999</v>
      </c>
      <c r="F36" s="11">
        <f t="shared" si="13"/>
        <v>3.7476659402887014E-3</v>
      </c>
      <c r="I36" s="11">
        <f t="shared" si="17"/>
        <v>0.04</v>
      </c>
      <c r="J36" s="11">
        <v>0.2399</v>
      </c>
      <c r="K36" s="11">
        <v>0.20100000000000001</v>
      </c>
      <c r="L36" s="11">
        <f t="shared" si="14"/>
        <v>0.22045000000000001</v>
      </c>
      <c r="M36" s="11">
        <f t="shared" si="15"/>
        <v>2.7506453788156693E-2</v>
      </c>
    </row>
    <row r="37" spans="2:13">
      <c r="B37" s="11">
        <f t="shared" si="16"/>
        <v>8.0000000000000002E-3</v>
      </c>
      <c r="C37" s="11">
        <v>0.16420000000000001</v>
      </c>
      <c r="D37" s="11">
        <v>0.1656</v>
      </c>
      <c r="E37" s="11">
        <f t="shared" si="12"/>
        <v>0.16489999999999999</v>
      </c>
      <c r="F37" s="11">
        <f t="shared" si="13"/>
        <v>9.8994949366115552E-4</v>
      </c>
      <c r="I37" s="11">
        <v>0</v>
      </c>
      <c r="J37" s="11">
        <v>0.18439999999999998</v>
      </c>
      <c r="K37" s="11">
        <v>0.15479999999999999</v>
      </c>
      <c r="L37" s="11">
        <f t="shared" si="14"/>
        <v>0.16959999999999997</v>
      </c>
      <c r="M37" s="11">
        <f t="shared" si="15"/>
        <v>2.0930360723121797E-2</v>
      </c>
    </row>
    <row r="38" spans="2:13">
      <c r="B38" s="11">
        <v>0</v>
      </c>
      <c r="C38" s="11">
        <v>0.21690000000000001</v>
      </c>
      <c r="D38" s="11">
        <v>0.19950000000000001</v>
      </c>
      <c r="E38" s="11">
        <f t="shared" si="12"/>
        <v>0.2082</v>
      </c>
      <c r="F38" s="11">
        <f t="shared" si="13"/>
        <v>1.2303657992645926E-2</v>
      </c>
    </row>
    <row r="41" spans="2:13">
      <c r="B41" s="11" t="s">
        <v>34</v>
      </c>
      <c r="C41" s="127" t="s">
        <v>142</v>
      </c>
      <c r="D41" s="127"/>
      <c r="E41" s="127"/>
      <c r="F41" s="127"/>
      <c r="I41" s="11" t="s">
        <v>34</v>
      </c>
      <c r="J41" s="127" t="s">
        <v>119</v>
      </c>
      <c r="K41" s="127"/>
      <c r="L41" s="127"/>
      <c r="M41" s="127"/>
    </row>
    <row r="42" spans="2:13">
      <c r="C42" s="12" t="s">
        <v>124</v>
      </c>
      <c r="D42" s="12" t="s">
        <v>125</v>
      </c>
      <c r="E42" s="12"/>
      <c r="F42" s="12"/>
      <c r="J42" s="12" t="s">
        <v>124</v>
      </c>
      <c r="K42" s="12" t="s">
        <v>125</v>
      </c>
      <c r="L42" s="12"/>
      <c r="M42" s="12"/>
    </row>
    <row r="43" spans="2:13">
      <c r="B43" s="11" t="s">
        <v>126</v>
      </c>
      <c r="C43" s="12" t="s">
        <v>52</v>
      </c>
      <c r="D43" s="12" t="s">
        <v>52</v>
      </c>
      <c r="E43" s="12" t="s">
        <v>2</v>
      </c>
      <c r="F43" s="12" t="s">
        <v>3</v>
      </c>
      <c r="I43" s="11" t="s">
        <v>126</v>
      </c>
      <c r="J43" s="12" t="s">
        <v>52</v>
      </c>
      <c r="K43" s="12" t="s">
        <v>52</v>
      </c>
      <c r="L43" s="12" t="s">
        <v>2</v>
      </c>
      <c r="M43" s="12" t="s">
        <v>3</v>
      </c>
    </row>
    <row r="44" spans="2:13">
      <c r="B44" s="11">
        <v>125</v>
      </c>
      <c r="C44" s="11">
        <v>2.2191999999999998</v>
      </c>
      <c r="D44" s="11">
        <v>2.1938</v>
      </c>
      <c r="E44" s="11">
        <f>AVERAGE(C44:D44)</f>
        <v>2.2065000000000001</v>
      </c>
      <c r="F44" s="11">
        <f>STDEV(C44:D44)</f>
        <v>1.7960512242138214E-2</v>
      </c>
      <c r="I44" s="11">
        <v>125</v>
      </c>
      <c r="J44" s="11">
        <v>5.3773499999999999</v>
      </c>
      <c r="K44" s="11">
        <v>5.4251999999999994</v>
      </c>
      <c r="L44" s="11">
        <f>AVERAGE(J44:K44)</f>
        <v>5.401275</v>
      </c>
      <c r="M44" s="11">
        <f>STDEV(J44:K44)</f>
        <v>3.3835059479775949E-2</v>
      </c>
    </row>
    <row r="45" spans="2:13">
      <c r="B45" s="11">
        <f>B44/5</f>
        <v>25</v>
      </c>
      <c r="C45" s="11">
        <v>2.3169</v>
      </c>
      <c r="D45" s="11">
        <v>1.8962000000000001</v>
      </c>
      <c r="E45" s="11">
        <f t="shared" ref="E45:E51" si="18">AVERAGE(C45:D45)</f>
        <v>2.1065499999999999</v>
      </c>
      <c r="F45" s="11">
        <f t="shared" ref="F45:F51" si="19">STDEV(C45:D45)</f>
        <v>0.29747982284518043</v>
      </c>
      <c r="I45" s="11">
        <f>I44/5</f>
        <v>25</v>
      </c>
      <c r="J45" s="11">
        <v>4.9988399999999995</v>
      </c>
      <c r="K45" s="11">
        <v>4.8021599999999998</v>
      </c>
      <c r="L45" s="11">
        <f t="shared" ref="L45:L50" si="20">AVERAGE(J45:K45)</f>
        <v>4.9004999999999992</v>
      </c>
      <c r="M45" s="11">
        <f t="shared" ref="M45:M50" si="21">STDEV(J45:K45)</f>
        <v>0.13907376172376998</v>
      </c>
    </row>
    <row r="46" spans="2:13">
      <c r="B46" s="11">
        <f t="shared" ref="B46:B50" si="22">B45/5</f>
        <v>5</v>
      </c>
      <c r="C46" s="11">
        <v>1.5741000000000001</v>
      </c>
      <c r="D46" s="11">
        <v>1.5322</v>
      </c>
      <c r="E46" s="11">
        <f t="shared" si="18"/>
        <v>1.55315</v>
      </c>
      <c r="F46" s="11">
        <f t="shared" si="19"/>
        <v>2.9627774131716376E-2</v>
      </c>
      <c r="I46" s="11">
        <f t="shared" ref="I46:I49" si="23">I45/5</f>
        <v>5</v>
      </c>
      <c r="J46" s="11">
        <v>4.3890000000000002</v>
      </c>
      <c r="K46" s="11">
        <v>4.4424599999999996</v>
      </c>
      <c r="L46" s="11">
        <f t="shared" si="20"/>
        <v>4.4157299999999999</v>
      </c>
      <c r="M46" s="11">
        <f t="shared" si="21"/>
        <v>3.7801928522232402E-2</v>
      </c>
    </row>
    <row r="47" spans="2:13">
      <c r="B47" s="11">
        <f t="shared" si="22"/>
        <v>1</v>
      </c>
      <c r="C47" s="11">
        <v>0.97060000000000002</v>
      </c>
      <c r="D47" s="11">
        <v>0.98409999999999997</v>
      </c>
      <c r="E47" s="11">
        <f t="shared" si="18"/>
        <v>0.97734999999999994</v>
      </c>
      <c r="F47" s="11">
        <f t="shared" si="19"/>
        <v>9.5459415460183612E-3</v>
      </c>
      <c r="I47" s="11">
        <f t="shared" si="23"/>
        <v>1</v>
      </c>
      <c r="J47" s="11">
        <v>3.3686399999999996</v>
      </c>
      <c r="K47" s="11">
        <v>3.2376299999999998</v>
      </c>
      <c r="L47" s="11">
        <f t="shared" si="20"/>
        <v>3.3031349999999997</v>
      </c>
      <c r="M47" s="11">
        <f t="shared" si="21"/>
        <v>9.2638059403249484E-2</v>
      </c>
    </row>
    <row r="48" spans="2:13">
      <c r="B48" s="11">
        <f t="shared" si="22"/>
        <v>0.2</v>
      </c>
      <c r="C48" s="11">
        <v>0.40889999999999999</v>
      </c>
      <c r="D48" s="11">
        <v>0.46139999999999998</v>
      </c>
      <c r="E48" s="11">
        <f t="shared" si="18"/>
        <v>0.43514999999999998</v>
      </c>
      <c r="F48" s="11">
        <f t="shared" si="19"/>
        <v>3.7123106012293738E-2</v>
      </c>
      <c r="I48" s="11">
        <f t="shared" si="23"/>
        <v>0.2</v>
      </c>
      <c r="J48" s="11">
        <v>1.0513999999999999</v>
      </c>
      <c r="K48" s="11">
        <v>0.93159999999999998</v>
      </c>
      <c r="L48" s="11">
        <f t="shared" si="20"/>
        <v>0.99149999999999994</v>
      </c>
      <c r="M48" s="11">
        <f t="shared" si="21"/>
        <v>8.4711392386148332E-2</v>
      </c>
    </row>
    <row r="49" spans="2:13">
      <c r="B49" s="11">
        <f t="shared" si="22"/>
        <v>0.04</v>
      </c>
      <c r="C49" s="11">
        <v>0.22539999999999999</v>
      </c>
      <c r="D49" s="11">
        <v>0.25359999999999999</v>
      </c>
      <c r="E49" s="11">
        <f t="shared" si="18"/>
        <v>0.23949999999999999</v>
      </c>
      <c r="F49" s="11">
        <f t="shared" si="19"/>
        <v>1.9940411229460643E-2</v>
      </c>
      <c r="I49" s="11">
        <f t="shared" si="23"/>
        <v>0.04</v>
      </c>
      <c r="J49" s="11">
        <v>0.31319999999999998</v>
      </c>
      <c r="K49" s="11">
        <v>0.30940000000000001</v>
      </c>
      <c r="L49" s="11">
        <f t="shared" si="20"/>
        <v>0.31130000000000002</v>
      </c>
      <c r="M49" s="11">
        <f t="shared" si="21"/>
        <v>2.6870057685088595E-3</v>
      </c>
    </row>
    <row r="50" spans="2:13">
      <c r="B50" s="11">
        <f t="shared" si="22"/>
        <v>8.0000000000000002E-3</v>
      </c>
      <c r="C50" s="11">
        <v>0.14330000000000001</v>
      </c>
      <c r="D50" s="11">
        <v>0.22900000000000001</v>
      </c>
      <c r="E50" s="11">
        <f t="shared" si="18"/>
        <v>0.18615000000000001</v>
      </c>
      <c r="F50" s="11">
        <f t="shared" si="19"/>
        <v>6.0599051147687044E-2</v>
      </c>
      <c r="I50" s="11">
        <v>0</v>
      </c>
      <c r="J50" s="11">
        <v>0.18439999999999998</v>
      </c>
      <c r="K50" s="11">
        <v>0.15479999999999999</v>
      </c>
      <c r="L50" s="11">
        <f t="shared" si="20"/>
        <v>0.16959999999999997</v>
      </c>
      <c r="M50" s="11">
        <f t="shared" si="21"/>
        <v>2.0930360723121797E-2</v>
      </c>
    </row>
    <row r="51" spans="2:13">
      <c r="B51" s="11">
        <v>0</v>
      </c>
      <c r="C51" s="11">
        <v>0.15210000000000001</v>
      </c>
      <c r="D51" s="11">
        <v>0.21540000000000001</v>
      </c>
      <c r="E51" s="11">
        <f t="shared" si="18"/>
        <v>0.18375000000000002</v>
      </c>
      <c r="F51" s="11">
        <f t="shared" si="19"/>
        <v>4.4759859249108379E-2</v>
      </c>
    </row>
    <row r="54" spans="2:13">
      <c r="B54" s="11" t="s">
        <v>35</v>
      </c>
      <c r="C54" s="127" t="s">
        <v>142</v>
      </c>
      <c r="D54" s="127"/>
      <c r="E54" s="127"/>
      <c r="F54" s="127"/>
      <c r="I54" s="11" t="s">
        <v>35</v>
      </c>
      <c r="J54" s="127" t="s">
        <v>119</v>
      </c>
      <c r="K54" s="127"/>
      <c r="L54" s="127"/>
      <c r="M54" s="127"/>
    </row>
    <row r="55" spans="2:13">
      <c r="C55" s="12" t="s">
        <v>124</v>
      </c>
      <c r="D55" s="12" t="s">
        <v>125</v>
      </c>
      <c r="E55" s="12"/>
      <c r="F55" s="12"/>
      <c r="J55" s="12" t="s">
        <v>124</v>
      </c>
      <c r="K55" s="12" t="s">
        <v>125</v>
      </c>
      <c r="L55" s="12"/>
      <c r="M55" s="12"/>
    </row>
    <row r="56" spans="2:13">
      <c r="B56" s="11" t="s">
        <v>126</v>
      </c>
      <c r="C56" s="12" t="s">
        <v>52</v>
      </c>
      <c r="D56" s="12" t="s">
        <v>52</v>
      </c>
      <c r="E56" s="12" t="s">
        <v>2</v>
      </c>
      <c r="F56" s="12" t="s">
        <v>3</v>
      </c>
      <c r="I56" s="11" t="s">
        <v>126</v>
      </c>
      <c r="J56" s="12" t="s">
        <v>52</v>
      </c>
      <c r="K56" s="12" t="s">
        <v>52</v>
      </c>
      <c r="L56" s="12" t="s">
        <v>2</v>
      </c>
      <c r="M56" s="12" t="s">
        <v>3</v>
      </c>
    </row>
    <row r="57" spans="2:13">
      <c r="B57" s="11">
        <v>125</v>
      </c>
      <c r="C57" s="11">
        <v>1.4730000000000001</v>
      </c>
      <c r="D57" s="11">
        <v>1.4676</v>
      </c>
      <c r="E57" s="11">
        <f>AVERAGE(C57:D57)</f>
        <v>1.4702999999999999</v>
      </c>
      <c r="F57" s="11">
        <f>STDEV(C57:D57)</f>
        <v>3.8183766184074069E-3</v>
      </c>
      <c r="I57" s="11">
        <v>125</v>
      </c>
      <c r="J57" s="11">
        <v>3.4659899999999997</v>
      </c>
      <c r="K57" s="11">
        <v>3.7006199999999998</v>
      </c>
      <c r="L57" s="11">
        <f>AVERAGE(J57:K57)</f>
        <v>3.5833049999999997</v>
      </c>
      <c r="M57" s="11">
        <f>STDEV(J57:K57)</f>
        <v>0.16590846406979973</v>
      </c>
    </row>
    <row r="58" spans="2:13">
      <c r="B58" s="11">
        <f>B57/5</f>
        <v>25</v>
      </c>
      <c r="C58" s="11">
        <v>1.1803999999999999</v>
      </c>
      <c r="D58" s="11">
        <v>1.1664000000000001</v>
      </c>
      <c r="E58" s="11">
        <f t="shared" ref="E58:E64" si="24">AVERAGE(C58:D58)</f>
        <v>1.1734</v>
      </c>
      <c r="F58" s="11">
        <f t="shared" ref="F58:F64" si="25">STDEV(C58:D58)</f>
        <v>9.8994949366115175E-3</v>
      </c>
      <c r="I58" s="11">
        <f>I57/5</f>
        <v>25</v>
      </c>
      <c r="J58" s="11">
        <v>2.9937</v>
      </c>
      <c r="K58" s="11">
        <v>2.9653799999999997</v>
      </c>
      <c r="L58" s="11">
        <f t="shared" ref="L58:L63" si="26">AVERAGE(J58:K58)</f>
        <v>2.9795400000000001</v>
      </c>
      <c r="M58" s="11">
        <f t="shared" ref="M58:M63" si="27">STDEV(J58:K58)</f>
        <v>2.0025264043203268E-2</v>
      </c>
    </row>
    <row r="59" spans="2:13">
      <c r="B59" s="11">
        <f t="shared" ref="B59:B63" si="28">B58/5</f>
        <v>5</v>
      </c>
      <c r="C59" s="11">
        <v>0.64400000000000002</v>
      </c>
      <c r="D59" s="11">
        <v>0.67520000000000002</v>
      </c>
      <c r="E59" s="11">
        <f t="shared" si="24"/>
        <v>0.65959999999999996</v>
      </c>
      <c r="F59" s="11">
        <f t="shared" si="25"/>
        <v>2.2061731573020285E-2</v>
      </c>
      <c r="I59" s="11">
        <f t="shared" ref="I59:I62" si="29">I58/5</f>
        <v>5</v>
      </c>
      <c r="J59" s="11">
        <v>2.5066999999999999</v>
      </c>
      <c r="K59" s="11">
        <v>2.8125</v>
      </c>
      <c r="L59" s="11">
        <f t="shared" si="26"/>
        <v>2.6596000000000002</v>
      </c>
      <c r="M59" s="11">
        <f t="shared" si="27"/>
        <v>0.21623325368684629</v>
      </c>
    </row>
    <row r="60" spans="2:13">
      <c r="B60" s="11">
        <f t="shared" si="28"/>
        <v>1</v>
      </c>
      <c r="C60" s="11">
        <v>0.32900000000000001</v>
      </c>
      <c r="D60" s="11">
        <v>0.37209999999999999</v>
      </c>
      <c r="E60" s="11">
        <f t="shared" si="24"/>
        <v>0.35055000000000003</v>
      </c>
      <c r="F60" s="11">
        <f t="shared" si="25"/>
        <v>3.0476302269140179E-2</v>
      </c>
      <c r="I60" s="11">
        <f t="shared" si="29"/>
        <v>1</v>
      </c>
      <c r="J60" s="11">
        <v>1.5774999999999999</v>
      </c>
      <c r="K60" s="11">
        <v>1.8897999999999999</v>
      </c>
      <c r="L60" s="11">
        <f t="shared" si="26"/>
        <v>1.7336499999999999</v>
      </c>
      <c r="M60" s="11">
        <f t="shared" si="27"/>
        <v>0.22082944776455882</v>
      </c>
    </row>
    <row r="61" spans="2:13">
      <c r="B61" s="11">
        <f t="shared" si="28"/>
        <v>0.2</v>
      </c>
      <c r="C61" s="11">
        <v>0.17499999999999999</v>
      </c>
      <c r="D61" s="11">
        <v>0.1898</v>
      </c>
      <c r="E61" s="11">
        <f t="shared" si="24"/>
        <v>0.18240000000000001</v>
      </c>
      <c r="F61" s="11">
        <f t="shared" si="25"/>
        <v>1.0465180361560909E-2</v>
      </c>
      <c r="I61" s="11">
        <f t="shared" si="29"/>
        <v>0.2</v>
      </c>
      <c r="J61" s="11">
        <v>0.58299999999999996</v>
      </c>
      <c r="K61" s="11">
        <v>0.66369999999999996</v>
      </c>
      <c r="L61" s="11">
        <f t="shared" si="26"/>
        <v>0.62334999999999996</v>
      </c>
      <c r="M61" s="11">
        <f t="shared" si="27"/>
        <v>5.7063517241754382E-2</v>
      </c>
    </row>
    <row r="62" spans="2:13">
      <c r="B62" s="11">
        <f t="shared" si="28"/>
        <v>0.04</v>
      </c>
      <c r="C62" s="11">
        <v>0.156</v>
      </c>
      <c r="D62" s="11">
        <v>0.17050000000000001</v>
      </c>
      <c r="E62" s="11">
        <f t="shared" si="24"/>
        <v>0.16325000000000001</v>
      </c>
      <c r="F62" s="11">
        <f t="shared" si="25"/>
        <v>1.0253048327204948E-2</v>
      </c>
      <c r="I62" s="11">
        <f t="shared" si="29"/>
        <v>0.04</v>
      </c>
      <c r="J62" s="11">
        <v>0.26869999999999999</v>
      </c>
      <c r="K62" s="11">
        <v>0.24799999999999997</v>
      </c>
      <c r="L62" s="11">
        <f t="shared" si="26"/>
        <v>0.25834999999999997</v>
      </c>
      <c r="M62" s="11">
        <f t="shared" si="27"/>
        <v>1.463711037056155E-2</v>
      </c>
    </row>
    <row r="63" spans="2:13">
      <c r="B63" s="11">
        <f t="shared" si="28"/>
        <v>8.0000000000000002E-3</v>
      </c>
      <c r="C63" s="11">
        <v>0.16689999999999999</v>
      </c>
      <c r="D63" s="11">
        <v>0.20660000000000001</v>
      </c>
      <c r="E63" s="11">
        <f t="shared" si="24"/>
        <v>0.18675</v>
      </c>
      <c r="F63" s="11">
        <f t="shared" si="25"/>
        <v>2.8072139213105956E-2</v>
      </c>
      <c r="I63" s="11">
        <v>0</v>
      </c>
      <c r="J63" s="11">
        <v>0.18439999999999998</v>
      </c>
      <c r="K63" s="11">
        <v>0.15479999999999999</v>
      </c>
      <c r="L63" s="11">
        <f t="shared" si="26"/>
        <v>0.16959999999999997</v>
      </c>
      <c r="M63" s="11">
        <f t="shared" si="27"/>
        <v>2.0930360723121797E-2</v>
      </c>
    </row>
    <row r="64" spans="2:13">
      <c r="B64" s="11">
        <v>0</v>
      </c>
      <c r="C64" s="11">
        <v>0.1789</v>
      </c>
      <c r="D64" s="11">
        <v>0.2051</v>
      </c>
      <c r="E64" s="11">
        <f t="shared" si="24"/>
        <v>0.192</v>
      </c>
      <c r="F64" s="11">
        <f t="shared" si="25"/>
        <v>1.8526197667087546E-2</v>
      </c>
    </row>
    <row r="67" spans="2:13">
      <c r="B67" s="11" t="s">
        <v>36</v>
      </c>
      <c r="C67" s="127" t="s">
        <v>142</v>
      </c>
      <c r="D67" s="127"/>
      <c r="E67" s="127"/>
      <c r="F67" s="127"/>
      <c r="I67" s="11" t="s">
        <v>36</v>
      </c>
      <c r="J67" s="127" t="s">
        <v>119</v>
      </c>
      <c r="K67" s="127"/>
      <c r="L67" s="127"/>
      <c r="M67" s="127"/>
    </row>
    <row r="68" spans="2:13">
      <c r="C68" s="12" t="s">
        <v>124</v>
      </c>
      <c r="D68" s="12" t="s">
        <v>125</v>
      </c>
      <c r="E68" s="12"/>
      <c r="F68" s="12"/>
      <c r="J68" s="12" t="s">
        <v>124</v>
      </c>
      <c r="K68" s="12" t="s">
        <v>125</v>
      </c>
      <c r="L68" s="12"/>
      <c r="M68" s="12"/>
    </row>
    <row r="69" spans="2:13">
      <c r="B69" s="11" t="s">
        <v>126</v>
      </c>
      <c r="C69" s="12" t="s">
        <v>52</v>
      </c>
      <c r="D69" s="12" t="s">
        <v>52</v>
      </c>
      <c r="E69" s="12" t="s">
        <v>2</v>
      </c>
      <c r="F69" s="12" t="s">
        <v>3</v>
      </c>
      <c r="I69" s="11" t="s">
        <v>126</v>
      </c>
      <c r="J69" s="12" t="s">
        <v>52</v>
      </c>
      <c r="K69" s="12" t="s">
        <v>52</v>
      </c>
      <c r="L69" s="12" t="s">
        <v>2</v>
      </c>
      <c r="M69" s="12" t="s">
        <v>3</v>
      </c>
    </row>
    <row r="70" spans="2:13">
      <c r="B70" s="11">
        <v>125</v>
      </c>
      <c r="C70" s="11">
        <v>3.1776800000000001</v>
      </c>
      <c r="D70" s="11">
        <v>2.5132800000000004</v>
      </c>
      <c r="E70" s="11">
        <f>AVERAGE(C70:D70)</f>
        <v>2.8454800000000002</v>
      </c>
      <c r="F70" s="11">
        <f>STDEV(C70:D70)</f>
        <v>0.46980174542034148</v>
      </c>
      <c r="I70" s="11">
        <v>125</v>
      </c>
      <c r="J70" s="11">
        <v>3.78939</v>
      </c>
      <c r="K70" s="11">
        <v>3.8900399999999999</v>
      </c>
      <c r="L70" s="11">
        <f>AVERAGE(J70:K70)</f>
        <v>3.839715</v>
      </c>
      <c r="M70" s="11">
        <f>STDEV(J70:K70)</f>
        <v>7.1170297526425938E-2</v>
      </c>
    </row>
    <row r="71" spans="2:13">
      <c r="B71" s="11">
        <f>B70/5</f>
        <v>25</v>
      </c>
      <c r="C71" s="11">
        <v>2.7282999999999999</v>
      </c>
      <c r="D71" s="11">
        <v>2.8003</v>
      </c>
      <c r="E71" s="11">
        <f t="shared" ref="E71:E77" si="30">AVERAGE(C71:D71)</f>
        <v>2.7643</v>
      </c>
      <c r="F71" s="11">
        <f t="shared" ref="F71:F77" si="31">STDEV(C71:D71)</f>
        <v>5.0911688245431463E-2</v>
      </c>
      <c r="I71" s="11">
        <f>I70/5</f>
        <v>25</v>
      </c>
      <c r="J71" s="11">
        <v>3.67191</v>
      </c>
      <c r="K71" s="11">
        <v>3.67191</v>
      </c>
      <c r="L71" s="11">
        <f t="shared" ref="L71:L76" si="32">AVERAGE(J71:K71)</f>
        <v>3.67191</v>
      </c>
      <c r="M71" s="11">
        <f t="shared" ref="M71:M76" si="33">STDEV(J71:K71)</f>
        <v>0</v>
      </c>
    </row>
    <row r="72" spans="2:13">
      <c r="B72" s="11">
        <f t="shared" ref="B72:B76" si="34">B71/5</f>
        <v>5</v>
      </c>
      <c r="C72" s="11">
        <v>2.3035000000000001</v>
      </c>
      <c r="D72" s="11">
        <v>2.0165000000000002</v>
      </c>
      <c r="E72" s="11">
        <f t="shared" si="30"/>
        <v>2.16</v>
      </c>
      <c r="F72" s="11">
        <f t="shared" si="31"/>
        <v>0.20293964620053909</v>
      </c>
      <c r="I72" s="11">
        <f t="shared" ref="I72:I75" si="35">I71/5</f>
        <v>5</v>
      </c>
      <c r="J72" s="11">
        <v>2.8069999999999999</v>
      </c>
      <c r="K72" s="11">
        <v>2.7776000000000001</v>
      </c>
      <c r="L72" s="11">
        <f t="shared" si="32"/>
        <v>2.7923</v>
      </c>
      <c r="M72" s="11">
        <f t="shared" si="33"/>
        <v>2.0788939366884408E-2</v>
      </c>
    </row>
    <row r="73" spans="2:13">
      <c r="B73" s="11">
        <f t="shared" si="34"/>
        <v>1</v>
      </c>
      <c r="C73" s="11">
        <v>1.1951000000000001</v>
      </c>
      <c r="D73" s="11">
        <v>1.19</v>
      </c>
      <c r="E73" s="11">
        <f t="shared" si="30"/>
        <v>1.19255</v>
      </c>
      <c r="F73" s="11">
        <f t="shared" si="31"/>
        <v>3.6062445840514662E-3</v>
      </c>
      <c r="I73" s="11">
        <f t="shared" si="35"/>
        <v>1</v>
      </c>
      <c r="J73" s="11">
        <v>1.0375000000000001</v>
      </c>
      <c r="K73" s="11">
        <v>1.0725</v>
      </c>
      <c r="L73" s="11">
        <f t="shared" si="32"/>
        <v>1.0550000000000002</v>
      </c>
      <c r="M73" s="11">
        <f t="shared" si="33"/>
        <v>2.4748737341529107E-2</v>
      </c>
    </row>
    <row r="74" spans="2:13">
      <c r="B74" s="11">
        <f t="shared" si="34"/>
        <v>0.2</v>
      </c>
      <c r="C74" s="11">
        <v>0.4032</v>
      </c>
      <c r="D74" s="11">
        <v>0.38</v>
      </c>
      <c r="E74" s="11">
        <f t="shared" si="30"/>
        <v>0.3916</v>
      </c>
      <c r="F74" s="11">
        <f t="shared" si="31"/>
        <v>1.6404877323527901E-2</v>
      </c>
      <c r="I74" s="11">
        <f t="shared" si="35"/>
        <v>0.2</v>
      </c>
      <c r="J74" s="11">
        <v>0.32240000000000002</v>
      </c>
      <c r="K74" s="11">
        <v>0.34379999999999999</v>
      </c>
      <c r="L74" s="11">
        <f t="shared" si="32"/>
        <v>0.33310000000000001</v>
      </c>
      <c r="M74" s="11">
        <f t="shared" si="33"/>
        <v>1.5132085117392099E-2</v>
      </c>
    </row>
    <row r="75" spans="2:13">
      <c r="B75" s="11">
        <f t="shared" si="34"/>
        <v>0.04</v>
      </c>
      <c r="C75" s="11">
        <v>0.18770000000000001</v>
      </c>
      <c r="D75" s="11">
        <v>0.61850000000000005</v>
      </c>
      <c r="E75" s="11">
        <f t="shared" si="30"/>
        <v>0.40310000000000001</v>
      </c>
      <c r="F75" s="11">
        <f t="shared" si="31"/>
        <v>0.30462160133516486</v>
      </c>
      <c r="I75" s="11">
        <f t="shared" si="35"/>
        <v>0.04</v>
      </c>
      <c r="J75" s="11">
        <v>0.19769999999999999</v>
      </c>
      <c r="K75" s="11">
        <v>0.21629999999999999</v>
      </c>
      <c r="L75" s="11">
        <f t="shared" si="32"/>
        <v>0.20699999999999999</v>
      </c>
      <c r="M75" s="11">
        <f t="shared" si="33"/>
        <v>1.3152186130069788E-2</v>
      </c>
    </row>
    <row r="76" spans="2:13">
      <c r="B76" s="11">
        <f t="shared" si="34"/>
        <v>8.0000000000000002E-3</v>
      </c>
      <c r="C76" s="11">
        <v>0.16420000000000001</v>
      </c>
      <c r="D76" s="11">
        <v>0.54959999999999998</v>
      </c>
      <c r="E76" s="11">
        <f t="shared" si="30"/>
        <v>0.3569</v>
      </c>
      <c r="F76" s="11">
        <f t="shared" si="31"/>
        <v>0.27251895346929539</v>
      </c>
      <c r="I76" s="11">
        <v>0</v>
      </c>
      <c r="J76" s="11">
        <v>0.18439999999999998</v>
      </c>
      <c r="K76" s="11">
        <v>0.15479999999999999</v>
      </c>
      <c r="L76" s="11">
        <f t="shared" si="32"/>
        <v>0.16959999999999997</v>
      </c>
      <c r="M76" s="11">
        <f t="shared" si="33"/>
        <v>2.0930360723121797E-2</v>
      </c>
    </row>
    <row r="77" spans="2:13">
      <c r="B77" s="11">
        <v>0</v>
      </c>
      <c r="C77" s="11">
        <v>0.19370000000000001</v>
      </c>
      <c r="D77" s="11">
        <v>0.71289999999999998</v>
      </c>
      <c r="E77" s="11">
        <f t="shared" si="30"/>
        <v>0.45329999999999998</v>
      </c>
      <c r="F77" s="11">
        <f t="shared" si="31"/>
        <v>0.36712984079205557</v>
      </c>
    </row>
    <row r="80" spans="2:13">
      <c r="B80" s="11" t="s">
        <v>37</v>
      </c>
      <c r="C80" s="127" t="s">
        <v>142</v>
      </c>
      <c r="D80" s="127"/>
      <c r="E80" s="127"/>
      <c r="F80" s="127"/>
      <c r="I80" s="11" t="s">
        <v>37</v>
      </c>
      <c r="J80" s="127" t="s">
        <v>119</v>
      </c>
      <c r="K80" s="127"/>
      <c r="L80" s="127"/>
      <c r="M80" s="127"/>
    </row>
    <row r="81" spans="2:13">
      <c r="C81" s="12" t="s">
        <v>124</v>
      </c>
      <c r="D81" s="12" t="s">
        <v>125</v>
      </c>
      <c r="E81" s="12"/>
      <c r="F81" s="12"/>
      <c r="J81" s="12" t="s">
        <v>124</v>
      </c>
      <c r="K81" s="12" t="s">
        <v>125</v>
      </c>
      <c r="L81" s="12"/>
      <c r="M81" s="12"/>
    </row>
    <row r="82" spans="2:13">
      <c r="B82" s="11" t="s">
        <v>126</v>
      </c>
      <c r="C82" s="12" t="s">
        <v>52</v>
      </c>
      <c r="D82" s="12" t="s">
        <v>52</v>
      </c>
      <c r="E82" s="12" t="s">
        <v>2</v>
      </c>
      <c r="F82" s="12" t="s">
        <v>3</v>
      </c>
      <c r="I82" s="11" t="s">
        <v>126</v>
      </c>
      <c r="J82" s="12" t="s">
        <v>52</v>
      </c>
      <c r="K82" s="12" t="s">
        <v>52</v>
      </c>
      <c r="L82" s="12" t="s">
        <v>2</v>
      </c>
      <c r="M82" s="12" t="s">
        <v>3</v>
      </c>
    </row>
    <row r="83" spans="2:13">
      <c r="B83" s="11">
        <v>125</v>
      </c>
      <c r="C83" s="11">
        <v>2.6381999999999999</v>
      </c>
      <c r="D83" s="11">
        <v>2.6659000000000002</v>
      </c>
      <c r="E83" s="11">
        <f>AVERAGE(C83:D83)</f>
        <v>2.65205</v>
      </c>
      <c r="F83" s="11">
        <f>STDEV(C83:D83)</f>
        <v>1.9586857838867565E-2</v>
      </c>
      <c r="I83" s="11">
        <v>125</v>
      </c>
      <c r="J83" s="11">
        <v>3.9388799999999997</v>
      </c>
      <c r="K83" s="11">
        <v>4.2018899999999997</v>
      </c>
      <c r="L83" s="11">
        <f>AVERAGE(J83:K83)</f>
        <v>4.0703849999999999</v>
      </c>
      <c r="M83" s="11">
        <f>STDEV(J83:K83)</f>
        <v>0.18597615451987384</v>
      </c>
    </row>
    <row r="84" spans="2:13">
      <c r="B84" s="11">
        <f>B83/5</f>
        <v>25</v>
      </c>
      <c r="C84" s="11">
        <v>2.8792</v>
      </c>
      <c r="D84" s="11">
        <v>2.7606999999999999</v>
      </c>
      <c r="E84" s="11">
        <f t="shared" ref="E84:E90" si="36">AVERAGE(C84:D84)</f>
        <v>2.81995</v>
      </c>
      <c r="F84" s="11">
        <f t="shared" ref="F84:F90" si="37">STDEV(C84:D84)</f>
        <v>8.3792153570605918E-2</v>
      </c>
      <c r="I84" s="11">
        <f>I83/5</f>
        <v>25</v>
      </c>
      <c r="J84" s="11">
        <v>3.8798099999999995</v>
      </c>
      <c r="K84" s="11">
        <v>3.79698</v>
      </c>
      <c r="L84" s="11">
        <f t="shared" ref="L84:L89" si="38">AVERAGE(J84:K84)</f>
        <v>3.8383949999999998</v>
      </c>
      <c r="M84" s="11">
        <f t="shared" ref="M84:M89" si="39">STDEV(J84:K84)</f>
        <v>5.8569654685681385E-2</v>
      </c>
    </row>
    <row r="85" spans="2:13">
      <c r="B85" s="11">
        <f t="shared" ref="B85:B89" si="40">B84/5</f>
        <v>5</v>
      </c>
      <c r="C85" s="11">
        <v>1.6376999999999999</v>
      </c>
      <c r="D85" s="11">
        <v>1.6836</v>
      </c>
      <c r="E85" s="11">
        <f t="shared" si="36"/>
        <v>1.66065</v>
      </c>
      <c r="F85" s="11">
        <f t="shared" si="37"/>
        <v>3.245620125646257E-2</v>
      </c>
      <c r="I85" s="11">
        <f t="shared" ref="I85:I88" si="41">I84/5</f>
        <v>5</v>
      </c>
      <c r="J85" s="11">
        <v>3.2379599999999997</v>
      </c>
      <c r="K85" s="11">
        <v>3.4673099999999999</v>
      </c>
      <c r="L85" s="11">
        <f t="shared" si="38"/>
        <v>3.3526349999999998</v>
      </c>
      <c r="M85" s="11">
        <f t="shared" si="39"/>
        <v>0.16217494026513479</v>
      </c>
    </row>
    <row r="86" spans="2:13">
      <c r="B86" s="11">
        <f t="shared" si="40"/>
        <v>1</v>
      </c>
      <c r="C86" s="11">
        <v>0.42949999999999999</v>
      </c>
      <c r="D86" s="11">
        <v>0.51619999999999999</v>
      </c>
      <c r="E86" s="11">
        <f t="shared" si="36"/>
        <v>0.47284999999999999</v>
      </c>
      <c r="F86" s="11">
        <f t="shared" si="37"/>
        <v>6.1306157928873672E-2</v>
      </c>
      <c r="I86" s="11">
        <f t="shared" si="41"/>
        <v>1</v>
      </c>
      <c r="J86" s="11">
        <v>1.9160999999999999</v>
      </c>
      <c r="K86" s="11">
        <v>2.0015999999999998</v>
      </c>
      <c r="L86" s="11">
        <f t="shared" si="38"/>
        <v>1.95885</v>
      </c>
      <c r="M86" s="11">
        <f t="shared" si="39"/>
        <v>6.0457629791449752E-2</v>
      </c>
    </row>
    <row r="87" spans="2:13">
      <c r="B87" s="11">
        <f t="shared" si="40"/>
        <v>0.2</v>
      </c>
      <c r="C87" s="11">
        <v>0.21779999999999999</v>
      </c>
      <c r="D87" s="11">
        <v>0.19359999999999999</v>
      </c>
      <c r="E87" s="11">
        <f t="shared" si="36"/>
        <v>0.20569999999999999</v>
      </c>
      <c r="F87" s="11">
        <f t="shared" si="37"/>
        <v>1.7111984104714449E-2</v>
      </c>
      <c r="I87" s="11">
        <f t="shared" si="41"/>
        <v>0.2</v>
      </c>
      <c r="J87" s="11">
        <v>0.46730000000000005</v>
      </c>
      <c r="K87" s="11">
        <v>0.50349999999999995</v>
      </c>
      <c r="L87" s="11">
        <f t="shared" si="38"/>
        <v>0.4854</v>
      </c>
      <c r="M87" s="11">
        <f t="shared" si="39"/>
        <v>2.5597265478952948E-2</v>
      </c>
    </row>
    <row r="88" spans="2:13">
      <c r="B88" s="11">
        <f t="shared" si="40"/>
        <v>0.04</v>
      </c>
      <c r="C88" s="11">
        <v>0.1573</v>
      </c>
      <c r="D88" s="11">
        <v>0.15720000000000001</v>
      </c>
      <c r="E88" s="11">
        <f t="shared" si="36"/>
        <v>0.15725</v>
      </c>
      <c r="F88" s="11">
        <f t="shared" si="37"/>
        <v>7.0710678118646961E-5</v>
      </c>
      <c r="I88" s="11">
        <f t="shared" si="41"/>
        <v>0.04</v>
      </c>
      <c r="J88" s="11">
        <v>0.23259999999999997</v>
      </c>
      <c r="K88" s="11">
        <v>0.26719999999999999</v>
      </c>
      <c r="L88" s="11">
        <f t="shared" si="38"/>
        <v>0.24989999999999998</v>
      </c>
      <c r="M88" s="11">
        <f t="shared" si="39"/>
        <v>2.4465894629054557E-2</v>
      </c>
    </row>
    <row r="89" spans="2:13">
      <c r="B89" s="11">
        <f t="shared" si="40"/>
        <v>8.0000000000000002E-3</v>
      </c>
      <c r="C89" s="11">
        <v>0.14330000000000001</v>
      </c>
      <c r="D89" s="11">
        <v>0.13370000000000001</v>
      </c>
      <c r="E89" s="11">
        <f t="shared" si="36"/>
        <v>0.13850000000000001</v>
      </c>
      <c r="F89" s="11">
        <f t="shared" si="37"/>
        <v>6.7882250993908542E-3</v>
      </c>
      <c r="I89" s="11">
        <v>0</v>
      </c>
      <c r="J89" s="11">
        <v>0.18439999999999998</v>
      </c>
      <c r="K89" s="11">
        <v>0.15479999999999999</v>
      </c>
      <c r="L89" s="11">
        <f t="shared" si="38"/>
        <v>0.16959999999999997</v>
      </c>
      <c r="M89" s="11">
        <f t="shared" si="39"/>
        <v>2.0930360723121797E-2</v>
      </c>
    </row>
    <row r="90" spans="2:13">
      <c r="B90" s="11">
        <v>0</v>
      </c>
      <c r="C90" s="11">
        <v>0.18640000000000001</v>
      </c>
      <c r="D90" s="11">
        <v>0.17749999999999999</v>
      </c>
      <c r="E90" s="11">
        <f t="shared" si="36"/>
        <v>0.18195</v>
      </c>
      <c r="F90" s="11">
        <f t="shared" si="37"/>
        <v>6.2932503525602859E-3</v>
      </c>
    </row>
    <row r="93" spans="2:13">
      <c r="B93" s="11" t="s">
        <v>38</v>
      </c>
      <c r="C93" s="127" t="s">
        <v>142</v>
      </c>
      <c r="D93" s="127"/>
      <c r="E93" s="127"/>
      <c r="F93" s="127"/>
      <c r="I93" s="11" t="s">
        <v>38</v>
      </c>
      <c r="J93" s="127" t="s">
        <v>119</v>
      </c>
      <c r="K93" s="127"/>
      <c r="L93" s="127"/>
      <c r="M93" s="127"/>
    </row>
    <row r="94" spans="2:13">
      <c r="C94" s="12" t="s">
        <v>124</v>
      </c>
      <c r="D94" s="12" t="s">
        <v>125</v>
      </c>
      <c r="E94" s="12"/>
      <c r="F94" s="12"/>
      <c r="J94" s="12" t="s">
        <v>124</v>
      </c>
      <c r="K94" s="12" t="s">
        <v>125</v>
      </c>
      <c r="L94" s="12"/>
      <c r="M94" s="12"/>
    </row>
    <row r="95" spans="2:13">
      <c r="B95" s="11" t="s">
        <v>126</v>
      </c>
      <c r="C95" s="12" t="s">
        <v>52</v>
      </c>
      <c r="D95" s="12" t="s">
        <v>52</v>
      </c>
      <c r="E95" s="12" t="s">
        <v>2</v>
      </c>
      <c r="F95" s="12" t="s">
        <v>3</v>
      </c>
      <c r="I95" s="11" t="s">
        <v>126</v>
      </c>
      <c r="J95" s="12" t="s">
        <v>52</v>
      </c>
      <c r="K95" s="12" t="s">
        <v>52</v>
      </c>
      <c r="L95" s="12" t="s">
        <v>2</v>
      </c>
      <c r="M95" s="12" t="s">
        <v>3</v>
      </c>
    </row>
    <row r="96" spans="2:13">
      <c r="B96" s="11">
        <v>125</v>
      </c>
      <c r="C96" s="11">
        <v>2.1873</v>
      </c>
      <c r="D96" s="11">
        <v>2.2480000000000002</v>
      </c>
      <c r="E96" s="11">
        <f>AVERAGE(C96:D96)</f>
        <v>2.2176499999999999</v>
      </c>
      <c r="F96" s="11">
        <f>STDEV(C96:D96)</f>
        <v>4.2921381618023571E-2</v>
      </c>
      <c r="I96" s="11">
        <v>125</v>
      </c>
      <c r="J96" s="11">
        <v>5.33758</v>
      </c>
      <c r="K96" s="11">
        <v>4.9953399999999997</v>
      </c>
      <c r="L96" s="11">
        <f>AVERAGE(J96:K96)</f>
        <v>5.1664599999999998</v>
      </c>
      <c r="M96" s="11">
        <f>STDEV(J96:K96)</f>
        <v>0.24200022479328426</v>
      </c>
    </row>
    <row r="97" spans="2:13">
      <c r="B97" s="11">
        <f>B96/5</f>
        <v>25</v>
      </c>
      <c r="C97" s="11">
        <v>1.3728</v>
      </c>
      <c r="D97" s="11">
        <v>1.2726</v>
      </c>
      <c r="E97" s="11">
        <f t="shared" ref="E97:E103" si="42">AVERAGE(C97:D97)</f>
        <v>1.3227</v>
      </c>
      <c r="F97" s="11">
        <f t="shared" ref="F97:F103" si="43">STDEV(C97:D97)</f>
        <v>7.0852099474892113E-2</v>
      </c>
      <c r="I97" s="11">
        <f>I96/5</f>
        <v>25</v>
      </c>
      <c r="J97" s="11">
        <v>4.3431000000000006</v>
      </c>
      <c r="K97" s="11">
        <v>4.3508500000000003</v>
      </c>
      <c r="L97" s="11">
        <f t="shared" ref="L97:L102" si="44">AVERAGE(J97:K97)</f>
        <v>4.3469750000000005</v>
      </c>
      <c r="M97" s="11">
        <f t="shared" ref="M97:M102" si="45">STDEV(J97:K97)</f>
        <v>5.4800775541955322E-3</v>
      </c>
    </row>
    <row r="98" spans="2:13">
      <c r="B98" s="11">
        <f t="shared" ref="B98:B102" si="46">B97/5</f>
        <v>5</v>
      </c>
      <c r="C98" s="11">
        <v>0.49540000000000001</v>
      </c>
      <c r="D98" s="11">
        <v>0.52400000000000002</v>
      </c>
      <c r="E98" s="11">
        <f t="shared" si="42"/>
        <v>0.50970000000000004</v>
      </c>
      <c r="F98" s="11">
        <f t="shared" si="43"/>
        <v>2.0223253941935269E-2</v>
      </c>
      <c r="I98" s="11">
        <f t="shared" ref="I98:I101" si="47">I97/5</f>
        <v>5</v>
      </c>
      <c r="J98" s="11">
        <v>3.6517999999999997</v>
      </c>
      <c r="K98" s="11">
        <v>3.782</v>
      </c>
      <c r="L98" s="11">
        <f t="shared" si="44"/>
        <v>3.7168999999999999</v>
      </c>
      <c r="M98" s="11">
        <f t="shared" si="45"/>
        <v>9.2065302910488714E-2</v>
      </c>
    </row>
    <row r="99" spans="2:13">
      <c r="B99" s="11">
        <f t="shared" si="46"/>
        <v>1</v>
      </c>
      <c r="C99" s="11">
        <v>0.2298</v>
      </c>
      <c r="D99" s="11">
        <v>0.22220000000000001</v>
      </c>
      <c r="E99" s="11">
        <f t="shared" si="42"/>
        <v>0.22600000000000001</v>
      </c>
      <c r="F99" s="11">
        <f t="shared" si="43"/>
        <v>5.3740115370177581E-3</v>
      </c>
      <c r="I99" s="11">
        <f t="shared" si="47"/>
        <v>1</v>
      </c>
      <c r="J99" s="11">
        <v>2.4531000000000001</v>
      </c>
      <c r="K99" s="11">
        <v>2.3717000000000001</v>
      </c>
      <c r="L99" s="11">
        <f t="shared" si="44"/>
        <v>2.4123999999999999</v>
      </c>
      <c r="M99" s="11">
        <f t="shared" si="45"/>
        <v>5.7558491988584912E-2</v>
      </c>
    </row>
    <row r="100" spans="2:13">
      <c r="B100" s="11">
        <f t="shared" si="46"/>
        <v>0.2</v>
      </c>
      <c r="C100" s="11">
        <v>0.16009999999999999</v>
      </c>
      <c r="D100" s="11">
        <v>0.18160000000000001</v>
      </c>
      <c r="E100" s="11">
        <f t="shared" si="42"/>
        <v>0.17085</v>
      </c>
      <c r="F100" s="11">
        <f t="shared" si="43"/>
        <v>1.5202795795510786E-2</v>
      </c>
      <c r="I100" s="11">
        <f t="shared" si="47"/>
        <v>0.2</v>
      </c>
      <c r="J100" s="11">
        <v>0.73199999999999998</v>
      </c>
      <c r="K100" s="11">
        <v>0.71040000000000003</v>
      </c>
      <c r="L100" s="11">
        <f t="shared" si="44"/>
        <v>0.72120000000000006</v>
      </c>
      <c r="M100" s="11">
        <f t="shared" si="45"/>
        <v>1.5273506473629392E-2</v>
      </c>
    </row>
    <row r="101" spans="2:13">
      <c r="B101" s="11">
        <f t="shared" si="46"/>
        <v>0.04</v>
      </c>
      <c r="C101" s="11">
        <v>0.14660000000000001</v>
      </c>
      <c r="D101" s="11">
        <v>0.16159999999999999</v>
      </c>
      <c r="E101" s="11">
        <f t="shared" si="42"/>
        <v>0.15410000000000001</v>
      </c>
      <c r="F101" s="11">
        <f t="shared" si="43"/>
        <v>1.0606601717798203E-2</v>
      </c>
      <c r="I101" s="11">
        <f t="shared" si="47"/>
        <v>0.04</v>
      </c>
      <c r="J101" s="11">
        <v>0.223</v>
      </c>
      <c r="K101" s="11">
        <v>0.23569999999999999</v>
      </c>
      <c r="L101" s="11">
        <f t="shared" si="44"/>
        <v>0.22935</v>
      </c>
      <c r="M101" s="11">
        <f t="shared" si="45"/>
        <v>8.9802561210691467E-3</v>
      </c>
    </row>
    <row r="102" spans="2:13">
      <c r="B102" s="11">
        <f t="shared" si="46"/>
        <v>8.0000000000000002E-3</v>
      </c>
      <c r="C102" s="11">
        <v>0.16700000000000001</v>
      </c>
      <c r="D102" s="11">
        <v>0.16980000000000001</v>
      </c>
      <c r="E102" s="11">
        <f t="shared" si="42"/>
        <v>0.16839999999999999</v>
      </c>
      <c r="F102" s="11">
        <f t="shared" si="43"/>
        <v>1.979898987322331E-3</v>
      </c>
      <c r="I102" s="11">
        <v>0</v>
      </c>
      <c r="J102" s="11">
        <v>0.18439999999999998</v>
      </c>
      <c r="K102" s="11">
        <v>0.15479999999999999</v>
      </c>
      <c r="L102" s="11">
        <f t="shared" si="44"/>
        <v>0.16959999999999997</v>
      </c>
      <c r="M102" s="11">
        <f t="shared" si="45"/>
        <v>2.0930360723121797E-2</v>
      </c>
    </row>
    <row r="103" spans="2:13">
      <c r="B103" s="11">
        <v>0</v>
      </c>
      <c r="C103" s="11">
        <v>0.16189999999999999</v>
      </c>
      <c r="D103" s="11">
        <v>0.20799999999999999</v>
      </c>
      <c r="E103" s="11">
        <f t="shared" si="42"/>
        <v>0.18495</v>
      </c>
      <c r="F103" s="11">
        <f t="shared" si="43"/>
        <v>3.2597622612699752E-2</v>
      </c>
    </row>
    <row r="106" spans="2:13">
      <c r="B106" s="11" t="s">
        <v>39</v>
      </c>
      <c r="C106" s="127" t="s">
        <v>142</v>
      </c>
      <c r="D106" s="127"/>
      <c r="E106" s="127"/>
      <c r="F106" s="127"/>
      <c r="I106" s="11" t="s">
        <v>39</v>
      </c>
      <c r="J106" s="127" t="s">
        <v>119</v>
      </c>
      <c r="K106" s="127"/>
      <c r="L106" s="127"/>
      <c r="M106" s="127"/>
    </row>
    <row r="107" spans="2:13">
      <c r="C107" s="12" t="s">
        <v>124</v>
      </c>
      <c r="D107" s="12" t="s">
        <v>125</v>
      </c>
      <c r="E107" s="12"/>
      <c r="F107" s="12"/>
      <c r="J107" s="12" t="s">
        <v>124</v>
      </c>
      <c r="K107" s="12" t="s">
        <v>125</v>
      </c>
      <c r="L107" s="12"/>
      <c r="M107" s="12"/>
    </row>
    <row r="108" spans="2:13">
      <c r="B108" s="11" t="s">
        <v>126</v>
      </c>
      <c r="C108" s="12" t="s">
        <v>52</v>
      </c>
      <c r="D108" s="12" t="s">
        <v>52</v>
      </c>
      <c r="E108" s="12" t="s">
        <v>2</v>
      </c>
      <c r="F108" s="12" t="s">
        <v>3</v>
      </c>
      <c r="I108" s="11" t="s">
        <v>126</v>
      </c>
      <c r="J108" s="12" t="s">
        <v>52</v>
      </c>
      <c r="K108" s="12" t="s">
        <v>52</v>
      </c>
      <c r="L108" s="12" t="s">
        <v>2</v>
      </c>
      <c r="M108" s="12" t="s">
        <v>3</v>
      </c>
    </row>
    <row r="109" spans="2:13">
      <c r="B109" s="11">
        <v>125</v>
      </c>
      <c r="C109" s="11">
        <v>2.2303000000000002</v>
      </c>
      <c r="D109" s="11">
        <v>2.5188000000000001</v>
      </c>
      <c r="E109" s="11">
        <f>AVERAGE(C109:D109)</f>
        <v>2.3745500000000002</v>
      </c>
      <c r="F109" s="11">
        <f>STDEV(C109:D109)</f>
        <v>0.20400030637231895</v>
      </c>
      <c r="I109" s="11">
        <v>125</v>
      </c>
      <c r="J109" s="11">
        <v>3.6905499999999996</v>
      </c>
      <c r="K109" s="11">
        <v>3.5622100000000003</v>
      </c>
      <c r="L109" s="11">
        <f>AVERAGE(J109:K109)</f>
        <v>3.6263800000000002</v>
      </c>
      <c r="M109" s="11">
        <f>STDEV(J109:K109)</f>
        <v>9.0750084297480965E-2</v>
      </c>
    </row>
    <row r="110" spans="2:13">
      <c r="B110" s="11">
        <f>B109/5</f>
        <v>25</v>
      </c>
      <c r="C110" s="11">
        <v>2.0749</v>
      </c>
      <c r="D110" s="11">
        <v>1.9034</v>
      </c>
      <c r="E110" s="11">
        <f t="shared" ref="E110:E116" si="48">AVERAGE(C110:D110)</f>
        <v>1.98915</v>
      </c>
      <c r="F110" s="11">
        <f t="shared" ref="F110:F116" si="49">STDEV(C110:D110)</f>
        <v>0.12126881297349289</v>
      </c>
      <c r="I110" s="11">
        <f>I109/5</f>
        <v>25</v>
      </c>
      <c r="J110" s="11">
        <v>2.8212000000000002</v>
      </c>
      <c r="K110" s="11">
        <v>2.6976</v>
      </c>
      <c r="L110" s="11">
        <f t="shared" ref="L110:L115" si="50">AVERAGE(J110:K110)</f>
        <v>2.7594000000000003</v>
      </c>
      <c r="M110" s="11">
        <f t="shared" ref="M110:M115" si="51">STDEV(J110:K110)</f>
        <v>8.7398398154657386E-2</v>
      </c>
    </row>
    <row r="111" spans="2:13">
      <c r="B111" s="11">
        <f t="shared" ref="B111:B115" si="52">B110/5</f>
        <v>5</v>
      </c>
      <c r="C111" s="11">
        <v>1.5085999999999999</v>
      </c>
      <c r="D111" s="11">
        <v>1.4319999999999999</v>
      </c>
      <c r="E111" s="11">
        <f t="shared" si="48"/>
        <v>1.4702999999999999</v>
      </c>
      <c r="F111" s="11">
        <f t="shared" si="49"/>
        <v>5.4164379438889541E-2</v>
      </c>
      <c r="I111" s="11">
        <f t="shared" ref="I111:I114" si="53">I110/5</f>
        <v>5</v>
      </c>
      <c r="J111" s="11">
        <v>2.048</v>
      </c>
      <c r="K111" s="11">
        <v>2.0331999999999999</v>
      </c>
      <c r="L111" s="11">
        <f t="shared" si="50"/>
        <v>2.0406</v>
      </c>
      <c r="M111" s="11">
        <f t="shared" si="51"/>
        <v>1.0465180361561006E-2</v>
      </c>
    </row>
    <row r="112" spans="2:13">
      <c r="B112" s="11">
        <f t="shared" si="52"/>
        <v>1</v>
      </c>
      <c r="C112" s="11">
        <v>0.63329999999999997</v>
      </c>
      <c r="D112" s="11">
        <v>0.65629999999999999</v>
      </c>
      <c r="E112" s="11">
        <f t="shared" si="48"/>
        <v>0.64480000000000004</v>
      </c>
      <c r="F112" s="11">
        <f t="shared" si="49"/>
        <v>1.6263455967290608E-2</v>
      </c>
      <c r="I112" s="11">
        <f t="shared" si="53"/>
        <v>1</v>
      </c>
      <c r="J112" s="11">
        <v>0.74070000000000003</v>
      </c>
      <c r="K112" s="11">
        <v>0.76719999999999999</v>
      </c>
      <c r="L112" s="11">
        <f t="shared" si="50"/>
        <v>0.75395000000000001</v>
      </c>
      <c r="M112" s="11">
        <f t="shared" si="51"/>
        <v>1.8738329701443488E-2</v>
      </c>
    </row>
    <row r="113" spans="2:13">
      <c r="B113" s="11">
        <f t="shared" si="52"/>
        <v>0.2</v>
      </c>
      <c r="C113" s="11">
        <v>0.2324</v>
      </c>
      <c r="D113" s="11">
        <v>0.24859999999999999</v>
      </c>
      <c r="E113" s="11">
        <f t="shared" si="48"/>
        <v>0.24049999999999999</v>
      </c>
      <c r="F113" s="11">
        <f t="shared" si="49"/>
        <v>1.1455129855222065E-2</v>
      </c>
      <c r="I113" s="11">
        <f t="shared" si="53"/>
        <v>0.2</v>
      </c>
      <c r="J113" s="11">
        <v>0.25719999999999998</v>
      </c>
      <c r="K113" s="11">
        <v>0.26329999999999998</v>
      </c>
      <c r="L113" s="11">
        <f t="shared" si="50"/>
        <v>0.26024999999999998</v>
      </c>
      <c r="M113" s="11">
        <f t="shared" si="51"/>
        <v>4.3133513652379362E-3</v>
      </c>
    </row>
    <row r="114" spans="2:13">
      <c r="B114" s="11">
        <f t="shared" si="52"/>
        <v>0.04</v>
      </c>
      <c r="C114" s="11">
        <v>0.155</v>
      </c>
      <c r="D114" s="11">
        <v>0.1699</v>
      </c>
      <c r="E114" s="11">
        <f t="shared" si="48"/>
        <v>0.16244999999999998</v>
      </c>
      <c r="F114" s="11">
        <f t="shared" si="49"/>
        <v>1.0535891039679557E-2</v>
      </c>
      <c r="I114" s="11">
        <f t="shared" si="53"/>
        <v>0.04</v>
      </c>
      <c r="J114" s="11">
        <v>0.15160000000000001</v>
      </c>
      <c r="K114" s="11">
        <v>0.1802</v>
      </c>
      <c r="L114" s="11">
        <f t="shared" si="50"/>
        <v>0.16589999999999999</v>
      </c>
      <c r="M114" s="11">
        <f t="shared" si="51"/>
        <v>2.0223253941935252E-2</v>
      </c>
    </row>
    <row r="115" spans="2:13">
      <c r="B115" s="11">
        <f t="shared" si="52"/>
        <v>8.0000000000000002E-3</v>
      </c>
      <c r="C115" s="11">
        <v>0.1389</v>
      </c>
      <c r="D115" s="11">
        <v>0.24859999999999999</v>
      </c>
      <c r="E115" s="11">
        <f t="shared" si="48"/>
        <v>0.19374999999999998</v>
      </c>
      <c r="F115" s="11">
        <f t="shared" si="49"/>
        <v>7.7569613896164347E-2</v>
      </c>
      <c r="I115" s="11">
        <v>0</v>
      </c>
      <c r="J115" s="11">
        <v>0.18439999999999998</v>
      </c>
      <c r="K115" s="11">
        <v>0.15479999999999999</v>
      </c>
      <c r="L115" s="11">
        <f t="shared" si="50"/>
        <v>0.16959999999999997</v>
      </c>
      <c r="M115" s="11">
        <f t="shared" si="51"/>
        <v>2.0930360723121797E-2</v>
      </c>
    </row>
    <row r="116" spans="2:13">
      <c r="B116" s="11">
        <v>0</v>
      </c>
      <c r="C116" s="11">
        <v>0.1827</v>
      </c>
      <c r="D116" s="11">
        <v>0.28370000000000001</v>
      </c>
      <c r="E116" s="11">
        <f t="shared" si="48"/>
        <v>0.23320000000000002</v>
      </c>
      <c r="F116" s="11">
        <f t="shared" si="49"/>
        <v>7.1417784899841255E-2</v>
      </c>
    </row>
    <row r="119" spans="2:13">
      <c r="B119" s="11" t="s">
        <v>40</v>
      </c>
      <c r="C119" s="127" t="s">
        <v>142</v>
      </c>
      <c r="D119" s="127"/>
      <c r="E119" s="127"/>
      <c r="F119" s="127"/>
      <c r="I119" s="11" t="s">
        <v>40</v>
      </c>
      <c r="J119" s="127" t="s">
        <v>119</v>
      </c>
      <c r="K119" s="127"/>
      <c r="L119" s="127"/>
      <c r="M119" s="127"/>
    </row>
    <row r="120" spans="2:13">
      <c r="C120" s="12" t="s">
        <v>124</v>
      </c>
      <c r="D120" s="12" t="s">
        <v>125</v>
      </c>
      <c r="E120" s="12"/>
      <c r="F120" s="12"/>
      <c r="J120" s="12" t="s">
        <v>124</v>
      </c>
      <c r="K120" s="12" t="s">
        <v>125</v>
      </c>
      <c r="L120" s="12"/>
      <c r="M120" s="12"/>
    </row>
    <row r="121" spans="2:13">
      <c r="B121" s="11" t="s">
        <v>126</v>
      </c>
      <c r="C121" s="12" t="s">
        <v>52</v>
      </c>
      <c r="D121" s="12" t="s">
        <v>52</v>
      </c>
      <c r="E121" s="12" t="s">
        <v>2</v>
      </c>
      <c r="F121" s="12" t="s">
        <v>3</v>
      </c>
      <c r="I121" s="11" t="s">
        <v>126</v>
      </c>
      <c r="J121" s="12" t="s">
        <v>52</v>
      </c>
      <c r="K121" s="12" t="s">
        <v>52</v>
      </c>
      <c r="L121" s="12" t="s">
        <v>2</v>
      </c>
      <c r="M121" s="12" t="s">
        <v>3</v>
      </c>
    </row>
    <row r="122" spans="2:13">
      <c r="B122" s="11">
        <v>125</v>
      </c>
      <c r="C122" s="11">
        <v>3.7984200000000001</v>
      </c>
      <c r="D122" s="11">
        <v>3.6203599999999998</v>
      </c>
      <c r="E122" s="11">
        <f>AVERAGE(C122:D122)</f>
        <v>3.70939</v>
      </c>
      <c r="F122" s="11">
        <f>STDEV(C122:D122)</f>
        <v>0.1259074334580769</v>
      </c>
      <c r="I122" s="11">
        <v>125</v>
      </c>
      <c r="J122" s="11">
        <v>4.2096600000000004</v>
      </c>
      <c r="K122" s="11">
        <v>4.53024</v>
      </c>
      <c r="L122" s="11">
        <f>AVERAGE(J122:K122)</f>
        <v>4.3699500000000002</v>
      </c>
      <c r="M122" s="11">
        <f>STDEV(J122:K122)</f>
        <v>0.22668429191278314</v>
      </c>
    </row>
    <row r="123" spans="2:13">
      <c r="B123" s="11">
        <f>B122/5</f>
        <v>25</v>
      </c>
      <c r="C123" s="11">
        <v>3.4881200000000003</v>
      </c>
      <c r="D123" s="11">
        <v>3.2323400000000002</v>
      </c>
      <c r="E123" s="11">
        <f t="shared" ref="E123:E129" si="54">AVERAGE(C123:D123)</f>
        <v>3.3602300000000005</v>
      </c>
      <c r="F123" s="11">
        <f t="shared" ref="F123:F129" si="55">STDEV(C123:D123)</f>
        <v>0.1808637724918952</v>
      </c>
      <c r="I123" s="11">
        <f>I122/5</f>
        <v>25</v>
      </c>
      <c r="J123" s="11">
        <v>2.9515199999999999</v>
      </c>
      <c r="K123" s="11">
        <v>3.5656400000000001</v>
      </c>
      <c r="L123" s="11">
        <f t="shared" ref="L123:L129" si="56">AVERAGE(J123:K123)</f>
        <v>3.2585800000000003</v>
      </c>
      <c r="M123" s="11">
        <f t="shared" ref="M123:M129" si="57">STDEV(J123:K123)</f>
        <v>0.43424841646228274</v>
      </c>
    </row>
    <row r="124" spans="2:13">
      <c r="B124" s="11">
        <f t="shared" ref="B124:B128" si="58">B123/5</f>
        <v>5</v>
      </c>
      <c r="C124" s="11">
        <v>3.1836200000000003</v>
      </c>
      <c r="D124" s="11">
        <v>2.8379400000000001</v>
      </c>
      <c r="E124" s="11">
        <f t="shared" si="54"/>
        <v>3.0107800000000005</v>
      </c>
      <c r="F124" s="11">
        <f t="shared" si="55"/>
        <v>0.24443267212056591</v>
      </c>
      <c r="I124" s="11">
        <f t="shared" ref="I124:I128" si="59">I123/5</f>
        <v>5</v>
      </c>
      <c r="J124" s="11">
        <v>2.3098399999999999</v>
      </c>
      <c r="K124" s="11">
        <v>2.7476799999999999</v>
      </c>
      <c r="L124" s="11">
        <f t="shared" si="56"/>
        <v>2.5287600000000001</v>
      </c>
      <c r="M124" s="11">
        <f t="shared" si="57"/>
        <v>0.30959963307471794</v>
      </c>
    </row>
    <row r="125" spans="2:13">
      <c r="B125" s="11">
        <f t="shared" si="58"/>
        <v>1</v>
      </c>
      <c r="C125" s="11">
        <v>1.9988999999999999</v>
      </c>
      <c r="D125" s="11">
        <v>1.7811999999999999</v>
      </c>
      <c r="E125" s="11">
        <f t="shared" si="54"/>
        <v>1.89005</v>
      </c>
      <c r="F125" s="11">
        <f t="shared" si="55"/>
        <v>0.1539371462643114</v>
      </c>
      <c r="I125" s="11">
        <f t="shared" si="59"/>
        <v>1</v>
      </c>
      <c r="J125" s="11">
        <v>0.83250000000000002</v>
      </c>
      <c r="K125" s="11">
        <v>0.93240000000000001</v>
      </c>
      <c r="L125" s="11">
        <f t="shared" si="56"/>
        <v>0.88244999999999996</v>
      </c>
      <c r="M125" s="11">
        <f t="shared" si="57"/>
        <v>7.0639967440536092E-2</v>
      </c>
    </row>
    <row r="126" spans="2:13">
      <c r="B126" s="11">
        <f t="shared" si="58"/>
        <v>0.2</v>
      </c>
      <c r="C126" s="11">
        <v>0.76090000000000002</v>
      </c>
      <c r="D126" s="11">
        <v>0.65659999999999996</v>
      </c>
      <c r="E126" s="11">
        <f t="shared" si="54"/>
        <v>0.70874999999999999</v>
      </c>
      <c r="F126" s="11">
        <f t="shared" si="55"/>
        <v>7.3751237277756954E-2</v>
      </c>
      <c r="I126" s="11">
        <f t="shared" si="59"/>
        <v>0.2</v>
      </c>
      <c r="J126" s="11">
        <v>0.59260000000000002</v>
      </c>
      <c r="K126" s="11">
        <v>0.63249999999999995</v>
      </c>
      <c r="L126" s="11">
        <f t="shared" si="56"/>
        <v>0.61254999999999993</v>
      </c>
      <c r="M126" s="11">
        <f t="shared" si="57"/>
        <v>2.82135605693432E-2</v>
      </c>
    </row>
    <row r="127" spans="2:13">
      <c r="B127" s="11">
        <f t="shared" si="58"/>
        <v>0.04</v>
      </c>
      <c r="C127" s="11">
        <v>0.28799999999999998</v>
      </c>
      <c r="D127" s="11">
        <v>0.2893</v>
      </c>
      <c r="E127" s="11">
        <f t="shared" si="54"/>
        <v>0.28864999999999996</v>
      </c>
      <c r="F127" s="11">
        <f t="shared" si="55"/>
        <v>9.1923881554252832E-4</v>
      </c>
      <c r="I127" s="11">
        <f t="shared" si="59"/>
        <v>0.04</v>
      </c>
      <c r="J127" s="11">
        <v>0.30399999999999999</v>
      </c>
      <c r="K127" s="11">
        <v>0.37869999999999998</v>
      </c>
      <c r="L127" s="11">
        <f t="shared" si="56"/>
        <v>0.34134999999999999</v>
      </c>
      <c r="M127" s="11">
        <f t="shared" si="57"/>
        <v>5.2820876554635014E-2</v>
      </c>
    </row>
    <row r="128" spans="2:13">
      <c r="B128" s="11">
        <f t="shared" si="58"/>
        <v>8.0000000000000002E-3</v>
      </c>
      <c r="C128" s="11">
        <v>0.1893</v>
      </c>
      <c r="D128" s="11">
        <v>0.25829999999999997</v>
      </c>
      <c r="E128" s="11">
        <f t="shared" si="54"/>
        <v>0.2238</v>
      </c>
      <c r="F128" s="11">
        <f t="shared" si="55"/>
        <v>4.8790367901871572E-2</v>
      </c>
      <c r="I128" s="11">
        <f t="shared" si="59"/>
        <v>8.0000000000000002E-3</v>
      </c>
      <c r="J128" s="11">
        <v>0.21609999999999999</v>
      </c>
      <c r="K128" s="11">
        <v>0.25059999999999999</v>
      </c>
      <c r="L128" s="11">
        <f t="shared" si="56"/>
        <v>0.23335</v>
      </c>
      <c r="M128" s="11">
        <f t="shared" si="57"/>
        <v>2.4395183950935893E-2</v>
      </c>
    </row>
    <row r="129" spans="2:13">
      <c r="B129" s="11">
        <v>0</v>
      </c>
      <c r="C129" s="11">
        <v>0.27650000000000002</v>
      </c>
      <c r="D129" s="11">
        <v>0.26779999999999998</v>
      </c>
      <c r="E129" s="11">
        <f t="shared" si="54"/>
        <v>0.27215</v>
      </c>
      <c r="F129" s="11">
        <f t="shared" si="55"/>
        <v>6.1518289963229927E-3</v>
      </c>
      <c r="I129" s="11">
        <v>0</v>
      </c>
      <c r="J129" s="11">
        <v>0.2077</v>
      </c>
      <c r="K129" s="11">
        <v>0.25030000000000002</v>
      </c>
      <c r="L129" s="11">
        <f t="shared" si="56"/>
        <v>0.22900000000000001</v>
      </c>
      <c r="M129" s="11">
        <f t="shared" si="57"/>
        <v>3.0122748878546945E-2</v>
      </c>
    </row>
  </sheetData>
  <mergeCells count="20">
    <mergeCell ref="C2:F2"/>
    <mergeCell ref="J2:M2"/>
    <mergeCell ref="C15:F15"/>
    <mergeCell ref="J15:M15"/>
    <mergeCell ref="C28:F28"/>
    <mergeCell ref="J28:M28"/>
    <mergeCell ref="C41:F41"/>
    <mergeCell ref="J41:M41"/>
    <mergeCell ref="C54:F54"/>
    <mergeCell ref="J54:M54"/>
    <mergeCell ref="C67:F67"/>
    <mergeCell ref="J67:M67"/>
    <mergeCell ref="C119:F119"/>
    <mergeCell ref="J119:M119"/>
    <mergeCell ref="C80:F80"/>
    <mergeCell ref="J80:M80"/>
    <mergeCell ref="C93:F93"/>
    <mergeCell ref="J93:M93"/>
    <mergeCell ref="C106:F106"/>
    <mergeCell ref="J106:M106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46"/>
  <sheetViews>
    <sheetView workbookViewId="0">
      <selection activeCell="I16" sqref="I16"/>
    </sheetView>
  </sheetViews>
  <sheetFormatPr defaultRowHeight="15"/>
  <cols>
    <col min="1" max="4" width="9.140625" style="11"/>
    <col min="5" max="5" width="13" style="11" customWidth="1"/>
    <col min="6" max="6" width="14.85546875" style="11" customWidth="1"/>
    <col min="7" max="7" width="14.7109375" style="11" customWidth="1"/>
    <col min="8" max="8" width="13.28515625" style="11" customWidth="1"/>
    <col min="9" max="9" width="16.85546875" style="11" customWidth="1"/>
    <col min="10" max="16384" width="9.140625" style="11"/>
  </cols>
  <sheetData>
    <row r="3" spans="4:12">
      <c r="E3" s="11" t="s">
        <v>118</v>
      </c>
      <c r="F3" s="11" t="s">
        <v>119</v>
      </c>
      <c r="G3" s="11" t="s">
        <v>120</v>
      </c>
      <c r="H3" s="11" t="s">
        <v>121</v>
      </c>
    </row>
    <row r="4" spans="4:12">
      <c r="D4" s="12" t="s">
        <v>0</v>
      </c>
      <c r="E4" s="12" t="s">
        <v>1</v>
      </c>
      <c r="F4" s="12" t="s">
        <v>1</v>
      </c>
      <c r="G4" s="12" t="s">
        <v>1</v>
      </c>
      <c r="H4" s="52" t="s">
        <v>1</v>
      </c>
      <c r="I4" s="110" t="s">
        <v>117</v>
      </c>
      <c r="J4" s="61" t="s">
        <v>3</v>
      </c>
      <c r="K4" s="61"/>
    </row>
    <row r="5" spans="4:12">
      <c r="D5" s="14" t="s">
        <v>20</v>
      </c>
      <c r="E5" s="12">
        <v>0.01</v>
      </c>
      <c r="F5" s="12">
        <v>0.85</v>
      </c>
      <c r="G5" s="12"/>
      <c r="H5" s="52"/>
      <c r="I5" s="110">
        <f>AVERAGE(E5:H5)</f>
        <v>0.43</v>
      </c>
      <c r="J5" s="61">
        <f>STDEV(E5:H5)</f>
        <v>0.59396969619669993</v>
      </c>
      <c r="K5" s="61"/>
      <c r="L5" s="15"/>
    </row>
    <row r="6" spans="4:12">
      <c r="D6" s="14" t="s">
        <v>21</v>
      </c>
      <c r="E6" s="12">
        <v>0.25</v>
      </c>
      <c r="F6" s="12">
        <v>1.83</v>
      </c>
      <c r="G6" s="12"/>
      <c r="H6" s="52"/>
      <c r="I6" s="110">
        <f t="shared" ref="I6:I14" si="0">AVERAGE(E6:H6)</f>
        <v>1.04</v>
      </c>
      <c r="J6" s="61">
        <f t="shared" ref="J6:J14" si="1">STDEV(E6:H6)</f>
        <v>1.1172287142747452</v>
      </c>
      <c r="K6" s="61"/>
      <c r="L6" s="15"/>
    </row>
    <row r="7" spans="4:12">
      <c r="D7" s="14" t="s">
        <v>22</v>
      </c>
      <c r="E7" s="12">
        <v>1.2999999999999999E-2</v>
      </c>
      <c r="F7" s="12">
        <v>0.09</v>
      </c>
      <c r="G7" s="12"/>
      <c r="H7" s="52"/>
      <c r="I7" s="110">
        <f t="shared" si="0"/>
        <v>5.1499999999999997E-2</v>
      </c>
      <c r="J7" s="61">
        <f t="shared" si="1"/>
        <v>5.4447222151364168E-2</v>
      </c>
      <c r="K7" s="61"/>
      <c r="L7" s="15"/>
    </row>
    <row r="8" spans="4:12">
      <c r="D8" s="14" t="s">
        <v>23</v>
      </c>
      <c r="E8" s="1">
        <v>3.0000000000000001E-3</v>
      </c>
      <c r="F8" s="1">
        <v>5.62E-3</v>
      </c>
      <c r="G8" s="1">
        <v>2.7000000000000001E-3</v>
      </c>
      <c r="H8" s="1">
        <v>2.7000000000000001E-3</v>
      </c>
      <c r="I8" s="110">
        <f t="shared" si="0"/>
        <v>3.5050000000000003E-3</v>
      </c>
      <c r="J8" s="61">
        <f t="shared" si="1"/>
        <v>1.4170744511139842E-3</v>
      </c>
      <c r="K8" s="61"/>
      <c r="L8" s="15"/>
    </row>
    <row r="9" spans="4:12">
      <c r="D9" s="14" t="s">
        <v>24</v>
      </c>
      <c r="E9" s="12">
        <v>2.1999999999999999E-2</v>
      </c>
      <c r="F9" s="12">
        <v>0.04</v>
      </c>
      <c r="G9" s="12"/>
      <c r="H9" s="52"/>
      <c r="I9" s="110">
        <f t="shared" si="0"/>
        <v>3.1E-2</v>
      </c>
      <c r="J9" s="61">
        <f t="shared" si="1"/>
        <v>1.2727922061357857E-2</v>
      </c>
      <c r="K9" s="61"/>
      <c r="L9" s="15"/>
    </row>
    <row r="10" spans="4:12">
      <c r="D10" s="14" t="s">
        <v>25</v>
      </c>
      <c r="E10" s="12">
        <v>5.0000000000000001E-3</v>
      </c>
      <c r="F10" s="12">
        <v>0.02</v>
      </c>
      <c r="G10" s="12"/>
      <c r="H10" s="52"/>
      <c r="I10" s="110">
        <f t="shared" si="0"/>
        <v>1.2500000000000001E-2</v>
      </c>
      <c r="J10" s="61">
        <f t="shared" si="1"/>
        <v>1.0606601717798212E-2</v>
      </c>
      <c r="K10" s="61"/>
      <c r="L10" s="15"/>
    </row>
    <row r="11" spans="4:12">
      <c r="D11" s="14" t="s">
        <v>26</v>
      </c>
      <c r="E11" s="1">
        <v>3.0000000000000001E-3</v>
      </c>
      <c r="F11" s="1">
        <v>1.4200000000000001E-2</v>
      </c>
      <c r="G11" s="1">
        <v>3.4000000000000002E-2</v>
      </c>
      <c r="H11" s="1">
        <v>4.7999999999999996E-3</v>
      </c>
      <c r="I11" s="110">
        <f t="shared" si="0"/>
        <v>1.4E-2</v>
      </c>
      <c r="J11" s="61">
        <f t="shared" si="1"/>
        <v>1.4208917387800288E-2</v>
      </c>
      <c r="K11" s="61"/>
      <c r="L11" s="15"/>
    </row>
    <row r="12" spans="4:12">
      <c r="D12" s="14" t="s">
        <v>27</v>
      </c>
      <c r="E12" s="12">
        <v>5.0000000000000001E-3</v>
      </c>
      <c r="F12" s="12">
        <v>4.0000000000000001E-3</v>
      </c>
      <c r="G12" s="12">
        <v>6.0000000000000001E-3</v>
      </c>
      <c r="H12" s="52"/>
      <c r="I12" s="110">
        <f t="shared" si="0"/>
        <v>5.0000000000000001E-3</v>
      </c>
      <c r="J12" s="61">
        <f t="shared" si="1"/>
        <v>1E-3</v>
      </c>
      <c r="K12" s="61"/>
      <c r="L12" s="15"/>
    </row>
    <row r="13" spans="4:12">
      <c r="D13" s="14" t="s">
        <v>28</v>
      </c>
      <c r="E13" s="1">
        <v>0.26</v>
      </c>
      <c r="F13" s="1">
        <v>0.42</v>
      </c>
      <c r="G13" s="1">
        <v>0.32</v>
      </c>
      <c r="H13" s="1">
        <v>0.16</v>
      </c>
      <c r="I13" s="110">
        <f t="shared" si="0"/>
        <v>0.28999999999999998</v>
      </c>
      <c r="J13" s="61">
        <f t="shared" si="1"/>
        <v>0.10893423092245465</v>
      </c>
      <c r="K13" s="61"/>
      <c r="L13" s="15"/>
    </row>
    <row r="14" spans="4:12">
      <c r="D14" s="112" t="s">
        <v>29</v>
      </c>
      <c r="E14" s="113">
        <v>4.0000000000000001E-3</v>
      </c>
      <c r="F14" s="113">
        <v>1.4999999999999999E-2</v>
      </c>
      <c r="G14" s="113">
        <v>6.45E-3</v>
      </c>
      <c r="H14" s="114">
        <v>5.3E-3</v>
      </c>
      <c r="I14" s="110">
        <f t="shared" si="0"/>
        <v>7.6874999999999999E-3</v>
      </c>
      <c r="J14" s="61">
        <f t="shared" si="1"/>
        <v>4.9766747599844889E-3</v>
      </c>
      <c r="K14" s="61"/>
      <c r="L14" s="15"/>
    </row>
    <row r="15" spans="4:12">
      <c r="D15" s="115"/>
      <c r="E15" s="116"/>
      <c r="F15" s="116"/>
      <c r="G15" s="116"/>
      <c r="H15" s="116"/>
      <c r="I15" s="61"/>
      <c r="J15" s="61"/>
      <c r="K15" s="61"/>
    </row>
    <row r="16" spans="4:12">
      <c r="D16" s="62"/>
      <c r="E16" s="61"/>
      <c r="F16" s="61"/>
      <c r="G16" s="61"/>
      <c r="H16" s="61"/>
      <c r="I16" s="61"/>
      <c r="J16" s="61"/>
      <c r="K16" s="61"/>
    </row>
    <row r="18" spans="2:14">
      <c r="C18" s="61"/>
      <c r="D18" s="61"/>
      <c r="E18" s="61"/>
      <c r="F18" s="61"/>
      <c r="G18" s="61"/>
      <c r="H18" s="61"/>
    </row>
    <row r="19" spans="2:14">
      <c r="C19" s="61"/>
      <c r="D19" s="61"/>
      <c r="E19" s="61"/>
      <c r="F19" s="61"/>
      <c r="G19" s="61"/>
      <c r="H19" s="61"/>
    </row>
    <row r="20" spans="2:14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2:14">
      <c r="B21" s="61"/>
      <c r="C21" s="61"/>
      <c r="D21" s="62"/>
      <c r="E21" s="63"/>
      <c r="F21" s="63"/>
      <c r="G21" s="61"/>
      <c r="H21" s="61"/>
      <c r="I21" s="62"/>
      <c r="J21" s="62"/>
      <c r="K21" s="61"/>
      <c r="L21" s="61"/>
      <c r="M21" s="61"/>
      <c r="N21" s="61"/>
    </row>
    <row r="22" spans="2:14">
      <c r="B22" s="61"/>
      <c r="C22" s="61"/>
      <c r="D22" s="16"/>
      <c r="E22" s="128"/>
      <c r="F22" s="128"/>
      <c r="G22" s="128"/>
      <c r="H22" s="128"/>
      <c r="I22" s="128"/>
      <c r="J22" s="128"/>
      <c r="K22" s="128"/>
      <c r="L22" s="128"/>
      <c r="M22" s="16"/>
      <c r="N22" s="61"/>
    </row>
    <row r="23" spans="2:14">
      <c r="B23" s="61"/>
      <c r="C23" s="61"/>
      <c r="D23" s="124"/>
      <c r="E23" s="21"/>
      <c r="F23" s="21"/>
      <c r="G23" s="21"/>
      <c r="H23" s="21"/>
      <c r="I23" s="21"/>
      <c r="J23" s="21"/>
      <c r="K23" s="21"/>
      <c r="L23" s="21"/>
      <c r="M23" s="21"/>
      <c r="N23" s="61"/>
    </row>
    <row r="24" spans="2:14">
      <c r="B24" s="61"/>
      <c r="C24" s="6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1"/>
    </row>
    <row r="25" spans="2:14">
      <c r="B25" s="61"/>
      <c r="C25" s="61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61"/>
    </row>
    <row r="26" spans="2:14">
      <c r="B26" s="61"/>
      <c r="C26" s="61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61"/>
    </row>
    <row r="27" spans="2:14">
      <c r="B27" s="61"/>
      <c r="C27" s="61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61"/>
    </row>
    <row r="28" spans="2:14">
      <c r="B28" s="61"/>
      <c r="C28" s="61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61"/>
    </row>
    <row r="29" spans="2:14">
      <c r="B29" s="61"/>
      <c r="C29" s="61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61"/>
    </row>
    <row r="30" spans="2:14">
      <c r="B30" s="61"/>
      <c r="C30" s="6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61"/>
    </row>
    <row r="31" spans="2:14">
      <c r="B31" s="61"/>
      <c r="C31" s="6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61"/>
    </row>
    <row r="32" spans="2:14">
      <c r="B32" s="61"/>
      <c r="C32" s="6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61"/>
    </row>
    <row r="33" spans="2:14">
      <c r="B33" s="61"/>
      <c r="C33" s="61"/>
      <c r="D33" s="124"/>
      <c r="E33" s="128"/>
      <c r="F33" s="128"/>
      <c r="G33" s="128"/>
      <c r="H33" s="128"/>
      <c r="I33" s="16"/>
      <c r="J33" s="16"/>
      <c r="K33" s="16"/>
      <c r="L33" s="16"/>
      <c r="M33" s="16"/>
      <c r="N33" s="61"/>
    </row>
    <row r="34" spans="2:14">
      <c r="B34" s="61"/>
      <c r="C34" s="6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61"/>
    </row>
    <row r="35" spans="2:14">
      <c r="B35" s="61"/>
      <c r="C35" s="61"/>
      <c r="D35" s="17"/>
      <c r="E35" s="119"/>
      <c r="F35" s="119"/>
      <c r="G35" s="119"/>
      <c r="H35" s="119"/>
      <c r="I35" s="16"/>
      <c r="J35" s="16"/>
      <c r="K35" s="16"/>
      <c r="L35" s="16"/>
      <c r="M35" s="16"/>
      <c r="N35" s="61"/>
    </row>
    <row r="36" spans="2:14">
      <c r="B36" s="61"/>
      <c r="C36" s="61"/>
      <c r="D36" s="17"/>
      <c r="E36" s="119"/>
      <c r="F36" s="119"/>
      <c r="G36" s="119"/>
      <c r="H36" s="119"/>
      <c r="I36" s="16"/>
      <c r="J36" s="16"/>
      <c r="K36" s="16"/>
      <c r="L36" s="16"/>
      <c r="M36" s="16"/>
      <c r="N36" s="61"/>
    </row>
    <row r="37" spans="2:14">
      <c r="B37" s="61"/>
      <c r="C37" s="61"/>
      <c r="D37" s="17"/>
      <c r="E37" s="119"/>
      <c r="F37" s="119"/>
      <c r="G37" s="119"/>
      <c r="H37" s="119"/>
      <c r="I37" s="16"/>
      <c r="J37" s="16"/>
      <c r="K37" s="16"/>
      <c r="L37" s="16"/>
      <c r="M37" s="16"/>
      <c r="N37" s="61"/>
    </row>
    <row r="38" spans="2:14">
      <c r="B38" s="61"/>
      <c r="C38" s="61"/>
      <c r="D38" s="17"/>
      <c r="E38" s="119"/>
      <c r="F38" s="119"/>
      <c r="G38" s="119"/>
      <c r="H38" s="119"/>
      <c r="I38" s="16"/>
      <c r="J38" s="16"/>
      <c r="K38" s="16"/>
      <c r="L38" s="16"/>
      <c r="M38" s="16"/>
      <c r="N38" s="61"/>
    </row>
    <row r="39" spans="2:14">
      <c r="B39" s="61"/>
      <c r="C39" s="61"/>
      <c r="D39" s="17"/>
      <c r="E39" s="119"/>
      <c r="F39" s="119"/>
      <c r="G39" s="119"/>
      <c r="H39" s="119"/>
      <c r="I39" s="16"/>
      <c r="J39" s="16"/>
      <c r="K39" s="16"/>
      <c r="L39" s="16"/>
      <c r="M39" s="16"/>
      <c r="N39" s="61"/>
    </row>
    <row r="40" spans="2:14">
      <c r="B40" s="61"/>
      <c r="C40" s="61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61"/>
    </row>
    <row r="41" spans="2:14">
      <c r="C41" s="61"/>
      <c r="D41" s="61"/>
      <c r="E41" s="61"/>
      <c r="F41" s="61"/>
      <c r="G41" s="61"/>
      <c r="H41" s="61"/>
    </row>
    <row r="42" spans="2:14">
      <c r="C42" s="61"/>
      <c r="D42" s="61"/>
      <c r="E42" s="61"/>
      <c r="F42" s="61"/>
      <c r="G42" s="61"/>
      <c r="H42" s="61"/>
    </row>
    <row r="43" spans="2:14">
      <c r="C43" s="61"/>
      <c r="D43" s="61"/>
      <c r="E43" s="61"/>
      <c r="F43" s="61"/>
      <c r="G43" s="61"/>
      <c r="H43" s="61"/>
    </row>
    <row r="44" spans="2:14">
      <c r="C44" s="61"/>
      <c r="D44" s="61"/>
      <c r="E44" s="61"/>
      <c r="F44" s="61"/>
      <c r="G44" s="61"/>
      <c r="H44" s="61"/>
    </row>
    <row r="45" spans="2:14">
      <c r="C45" s="61"/>
      <c r="D45" s="61"/>
      <c r="E45" s="61"/>
      <c r="F45" s="61"/>
      <c r="G45" s="61"/>
      <c r="H45" s="61"/>
    </row>
    <row r="46" spans="2:14">
      <c r="C46" s="61"/>
      <c r="D46" s="61"/>
      <c r="E46" s="61"/>
      <c r="F46" s="61"/>
      <c r="G46" s="61"/>
      <c r="H46" s="61"/>
    </row>
  </sheetData>
  <mergeCells count="6">
    <mergeCell ref="E22:F22"/>
    <mergeCell ref="G22:H22"/>
    <mergeCell ref="I22:J22"/>
    <mergeCell ref="K22:L22"/>
    <mergeCell ref="E33:F33"/>
    <mergeCell ref="G33:H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AA90"/>
  <sheetViews>
    <sheetView topLeftCell="B1" workbookViewId="0">
      <selection activeCell="U4" sqref="U4"/>
    </sheetView>
  </sheetViews>
  <sheetFormatPr defaultRowHeight="15"/>
  <sheetData>
    <row r="2" spans="3:27">
      <c r="C2" t="s">
        <v>30</v>
      </c>
      <c r="D2" s="24" t="s">
        <v>127</v>
      </c>
      <c r="E2" s="23"/>
      <c r="F2" s="23"/>
      <c r="G2" s="23"/>
      <c r="L2" t="s">
        <v>34</v>
      </c>
      <c r="M2" s="24" t="s">
        <v>127</v>
      </c>
      <c r="N2" s="23"/>
      <c r="O2" s="23"/>
      <c r="P2" s="23"/>
      <c r="U2" t="s">
        <v>143</v>
      </c>
      <c r="V2" s="24" t="s">
        <v>127</v>
      </c>
      <c r="W2" s="23"/>
      <c r="X2" s="23"/>
      <c r="Y2" s="23"/>
    </row>
    <row r="3" spans="3:27">
      <c r="D3" s="126" t="s">
        <v>123</v>
      </c>
      <c r="E3" s="126"/>
      <c r="F3" s="126" t="s">
        <v>119</v>
      </c>
      <c r="G3" s="126"/>
      <c r="M3" s="126" t="s">
        <v>123</v>
      </c>
      <c r="N3" s="126"/>
      <c r="O3" s="126" t="s">
        <v>119</v>
      </c>
      <c r="P3" s="126"/>
      <c r="V3" s="126" t="s">
        <v>123</v>
      </c>
      <c r="W3" s="126"/>
      <c r="X3" s="126" t="s">
        <v>119</v>
      </c>
      <c r="Y3" s="126"/>
    </row>
    <row r="4" spans="3:27">
      <c r="C4" s="23" t="s">
        <v>126</v>
      </c>
      <c r="D4" s="25" t="s">
        <v>124</v>
      </c>
      <c r="E4" s="25" t="s">
        <v>125</v>
      </c>
      <c r="F4" s="25" t="s">
        <v>124</v>
      </c>
      <c r="G4" s="25" t="s">
        <v>125</v>
      </c>
      <c r="H4" s="23" t="s">
        <v>2</v>
      </c>
      <c r="I4" s="23" t="s">
        <v>3</v>
      </c>
      <c r="L4" s="23" t="s">
        <v>126</v>
      </c>
      <c r="M4" s="25" t="s">
        <v>124</v>
      </c>
      <c r="N4" s="25" t="s">
        <v>125</v>
      </c>
      <c r="O4" s="25" t="s">
        <v>124</v>
      </c>
      <c r="P4" s="25" t="s">
        <v>125</v>
      </c>
      <c r="Q4" s="23" t="s">
        <v>2</v>
      </c>
      <c r="R4" s="23" t="s">
        <v>3</v>
      </c>
      <c r="U4" t="s">
        <v>16</v>
      </c>
      <c r="V4" s="25" t="s">
        <v>124</v>
      </c>
      <c r="W4" s="25" t="s">
        <v>125</v>
      </c>
      <c r="X4" s="25" t="s">
        <v>124</v>
      </c>
      <c r="Y4" s="25" t="s">
        <v>125</v>
      </c>
      <c r="Z4" s="23" t="s">
        <v>2</v>
      </c>
      <c r="AA4" t="s">
        <v>3</v>
      </c>
    </row>
    <row r="5" spans="3:27">
      <c r="C5" t="s">
        <v>18</v>
      </c>
      <c r="D5">
        <v>101.95984922040094</v>
      </c>
      <c r="E5">
        <v>98.04015077959906</v>
      </c>
      <c r="F5">
        <v>99.95315752552915</v>
      </c>
      <c r="G5">
        <v>100.04684247447085</v>
      </c>
      <c r="H5">
        <f>AVERAGE(D5:G5)</f>
        <v>100</v>
      </c>
      <c r="I5">
        <f>STDEV(D5:G5)</f>
        <v>1.6006671909177386</v>
      </c>
      <c r="L5" t="s">
        <v>18</v>
      </c>
      <c r="M5">
        <v>101.83018769189954</v>
      </c>
      <c r="N5">
        <v>98.169812308100461</v>
      </c>
      <c r="O5">
        <v>101.28936513980875</v>
      </c>
      <c r="P5">
        <v>98.710634860191249</v>
      </c>
      <c r="Q5">
        <f>AVERAGE(M5:P5)</f>
        <v>100</v>
      </c>
      <c r="R5">
        <f>STDEV(M5:P5)</f>
        <v>1.8279404533216435</v>
      </c>
      <c r="U5" t="s">
        <v>18</v>
      </c>
      <c r="V5">
        <v>99.632603519910361</v>
      </c>
      <c r="W5">
        <v>100.36739648008964</v>
      </c>
      <c r="X5">
        <v>100.13014127250474</v>
      </c>
      <c r="Y5">
        <v>99.869858727495256</v>
      </c>
      <c r="Z5">
        <f>AVERAGE(V5:Y5)</f>
        <v>100</v>
      </c>
      <c r="AA5">
        <f>STDEV(V5:Y5)</f>
        <v>0.31824196705380248</v>
      </c>
    </row>
    <row r="6" spans="3:27">
      <c r="C6">
        <v>25</v>
      </c>
      <c r="D6">
        <v>19.682163458792619</v>
      </c>
      <c r="E6">
        <v>32.27882803129819</v>
      </c>
      <c r="F6">
        <v>27.998318240916557</v>
      </c>
      <c r="G6">
        <v>27.629976441662841</v>
      </c>
      <c r="H6">
        <f t="shared" ref="H6:H14" si="0">AVERAGE(D6:G6)</f>
        <v>26.89732154316755</v>
      </c>
      <c r="I6">
        <f t="shared" ref="I6:I14" si="1">STDEV(D6:G6)</f>
        <v>5.2525579544020573</v>
      </c>
      <c r="L6">
        <v>25</v>
      </c>
      <c r="M6">
        <v>85.663103810426676</v>
      </c>
      <c r="N6">
        <v>84.065477371218151</v>
      </c>
      <c r="O6">
        <v>98.503510788601773</v>
      </c>
      <c r="P6">
        <v>98.963549247722042</v>
      </c>
      <c r="Q6">
        <f t="shared" ref="Q6:Q14" si="2">AVERAGE(M6:P6)</f>
        <v>91.798910304492154</v>
      </c>
      <c r="R6">
        <f t="shared" ref="R6:R14" si="3">STDEV(M6:P6)</f>
        <v>8.0361231346222386</v>
      </c>
      <c r="U6">
        <v>25</v>
      </c>
      <c r="V6">
        <v>91.467718593903186</v>
      </c>
      <c r="W6">
        <v>96.811773493300961</v>
      </c>
      <c r="X6">
        <v>95.940976779474227</v>
      </c>
      <c r="Y6">
        <v>87.841759288487211</v>
      </c>
      <c r="Z6">
        <f t="shared" ref="Z6:Z14" si="4">AVERAGE(V6:Y6)</f>
        <v>93.0155570387914</v>
      </c>
      <c r="AA6">
        <f t="shared" ref="AA6:AA14" si="5">STDEV(V6:Y6)</f>
        <v>4.1686659353320126</v>
      </c>
    </row>
    <row r="7" spans="3:27">
      <c r="C7">
        <v>5</v>
      </c>
      <c r="D7">
        <v>18.480781312467872</v>
      </c>
      <c r="E7">
        <v>18.40396367582386</v>
      </c>
      <c r="F7">
        <v>19.839958687222513</v>
      </c>
      <c r="G7">
        <v>16.524425494188105</v>
      </c>
      <c r="H7">
        <f t="shared" si="0"/>
        <v>18.312282292425586</v>
      </c>
      <c r="I7">
        <f t="shared" si="1"/>
        <v>1.3622315630416568</v>
      </c>
      <c r="L7">
        <v>5</v>
      </c>
      <c r="M7">
        <v>90.549202342893381</v>
      </c>
      <c r="N7">
        <v>100.06169992418333</v>
      </c>
      <c r="O7">
        <v>106.4380472446923</v>
      </c>
      <c r="P7">
        <v>105.61690587954774</v>
      </c>
      <c r="Q7">
        <f t="shared" si="2"/>
        <v>100.66646384782919</v>
      </c>
      <c r="R7">
        <f t="shared" si="3"/>
        <v>7.3153439422206059</v>
      </c>
      <c r="U7">
        <v>5</v>
      </c>
      <c r="V7">
        <v>87.0083096027263</v>
      </c>
      <c r="W7">
        <v>95.065356425937168</v>
      </c>
      <c r="X7">
        <v>109.77665542467589</v>
      </c>
      <c r="Y7">
        <v>110.54088928023569</v>
      </c>
      <c r="Z7">
        <f t="shared" si="4"/>
        <v>100.59780268339375</v>
      </c>
      <c r="AA7">
        <f t="shared" si="5"/>
        <v>11.523867876420578</v>
      </c>
    </row>
    <row r="8" spans="3:27">
      <c r="C8">
        <v>1</v>
      </c>
      <c r="D8">
        <v>17.611514078473927</v>
      </c>
      <c r="E8">
        <v>13.908846878748072</v>
      </c>
      <c r="F8">
        <v>14.310261700907374</v>
      </c>
      <c r="G8">
        <v>11.443045263540332</v>
      </c>
      <c r="H8">
        <f t="shared" si="0"/>
        <v>14.318416980417426</v>
      </c>
      <c r="I8">
        <f t="shared" si="1"/>
        <v>2.5350913977087184</v>
      </c>
      <c r="L8">
        <v>1</v>
      </c>
      <c r="M8">
        <v>95.164892134659169</v>
      </c>
      <c r="N8">
        <v>100.57550087073561</v>
      </c>
      <c r="O8">
        <v>108.36385032498075</v>
      </c>
      <c r="P8">
        <v>110.83818817447298</v>
      </c>
      <c r="Q8">
        <f t="shared" si="2"/>
        <v>103.73560787621213</v>
      </c>
      <c r="R8">
        <f t="shared" si="3"/>
        <v>7.1951539169636565</v>
      </c>
      <c r="U8">
        <v>1</v>
      </c>
      <c r="V8">
        <v>49.313057280239022</v>
      </c>
      <c r="W8">
        <v>50.669669950049013</v>
      </c>
      <c r="X8">
        <v>41.062894231141975</v>
      </c>
      <c r="Y8">
        <v>38.710106162050806</v>
      </c>
      <c r="Z8">
        <f t="shared" si="4"/>
        <v>44.938931905870206</v>
      </c>
      <c r="AA8">
        <f t="shared" si="5"/>
        <v>5.9384697671053877</v>
      </c>
    </row>
    <row r="9" spans="3:27">
      <c r="C9">
        <v>0.2</v>
      </c>
      <c r="D9">
        <v>13.286881032611801</v>
      </c>
      <c r="E9">
        <v>12.443314866640014</v>
      </c>
      <c r="F9">
        <v>11.344104817462874</v>
      </c>
      <c r="G9">
        <v>11.448072260800618</v>
      </c>
      <c r="H9">
        <f t="shared" si="0"/>
        <v>12.130593244378826</v>
      </c>
      <c r="I9">
        <f t="shared" si="1"/>
        <v>0.91636877601099476</v>
      </c>
      <c r="L9">
        <v>0.2</v>
      </c>
      <c r="M9">
        <v>97.087690560885164</v>
      </c>
      <c r="N9">
        <v>100.51562638809617</v>
      </c>
      <c r="O9">
        <v>110.45217343853244</v>
      </c>
      <c r="P9">
        <v>111.44698584652177</v>
      </c>
      <c r="Q9">
        <f t="shared" si="2"/>
        <v>104.87561905850889</v>
      </c>
      <c r="R9">
        <f t="shared" si="3"/>
        <v>7.1633834321059711</v>
      </c>
      <c r="U9">
        <v>0.2</v>
      </c>
      <c r="V9">
        <v>15.171794033891976</v>
      </c>
      <c r="W9">
        <v>13.592502684281779</v>
      </c>
      <c r="X9">
        <v>18.254113294900122</v>
      </c>
      <c r="Y9">
        <v>14.924434993049902</v>
      </c>
      <c r="Z9">
        <f t="shared" si="4"/>
        <v>15.485711251530944</v>
      </c>
      <c r="AA9">
        <f t="shared" si="5"/>
        <v>1.9716206202598123</v>
      </c>
    </row>
    <row r="10" spans="3:27">
      <c r="C10">
        <v>0.04</v>
      </c>
      <c r="D10">
        <v>11.522931064024217</v>
      </c>
      <c r="E10">
        <v>10.773031012622081</v>
      </c>
      <c r="F10">
        <v>11.650980150215819</v>
      </c>
      <c r="G10">
        <v>10.447471306128138</v>
      </c>
      <c r="H10">
        <f t="shared" si="0"/>
        <v>11.098603383247564</v>
      </c>
      <c r="I10">
        <f t="shared" si="1"/>
        <v>0.58170565974214994</v>
      </c>
      <c r="L10">
        <v>0.04</v>
      </c>
      <c r="M10">
        <v>89.454424200973818</v>
      </c>
      <c r="N10">
        <v>98.67825862612402</v>
      </c>
      <c r="O10">
        <v>107.78138801598627</v>
      </c>
      <c r="P10">
        <v>110.57080120003843</v>
      </c>
      <c r="Q10">
        <f t="shared" si="2"/>
        <v>101.62121801078064</v>
      </c>
      <c r="R10">
        <f t="shared" si="3"/>
        <v>9.5696502078981052</v>
      </c>
      <c r="U10">
        <v>0.04</v>
      </c>
      <c r="V10">
        <v>11.609168572895756</v>
      </c>
      <c r="W10">
        <v>10.05415246720508</v>
      </c>
      <c r="X10">
        <v>13.197432617279439</v>
      </c>
      <c r="Y10">
        <v>11.98490361238945</v>
      </c>
      <c r="Z10">
        <f t="shared" si="4"/>
        <v>11.711414317442431</v>
      </c>
      <c r="AA10">
        <f t="shared" si="5"/>
        <v>1.2961504303682143</v>
      </c>
    </row>
    <row r="11" spans="3:27">
      <c r="C11">
        <v>8.0000000000000002E-3</v>
      </c>
      <c r="D11">
        <v>15.044548517905076</v>
      </c>
      <c r="E11">
        <v>10.547147181449541</v>
      </c>
      <c r="F11">
        <v>10.409997326551457</v>
      </c>
      <c r="G11">
        <v>10.253246411980706</v>
      </c>
      <c r="H11">
        <f t="shared" si="0"/>
        <v>11.563734859471694</v>
      </c>
      <c r="I11">
        <f t="shared" si="1"/>
        <v>2.3236468820741765</v>
      </c>
      <c r="L11">
        <v>8.0000000000000002E-3</v>
      </c>
      <c r="M11">
        <v>71.71673041514191</v>
      </c>
      <c r="N11">
        <v>78.605460017353863</v>
      </c>
      <c r="O11">
        <v>89.958278616278335</v>
      </c>
      <c r="P11">
        <v>96.423728873878517</v>
      </c>
      <c r="Q11">
        <f t="shared" si="2"/>
        <v>84.176049480663153</v>
      </c>
      <c r="R11">
        <f t="shared" si="3"/>
        <v>11.101139924064034</v>
      </c>
      <c r="U11">
        <v>8.0000000000000002E-3</v>
      </c>
      <c r="V11">
        <v>10.893515708883806</v>
      </c>
      <c r="W11">
        <v>10.068157415620185</v>
      </c>
      <c r="X11">
        <v>13.379076606137129</v>
      </c>
      <c r="Y11">
        <v>12.497161812674099</v>
      </c>
      <c r="Z11">
        <f t="shared" si="4"/>
        <v>11.709477885828806</v>
      </c>
      <c r="AA11">
        <f t="shared" si="5"/>
        <v>1.5019690426898675</v>
      </c>
    </row>
    <row r="12" spans="3:27">
      <c r="C12">
        <v>1.6000000000000001E-3</v>
      </c>
      <c r="D12">
        <v>11.371580330115941</v>
      </c>
      <c r="E12">
        <v>9.7781141127420188</v>
      </c>
      <c r="F12">
        <v>11.37837979878301</v>
      </c>
      <c r="G12">
        <v>9.7078172092396198</v>
      </c>
      <c r="H12">
        <f t="shared" si="0"/>
        <v>10.558972862720148</v>
      </c>
      <c r="I12">
        <f t="shared" si="1"/>
        <v>0.94268498747011709</v>
      </c>
      <c r="L12">
        <v>1.6000000000000001E-3</v>
      </c>
      <c r="M12">
        <v>17.160124081346542</v>
      </c>
      <c r="N12">
        <v>16.15613123220955</v>
      </c>
      <c r="O12">
        <v>25.674606422744262</v>
      </c>
      <c r="P12">
        <v>26.529438072156523</v>
      </c>
      <c r="Q12">
        <f t="shared" si="2"/>
        <v>21.380074952114221</v>
      </c>
      <c r="R12">
        <f t="shared" si="3"/>
        <v>5.4789449846574065</v>
      </c>
      <c r="U12">
        <v>1.6000000000000001E-3</v>
      </c>
      <c r="V12">
        <v>10.06465617851641</v>
      </c>
      <c r="W12">
        <v>9.5735493207600033</v>
      </c>
      <c r="X12">
        <v>12.44344392572533</v>
      </c>
      <c r="Y12">
        <v>12.022007719869526</v>
      </c>
      <c r="Z12">
        <f t="shared" si="4"/>
        <v>11.025914286217818</v>
      </c>
      <c r="AA12">
        <f t="shared" si="5"/>
        <v>1.4183292459742118</v>
      </c>
    </row>
    <row r="13" spans="3:27">
      <c r="C13">
        <v>3.2000000000000003E-4</v>
      </c>
      <c r="D13">
        <v>15.06996401850477</v>
      </c>
      <c r="E13">
        <v>11.111713975669655</v>
      </c>
      <c r="F13">
        <v>13.004384912610224</v>
      </c>
      <c r="G13">
        <v>10.975991518084623</v>
      </c>
      <c r="H13">
        <f t="shared" si="0"/>
        <v>12.540513606217317</v>
      </c>
      <c r="I13">
        <f t="shared" si="1"/>
        <v>1.9237544650694716</v>
      </c>
      <c r="L13">
        <v>3.2000000000000003E-4</v>
      </c>
      <c r="M13">
        <v>9.4506759610037001</v>
      </c>
      <c r="N13">
        <v>10.770835285541651</v>
      </c>
      <c r="O13">
        <v>12.348675461728904</v>
      </c>
      <c r="P13">
        <v>11.621250028174094</v>
      </c>
      <c r="Q13">
        <f t="shared" si="2"/>
        <v>11.047859184112088</v>
      </c>
      <c r="R13">
        <f t="shared" si="3"/>
        <v>1.2448074197407768</v>
      </c>
      <c r="U13">
        <v>3.2000000000000003E-4</v>
      </c>
      <c r="V13">
        <v>9.9967321787031427</v>
      </c>
      <c r="W13">
        <v>9.0303907380607811</v>
      </c>
      <c r="X13">
        <v>14.106206354216855</v>
      </c>
      <c r="Y13">
        <v>11.900173337099124</v>
      </c>
      <c r="Z13">
        <f t="shared" si="4"/>
        <v>11.258375652019977</v>
      </c>
      <c r="AA13">
        <f t="shared" si="5"/>
        <v>2.2418522853168219</v>
      </c>
    </row>
    <row r="14" spans="3:27">
      <c r="C14">
        <v>0</v>
      </c>
      <c r="D14">
        <v>11.518647552687188</v>
      </c>
      <c r="E14">
        <v>12.364498258038722</v>
      </c>
      <c r="F14">
        <v>9.3890598829623642</v>
      </c>
      <c r="G14">
        <v>9.5373563021408145</v>
      </c>
      <c r="H14">
        <f t="shared" si="0"/>
        <v>10.702390498957273</v>
      </c>
      <c r="I14">
        <f t="shared" si="1"/>
        <v>1.4732073589308288</v>
      </c>
      <c r="L14">
        <v>0</v>
      </c>
      <c r="M14">
        <v>11.106716529616573</v>
      </c>
      <c r="N14">
        <v>11.925487910100655</v>
      </c>
      <c r="O14">
        <v>11.000115068928661</v>
      </c>
      <c r="P14">
        <v>13.398293895534023</v>
      </c>
      <c r="Q14">
        <f t="shared" si="2"/>
        <v>11.857653351044977</v>
      </c>
      <c r="R14">
        <f t="shared" si="3"/>
        <v>1.1071664779664316</v>
      </c>
      <c r="U14">
        <v>0</v>
      </c>
      <c r="V14">
        <v>10.296204658979507</v>
      </c>
      <c r="W14">
        <v>10.510480369730638</v>
      </c>
      <c r="X14">
        <v>16.110105054465507</v>
      </c>
      <c r="Y14">
        <v>14.120881859414197</v>
      </c>
      <c r="Z14">
        <f t="shared" si="4"/>
        <v>12.759417985647463</v>
      </c>
      <c r="AA14">
        <f t="shared" si="5"/>
        <v>2.8405297631296698</v>
      </c>
    </row>
    <row r="18" spans="3:27">
      <c r="C18" t="s">
        <v>47</v>
      </c>
      <c r="D18" s="24" t="s">
        <v>127</v>
      </c>
      <c r="E18" s="23"/>
      <c r="F18" s="23"/>
      <c r="G18" s="23"/>
      <c r="L18" t="s">
        <v>36</v>
      </c>
      <c r="M18" s="24" t="s">
        <v>127</v>
      </c>
      <c r="N18" s="23"/>
      <c r="O18" s="23"/>
      <c r="P18" s="23"/>
      <c r="U18" t="s">
        <v>144</v>
      </c>
      <c r="V18" s="24" t="s">
        <v>127</v>
      </c>
    </row>
    <row r="19" spans="3:27">
      <c r="D19" s="126" t="s">
        <v>123</v>
      </c>
      <c r="E19" s="126"/>
      <c r="F19" s="126" t="s">
        <v>119</v>
      </c>
      <c r="G19" s="126"/>
      <c r="M19" s="126" t="s">
        <v>123</v>
      </c>
      <c r="N19" s="126"/>
      <c r="O19" s="126" t="s">
        <v>119</v>
      </c>
      <c r="P19" s="126"/>
      <c r="V19" s="126" t="s">
        <v>123</v>
      </c>
      <c r="W19" s="126"/>
      <c r="X19" s="126" t="s">
        <v>119</v>
      </c>
      <c r="Y19" s="126"/>
    </row>
    <row r="20" spans="3:27">
      <c r="C20" s="23" t="s">
        <v>126</v>
      </c>
      <c r="D20" s="25" t="s">
        <v>124</v>
      </c>
      <c r="E20" s="25" t="s">
        <v>125</v>
      </c>
      <c r="F20" s="25" t="s">
        <v>124</v>
      </c>
      <c r="G20" s="25" t="s">
        <v>125</v>
      </c>
      <c r="H20" s="23" t="s">
        <v>2</v>
      </c>
      <c r="I20" s="23" t="s">
        <v>3</v>
      </c>
      <c r="L20" s="23" t="s">
        <v>126</v>
      </c>
      <c r="M20" s="25" t="s">
        <v>124</v>
      </c>
      <c r="N20" s="25" t="s">
        <v>125</v>
      </c>
      <c r="O20" s="25" t="s">
        <v>124</v>
      </c>
      <c r="P20" s="25" t="s">
        <v>125</v>
      </c>
      <c r="Q20" s="23" t="s">
        <v>2</v>
      </c>
      <c r="R20" s="23" t="s">
        <v>3</v>
      </c>
      <c r="U20" s="23" t="s">
        <v>126</v>
      </c>
      <c r="V20" s="25" t="s">
        <v>124</v>
      </c>
      <c r="W20" s="25" t="s">
        <v>125</v>
      </c>
      <c r="X20" s="25" t="s">
        <v>124</v>
      </c>
      <c r="Y20" s="25" t="s">
        <v>125</v>
      </c>
      <c r="Z20" s="23" t="s">
        <v>2</v>
      </c>
      <c r="AA20" s="23" t="s">
        <v>3</v>
      </c>
    </row>
    <row r="21" spans="3:27">
      <c r="C21" t="s">
        <v>18</v>
      </c>
      <c r="D21">
        <v>101.95984922040094</v>
      </c>
      <c r="E21">
        <v>98.04015077959906</v>
      </c>
      <c r="F21">
        <v>99.95315752552915</v>
      </c>
      <c r="G21">
        <v>100.04684247447085</v>
      </c>
      <c r="H21">
        <f>AVERAGE(D21:G21)</f>
        <v>100</v>
      </c>
      <c r="I21">
        <f>STDEV(D21:G21)</f>
        <v>1.6006671909177386</v>
      </c>
      <c r="L21" t="s">
        <v>18</v>
      </c>
      <c r="M21">
        <v>101.83018769189954</v>
      </c>
      <c r="N21">
        <v>98.169812308100461</v>
      </c>
      <c r="O21">
        <v>101.28936513980875</v>
      </c>
      <c r="P21">
        <v>98.710634860191249</v>
      </c>
      <c r="Q21">
        <f>AVERAGE(M21:P21)</f>
        <v>100</v>
      </c>
      <c r="R21">
        <f>STDEV(M21:P21)</f>
        <v>1.8279404533216435</v>
      </c>
      <c r="U21" t="s">
        <v>18</v>
      </c>
      <c r="V21">
        <v>99.632603519910361</v>
      </c>
      <c r="W21">
        <v>100.36739648008964</v>
      </c>
      <c r="X21">
        <v>100.13014127250474</v>
      </c>
      <c r="Y21">
        <v>99.869858727495256</v>
      </c>
      <c r="Z21">
        <f>AVERAGE(V21:Y21)</f>
        <v>100</v>
      </c>
      <c r="AA21">
        <f>STDEV(V21:Y21)</f>
        <v>0.31824196705380248</v>
      </c>
    </row>
    <row r="22" spans="3:27">
      <c r="C22">
        <v>25</v>
      </c>
      <c r="D22">
        <v>109.70158204352047</v>
      </c>
      <c r="E22">
        <v>97.54583357130619</v>
      </c>
      <c r="F22">
        <v>103.73574446401928</v>
      </c>
      <c r="G22">
        <v>102.3736567063571</v>
      </c>
      <c r="H22">
        <f t="shared" ref="H22:H30" si="6">AVERAGE(D22:G22)</f>
        <v>103.33920419630076</v>
      </c>
      <c r="I22">
        <f t="shared" ref="I22:I30" si="7">STDEV(D22:G22)</f>
        <v>5.0044154240231</v>
      </c>
      <c r="L22">
        <v>25</v>
      </c>
      <c r="M22">
        <v>96.481157183903505</v>
      </c>
      <c r="N22">
        <v>93.441675317231315</v>
      </c>
      <c r="O22">
        <v>94.995450625346251</v>
      </c>
      <c r="P22">
        <v>104.2645493983793</v>
      </c>
      <c r="Q22">
        <f t="shared" ref="Q22:Q30" si="8">AVERAGE(M22:P22)</f>
        <v>97.295708131215093</v>
      </c>
      <c r="R22">
        <f t="shared" ref="R22:R30" si="9">STDEV(M22:P22)</f>
        <v>4.8087765380003091</v>
      </c>
      <c r="U22">
        <v>25</v>
      </c>
      <c r="V22">
        <v>102.62429391718406</v>
      </c>
      <c r="W22">
        <v>100.77330656832079</v>
      </c>
      <c r="X22">
        <v>98.589213226783627</v>
      </c>
      <c r="Y22">
        <v>89.894945534492976</v>
      </c>
      <c r="Z22">
        <f t="shared" ref="Z22:Z30" si="10">AVERAGE(V22:Y22)</f>
        <v>97.970439811695371</v>
      </c>
      <c r="AA22">
        <f t="shared" ref="AA22:AA30" si="11">STDEV(V22:Y22)</f>
        <v>5.6305982053691377</v>
      </c>
    </row>
    <row r="23" spans="3:27">
      <c r="C23">
        <v>5</v>
      </c>
      <c r="D23">
        <v>80.577702895653672</v>
      </c>
      <c r="E23">
        <v>56.843623279456281</v>
      </c>
      <c r="F23">
        <v>75.352175433064389</v>
      </c>
      <c r="G23">
        <v>78.526267203184375</v>
      </c>
      <c r="H23">
        <f t="shared" si="6"/>
        <v>72.824942202839679</v>
      </c>
      <c r="I23">
        <f t="shared" si="7"/>
        <v>10.868913890087946</v>
      </c>
      <c r="L23">
        <v>5</v>
      </c>
      <c r="M23">
        <v>91.19394829619371</v>
      </c>
      <c r="N23">
        <v>102.54016275636806</v>
      </c>
      <c r="O23">
        <v>109.30717828447649</v>
      </c>
      <c r="P23">
        <v>107.31423189117564</v>
      </c>
      <c r="Q23">
        <f t="shared" si="8"/>
        <v>102.58888030705347</v>
      </c>
      <c r="R23">
        <f t="shared" si="9"/>
        <v>8.1098977436807296</v>
      </c>
      <c r="U23">
        <v>5</v>
      </c>
      <c r="V23">
        <v>77.100508846459078</v>
      </c>
      <c r="W23">
        <v>71.652117081368743</v>
      </c>
      <c r="X23">
        <v>87.645439794432164</v>
      </c>
      <c r="Y23">
        <v>81.417487664268734</v>
      </c>
      <c r="Z23">
        <f t="shared" si="10"/>
        <v>79.453888346632169</v>
      </c>
      <c r="AA23">
        <f t="shared" si="11"/>
        <v>6.7666650414489506</v>
      </c>
    </row>
    <row r="24" spans="3:27">
      <c r="C24">
        <v>1</v>
      </c>
      <c r="D24">
        <v>26.179679022217144</v>
      </c>
      <c r="E24">
        <v>26.582329087897655</v>
      </c>
      <c r="F24">
        <v>22.950755991837983</v>
      </c>
      <c r="G24">
        <v>24.641883570173455</v>
      </c>
      <c r="H24">
        <f t="shared" si="6"/>
        <v>25.088661918031562</v>
      </c>
      <c r="I24">
        <f t="shared" si="7"/>
        <v>1.6524338188794652</v>
      </c>
      <c r="L24">
        <v>1</v>
      </c>
      <c r="M24">
        <v>93.601340604269836</v>
      </c>
      <c r="N24">
        <v>107.87824061510078</v>
      </c>
      <c r="O24">
        <v>109.45759828606609</v>
      </c>
      <c r="P24">
        <v>112.73907942484516</v>
      </c>
      <c r="Q24">
        <f t="shared" si="8"/>
        <v>105.91906473257046</v>
      </c>
      <c r="R24">
        <f t="shared" si="9"/>
        <v>8.4577088692636888</v>
      </c>
      <c r="U24">
        <v>1</v>
      </c>
      <c r="V24">
        <v>22.453900378133607</v>
      </c>
      <c r="W24">
        <v>19.396153307501983</v>
      </c>
      <c r="X24">
        <v>20.75559469023608</v>
      </c>
      <c r="Y24">
        <v>23.12693481306729</v>
      </c>
      <c r="Z24">
        <f t="shared" si="10"/>
        <v>21.43314579723474</v>
      </c>
      <c r="AA24">
        <f t="shared" si="11"/>
        <v>1.6851582567030894</v>
      </c>
    </row>
    <row r="25" spans="3:27">
      <c r="C25">
        <v>0.2</v>
      </c>
      <c r="D25">
        <v>10.470615112227998</v>
      </c>
      <c r="E25">
        <v>13.61928151236507</v>
      </c>
      <c r="F25">
        <v>13.473266657069672</v>
      </c>
      <c r="G25">
        <v>12.578232644863208</v>
      </c>
      <c r="H25">
        <f t="shared" si="6"/>
        <v>12.535348981631486</v>
      </c>
      <c r="I25">
        <f t="shared" si="7"/>
        <v>1.4513860337755258</v>
      </c>
      <c r="L25">
        <v>0.2</v>
      </c>
      <c r="M25">
        <v>100.95689645730475</v>
      </c>
      <c r="N25">
        <v>99.882076476264999</v>
      </c>
      <c r="O25">
        <v>107.99373170908201</v>
      </c>
      <c r="P25">
        <v>108.07344956481406</v>
      </c>
      <c r="Q25">
        <f t="shared" si="8"/>
        <v>104.22653855186645</v>
      </c>
      <c r="R25">
        <f t="shared" si="9"/>
        <v>4.4179700760333516</v>
      </c>
      <c r="U25">
        <v>0.2</v>
      </c>
      <c r="V25">
        <v>11.161710471033098</v>
      </c>
      <c r="W25">
        <v>13.073619345502077</v>
      </c>
      <c r="X25">
        <v>13.63132915773676</v>
      </c>
      <c r="Y25">
        <v>14.038089858395219</v>
      </c>
      <c r="Z25">
        <f t="shared" si="10"/>
        <v>12.976187208166788</v>
      </c>
      <c r="AA25">
        <f t="shared" si="11"/>
        <v>1.2726176518805052</v>
      </c>
    </row>
    <row r="26" spans="3:27">
      <c r="C26">
        <v>0.04</v>
      </c>
      <c r="D26">
        <v>10.466331600890969</v>
      </c>
      <c r="E26">
        <v>10.276714832371923</v>
      </c>
      <c r="F26">
        <v>9.4877718291643536</v>
      </c>
      <c r="G26">
        <v>10.198634941743958</v>
      </c>
      <c r="H26">
        <f t="shared" si="6"/>
        <v>10.107363301042799</v>
      </c>
      <c r="I26">
        <f t="shared" si="7"/>
        <v>0.42808187919298213</v>
      </c>
      <c r="L26">
        <v>0.04</v>
      </c>
      <c r="M26">
        <v>93.87028899173562</v>
      </c>
      <c r="N26">
        <v>89.882794483272264</v>
      </c>
      <c r="O26">
        <v>75.209526283759971</v>
      </c>
      <c r="P26">
        <v>72.832463198702698</v>
      </c>
      <c r="Q26">
        <f t="shared" si="8"/>
        <v>82.948768239367638</v>
      </c>
      <c r="R26">
        <f t="shared" si="9"/>
        <v>10.481663818605366</v>
      </c>
      <c r="U26">
        <v>0.04</v>
      </c>
      <c r="V26">
        <v>11.34610895849867</v>
      </c>
      <c r="W26">
        <v>11.084916670556929</v>
      </c>
      <c r="X26">
        <v>11.741234846848643</v>
      </c>
      <c r="Y26">
        <v>11.811289616941625</v>
      </c>
      <c r="Z26">
        <f t="shared" si="10"/>
        <v>11.495887523211465</v>
      </c>
      <c r="AA26">
        <f t="shared" si="11"/>
        <v>0.34205479586576792</v>
      </c>
    </row>
    <row r="27" spans="3:27">
      <c r="C27">
        <v>8.0000000000000002E-3</v>
      </c>
      <c r="D27">
        <v>9.9337483579873211</v>
      </c>
      <c r="E27">
        <v>10.089382603232623</v>
      </c>
      <c r="F27">
        <v>10.457753800524179</v>
      </c>
      <c r="G27">
        <v>8.7362357387515228</v>
      </c>
      <c r="H27">
        <f t="shared" si="6"/>
        <v>9.8042801251239116</v>
      </c>
      <c r="I27">
        <f t="shared" si="7"/>
        <v>0.74516040824492036</v>
      </c>
      <c r="L27">
        <v>8.0000000000000002E-3</v>
      </c>
      <c r="M27">
        <v>34.870557940123078</v>
      </c>
      <c r="N27">
        <v>28.695454285467413</v>
      </c>
      <c r="O27">
        <v>17.499255610796549</v>
      </c>
      <c r="P27">
        <v>17.810772112511312</v>
      </c>
      <c r="Q27">
        <f t="shared" si="8"/>
        <v>24.719009987224588</v>
      </c>
      <c r="R27">
        <f t="shared" si="9"/>
        <v>8.5384354321425189</v>
      </c>
      <c r="U27">
        <v>8.0000000000000002E-3</v>
      </c>
      <c r="V27">
        <v>10.143083889641007</v>
      </c>
      <c r="W27">
        <v>9.6031931282386456</v>
      </c>
      <c r="X27">
        <v>10.454220730674022</v>
      </c>
      <c r="Y27">
        <v>10.47277278441406</v>
      </c>
      <c r="Z27">
        <f t="shared" si="10"/>
        <v>10.168317633241934</v>
      </c>
      <c r="AA27">
        <f t="shared" si="11"/>
        <v>0.40597042920547516</v>
      </c>
    </row>
    <row r="28" spans="3:27">
      <c r="C28">
        <v>1.6000000000000001E-3</v>
      </c>
      <c r="D28">
        <v>9.4097321377577252</v>
      </c>
      <c r="E28">
        <v>8.7323662116625727</v>
      </c>
      <c r="F28">
        <v>10.537957256813295</v>
      </c>
      <c r="G28">
        <v>9.0328285771084253</v>
      </c>
      <c r="H28">
        <f t="shared" si="6"/>
        <v>9.4282210458355049</v>
      </c>
      <c r="I28">
        <f t="shared" si="7"/>
        <v>0.79002224699586443</v>
      </c>
      <c r="L28">
        <v>1.6000000000000001E-3</v>
      </c>
      <c r="M28">
        <v>11.411686963548366</v>
      </c>
      <c r="N28">
        <v>10.064511104160911</v>
      </c>
      <c r="O28">
        <v>13.076100895283716</v>
      </c>
      <c r="P28">
        <v>12.975267298003612</v>
      </c>
      <c r="Q28">
        <f t="shared" si="8"/>
        <v>11.881891565249152</v>
      </c>
      <c r="R28">
        <f t="shared" si="9"/>
        <v>1.4312664001649937</v>
      </c>
      <c r="U28">
        <v>1.6000000000000001E-3</v>
      </c>
      <c r="V28">
        <v>11.238270855702348</v>
      </c>
      <c r="W28">
        <v>9.028523411605434</v>
      </c>
      <c r="X28">
        <v>10.433453506338157</v>
      </c>
      <c r="Y28">
        <v>10.369490455383696</v>
      </c>
      <c r="Z28">
        <f t="shared" si="10"/>
        <v>10.267434557257408</v>
      </c>
      <c r="AA28">
        <f t="shared" si="11"/>
        <v>0.91567855404160958</v>
      </c>
    </row>
    <row r="29" spans="3:27">
      <c r="C29">
        <v>3.2000000000000003E-4</v>
      </c>
      <c r="D29">
        <v>10.244731281055456</v>
      </c>
      <c r="E29">
        <v>10.219315780455766</v>
      </c>
      <c r="F29">
        <v>10.058793017957806</v>
      </c>
      <c r="G29">
        <v>11.342505318334602</v>
      </c>
      <c r="H29">
        <f t="shared" si="6"/>
        <v>10.466336349450907</v>
      </c>
      <c r="I29">
        <f t="shared" si="7"/>
        <v>0.58988462061786551</v>
      </c>
      <c r="L29">
        <v>3.2000000000000003E-4</v>
      </c>
      <c r="M29">
        <v>9.7086716992061763</v>
      </c>
      <c r="N29">
        <v>9.6957719122960526</v>
      </c>
      <c r="O29">
        <v>10.736286927339309</v>
      </c>
      <c r="P29">
        <v>11.718762048132028</v>
      </c>
      <c r="Q29">
        <f t="shared" si="8"/>
        <v>10.464873146743392</v>
      </c>
      <c r="R29">
        <f t="shared" si="9"/>
        <v>0.96768799300338726</v>
      </c>
      <c r="U29">
        <v>3.2000000000000003E-4</v>
      </c>
      <c r="V29">
        <v>8.8630316045002573</v>
      </c>
      <c r="W29">
        <v>9.0007469305821388</v>
      </c>
      <c r="X29">
        <v>11.181350478753744</v>
      </c>
      <c r="Y29">
        <v>11.420865799427379</v>
      </c>
      <c r="Z29">
        <f t="shared" si="10"/>
        <v>10.11649870331588</v>
      </c>
      <c r="AA29">
        <f t="shared" si="11"/>
        <v>1.3725116406601918</v>
      </c>
    </row>
    <row r="30" spans="3:27">
      <c r="C30">
        <v>0</v>
      </c>
      <c r="D30">
        <v>11.518647552687188</v>
      </c>
      <c r="E30">
        <v>12.364498258038722</v>
      </c>
      <c r="F30">
        <v>9.3890598829623642</v>
      </c>
      <c r="G30">
        <v>9.5373563021408145</v>
      </c>
      <c r="H30">
        <f t="shared" si="6"/>
        <v>10.702390498957273</v>
      </c>
      <c r="I30">
        <f t="shared" si="7"/>
        <v>1.4732073589308288</v>
      </c>
      <c r="L30">
        <v>0</v>
      </c>
      <c r="M30">
        <v>11.106716529616573</v>
      </c>
      <c r="N30">
        <v>11.925487910100655</v>
      </c>
      <c r="O30">
        <v>11.000115068928661</v>
      </c>
      <c r="P30">
        <v>13.398293895534023</v>
      </c>
      <c r="Q30">
        <f t="shared" si="8"/>
        <v>11.857653351044977</v>
      </c>
      <c r="R30">
        <f t="shared" si="9"/>
        <v>1.1071664779664316</v>
      </c>
      <c r="U30">
        <v>0</v>
      </c>
      <c r="V30">
        <v>10.296204658979507</v>
      </c>
      <c r="W30">
        <v>10.510480369730638</v>
      </c>
      <c r="X30">
        <v>16.110105054465507</v>
      </c>
      <c r="Y30">
        <v>14.120881859414197</v>
      </c>
      <c r="Z30">
        <f t="shared" si="10"/>
        <v>12.759417985647463</v>
      </c>
      <c r="AA30">
        <f t="shared" si="11"/>
        <v>2.8405297631296698</v>
      </c>
    </row>
    <row r="33" spans="3:27">
      <c r="C33" t="s">
        <v>48</v>
      </c>
      <c r="D33" s="24" t="s">
        <v>127</v>
      </c>
      <c r="E33" s="23"/>
      <c r="F33" s="23"/>
      <c r="G33" s="23"/>
      <c r="L33" t="s">
        <v>37</v>
      </c>
      <c r="M33" s="24" t="s">
        <v>127</v>
      </c>
      <c r="N33" s="23"/>
      <c r="O33" s="23"/>
      <c r="P33" s="23"/>
      <c r="U33" t="s">
        <v>145</v>
      </c>
      <c r="V33" s="24" t="s">
        <v>127</v>
      </c>
    </row>
    <row r="34" spans="3:27">
      <c r="D34" s="126" t="s">
        <v>123</v>
      </c>
      <c r="E34" s="126"/>
      <c r="F34" s="126" t="s">
        <v>119</v>
      </c>
      <c r="G34" s="126"/>
      <c r="M34" s="126" t="s">
        <v>123</v>
      </c>
      <c r="N34" s="126"/>
      <c r="O34" s="126" t="s">
        <v>119</v>
      </c>
      <c r="P34" s="126"/>
      <c r="V34" s="126" t="s">
        <v>123</v>
      </c>
      <c r="W34" s="126"/>
      <c r="X34" s="126" t="s">
        <v>119</v>
      </c>
      <c r="Y34" s="126"/>
    </row>
    <row r="35" spans="3:27">
      <c r="C35" s="23" t="s">
        <v>126</v>
      </c>
      <c r="D35" s="25" t="s">
        <v>124</v>
      </c>
      <c r="E35" s="25" t="s">
        <v>125</v>
      </c>
      <c r="F35" s="25" t="s">
        <v>124</v>
      </c>
      <c r="G35" s="25" t="s">
        <v>125</v>
      </c>
      <c r="H35" s="23" t="s">
        <v>2</v>
      </c>
      <c r="I35" s="23" t="s">
        <v>3</v>
      </c>
      <c r="L35" s="23" t="s">
        <v>126</v>
      </c>
      <c r="M35" s="25" t="s">
        <v>124</v>
      </c>
      <c r="N35" s="25" t="s">
        <v>125</v>
      </c>
      <c r="O35" s="25" t="s">
        <v>124</v>
      </c>
      <c r="P35" s="25" t="s">
        <v>125</v>
      </c>
      <c r="Q35" s="23" t="s">
        <v>2</v>
      </c>
      <c r="R35" s="23" t="s">
        <v>3</v>
      </c>
      <c r="U35" s="23" t="s">
        <v>126</v>
      </c>
      <c r="V35" s="25" t="s">
        <v>124</v>
      </c>
      <c r="W35" s="25" t="s">
        <v>125</v>
      </c>
      <c r="X35" s="25" t="s">
        <v>124</v>
      </c>
      <c r="Y35" s="25" t="s">
        <v>125</v>
      </c>
      <c r="Z35" s="23" t="s">
        <v>2</v>
      </c>
      <c r="AA35" s="23" t="s">
        <v>3</v>
      </c>
    </row>
    <row r="36" spans="3:27">
      <c r="C36" t="s">
        <v>18</v>
      </c>
      <c r="D36">
        <v>101.95984922040094</v>
      </c>
      <c r="E36">
        <v>98.04015077959906</v>
      </c>
      <c r="F36">
        <v>99.95315752552915</v>
      </c>
      <c r="G36">
        <v>100.04684247447085</v>
      </c>
      <c r="H36">
        <f>AVERAGE(D36:G36)</f>
        <v>100</v>
      </c>
      <c r="I36">
        <f>STDEV(D36:G36)</f>
        <v>1.6006671909177386</v>
      </c>
      <c r="L36" t="s">
        <v>18</v>
      </c>
      <c r="M36">
        <v>101.83018769189954</v>
      </c>
      <c r="N36">
        <v>98.169812308100461</v>
      </c>
      <c r="O36">
        <v>101.28936513980875</v>
      </c>
      <c r="P36">
        <v>98.710634860191249</v>
      </c>
      <c r="Q36">
        <f>AVERAGE(M36:P36)</f>
        <v>100</v>
      </c>
      <c r="R36">
        <f>STDEV(M36:P36)</f>
        <v>1.8279404533216435</v>
      </c>
      <c r="U36" t="s">
        <v>18</v>
      </c>
      <c r="V36">
        <v>99.632603519910361</v>
      </c>
      <c r="W36">
        <v>100.36739648008964</v>
      </c>
      <c r="X36">
        <v>100.13014127250474</v>
      </c>
      <c r="Y36">
        <v>99.869858727495256</v>
      </c>
      <c r="Z36">
        <f>AVERAGE(V36:Y36)</f>
        <v>100</v>
      </c>
      <c r="AA36">
        <f>STDEV(V36:Y36)</f>
        <v>0.31824196705380248</v>
      </c>
    </row>
    <row r="37" spans="3:27">
      <c r="C37">
        <v>25</v>
      </c>
      <c r="D37">
        <v>104.94459992004113</v>
      </c>
      <c r="E37">
        <v>88.564452567251124</v>
      </c>
      <c r="F37">
        <v>90.545360652778442</v>
      </c>
      <c r="G37">
        <v>86.631614785769941</v>
      </c>
      <c r="H37">
        <f t="shared" ref="H37:H45" si="12">AVERAGE(D37:G37)</f>
        <v>92.671506981460155</v>
      </c>
      <c r="I37">
        <f t="shared" ref="I37:I45" si="13">STDEV(D37:G37)</f>
        <v>8.3366160638244242</v>
      </c>
      <c r="L37">
        <v>25</v>
      </c>
      <c r="M37">
        <v>100.11256889520628</v>
      </c>
      <c r="N37">
        <v>99.270188470754604</v>
      </c>
      <c r="O37">
        <v>96.680439349777515</v>
      </c>
      <c r="P37">
        <v>99.784927868389616</v>
      </c>
      <c r="Q37">
        <f t="shared" ref="Q37:Q45" si="14">AVERAGE(M37:P37)</f>
        <v>98.962031146032004</v>
      </c>
      <c r="R37">
        <f t="shared" ref="R37:R45" si="15">STDEV(M37:P37)</f>
        <v>1.5600767277560299</v>
      </c>
      <c r="U37">
        <v>25</v>
      </c>
      <c r="V37">
        <v>101.76742448998645</v>
      </c>
      <c r="W37">
        <v>101.51836982400448</v>
      </c>
      <c r="X37">
        <v>91.989389332845988</v>
      </c>
      <c r="Y37">
        <v>103.23885630742137</v>
      </c>
      <c r="Z37">
        <f t="shared" ref="Z37:Z45" si="16">AVERAGE(V37:Y37)</f>
        <v>99.628509988564574</v>
      </c>
      <c r="AA37">
        <f t="shared" ref="AA37:AA45" si="17">STDEV(V37:Y37)</f>
        <v>5.1490222494732256</v>
      </c>
    </row>
    <row r="38" spans="3:27">
      <c r="C38">
        <v>5</v>
      </c>
      <c r="D38">
        <v>48.098692101205096</v>
      </c>
      <c r="E38">
        <v>39.513393112113768</v>
      </c>
      <c r="F38">
        <v>36.725870984400316</v>
      </c>
      <c r="G38">
        <v>37.431478599844162</v>
      </c>
      <c r="H38">
        <f t="shared" si="12"/>
        <v>40.442358699390837</v>
      </c>
      <c r="I38">
        <f t="shared" si="13"/>
        <v>5.2395959809767483</v>
      </c>
      <c r="L38">
        <v>5</v>
      </c>
      <c r="M38">
        <v>102.03536732143226</v>
      </c>
      <c r="N38">
        <v>105.29828323307602</v>
      </c>
      <c r="O38">
        <v>106.97258393803834</v>
      </c>
      <c r="P38">
        <v>112.47169245041061</v>
      </c>
      <c r="Q38">
        <f t="shared" si="14"/>
        <v>106.6944817357393</v>
      </c>
      <c r="R38">
        <f t="shared" si="15"/>
        <v>4.3631113463169617</v>
      </c>
      <c r="U38">
        <v>5</v>
      </c>
      <c r="V38">
        <v>79.780355725689745</v>
      </c>
      <c r="W38">
        <v>84.323327575743434</v>
      </c>
      <c r="X38">
        <v>62.155194851943541</v>
      </c>
      <c r="Y38">
        <v>71.014769649947667</v>
      </c>
      <c r="Z38">
        <f t="shared" si="16"/>
        <v>74.318411950831106</v>
      </c>
      <c r="AA38">
        <f t="shared" si="17"/>
        <v>9.811372128100146</v>
      </c>
    </row>
    <row r="39" spans="3:27">
      <c r="C39">
        <v>1</v>
      </c>
      <c r="D39">
        <v>19.347764007082073</v>
      </c>
      <c r="E39">
        <v>12.030098806328175</v>
      </c>
      <c r="F39">
        <v>13.104924857815952</v>
      </c>
      <c r="G39">
        <v>13.945347399785668</v>
      </c>
      <c r="H39">
        <f t="shared" si="12"/>
        <v>14.607033767752966</v>
      </c>
      <c r="I39">
        <f t="shared" si="13"/>
        <v>3.2562389871531665</v>
      </c>
      <c r="L39">
        <v>1</v>
      </c>
      <c r="M39">
        <v>105.15833271471146</v>
      </c>
      <c r="N39">
        <v>105.75220969698887</v>
      </c>
      <c r="O39">
        <v>110.54422858146108</v>
      </c>
      <c r="P39">
        <v>114.23639903057395</v>
      </c>
      <c r="Q39">
        <f t="shared" si="14"/>
        <v>108.92279250593384</v>
      </c>
      <c r="R39">
        <f t="shared" si="15"/>
        <v>4.2851379640888467</v>
      </c>
      <c r="U39">
        <v>1</v>
      </c>
      <c r="V39">
        <v>22.962280005601979</v>
      </c>
      <c r="W39">
        <v>23.773633350450492</v>
      </c>
      <c r="X39">
        <v>20.679171304680104</v>
      </c>
      <c r="Y39">
        <v>20.99123346236702</v>
      </c>
      <c r="Z39">
        <f t="shared" si="16"/>
        <v>22.101579530774899</v>
      </c>
      <c r="AA39">
        <f t="shared" si="17"/>
        <v>1.5047350637847932</v>
      </c>
    </row>
    <row r="40" spans="3:27">
      <c r="C40">
        <v>0.2</v>
      </c>
      <c r="D40">
        <v>14.045348106687989</v>
      </c>
      <c r="E40">
        <v>10.302415900394083</v>
      </c>
      <c r="F40">
        <v>10.338476865530108</v>
      </c>
      <c r="G40">
        <v>10.365668350710749</v>
      </c>
      <c r="H40">
        <f t="shared" si="12"/>
        <v>11.262977305830731</v>
      </c>
      <c r="I40">
        <f t="shared" si="13"/>
        <v>1.855094778542963</v>
      </c>
      <c r="L40">
        <v>0.2</v>
      </c>
      <c r="M40">
        <v>101.00946917376865</v>
      </c>
      <c r="N40">
        <v>102.18602709685427</v>
      </c>
      <c r="O40">
        <v>105.29281483511335</v>
      </c>
      <c r="P40">
        <v>112.44867866467847</v>
      </c>
      <c r="Q40">
        <f t="shared" si="14"/>
        <v>105.23424744260369</v>
      </c>
      <c r="R40">
        <f t="shared" si="15"/>
        <v>5.1378285521730618</v>
      </c>
      <c r="U40">
        <v>0.2</v>
      </c>
      <c r="V40">
        <v>12.493814481116662</v>
      </c>
      <c r="W40">
        <v>12.526726109892161</v>
      </c>
      <c r="X40">
        <v>11.962198113782238</v>
      </c>
      <c r="Y40">
        <v>11.055362651116168</v>
      </c>
      <c r="Z40">
        <f t="shared" si="16"/>
        <v>12.009525338976808</v>
      </c>
      <c r="AA40">
        <f t="shared" si="17"/>
        <v>0.68670685443403234</v>
      </c>
    </row>
    <row r="41" spans="3:27">
      <c r="C41">
        <v>0.04</v>
      </c>
      <c r="D41">
        <v>11.275915243589012</v>
      </c>
      <c r="E41">
        <v>12.570963504483409</v>
      </c>
      <c r="F41">
        <v>10.353786357186436</v>
      </c>
      <c r="G41">
        <v>10.162988961171015</v>
      </c>
      <c r="H41">
        <f t="shared" si="12"/>
        <v>11.090913516607468</v>
      </c>
      <c r="I41">
        <f t="shared" si="13"/>
        <v>1.0998748467190536</v>
      </c>
      <c r="L41">
        <v>0.04</v>
      </c>
      <c r="M41">
        <v>92.283371809584551</v>
      </c>
      <c r="N41">
        <v>93.105794073156403</v>
      </c>
      <c r="O41">
        <v>93.781414114093806</v>
      </c>
      <c r="P41">
        <v>94.420343237565135</v>
      </c>
      <c r="Q41">
        <f t="shared" si="14"/>
        <v>93.397730808599974</v>
      </c>
      <c r="R41">
        <f t="shared" si="15"/>
        <v>0.91651006449771255</v>
      </c>
      <c r="U41">
        <v>0.04</v>
      </c>
      <c r="V41">
        <v>10.522617991690398</v>
      </c>
      <c r="W41">
        <v>10.602679613463424</v>
      </c>
      <c r="X41">
        <v>11.216516311962476</v>
      </c>
      <c r="Y41">
        <v>11.935339170307852</v>
      </c>
      <c r="Z41">
        <f t="shared" si="16"/>
        <v>11.069288271856038</v>
      </c>
      <c r="AA41">
        <f t="shared" si="17"/>
        <v>0.65530966975064853</v>
      </c>
    </row>
    <row r="42" spans="3:27">
      <c r="C42">
        <v>8.0000000000000002E-3</v>
      </c>
      <c r="D42">
        <v>11.42298246616026</v>
      </c>
      <c r="E42">
        <v>12.315380661374151</v>
      </c>
      <c r="F42">
        <v>9.9719630652801285</v>
      </c>
      <c r="G42">
        <v>9.948199078231502</v>
      </c>
      <c r="H42">
        <f t="shared" si="12"/>
        <v>10.914631317761511</v>
      </c>
      <c r="I42">
        <f t="shared" si="13"/>
        <v>1.1609097469296599</v>
      </c>
      <c r="L42">
        <v>8.0000000000000002E-3</v>
      </c>
      <c r="M42">
        <v>28.833457666185158</v>
      </c>
      <c r="N42">
        <v>31.344535053953965</v>
      </c>
      <c r="O42">
        <v>24.97541439642788</v>
      </c>
      <c r="P42">
        <v>21.855029757773973</v>
      </c>
      <c r="Q42">
        <f t="shared" si="14"/>
        <v>26.752109218585243</v>
      </c>
      <c r="R42">
        <f t="shared" si="15"/>
        <v>4.1857065572520735</v>
      </c>
      <c r="U42">
        <v>8.0000000000000002E-3</v>
      </c>
      <c r="V42">
        <v>9.4169273143177268</v>
      </c>
      <c r="W42">
        <v>9.98809579384716</v>
      </c>
      <c r="X42">
        <v>10.793141831835324</v>
      </c>
      <c r="Y42">
        <v>10.871503491662651</v>
      </c>
      <c r="Z42">
        <f t="shared" si="16"/>
        <v>10.267417107915715</v>
      </c>
      <c r="AA42">
        <f t="shared" si="17"/>
        <v>0.69345995555526563</v>
      </c>
    </row>
    <row r="43" spans="3:27">
      <c r="C43">
        <v>1.6000000000000001E-3</v>
      </c>
      <c r="D43">
        <v>10.724198983379976</v>
      </c>
      <c r="E43">
        <v>10.219315780455766</v>
      </c>
      <c r="F43">
        <v>8.8246651905574716</v>
      </c>
      <c r="G43">
        <v>9.8220671469734047</v>
      </c>
      <c r="H43">
        <f t="shared" si="12"/>
        <v>9.8975617753416554</v>
      </c>
      <c r="I43">
        <f t="shared" si="13"/>
        <v>0.80491432961824916</v>
      </c>
      <c r="L43">
        <v>1.6000000000000001E-3</v>
      </c>
      <c r="M43">
        <v>11.778479017766413</v>
      </c>
      <c r="N43">
        <v>10.630884767177101</v>
      </c>
      <c r="O43">
        <v>12.373587291645165</v>
      </c>
      <c r="P43">
        <v>13.161275628045027</v>
      </c>
      <c r="Q43">
        <f t="shared" si="14"/>
        <v>11.986056676158427</v>
      </c>
      <c r="R43">
        <f t="shared" si="15"/>
        <v>1.066286226421495</v>
      </c>
      <c r="U43">
        <v>1.6000000000000001E-3</v>
      </c>
      <c r="V43">
        <v>9.5961906540310906</v>
      </c>
      <c r="W43">
        <v>7.4473647355398906</v>
      </c>
      <c r="X43">
        <v>9.4978208259263557</v>
      </c>
      <c r="Y43">
        <v>10.043306585148388</v>
      </c>
      <c r="Z43">
        <f t="shared" si="16"/>
        <v>9.1461707001614307</v>
      </c>
      <c r="AA43">
        <f t="shared" si="17"/>
        <v>1.1571473935784811</v>
      </c>
    </row>
    <row r="44" spans="3:27">
      <c r="C44">
        <v>3.2000000000000003E-4</v>
      </c>
      <c r="D44">
        <v>11.162830544291507</v>
      </c>
      <c r="E44">
        <v>10.625963790050831</v>
      </c>
      <c r="F44">
        <v>9.6600607352668995</v>
      </c>
      <c r="G44">
        <v>9.0412830725007254</v>
      </c>
      <c r="H44">
        <f t="shared" si="12"/>
        <v>10.122534535527491</v>
      </c>
      <c r="I44">
        <f t="shared" si="13"/>
        <v>0.95195299995767702</v>
      </c>
      <c r="L44">
        <v>3.2000000000000003E-4</v>
      </c>
      <c r="M44">
        <v>9.1530072932474482</v>
      </c>
      <c r="N44">
        <v>10.354878005741622</v>
      </c>
      <c r="O44">
        <v>8.4956457680139223</v>
      </c>
      <c r="P44">
        <v>9.7009038249149135</v>
      </c>
      <c r="Q44">
        <f t="shared" si="14"/>
        <v>9.4261087229794764</v>
      </c>
      <c r="R44">
        <f t="shared" si="15"/>
        <v>0.79130070772434036</v>
      </c>
      <c r="U44">
        <v>3.2000000000000003E-4</v>
      </c>
      <c r="V44">
        <v>10.362261332337425</v>
      </c>
      <c r="W44">
        <v>9.45520750665235</v>
      </c>
      <c r="X44">
        <v>11.763940345455854</v>
      </c>
      <c r="Y44">
        <v>10.615374391520326</v>
      </c>
      <c r="Z44">
        <f t="shared" si="16"/>
        <v>10.549195893991488</v>
      </c>
      <c r="AA44">
        <f t="shared" si="17"/>
        <v>0.95074335791742848</v>
      </c>
    </row>
    <row r="45" spans="3:27">
      <c r="C45">
        <v>0</v>
      </c>
      <c r="D45">
        <v>11.518647552687188</v>
      </c>
      <c r="E45">
        <v>12.364498258038722</v>
      </c>
      <c r="F45">
        <v>9.3890598829623642</v>
      </c>
      <c r="G45">
        <v>9.5373563021408145</v>
      </c>
      <c r="H45">
        <f t="shared" si="12"/>
        <v>10.702390498957273</v>
      </c>
      <c r="I45">
        <f t="shared" si="13"/>
        <v>1.4732073589308288</v>
      </c>
      <c r="L45">
        <v>0</v>
      </c>
      <c r="M45">
        <v>11.106716529616573</v>
      </c>
      <c r="N45">
        <v>11.925487910100655</v>
      </c>
      <c r="O45">
        <v>11.000115068928661</v>
      </c>
      <c r="P45">
        <v>13.398293895534023</v>
      </c>
      <c r="Q45">
        <f t="shared" si="14"/>
        <v>11.857653351044977</v>
      </c>
      <c r="R45">
        <f t="shared" si="15"/>
        <v>1.1071664779664316</v>
      </c>
      <c r="U45">
        <v>0</v>
      </c>
      <c r="V45">
        <v>10.296204658979507</v>
      </c>
      <c r="W45">
        <v>10.510480369730638</v>
      </c>
      <c r="X45">
        <v>16.110105054465507</v>
      </c>
      <c r="Y45">
        <v>14.120881859414197</v>
      </c>
      <c r="Z45">
        <f t="shared" si="16"/>
        <v>12.759417985647463</v>
      </c>
      <c r="AA45">
        <f t="shared" si="17"/>
        <v>2.8405297631296698</v>
      </c>
    </row>
    <row r="48" spans="3:27">
      <c r="C48" t="s">
        <v>49</v>
      </c>
      <c r="D48" s="24" t="s">
        <v>127</v>
      </c>
      <c r="E48" s="23"/>
      <c r="F48" s="23"/>
      <c r="G48" s="23"/>
      <c r="L48" t="s">
        <v>38</v>
      </c>
      <c r="M48" s="24" t="s">
        <v>127</v>
      </c>
      <c r="N48" s="23"/>
      <c r="O48" s="23"/>
      <c r="P48" s="23"/>
      <c r="U48" t="s">
        <v>146</v>
      </c>
      <c r="V48" s="24" t="s">
        <v>127</v>
      </c>
    </row>
    <row r="49" spans="3:27">
      <c r="D49" s="126" t="s">
        <v>123</v>
      </c>
      <c r="E49" s="126"/>
      <c r="F49" s="126" t="s">
        <v>119</v>
      </c>
      <c r="G49" s="126"/>
      <c r="M49" s="126" t="s">
        <v>123</v>
      </c>
      <c r="N49" s="126"/>
      <c r="O49" s="126" t="s">
        <v>119</v>
      </c>
      <c r="P49" s="126"/>
      <c r="V49" s="126" t="s">
        <v>123</v>
      </c>
      <c r="W49" s="126"/>
      <c r="X49" s="126" t="s">
        <v>119</v>
      </c>
      <c r="Y49" s="126"/>
    </row>
    <row r="50" spans="3:27">
      <c r="C50" s="23" t="s">
        <v>126</v>
      </c>
      <c r="D50" s="25" t="s">
        <v>124</v>
      </c>
      <c r="E50" s="25" t="s">
        <v>125</v>
      </c>
      <c r="F50" s="25" t="s">
        <v>124</v>
      </c>
      <c r="G50" s="25" t="s">
        <v>125</v>
      </c>
      <c r="H50" s="23" t="s">
        <v>2</v>
      </c>
      <c r="I50" s="23" t="s">
        <v>3</v>
      </c>
      <c r="L50" s="23" t="s">
        <v>126</v>
      </c>
      <c r="M50" s="25" t="s">
        <v>124</v>
      </c>
      <c r="N50" s="25" t="s">
        <v>125</v>
      </c>
      <c r="O50" s="25" t="s">
        <v>124</v>
      </c>
      <c r="P50" s="25" t="s">
        <v>125</v>
      </c>
      <c r="Q50" s="23" t="s">
        <v>2</v>
      </c>
      <c r="R50" s="23" t="s">
        <v>3</v>
      </c>
      <c r="U50" s="23" t="s">
        <v>126</v>
      </c>
      <c r="V50" s="25" t="s">
        <v>124</v>
      </c>
      <c r="W50" s="25" t="s">
        <v>125</v>
      </c>
      <c r="X50" s="25" t="s">
        <v>124</v>
      </c>
      <c r="Y50" s="25" t="s">
        <v>125</v>
      </c>
      <c r="Z50" s="23" t="s">
        <v>2</v>
      </c>
      <c r="AA50" s="23" t="s">
        <v>3</v>
      </c>
    </row>
    <row r="51" spans="3:27">
      <c r="C51" t="s">
        <v>18</v>
      </c>
      <c r="D51">
        <v>101.95984922040094</v>
      </c>
      <c r="E51">
        <v>98.04015077959906</v>
      </c>
      <c r="F51">
        <v>99.95315752552915</v>
      </c>
      <c r="G51">
        <v>100.04684247447085</v>
      </c>
      <c r="H51">
        <f>AVERAGE(D51:G51)</f>
        <v>100</v>
      </c>
      <c r="I51">
        <f>STDEV(D51:G51)</f>
        <v>1.6006671909177386</v>
      </c>
      <c r="L51" t="s">
        <v>18</v>
      </c>
      <c r="M51">
        <v>101.83018769189954</v>
      </c>
      <c r="N51">
        <v>98.169812308100461</v>
      </c>
      <c r="O51">
        <v>101.28936513980875</v>
      </c>
      <c r="P51">
        <v>98.710634860191249</v>
      </c>
      <c r="Q51">
        <f>AVERAGE(M51:P51)</f>
        <v>100</v>
      </c>
      <c r="R51">
        <f>STDEV(M51:P51)</f>
        <v>1.8279404533216435</v>
      </c>
      <c r="U51" t="s">
        <v>18</v>
      </c>
      <c r="V51">
        <v>99.632603519910361</v>
      </c>
      <c r="W51">
        <v>100.36739648008964</v>
      </c>
      <c r="X51">
        <v>100.13014127250474</v>
      </c>
      <c r="Y51">
        <v>99.869858727495256</v>
      </c>
      <c r="Z51">
        <f>AVERAGE(V51:Y51)</f>
        <v>100</v>
      </c>
      <c r="AA51">
        <f>STDEV(V51:Y51)</f>
        <v>0.31824196705380248</v>
      </c>
    </row>
    <row r="52" spans="3:27">
      <c r="C52">
        <v>25</v>
      </c>
      <c r="D52">
        <v>94.993717516705686</v>
      </c>
      <c r="E52">
        <v>97.015249300359812</v>
      </c>
      <c r="F52">
        <v>76.046129554859391</v>
      </c>
      <c r="G52">
        <v>72.104963702794777</v>
      </c>
      <c r="H52">
        <f t="shared" ref="H52:H60" si="18">AVERAGE(D52:G52)</f>
        <v>85.040015018679924</v>
      </c>
      <c r="I52">
        <f t="shared" ref="I52:I60" si="19">STDEV(D52:G52)</f>
        <v>12.789161528435228</v>
      </c>
      <c r="L52">
        <v>25</v>
      </c>
      <c r="M52">
        <v>99.862118315385189</v>
      </c>
      <c r="N52">
        <v>106.0880909410638</v>
      </c>
      <c r="O52">
        <v>96.558252755426338</v>
      </c>
      <c r="P52">
        <v>97.266223236094163</v>
      </c>
      <c r="Q52">
        <f t="shared" ref="Q52:Q60" si="20">AVERAGE(M52:P52)</f>
        <v>99.943671311992375</v>
      </c>
      <c r="R52">
        <f t="shared" ref="R52:R60" si="21">STDEV(M52:P52)</f>
        <v>4.3355249767337485</v>
      </c>
      <c r="U52">
        <v>25</v>
      </c>
      <c r="V52">
        <v>99.60132580178329</v>
      </c>
      <c r="W52">
        <v>100.79758181224032</v>
      </c>
      <c r="X52">
        <v>97.626721602897447</v>
      </c>
      <c r="Y52">
        <v>95.292485587546309</v>
      </c>
      <c r="Z52">
        <f t="shared" ref="Z52:Z60" si="22">AVERAGE(V52:Y52)</f>
        <v>98.329528701116843</v>
      </c>
      <c r="AA52">
        <f t="shared" ref="AA52:AA60" si="23">STDEV(V52:Y52)</f>
        <v>2.4101398794526183</v>
      </c>
    </row>
    <row r="53" spans="3:27">
      <c r="C53">
        <v>5</v>
      </c>
      <c r="D53">
        <v>39.1321606031184</v>
      </c>
      <c r="E53">
        <v>45.810725912387916</v>
      </c>
      <c r="F53">
        <v>30.855023684012089</v>
      </c>
      <c r="G53">
        <v>27.667450421239518</v>
      </c>
      <c r="H53">
        <f t="shared" si="18"/>
        <v>35.866340155189484</v>
      </c>
      <c r="I53">
        <f t="shared" si="19"/>
        <v>8.2034845630753033</v>
      </c>
      <c r="L53">
        <v>5</v>
      </c>
      <c r="M53">
        <v>103.99272744088917</v>
      </c>
      <c r="N53">
        <v>107.13029636651945</v>
      </c>
      <c r="O53">
        <v>112.61167320898771</v>
      </c>
      <c r="P53">
        <v>112.47359049459473</v>
      </c>
      <c r="Q53">
        <f t="shared" si="20"/>
        <v>109.05207187774778</v>
      </c>
      <c r="R53">
        <f t="shared" si="21"/>
        <v>4.2295680839034642</v>
      </c>
      <c r="U53">
        <v>5</v>
      </c>
      <c r="V53">
        <v>81.460716119695633</v>
      </c>
      <c r="W53">
        <v>83.010363661827185</v>
      </c>
      <c r="X53">
        <v>76.906015849545611</v>
      </c>
      <c r="Y53">
        <v>81.500002768963242</v>
      </c>
      <c r="Z53">
        <f t="shared" si="22"/>
        <v>80.719274600007907</v>
      </c>
      <c r="AA53">
        <f t="shared" si="23"/>
        <v>2.6425557949380751</v>
      </c>
    </row>
    <row r="54" spans="3:27">
      <c r="C54">
        <v>1</v>
      </c>
      <c r="D54">
        <v>13.137814838083273</v>
      </c>
      <c r="E54">
        <v>15.625963790050831</v>
      </c>
      <c r="F54">
        <v>13.088015867031352</v>
      </c>
      <c r="G54">
        <v>13.135772341004074</v>
      </c>
      <c r="H54">
        <f t="shared" si="18"/>
        <v>13.746891709042384</v>
      </c>
      <c r="I54">
        <f t="shared" si="19"/>
        <v>1.2529260123859463</v>
      </c>
      <c r="L54">
        <v>1</v>
      </c>
      <c r="M54">
        <v>105.43628661379375</v>
      </c>
      <c r="N54">
        <v>107.35908504001976</v>
      </c>
      <c r="O54">
        <v>114.21338524484177</v>
      </c>
      <c r="P54">
        <v>115.3090312501112</v>
      </c>
      <c r="Q54">
        <f t="shared" si="20"/>
        <v>110.57944703719163</v>
      </c>
      <c r="R54">
        <f t="shared" si="21"/>
        <v>4.9124774556820308</v>
      </c>
      <c r="U54">
        <v>1</v>
      </c>
      <c r="V54">
        <v>21.570888380561133</v>
      </c>
      <c r="W54">
        <v>23.089491620372531</v>
      </c>
      <c r="X54">
        <v>20.336373654976104</v>
      </c>
      <c r="Y54">
        <v>19.45224369091725</v>
      </c>
      <c r="Z54">
        <f t="shared" si="22"/>
        <v>21.112249336706753</v>
      </c>
      <c r="AA54">
        <f t="shared" si="23"/>
        <v>1.5787588625686892</v>
      </c>
    </row>
    <row r="55" spans="3:27">
      <c r="C55">
        <v>0.2</v>
      </c>
      <c r="D55">
        <v>10.924381746530356</v>
      </c>
      <c r="E55">
        <v>12.781997829687588</v>
      </c>
      <c r="F55">
        <v>9.5901397733738243</v>
      </c>
      <c r="G55">
        <v>9.4196788662750173</v>
      </c>
      <c r="H55">
        <f t="shared" si="18"/>
        <v>10.679049553966696</v>
      </c>
      <c r="I55">
        <f t="shared" si="19"/>
        <v>1.5550260849209236</v>
      </c>
      <c r="L55">
        <v>0.2</v>
      </c>
      <c r="M55">
        <v>103.56070627550294</v>
      </c>
      <c r="N55">
        <v>105.40537580365064</v>
      </c>
      <c r="O55">
        <v>112.58865942325555</v>
      </c>
      <c r="P55">
        <v>112.10181109003491</v>
      </c>
      <c r="Q55">
        <f t="shared" si="20"/>
        <v>108.41413814811101</v>
      </c>
      <c r="R55">
        <f t="shared" si="21"/>
        <v>4.6055767424114089</v>
      </c>
      <c r="U55">
        <v>0.2</v>
      </c>
      <c r="V55">
        <v>12.573876102889688</v>
      </c>
      <c r="W55">
        <v>14.081742215582841</v>
      </c>
      <c r="X55">
        <v>12.703726470734827</v>
      </c>
      <c r="Y55">
        <v>11.9372774445792</v>
      </c>
      <c r="Z55">
        <f t="shared" si="22"/>
        <v>12.824155558446639</v>
      </c>
      <c r="AA55">
        <f t="shared" si="23"/>
        <v>0.90281411156174252</v>
      </c>
    </row>
    <row r="56" spans="3:27">
      <c r="C56">
        <v>0.04</v>
      </c>
      <c r="D56">
        <v>9.5310982923068135</v>
      </c>
      <c r="E56">
        <v>10.099948597863955</v>
      </c>
      <c r="F56">
        <v>9.4877718291643536</v>
      </c>
      <c r="G56">
        <v>9.0856120483414333</v>
      </c>
      <c r="H56">
        <f t="shared" si="18"/>
        <v>9.5511076919191389</v>
      </c>
      <c r="I56">
        <f t="shared" si="19"/>
        <v>0.41726264383155115</v>
      </c>
      <c r="L56">
        <v>0.04</v>
      </c>
      <c r="M56">
        <v>85.409002347517827</v>
      </c>
      <c r="N56">
        <v>91.871065412872284</v>
      </c>
      <c r="O56">
        <v>80.526422554459046</v>
      </c>
      <c r="P56">
        <v>85.703338066581011</v>
      </c>
      <c r="Q56">
        <f t="shared" si="20"/>
        <v>85.877457095357542</v>
      </c>
      <c r="R56">
        <f t="shared" si="21"/>
        <v>4.6478195105743341</v>
      </c>
      <c r="U56">
        <v>0.04</v>
      </c>
      <c r="V56">
        <v>10.390271229167638</v>
      </c>
      <c r="W56">
        <v>10.647962280005602</v>
      </c>
      <c r="X56">
        <v>10.978939265560189</v>
      </c>
      <c r="Y56">
        <v>10.30331223383341</v>
      </c>
      <c r="Z56">
        <f t="shared" si="22"/>
        <v>10.580121252141709</v>
      </c>
      <c r="AA56">
        <f t="shared" si="23"/>
        <v>0.30349326007274724</v>
      </c>
    </row>
    <row r="57" spans="3:27">
      <c r="C57">
        <v>8.0000000000000002E-3</v>
      </c>
      <c r="D57">
        <v>11.094865497744017</v>
      </c>
      <c r="E57">
        <v>11.591181677994175</v>
      </c>
      <c r="F57">
        <v>10.423707319079512</v>
      </c>
      <c r="G57">
        <v>9.6516062398745994</v>
      </c>
      <c r="H57">
        <f t="shared" si="18"/>
        <v>10.690340183673076</v>
      </c>
      <c r="I57">
        <f t="shared" si="19"/>
        <v>0.84166846562752395</v>
      </c>
      <c r="L57">
        <v>8.0000000000000002E-3</v>
      </c>
      <c r="M57">
        <v>19.722313832344145</v>
      </c>
      <c r="N57">
        <v>19.015989650963409</v>
      </c>
      <c r="O57">
        <v>15.352330383060906</v>
      </c>
      <c r="P57">
        <v>14.398325925029628</v>
      </c>
      <c r="Q57">
        <f t="shared" si="20"/>
        <v>17.122239947849522</v>
      </c>
      <c r="R57">
        <f t="shared" si="21"/>
        <v>2.6393786904067675</v>
      </c>
      <c r="U57">
        <v>8.0000000000000002E-3</v>
      </c>
      <c r="V57">
        <v>10.574903132440129</v>
      </c>
      <c r="W57">
        <v>10.740161523738388</v>
      </c>
      <c r="X57">
        <v>11.371301357345782</v>
      </c>
      <c r="Y57">
        <v>9.3305754459415304</v>
      </c>
      <c r="Z57">
        <f t="shared" si="22"/>
        <v>10.504235364866457</v>
      </c>
      <c r="AA57">
        <f t="shared" si="23"/>
        <v>0.85438791471222886</v>
      </c>
    </row>
    <row r="58" spans="3:27">
      <c r="C58">
        <v>1.6000000000000001E-3</v>
      </c>
      <c r="D58">
        <v>10.057399051916157</v>
      </c>
      <c r="E58">
        <v>9.9828659546518921</v>
      </c>
      <c r="F58">
        <v>9.227053471255859</v>
      </c>
      <c r="G58">
        <v>9.1946064889394634</v>
      </c>
      <c r="H58">
        <f t="shared" si="18"/>
        <v>9.6154812416908424</v>
      </c>
      <c r="I58">
        <f t="shared" si="19"/>
        <v>0.46842806941957005</v>
      </c>
      <c r="L58">
        <v>1.6000000000000001E-3</v>
      </c>
      <c r="M58">
        <v>10.847017045973137</v>
      </c>
      <c r="N58">
        <v>11.221110866366727</v>
      </c>
      <c r="O58">
        <v>10.364744778302509</v>
      </c>
      <c r="P58">
        <v>9.5274700375931367</v>
      </c>
      <c r="Q58">
        <f t="shared" si="20"/>
        <v>10.490085682058876</v>
      </c>
      <c r="R58">
        <f t="shared" si="21"/>
        <v>0.73124027965338367</v>
      </c>
      <c r="U58">
        <v>1.6000000000000001E-3</v>
      </c>
      <c r="V58">
        <v>10.632323420942067</v>
      </c>
      <c r="W58">
        <v>9.7824564679520094</v>
      </c>
      <c r="X58">
        <v>10.543104450831519</v>
      </c>
      <c r="Y58">
        <v>8.3946658692052516</v>
      </c>
      <c r="Z58">
        <f t="shared" si="22"/>
        <v>9.8381375522327126</v>
      </c>
      <c r="AA58">
        <f t="shared" si="23"/>
        <v>1.0351200260559896</v>
      </c>
    </row>
    <row r="59" spans="3:27">
      <c r="C59">
        <v>3.2000000000000003E-4</v>
      </c>
      <c r="D59">
        <v>10.807299103318293</v>
      </c>
      <c r="E59">
        <v>12.13004740419213</v>
      </c>
      <c r="F59">
        <v>9.1827244954151492</v>
      </c>
      <c r="G59">
        <v>9.4605803439837128</v>
      </c>
      <c r="H59">
        <f t="shared" si="18"/>
        <v>10.395162836727321</v>
      </c>
      <c r="I59">
        <f t="shared" si="19"/>
        <v>1.3568507571939974</v>
      </c>
      <c r="L59">
        <v>3.2000000000000003E-4</v>
      </c>
      <c r="M59">
        <v>10.741628220839484</v>
      </c>
      <c r="N59">
        <v>9.9810275775538848</v>
      </c>
      <c r="O59">
        <v>9.1151199385982711</v>
      </c>
      <c r="P59">
        <v>9.3592558717776253</v>
      </c>
      <c r="Q59">
        <f t="shared" si="20"/>
        <v>9.7992579021923163</v>
      </c>
      <c r="R59">
        <f t="shared" si="21"/>
        <v>0.72634899149740051</v>
      </c>
      <c r="U59">
        <v>3.2000000000000003E-4</v>
      </c>
      <c r="V59">
        <v>8.3546519770318852</v>
      </c>
      <c r="W59">
        <v>8.9641006488959434</v>
      </c>
      <c r="X59">
        <v>11.811289616941625</v>
      </c>
      <c r="Y59">
        <v>9.8863063691692545</v>
      </c>
      <c r="Z59">
        <f t="shared" si="22"/>
        <v>9.754087153009678</v>
      </c>
      <c r="AA59">
        <f t="shared" si="23"/>
        <v>1.5090903868639167</v>
      </c>
    </row>
    <row r="60" spans="3:27">
      <c r="C60">
        <v>0</v>
      </c>
      <c r="D60">
        <v>11.518647552687188</v>
      </c>
      <c r="E60">
        <v>12.364498258038722</v>
      </c>
      <c r="F60">
        <v>9.3890598829623642</v>
      </c>
      <c r="G60">
        <v>9.5373563021408145</v>
      </c>
      <c r="H60">
        <f t="shared" si="18"/>
        <v>10.702390498957273</v>
      </c>
      <c r="I60">
        <f t="shared" si="19"/>
        <v>1.4732073589308288</v>
      </c>
      <c r="L60">
        <v>0</v>
      </c>
      <c r="M60">
        <v>11.106716529616573</v>
      </c>
      <c r="N60">
        <v>11.925487910100655</v>
      </c>
      <c r="O60">
        <v>11.000115068928661</v>
      </c>
      <c r="P60">
        <v>13.398293895534023</v>
      </c>
      <c r="Q60">
        <f t="shared" si="20"/>
        <v>11.857653351044977</v>
      </c>
      <c r="R60">
        <f t="shared" si="21"/>
        <v>1.1071664779664316</v>
      </c>
      <c r="U60">
        <v>0</v>
      </c>
      <c r="V60">
        <v>10.296204658979507</v>
      </c>
      <c r="W60">
        <v>10.510480369730638</v>
      </c>
      <c r="X60">
        <v>16.110105054465507</v>
      </c>
      <c r="Y60">
        <v>14.120881859414197</v>
      </c>
      <c r="Z60">
        <f t="shared" si="22"/>
        <v>12.759417985647463</v>
      </c>
      <c r="AA60">
        <f t="shared" si="23"/>
        <v>2.8405297631296698</v>
      </c>
    </row>
    <row r="63" spans="3:27">
      <c r="C63" t="s">
        <v>50</v>
      </c>
      <c r="D63" s="24" t="s">
        <v>127</v>
      </c>
      <c r="E63" s="23"/>
      <c r="F63" s="23"/>
      <c r="G63" s="23"/>
      <c r="L63" t="s">
        <v>40</v>
      </c>
      <c r="M63" s="24" t="s">
        <v>127</v>
      </c>
      <c r="N63" s="23"/>
      <c r="O63" s="23"/>
      <c r="P63" s="23"/>
      <c r="U63" t="s">
        <v>147</v>
      </c>
      <c r="V63" s="24" t="s">
        <v>127</v>
      </c>
    </row>
    <row r="64" spans="3:27">
      <c r="D64" s="126" t="s">
        <v>123</v>
      </c>
      <c r="E64" s="126"/>
      <c r="F64" s="126" t="s">
        <v>119</v>
      </c>
      <c r="G64" s="126"/>
      <c r="M64" s="126" t="s">
        <v>123</v>
      </c>
      <c r="N64" s="126"/>
      <c r="O64" s="126" t="s">
        <v>119</v>
      </c>
      <c r="P64" s="126"/>
      <c r="V64" s="126" t="s">
        <v>123</v>
      </c>
      <c r="W64" s="126"/>
      <c r="X64" s="126" t="s">
        <v>119</v>
      </c>
      <c r="Y64" s="126"/>
    </row>
    <row r="65" spans="3:27">
      <c r="C65" s="23" t="s">
        <v>126</v>
      </c>
      <c r="D65" s="25" t="s">
        <v>124</v>
      </c>
      <c r="E65" s="25" t="s">
        <v>125</v>
      </c>
      <c r="F65" s="25" t="s">
        <v>124</v>
      </c>
      <c r="G65" s="25" t="s">
        <v>125</v>
      </c>
      <c r="H65" s="23" t="s">
        <v>2</v>
      </c>
      <c r="I65" s="23" t="s">
        <v>3</v>
      </c>
      <c r="L65" s="23" t="s">
        <v>126</v>
      </c>
      <c r="M65" s="25" t="s">
        <v>124</v>
      </c>
      <c r="N65" s="25" t="s">
        <v>125</v>
      </c>
      <c r="O65" s="25" t="s">
        <v>124</v>
      </c>
      <c r="P65" s="25" t="s">
        <v>125</v>
      </c>
      <c r="Q65" s="23" t="s">
        <v>2</v>
      </c>
      <c r="R65" s="23" t="s">
        <v>3</v>
      </c>
      <c r="U65" s="23" t="s">
        <v>126</v>
      </c>
      <c r="V65" s="25" t="s">
        <v>124</v>
      </c>
      <c r="W65" s="25" t="s">
        <v>125</v>
      </c>
      <c r="X65" s="25" t="s">
        <v>124</v>
      </c>
      <c r="Y65" s="25" t="s">
        <v>125</v>
      </c>
      <c r="Z65" s="23" t="s">
        <v>2</v>
      </c>
      <c r="AA65" s="23" t="s">
        <v>3</v>
      </c>
    </row>
    <row r="66" spans="3:27">
      <c r="C66" t="s">
        <v>18</v>
      </c>
      <c r="D66">
        <v>101.95984922040094</v>
      </c>
      <c r="E66">
        <v>98.04015077959906</v>
      </c>
      <c r="F66">
        <v>99.95315752552915</v>
      </c>
      <c r="G66">
        <v>100.04684247447085</v>
      </c>
      <c r="H66">
        <f>AVERAGE(D66:G66)</f>
        <v>100</v>
      </c>
      <c r="I66">
        <f>STDEV(D66:G66)</f>
        <v>1.6006671909177386</v>
      </c>
      <c r="L66" t="s">
        <v>18</v>
      </c>
      <c r="M66">
        <v>101.83018769189954</v>
      </c>
      <c r="N66">
        <v>98.169812308100461</v>
      </c>
      <c r="O66">
        <v>101.28936513980875</v>
      </c>
      <c r="P66">
        <v>98.710634860191249</v>
      </c>
      <c r="Q66">
        <f>AVERAGE(M66:P66)</f>
        <v>100</v>
      </c>
      <c r="R66">
        <f>STDEV(M66:P66)</f>
        <v>1.8279404533216435</v>
      </c>
      <c r="U66" t="s">
        <v>18</v>
      </c>
      <c r="V66">
        <v>99.632603519910361</v>
      </c>
      <c r="W66">
        <v>100.36739648008964</v>
      </c>
      <c r="X66">
        <v>100.13014127250474</v>
      </c>
      <c r="Y66">
        <v>99.869858727495256</v>
      </c>
      <c r="Z66">
        <f>AVERAGE(V66:Y66)</f>
        <v>100</v>
      </c>
      <c r="AA66">
        <f>STDEV(V66:Y66)</f>
        <v>0.31824196705380248</v>
      </c>
    </row>
    <row r="67" spans="3:27">
      <c r="C67">
        <v>25</v>
      </c>
      <c r="D67">
        <v>95.396367582386205</v>
      </c>
      <c r="E67">
        <v>79.7150037123765</v>
      </c>
      <c r="F67">
        <v>82.823435861227452</v>
      </c>
      <c r="G67">
        <v>77.44546279222277</v>
      </c>
      <c r="H67">
        <f t="shared" ref="H67:H75" si="24">AVERAGE(D67:G67)</f>
        <v>83.845067487053228</v>
      </c>
      <c r="I67">
        <f t="shared" ref="I67:I75" si="25">STDEV(D67:G67)</f>
        <v>8.0101733669195134</v>
      </c>
      <c r="L67">
        <v>25</v>
      </c>
      <c r="M67">
        <v>106.42932681366743</v>
      </c>
      <c r="N67">
        <v>101.55612806811088</v>
      </c>
      <c r="O67">
        <v>95.4962970344246</v>
      </c>
      <c r="P67">
        <v>99.200804770734052</v>
      </c>
      <c r="Q67">
        <f t="shared" ref="Q67:Q75" si="26">AVERAGE(M67:P67)</f>
        <v>100.67063917173425</v>
      </c>
      <c r="R67">
        <f t="shared" ref="R67:R75" si="27">STDEV(M67:P67)</f>
        <v>4.5782385136375332</v>
      </c>
      <c r="U67">
        <v>25</v>
      </c>
      <c r="V67">
        <v>100.62345362027915</v>
      </c>
      <c r="W67">
        <v>100.03314504458243</v>
      </c>
      <c r="X67">
        <v>91.881953558948453</v>
      </c>
      <c r="Y67">
        <v>87.378788633959672</v>
      </c>
      <c r="Z67">
        <f t="shared" ref="Z67:Z75" si="28">AVERAGE(V67:Y67)</f>
        <v>94.979335214442429</v>
      </c>
      <c r="AA67">
        <f t="shared" ref="AA67:AA75" si="29">STDEV(V67:Y67)</f>
        <v>6.4487504686361072</v>
      </c>
    </row>
    <row r="68" spans="3:27">
      <c r="C68">
        <v>5</v>
      </c>
      <c r="D68">
        <v>45.687075218459078</v>
      </c>
      <c r="E68">
        <v>25.736478382546117</v>
      </c>
      <c r="F68">
        <v>34.092181419761125</v>
      </c>
      <c r="G68">
        <v>29.861277725603642</v>
      </c>
      <c r="H68">
        <f t="shared" si="24"/>
        <v>33.844253186592496</v>
      </c>
      <c r="I68">
        <f t="shared" si="25"/>
        <v>8.6006590422523885</v>
      </c>
      <c r="L68">
        <v>5</v>
      </c>
      <c r="M68">
        <v>107.43721393809807</v>
      </c>
      <c r="N68">
        <v>99.426202874705339</v>
      </c>
      <c r="O68">
        <v>110.84174700731815</v>
      </c>
      <c r="P68">
        <v>112.45057670886256</v>
      </c>
      <c r="Q68">
        <f t="shared" si="26"/>
        <v>107.53893513224602</v>
      </c>
      <c r="R68">
        <f t="shared" si="27"/>
        <v>5.7982629911363874</v>
      </c>
      <c r="U68">
        <v>5</v>
      </c>
      <c r="V68">
        <v>87.684048363755196</v>
      </c>
      <c r="W68">
        <v>86.087250828626111</v>
      </c>
      <c r="X68">
        <v>84.208048822359927</v>
      </c>
      <c r="Y68">
        <v>85.858627812574412</v>
      </c>
      <c r="Z68">
        <f t="shared" si="28"/>
        <v>85.959493956828922</v>
      </c>
      <c r="AA68">
        <f t="shared" si="29"/>
        <v>1.4222217078515009</v>
      </c>
    </row>
    <row r="69" spans="3:27">
      <c r="C69">
        <v>1</v>
      </c>
      <c r="D69">
        <v>12.649780113084699</v>
      </c>
      <c r="E69">
        <v>16.638014735279</v>
      </c>
      <c r="F69">
        <v>14.073307330047506</v>
      </c>
      <c r="G69">
        <v>11.439617765408318</v>
      </c>
      <c r="H69">
        <f t="shared" si="24"/>
        <v>13.700179985954879</v>
      </c>
      <c r="I69">
        <f t="shared" si="25"/>
        <v>2.2348436541239454</v>
      </c>
      <c r="L69">
        <v>1</v>
      </c>
      <c r="M69">
        <v>106.95602754712985</v>
      </c>
      <c r="N69">
        <v>106.36580144794023</v>
      </c>
      <c r="O69">
        <v>114.31777767496705</v>
      </c>
      <c r="P69">
        <v>115.04876194136703</v>
      </c>
      <c r="Q69">
        <f t="shared" si="26"/>
        <v>110.67209215285104</v>
      </c>
      <c r="R69">
        <f t="shared" si="27"/>
        <v>4.6475634172818605</v>
      </c>
      <c r="U69">
        <v>1</v>
      </c>
      <c r="V69">
        <v>23.545586107091172</v>
      </c>
      <c r="W69">
        <v>22.955277531394426</v>
      </c>
      <c r="X69">
        <v>24.155604658503762</v>
      </c>
      <c r="Y69">
        <v>26.171686797029459</v>
      </c>
      <c r="Z69">
        <f t="shared" si="28"/>
        <v>24.207038773504706</v>
      </c>
      <c r="AA69">
        <f t="shared" si="29"/>
        <v>1.3984411752234096</v>
      </c>
    </row>
    <row r="70" spans="3:27">
      <c r="C70">
        <v>0.2</v>
      </c>
      <c r="D70">
        <v>10.215032269118739</v>
      </c>
      <c r="E70">
        <v>12.948198069564224</v>
      </c>
      <c r="F70">
        <v>10.304430384085441</v>
      </c>
      <c r="G70">
        <v>9.4043693746186907</v>
      </c>
      <c r="H70">
        <f t="shared" si="24"/>
        <v>10.718007524346774</v>
      </c>
      <c r="I70">
        <f t="shared" si="25"/>
        <v>1.5409331820595755</v>
      </c>
      <c r="L70">
        <v>0.2</v>
      </c>
      <c r="M70">
        <v>105.10210911515981</v>
      </c>
      <c r="N70">
        <v>104.4376483931855</v>
      </c>
      <c r="O70">
        <v>113.63282098003138</v>
      </c>
      <c r="P70">
        <v>114.12488893475829</v>
      </c>
      <c r="Q70">
        <f t="shared" si="26"/>
        <v>109.32436685578375</v>
      </c>
      <c r="R70">
        <f t="shared" si="27"/>
        <v>5.2698914262195169</v>
      </c>
      <c r="U70">
        <v>0.2</v>
      </c>
      <c r="V70">
        <v>12.117548200364128</v>
      </c>
      <c r="W70">
        <v>11.677092572709023</v>
      </c>
      <c r="X70">
        <v>17.091148732091728</v>
      </c>
      <c r="Y70">
        <v>14.593820781622945</v>
      </c>
      <c r="Z70">
        <f t="shared" si="28"/>
        <v>13.869902571696956</v>
      </c>
      <c r="AA70">
        <f t="shared" si="29"/>
        <v>2.5019756150497874</v>
      </c>
    </row>
    <row r="71" spans="3:27">
      <c r="C71">
        <v>0.04</v>
      </c>
      <c r="D71">
        <v>10.896681706550917</v>
      </c>
      <c r="E71">
        <v>11.750813867154035</v>
      </c>
      <c r="F71">
        <v>8.9919270993997316</v>
      </c>
      <c r="G71">
        <v>8.5264728530722955</v>
      </c>
      <c r="H71">
        <f t="shared" si="24"/>
        <v>10.041473881544245</v>
      </c>
      <c r="I71">
        <f t="shared" si="25"/>
        <v>1.5329709906515967</v>
      </c>
      <c r="L71">
        <v>0.04</v>
      </c>
      <c r="M71">
        <v>99.273839353842376</v>
      </c>
      <c r="N71">
        <v>105.26372153984514</v>
      </c>
      <c r="O71">
        <v>110.04338217238274</v>
      </c>
      <c r="P71">
        <v>105.01498861766629</v>
      </c>
      <c r="Q71">
        <f t="shared" si="26"/>
        <v>104.89898292093413</v>
      </c>
      <c r="R71">
        <f t="shared" si="27"/>
        <v>4.4065699204142188</v>
      </c>
      <c r="U71">
        <v>0.04</v>
      </c>
      <c r="V71">
        <v>10.513748191027496</v>
      </c>
      <c r="W71">
        <v>10.384902665608516</v>
      </c>
      <c r="X71">
        <v>13.259457393962554</v>
      </c>
      <c r="Y71">
        <v>12.344315041562139</v>
      </c>
      <c r="Z71">
        <f t="shared" si="28"/>
        <v>11.625605823040177</v>
      </c>
      <c r="AA71">
        <f t="shared" si="29"/>
        <v>1.4096791142336469</v>
      </c>
    </row>
    <row r="72" spans="3:27">
      <c r="C72">
        <v>8.0000000000000002E-3</v>
      </c>
      <c r="D72">
        <v>11.354731852190302</v>
      </c>
      <c r="E72">
        <v>10.234165286424126</v>
      </c>
      <c r="F72">
        <v>9.1827244954151492</v>
      </c>
      <c r="G72">
        <v>8.6338677945420521</v>
      </c>
      <c r="H72">
        <f t="shared" si="24"/>
        <v>9.8513723571429068</v>
      </c>
      <c r="I72">
        <f t="shared" si="25"/>
        <v>1.2022239837073998</v>
      </c>
      <c r="L72">
        <v>8.0000000000000002E-3</v>
      </c>
      <c r="M72">
        <v>64.343163538873995</v>
      </c>
      <c r="N72">
        <v>74.743555887109821</v>
      </c>
      <c r="O72">
        <v>52.494207999544471</v>
      </c>
      <c r="P72">
        <v>52.68353790690805</v>
      </c>
      <c r="Q72">
        <f t="shared" si="26"/>
        <v>61.066116333109079</v>
      </c>
      <c r="R72">
        <f t="shared" si="27"/>
        <v>10.670155023750509</v>
      </c>
      <c r="U72">
        <v>8.0000000000000002E-3</v>
      </c>
      <c r="V72">
        <v>10.101069044395688</v>
      </c>
      <c r="W72">
        <v>9.885159422996125</v>
      </c>
      <c r="X72">
        <v>11.022411988503263</v>
      </c>
      <c r="Y72">
        <v>12.288658880342023</v>
      </c>
      <c r="Z72">
        <f t="shared" si="28"/>
        <v>10.824324834059276</v>
      </c>
      <c r="AA72">
        <f t="shared" si="29"/>
        <v>1.0937158873122756</v>
      </c>
    </row>
    <row r="73" spans="3:27">
      <c r="C73">
        <v>1.6000000000000001E-3</v>
      </c>
      <c r="D73">
        <v>11.301330744188704</v>
      </c>
      <c r="E73">
        <v>10.27899937175167</v>
      </c>
      <c r="F73">
        <v>9.7690551758649296</v>
      </c>
      <c r="G73">
        <v>8.4992813678916548</v>
      </c>
      <c r="H73">
        <f t="shared" si="24"/>
        <v>9.96216666492424</v>
      </c>
      <c r="I73">
        <f t="shared" si="25"/>
        <v>1.1649132778578564</v>
      </c>
      <c r="L73">
        <v>1.6000000000000001E-3</v>
      </c>
      <c r="M73">
        <v>15.221018377328502</v>
      </c>
      <c r="N73">
        <v>13.969982439252348</v>
      </c>
      <c r="O73">
        <v>14.108162420385945</v>
      </c>
      <c r="P73">
        <v>16.104667646531976</v>
      </c>
      <c r="Q73">
        <f t="shared" si="26"/>
        <v>14.850957720874693</v>
      </c>
      <c r="R73">
        <f t="shared" si="27"/>
        <v>1.0060808072920637</v>
      </c>
      <c r="U73">
        <v>1.6000000000000001E-3</v>
      </c>
      <c r="V73">
        <v>10.22828065916624</v>
      </c>
      <c r="W73">
        <v>9.7460436020727315</v>
      </c>
      <c r="X73">
        <v>13.07338306391321</v>
      </c>
      <c r="Y73">
        <v>12.13165866436289</v>
      </c>
      <c r="Z73">
        <f t="shared" si="28"/>
        <v>11.294841497378767</v>
      </c>
      <c r="AA73">
        <f t="shared" si="29"/>
        <v>1.5705413097573697</v>
      </c>
    </row>
    <row r="74" spans="3:27">
      <c r="C74">
        <v>3.2000000000000003E-4</v>
      </c>
      <c r="D74">
        <v>10.003997943914559</v>
      </c>
      <c r="E74">
        <v>10.204180707064937</v>
      </c>
      <c r="F74">
        <v>10.016292041120838</v>
      </c>
      <c r="G74">
        <v>9.1742700000228492</v>
      </c>
      <c r="H74">
        <f t="shared" si="24"/>
        <v>9.8496851730307959</v>
      </c>
      <c r="I74">
        <f t="shared" si="25"/>
        <v>0.45950082311573109</v>
      </c>
      <c r="L74">
        <v>3.2000000000000003E-4</v>
      </c>
      <c r="M74">
        <v>9.8702841238915013</v>
      </c>
      <c r="N74">
        <v>10.91054241170035</v>
      </c>
      <c r="O74">
        <v>10.106373513742433</v>
      </c>
      <c r="P74">
        <v>10.123930422445321</v>
      </c>
      <c r="Q74">
        <f t="shared" si="26"/>
        <v>10.2527826179449</v>
      </c>
      <c r="R74">
        <f t="shared" si="27"/>
        <v>0.45350176710892764</v>
      </c>
      <c r="U74">
        <v>3.2000000000000003E-4</v>
      </c>
      <c r="V74">
        <v>8.6629942579711496</v>
      </c>
      <c r="W74">
        <v>9.3123570328182623</v>
      </c>
      <c r="X74">
        <v>13.883304813011913</v>
      </c>
      <c r="Y74">
        <v>10.617312665791674</v>
      </c>
      <c r="Z74">
        <f t="shared" si="28"/>
        <v>10.618992192398249</v>
      </c>
      <c r="AA74">
        <f t="shared" si="29"/>
        <v>2.3229982827975482</v>
      </c>
    </row>
    <row r="75" spans="3:27">
      <c r="C75">
        <v>0</v>
      </c>
      <c r="D75">
        <v>11.518647552687188</v>
      </c>
      <c r="E75">
        <v>12.364498258038722</v>
      </c>
      <c r="F75">
        <v>9.3890598829623642</v>
      </c>
      <c r="G75">
        <v>9.5373563021408145</v>
      </c>
      <c r="H75">
        <f t="shared" si="24"/>
        <v>10.702390498957273</v>
      </c>
      <c r="I75">
        <f t="shared" si="25"/>
        <v>1.4732073589308288</v>
      </c>
      <c r="L75">
        <v>0</v>
      </c>
      <c r="M75">
        <v>11.106716529616573</v>
      </c>
      <c r="N75">
        <v>11.925487910100655</v>
      </c>
      <c r="O75">
        <v>11.000115068928661</v>
      </c>
      <c r="P75">
        <v>13.398293895534023</v>
      </c>
      <c r="Q75">
        <f t="shared" si="26"/>
        <v>11.857653351044977</v>
      </c>
      <c r="R75">
        <f t="shared" si="27"/>
        <v>1.1071664779664316</v>
      </c>
      <c r="U75">
        <v>0</v>
      </c>
      <c r="V75">
        <v>10.296204658979507</v>
      </c>
      <c r="W75">
        <v>10.510480369730638</v>
      </c>
      <c r="X75">
        <v>16.110105054465507</v>
      </c>
      <c r="Y75">
        <v>14.120881859414197</v>
      </c>
      <c r="Z75">
        <f t="shared" si="28"/>
        <v>12.759417985647463</v>
      </c>
      <c r="AA75">
        <f t="shared" si="29"/>
        <v>2.8405297631296698</v>
      </c>
    </row>
    <row r="78" spans="3:27">
      <c r="C78" t="s">
        <v>51</v>
      </c>
      <c r="D78" s="24" t="s">
        <v>127</v>
      </c>
      <c r="E78" s="23"/>
      <c r="F78" s="23"/>
      <c r="G78" s="23"/>
    </row>
    <row r="79" spans="3:27">
      <c r="D79" s="126" t="s">
        <v>123</v>
      </c>
      <c r="E79" s="126"/>
      <c r="F79" s="126" t="s">
        <v>119</v>
      </c>
      <c r="G79" s="126"/>
    </row>
    <row r="80" spans="3:27">
      <c r="C80" s="23" t="s">
        <v>126</v>
      </c>
      <c r="D80" s="25" t="s">
        <v>124</v>
      </c>
      <c r="E80" s="25" t="s">
        <v>125</v>
      </c>
      <c r="F80" s="25" t="s">
        <v>124</v>
      </c>
      <c r="G80" s="25" t="s">
        <v>125</v>
      </c>
      <c r="H80" s="23" t="s">
        <v>2</v>
      </c>
      <c r="I80" s="23" t="s">
        <v>3</v>
      </c>
    </row>
    <row r="81" spans="3:9">
      <c r="C81" t="s">
        <v>18</v>
      </c>
      <c r="D81">
        <v>101.95984922040094</v>
      </c>
      <c r="E81">
        <v>98.04015077959906</v>
      </c>
      <c r="F81">
        <v>99.95315752552915</v>
      </c>
      <c r="G81">
        <v>100.04684247447085</v>
      </c>
      <c r="H81">
        <f>AVERAGE(D81:G81)</f>
        <v>100</v>
      </c>
      <c r="I81">
        <f>STDEV(D81:G81)</f>
        <v>1.6006671909177386</v>
      </c>
    </row>
    <row r="82" spans="3:9">
      <c r="C82">
        <v>25</v>
      </c>
      <c r="D82">
        <v>89.529384887771997</v>
      </c>
      <c r="E82">
        <v>89.861785367525272</v>
      </c>
      <c r="F82">
        <v>81.297970692605972</v>
      </c>
      <c r="G82">
        <v>87.74989317630822</v>
      </c>
      <c r="H82">
        <f t="shared" ref="H82:H90" si="30">AVERAGE(D82:G82)</f>
        <v>87.109758531052861</v>
      </c>
      <c r="I82">
        <f t="shared" ref="I82:I90" si="31">STDEV(D82:G82)</f>
        <v>3.9839215879988417</v>
      </c>
    </row>
    <row r="83" spans="3:9">
      <c r="C83">
        <v>5</v>
      </c>
      <c r="D83">
        <v>32.777428750928095</v>
      </c>
      <c r="E83">
        <v>34.519961162830541</v>
      </c>
      <c r="F83">
        <v>32.842744100704465</v>
      </c>
      <c r="G83">
        <v>34.685367096474934</v>
      </c>
      <c r="H83">
        <f t="shared" si="30"/>
        <v>33.706375277734509</v>
      </c>
      <c r="I83">
        <f t="shared" si="31"/>
        <v>1.0374885434214325</v>
      </c>
    </row>
    <row r="84" spans="3:9">
      <c r="C84">
        <v>1</v>
      </c>
      <c r="D84">
        <v>15.080530013136102</v>
      </c>
      <c r="E84">
        <v>11.79764692443886</v>
      </c>
      <c r="F84">
        <v>13.047114389322658</v>
      </c>
      <c r="G84">
        <v>14.698939989077706</v>
      </c>
      <c r="H84">
        <f t="shared" si="30"/>
        <v>13.656057828993832</v>
      </c>
      <c r="I84">
        <f t="shared" si="31"/>
        <v>1.5210990989088169</v>
      </c>
    </row>
    <row r="85" spans="3:9">
      <c r="C85">
        <v>0.2</v>
      </c>
      <c r="D85">
        <v>12.14489691016049</v>
      </c>
      <c r="E85">
        <v>10.530298703523902</v>
      </c>
      <c r="F85">
        <v>10.012864542988824</v>
      </c>
      <c r="G85">
        <v>10.074331009489599</v>
      </c>
      <c r="H85">
        <f t="shared" si="30"/>
        <v>10.690597791540704</v>
      </c>
      <c r="I85">
        <f t="shared" si="31"/>
        <v>0.99662577846277778</v>
      </c>
    </row>
    <row r="86" spans="3:9">
      <c r="C86">
        <v>0.04</v>
      </c>
      <c r="D86">
        <v>12.417613798617854</v>
      </c>
      <c r="E86">
        <v>11.833913987092352</v>
      </c>
      <c r="F86">
        <v>8.9338881310309688</v>
      </c>
      <c r="G86">
        <v>10.307857882217455</v>
      </c>
      <c r="H86">
        <f t="shared" si="30"/>
        <v>10.873318449739658</v>
      </c>
      <c r="I86">
        <f t="shared" si="31"/>
        <v>1.5693658512806634</v>
      </c>
    </row>
    <row r="87" spans="3:9">
      <c r="C87">
        <v>8.0000000000000002E-3</v>
      </c>
      <c r="D87">
        <v>11.099149009081044</v>
      </c>
      <c r="E87">
        <v>9.5225312696327595</v>
      </c>
      <c r="F87">
        <v>9.104349038129774</v>
      </c>
      <c r="G87">
        <v>9.5867122752418101</v>
      </c>
      <c r="H87">
        <f t="shared" si="30"/>
        <v>9.8281853980213469</v>
      </c>
      <c r="I87">
        <f t="shared" si="31"/>
        <v>0.87388429664437006</v>
      </c>
    </row>
    <row r="88" spans="3:9">
      <c r="C88">
        <v>1.6000000000000001E-3</v>
      </c>
      <c r="D88">
        <v>9.7207150608258619</v>
      </c>
      <c r="E88">
        <v>11.299331772231422</v>
      </c>
      <c r="F88">
        <v>8.8367756839572529</v>
      </c>
      <c r="G88">
        <v>9.0581920632853254</v>
      </c>
      <c r="H88">
        <f t="shared" si="30"/>
        <v>9.728753645074967</v>
      </c>
      <c r="I88">
        <f t="shared" si="31"/>
        <v>1.1123635182845204</v>
      </c>
    </row>
    <row r="89" spans="3:9">
      <c r="C89">
        <v>3.2000000000000003E-4</v>
      </c>
      <c r="D89">
        <v>11.054314923753498</v>
      </c>
      <c r="E89">
        <v>9.533382831686561</v>
      </c>
      <c r="F89">
        <v>8.2639264961600603</v>
      </c>
      <c r="G89">
        <v>9.4827448319040659</v>
      </c>
      <c r="H89">
        <f t="shared" si="30"/>
        <v>9.5835922708760464</v>
      </c>
      <c r="I89">
        <f t="shared" si="31"/>
        <v>1.1426918616983004</v>
      </c>
    </row>
    <row r="90" spans="3:9">
      <c r="C90">
        <v>0</v>
      </c>
      <c r="D90">
        <v>11.518647552687188</v>
      </c>
      <c r="E90">
        <v>12.364498258038722</v>
      </c>
      <c r="F90">
        <v>9.3890598829623642</v>
      </c>
      <c r="G90">
        <v>9.5373563021408145</v>
      </c>
      <c r="H90">
        <f t="shared" si="30"/>
        <v>10.702390498957273</v>
      </c>
      <c r="I90">
        <f t="shared" si="31"/>
        <v>1.4732073589308288</v>
      </c>
    </row>
  </sheetData>
  <mergeCells count="32">
    <mergeCell ref="D3:E3"/>
    <mergeCell ref="F3:G3"/>
    <mergeCell ref="M3:N3"/>
    <mergeCell ref="O3:P3"/>
    <mergeCell ref="D19:E19"/>
    <mergeCell ref="F19:G19"/>
    <mergeCell ref="M19:N19"/>
    <mergeCell ref="O19:P19"/>
    <mergeCell ref="D34:E34"/>
    <mergeCell ref="F34:G34"/>
    <mergeCell ref="M34:N34"/>
    <mergeCell ref="O34:P34"/>
    <mergeCell ref="D49:E49"/>
    <mergeCell ref="F49:G49"/>
    <mergeCell ref="M49:N49"/>
    <mergeCell ref="O49:P49"/>
    <mergeCell ref="D64:E64"/>
    <mergeCell ref="F64:G64"/>
    <mergeCell ref="M64:N64"/>
    <mergeCell ref="O64:P64"/>
    <mergeCell ref="D79:E79"/>
    <mergeCell ref="F79:G79"/>
    <mergeCell ref="V19:W19"/>
    <mergeCell ref="X19:Y19"/>
    <mergeCell ref="V3:W3"/>
    <mergeCell ref="X3:Y3"/>
    <mergeCell ref="V64:W64"/>
    <mergeCell ref="X64:Y64"/>
    <mergeCell ref="V49:W49"/>
    <mergeCell ref="X49:Y49"/>
    <mergeCell ref="V34:W34"/>
    <mergeCell ref="X34:Y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D190"/>
  <sheetViews>
    <sheetView zoomScaleNormal="100" workbookViewId="0">
      <selection activeCell="B183" sqref="B183"/>
    </sheetView>
  </sheetViews>
  <sheetFormatPr defaultRowHeight="15"/>
  <cols>
    <col min="3" max="3" width="20.85546875" customWidth="1"/>
  </cols>
  <sheetData>
    <row r="1" spans="2:4">
      <c r="B1" t="s">
        <v>30</v>
      </c>
    </row>
    <row r="2" spans="2:4">
      <c r="C2" t="s">
        <v>142</v>
      </c>
      <c r="D2" t="s">
        <v>119</v>
      </c>
    </row>
    <row r="3" spans="2:4">
      <c r="B3" t="s">
        <v>126</v>
      </c>
      <c r="C3" t="s">
        <v>52</v>
      </c>
      <c r="D3" t="s">
        <v>52</v>
      </c>
    </row>
    <row r="4" spans="2:4">
      <c r="B4">
        <v>125</v>
      </c>
      <c r="C4">
        <v>0.39979999999999999</v>
      </c>
      <c r="D4">
        <v>0.14910000000000001</v>
      </c>
    </row>
    <row r="5" spans="2:4">
      <c r="B5">
        <f>B4/5</f>
        <v>25</v>
      </c>
      <c r="C5">
        <v>0.39970000000000006</v>
      </c>
      <c r="D5">
        <v>0.11210000000000001</v>
      </c>
    </row>
    <row r="6" spans="2:4">
      <c r="B6">
        <f t="shared" ref="B6:B9" si="0">B5/5</f>
        <v>5</v>
      </c>
      <c r="C6">
        <v>0.31609999999999994</v>
      </c>
      <c r="D6">
        <v>9.8400000000000001E-2</v>
      </c>
    </row>
    <row r="7" spans="2:4">
      <c r="B7">
        <f t="shared" si="0"/>
        <v>1</v>
      </c>
      <c r="C7">
        <v>0.1686</v>
      </c>
      <c r="D7">
        <v>9.06E-2</v>
      </c>
    </row>
    <row r="8" spans="2:4">
      <c r="B8">
        <f t="shared" si="0"/>
        <v>0.2</v>
      </c>
      <c r="C8">
        <v>9.1300000000000006E-2</v>
      </c>
      <c r="D8">
        <v>0.1951</v>
      </c>
    </row>
    <row r="9" spans="2:4">
      <c r="B9">
        <f t="shared" si="0"/>
        <v>0.04</v>
      </c>
      <c r="C9">
        <v>7.8399999999999997E-2</v>
      </c>
      <c r="D9">
        <v>7.7200000000000005E-2</v>
      </c>
    </row>
    <row r="10" spans="2:4">
      <c r="B10">
        <v>0</v>
      </c>
      <c r="C10">
        <v>8.2600000000000007E-2</v>
      </c>
      <c r="D10">
        <v>7.6799999999999993E-2</v>
      </c>
    </row>
    <row r="13" spans="2:4">
      <c r="B13" t="s">
        <v>19</v>
      </c>
    </row>
    <row r="14" spans="2:4">
      <c r="C14" t="s">
        <v>142</v>
      </c>
      <c r="D14" t="s">
        <v>119</v>
      </c>
    </row>
    <row r="15" spans="2:4">
      <c r="B15" t="s">
        <v>126</v>
      </c>
      <c r="C15" t="s">
        <v>52</v>
      </c>
      <c r="D15" t="s">
        <v>52</v>
      </c>
    </row>
    <row r="16" spans="2:4">
      <c r="B16">
        <v>125</v>
      </c>
      <c r="C16">
        <v>2.1781000000000001</v>
      </c>
      <c r="D16">
        <v>1.2367999999999999</v>
      </c>
    </row>
    <row r="17" spans="2:4">
      <c r="B17">
        <f>B16/5</f>
        <v>25</v>
      </c>
      <c r="C17">
        <v>2.1745999999999999</v>
      </c>
      <c r="D17">
        <v>1.1335</v>
      </c>
    </row>
    <row r="18" spans="2:4">
      <c r="B18">
        <f t="shared" ref="B18:B21" si="1">B17/5</f>
        <v>5</v>
      </c>
      <c r="C18">
        <v>1.9386000000000001</v>
      </c>
      <c r="D18">
        <v>0.9264</v>
      </c>
    </row>
    <row r="19" spans="2:4">
      <c r="B19">
        <f t="shared" si="1"/>
        <v>1</v>
      </c>
      <c r="C19">
        <v>1.2718</v>
      </c>
      <c r="D19">
        <v>0.59319999999999995</v>
      </c>
    </row>
    <row r="20" spans="2:4">
      <c r="B20">
        <f t="shared" si="1"/>
        <v>0.2</v>
      </c>
      <c r="C20">
        <v>0.27839999999999998</v>
      </c>
      <c r="D20">
        <v>0.1903</v>
      </c>
    </row>
    <row r="21" spans="2:4">
      <c r="B21">
        <f t="shared" si="1"/>
        <v>0.04</v>
      </c>
      <c r="C21">
        <v>9.3399999999999997E-2</v>
      </c>
      <c r="D21">
        <v>9.1999999999999998E-2</v>
      </c>
    </row>
    <row r="22" spans="2:4">
      <c r="B22">
        <v>0</v>
      </c>
      <c r="C22">
        <v>8.2600000000000007E-2</v>
      </c>
      <c r="D22">
        <v>5.2999999999999999E-2</v>
      </c>
    </row>
    <row r="25" spans="2:4">
      <c r="B25" t="s">
        <v>7</v>
      </c>
    </row>
    <row r="26" spans="2:4">
      <c r="C26" t="s">
        <v>142</v>
      </c>
      <c r="D26" t="s">
        <v>119</v>
      </c>
    </row>
    <row r="27" spans="2:4">
      <c r="B27" t="s">
        <v>126</v>
      </c>
      <c r="C27" t="s">
        <v>52</v>
      </c>
      <c r="D27" t="s">
        <v>52</v>
      </c>
    </row>
    <row r="28" spans="2:4">
      <c r="B28">
        <v>125</v>
      </c>
      <c r="C28">
        <v>2.4369000000000001</v>
      </c>
      <c r="D28">
        <v>1.1988000000000001</v>
      </c>
    </row>
    <row r="29" spans="2:4">
      <c r="B29">
        <f>B28/5</f>
        <v>25</v>
      </c>
      <c r="C29">
        <v>2.2864</v>
      </c>
      <c r="D29">
        <v>0.9899</v>
      </c>
    </row>
    <row r="30" spans="2:4">
      <c r="B30">
        <f t="shared" ref="B30:B33" si="2">B29/5</f>
        <v>5</v>
      </c>
      <c r="C30">
        <v>1.5593999999999999</v>
      </c>
      <c r="D30">
        <v>0.71040000000000003</v>
      </c>
    </row>
    <row r="31" spans="2:4">
      <c r="B31">
        <f t="shared" si="2"/>
        <v>1</v>
      </c>
      <c r="C31">
        <v>0.31769999999999998</v>
      </c>
      <c r="D31">
        <v>0.23799999999999999</v>
      </c>
    </row>
    <row r="32" spans="2:4">
      <c r="B32">
        <f t="shared" si="2"/>
        <v>0.2</v>
      </c>
      <c r="C32">
        <v>0.1086</v>
      </c>
      <c r="D32">
        <v>9.9699999999999997E-2</v>
      </c>
    </row>
    <row r="33" spans="2:4">
      <c r="B33">
        <f t="shared" si="2"/>
        <v>0.04</v>
      </c>
      <c r="C33">
        <v>9.1800000000000007E-2</v>
      </c>
      <c r="D33">
        <v>7.9000000000000001E-2</v>
      </c>
    </row>
    <row r="34" spans="2:4">
      <c r="B34">
        <v>0</v>
      </c>
      <c r="C34">
        <v>8.2600000000000007E-2</v>
      </c>
      <c r="D34">
        <v>5.3100000000000001E-2</v>
      </c>
    </row>
    <row r="37" spans="2:4">
      <c r="B37" t="s">
        <v>148</v>
      </c>
    </row>
    <row r="38" spans="2:4">
      <c r="C38" t="s">
        <v>142</v>
      </c>
      <c r="D38" t="s">
        <v>119</v>
      </c>
    </row>
    <row r="39" spans="2:4">
      <c r="B39" t="s">
        <v>126</v>
      </c>
      <c r="C39" t="s">
        <v>52</v>
      </c>
      <c r="D39" t="s">
        <v>52</v>
      </c>
    </row>
    <row r="40" spans="2:4">
      <c r="B40">
        <v>125</v>
      </c>
      <c r="C40">
        <v>1.7906</v>
      </c>
      <c r="D40">
        <v>0.75729999999999997</v>
      </c>
    </row>
    <row r="41" spans="2:4">
      <c r="B41">
        <f>B40/5</f>
        <v>25</v>
      </c>
      <c r="C41">
        <v>1.7148000000000001</v>
      </c>
      <c r="D41">
        <v>0.62</v>
      </c>
    </row>
    <row r="42" spans="2:4">
      <c r="B42">
        <f t="shared" ref="B42:B45" si="3">B41/5</f>
        <v>5</v>
      </c>
      <c r="C42">
        <v>1.4191</v>
      </c>
      <c r="D42">
        <v>0.50149999999999995</v>
      </c>
    </row>
    <row r="43" spans="2:4">
      <c r="B43">
        <f t="shared" si="3"/>
        <v>1</v>
      </c>
      <c r="C43">
        <v>0.57140000000000002</v>
      </c>
      <c r="D43">
        <v>0.27060000000000001</v>
      </c>
    </row>
    <row r="44" spans="2:4">
      <c r="B44">
        <f t="shared" si="3"/>
        <v>0.2</v>
      </c>
      <c r="C44">
        <v>0.13189999999999999</v>
      </c>
      <c r="D44">
        <v>0.123</v>
      </c>
    </row>
    <row r="45" spans="2:4">
      <c r="B45">
        <f t="shared" si="3"/>
        <v>0.04</v>
      </c>
      <c r="C45">
        <v>8.8599999999999998E-2</v>
      </c>
      <c r="D45">
        <v>8.72E-2</v>
      </c>
    </row>
    <row r="46" spans="2:4">
      <c r="B46">
        <v>0</v>
      </c>
      <c r="C46">
        <v>8.2600000000000007E-2</v>
      </c>
      <c r="D46">
        <v>5.28E-2</v>
      </c>
    </row>
    <row r="49" spans="2:4">
      <c r="B49" t="s">
        <v>149</v>
      </c>
    </row>
    <row r="50" spans="2:4">
      <c r="C50" t="s">
        <v>142</v>
      </c>
      <c r="D50" t="s">
        <v>119</v>
      </c>
    </row>
    <row r="51" spans="2:4">
      <c r="B51" t="s">
        <v>126</v>
      </c>
      <c r="C51" t="s">
        <v>52</v>
      </c>
      <c r="D51" t="s">
        <v>52</v>
      </c>
    </row>
    <row r="52" spans="2:4">
      <c r="B52">
        <v>125</v>
      </c>
      <c r="C52">
        <v>1.4810000000000001</v>
      </c>
      <c r="D52">
        <v>0.56310000000000004</v>
      </c>
    </row>
    <row r="53" spans="2:4">
      <c r="B53">
        <f>B52/5</f>
        <v>25</v>
      </c>
      <c r="C53">
        <v>1.4381999999999999</v>
      </c>
      <c r="D53">
        <v>0.47849999999999998</v>
      </c>
    </row>
    <row r="54" spans="2:4">
      <c r="B54">
        <f t="shared" ref="B54:B57" si="4">B53/5</f>
        <v>5</v>
      </c>
      <c r="C54">
        <v>1.1677</v>
      </c>
      <c r="D54">
        <v>0.34989999999999999</v>
      </c>
    </row>
    <row r="55" spans="2:4">
      <c r="B55">
        <f t="shared" si="4"/>
        <v>1</v>
      </c>
      <c r="C55">
        <v>0.47860000000000003</v>
      </c>
      <c r="D55">
        <v>0.1825</v>
      </c>
    </row>
    <row r="56" spans="2:4">
      <c r="B56">
        <f t="shared" si="4"/>
        <v>0.2</v>
      </c>
      <c r="C56">
        <v>0.13780000000000001</v>
      </c>
      <c r="D56">
        <v>9.69E-2</v>
      </c>
    </row>
    <row r="57" spans="2:4">
      <c r="B57">
        <f t="shared" si="4"/>
        <v>0.04</v>
      </c>
      <c r="C57">
        <v>0.1148</v>
      </c>
      <c r="D57">
        <v>0.08</v>
      </c>
    </row>
    <row r="58" spans="2:4">
      <c r="B58">
        <v>0</v>
      </c>
      <c r="C58">
        <v>8.2600000000000007E-2</v>
      </c>
      <c r="D58">
        <v>4.3799999999999999E-2</v>
      </c>
    </row>
    <row r="61" spans="2:4">
      <c r="B61" t="s">
        <v>13</v>
      </c>
    </row>
    <row r="62" spans="2:4">
      <c r="C62" t="s">
        <v>142</v>
      </c>
      <c r="D62" t="s">
        <v>119</v>
      </c>
    </row>
    <row r="63" spans="2:4">
      <c r="B63" t="s">
        <v>126</v>
      </c>
      <c r="C63" t="s">
        <v>52</v>
      </c>
      <c r="D63" t="s">
        <v>52</v>
      </c>
    </row>
    <row r="64" spans="2:4">
      <c r="B64">
        <v>125</v>
      </c>
      <c r="C64">
        <v>2.4927000000000001</v>
      </c>
      <c r="D64">
        <v>1.3649</v>
      </c>
    </row>
    <row r="65" spans="2:4">
      <c r="B65">
        <f>B64/5</f>
        <v>25</v>
      </c>
      <c r="C65">
        <v>2.4645999999999999</v>
      </c>
      <c r="D65">
        <v>1.1305000000000001</v>
      </c>
    </row>
    <row r="66" spans="2:4">
      <c r="B66">
        <f t="shared" ref="B66:B69" si="5">B65/5</f>
        <v>5</v>
      </c>
      <c r="C66">
        <v>2.1472000000000002</v>
      </c>
      <c r="D66">
        <v>0.85909999999999997</v>
      </c>
    </row>
    <row r="67" spans="2:4">
      <c r="B67">
        <f t="shared" si="5"/>
        <v>1</v>
      </c>
      <c r="C67">
        <v>1.2082999999999999</v>
      </c>
      <c r="D67">
        <v>0.50639999999999996</v>
      </c>
    </row>
    <row r="68" spans="2:4">
      <c r="B68">
        <f t="shared" si="5"/>
        <v>0.2</v>
      </c>
      <c r="C68">
        <v>0.24759999999999999</v>
      </c>
      <c r="D68">
        <v>0.17</v>
      </c>
    </row>
    <row r="69" spans="2:4">
      <c r="B69">
        <f t="shared" si="5"/>
        <v>0.04</v>
      </c>
      <c r="C69">
        <v>9.3700000000000006E-2</v>
      </c>
      <c r="D69">
        <v>9.7100000000000006E-2</v>
      </c>
    </row>
    <row r="70" spans="2:4">
      <c r="B70">
        <v>0</v>
      </c>
      <c r="C70">
        <v>8.2600000000000007E-2</v>
      </c>
      <c r="D70">
        <v>4.4999999999999998E-2</v>
      </c>
    </row>
    <row r="73" spans="2:4">
      <c r="B73" t="s">
        <v>34</v>
      </c>
    </row>
    <row r="74" spans="2:4">
      <c r="C74" t="s">
        <v>142</v>
      </c>
      <c r="D74" t="s">
        <v>119</v>
      </c>
    </row>
    <row r="75" spans="2:4">
      <c r="B75" t="s">
        <v>126</v>
      </c>
      <c r="C75" t="s">
        <v>52</v>
      </c>
      <c r="D75" t="s">
        <v>52</v>
      </c>
    </row>
    <row r="76" spans="2:4">
      <c r="B76">
        <v>125</v>
      </c>
      <c r="C76">
        <v>4.0986399999999996</v>
      </c>
      <c r="D76">
        <v>2.3571</v>
      </c>
    </row>
    <row r="77" spans="2:4">
      <c r="B77">
        <f>B76/5</f>
        <v>25</v>
      </c>
      <c r="C77">
        <v>3.65008</v>
      </c>
      <c r="D77">
        <v>1.9448000000000001</v>
      </c>
    </row>
    <row r="78" spans="2:4">
      <c r="B78">
        <f t="shared" ref="B78:B81" si="6">B77/5</f>
        <v>5</v>
      </c>
      <c r="C78">
        <v>3.18696</v>
      </c>
      <c r="D78">
        <v>1.4837</v>
      </c>
    </row>
    <row r="79" spans="2:4">
      <c r="B79">
        <f t="shared" si="6"/>
        <v>1</v>
      </c>
      <c r="C79">
        <v>1.6169</v>
      </c>
      <c r="D79">
        <v>0.8155</v>
      </c>
    </row>
    <row r="80" spans="2:4">
      <c r="B80">
        <f t="shared" si="6"/>
        <v>0.2</v>
      </c>
      <c r="C80">
        <v>0.31419999999999998</v>
      </c>
      <c r="D80">
        <v>0.21909999999999999</v>
      </c>
    </row>
    <row r="81" spans="2:4">
      <c r="B81">
        <f t="shared" si="6"/>
        <v>0.04</v>
      </c>
      <c r="C81">
        <v>0.125</v>
      </c>
      <c r="D81">
        <v>9.7799999999999998E-2</v>
      </c>
    </row>
    <row r="82" spans="2:4">
      <c r="B82">
        <v>0</v>
      </c>
      <c r="C82">
        <v>8.2600000000000007E-2</v>
      </c>
      <c r="D82">
        <v>4.2799999999999998E-2</v>
      </c>
    </row>
    <row r="85" spans="2:4">
      <c r="B85" t="s">
        <v>36</v>
      </c>
    </row>
    <row r="86" spans="2:4">
      <c r="C86" t="s">
        <v>142</v>
      </c>
      <c r="D86" t="s">
        <v>119</v>
      </c>
    </row>
    <row r="87" spans="2:4">
      <c r="B87" t="s">
        <v>126</v>
      </c>
      <c r="C87" t="s">
        <v>52</v>
      </c>
      <c r="D87" t="s">
        <v>52</v>
      </c>
    </row>
    <row r="88" spans="2:4">
      <c r="B88">
        <v>125</v>
      </c>
      <c r="C88">
        <v>2.8471000000000002</v>
      </c>
      <c r="D88">
        <v>1.2453000000000001</v>
      </c>
    </row>
    <row r="89" spans="2:4">
      <c r="B89">
        <f>B88/5</f>
        <v>25</v>
      </c>
      <c r="C89">
        <v>2.6313</v>
      </c>
      <c r="D89">
        <v>0.87150000000000005</v>
      </c>
    </row>
    <row r="90" spans="2:4">
      <c r="B90">
        <f t="shared" ref="B90:B93" si="7">B89/5</f>
        <v>5</v>
      </c>
      <c r="C90">
        <v>1.3260000000000001</v>
      </c>
      <c r="D90">
        <v>0.44190000000000002</v>
      </c>
    </row>
    <row r="91" spans="2:4">
      <c r="B91">
        <f t="shared" si="7"/>
        <v>1</v>
      </c>
      <c r="C91">
        <v>0.34289999999999998</v>
      </c>
      <c r="D91">
        <v>0.1618</v>
      </c>
    </row>
    <row r="92" spans="2:4">
      <c r="B92">
        <f t="shared" si="7"/>
        <v>0.2</v>
      </c>
      <c r="C92">
        <v>0.1158</v>
      </c>
      <c r="D92">
        <v>9.1899999999999996E-2</v>
      </c>
    </row>
    <row r="93" spans="2:4">
      <c r="B93">
        <f t="shared" si="7"/>
        <v>0.04</v>
      </c>
      <c r="C93">
        <v>8.7499999999999994E-2</v>
      </c>
      <c r="D93">
        <v>8.1199999999999994E-2</v>
      </c>
    </row>
    <row r="94" spans="2:4">
      <c r="B94">
        <v>0</v>
      </c>
      <c r="C94">
        <v>8.2600000000000007E-2</v>
      </c>
      <c r="D94">
        <v>4.2999999999999997E-2</v>
      </c>
    </row>
    <row r="97" spans="2:4">
      <c r="B97" t="s">
        <v>37</v>
      </c>
    </row>
    <row r="98" spans="2:4">
      <c r="C98" t="s">
        <v>142</v>
      </c>
      <c r="D98" t="s">
        <v>119</v>
      </c>
    </row>
    <row r="99" spans="2:4">
      <c r="B99" t="s">
        <v>126</v>
      </c>
      <c r="C99" t="s">
        <v>52</v>
      </c>
      <c r="D99" t="s">
        <v>52</v>
      </c>
    </row>
    <row r="100" spans="2:4">
      <c r="B100">
        <v>125</v>
      </c>
      <c r="C100">
        <v>2.7097000000000002</v>
      </c>
      <c r="D100">
        <v>1.2385999999999999</v>
      </c>
    </row>
    <row r="101" spans="2:4">
      <c r="B101">
        <f>B100/5</f>
        <v>25</v>
      </c>
      <c r="C101">
        <v>2.4262999999999999</v>
      </c>
      <c r="D101">
        <v>1.0099</v>
      </c>
    </row>
    <row r="102" spans="2:4">
      <c r="B102">
        <f t="shared" ref="B102:B105" si="8">B101/5</f>
        <v>5</v>
      </c>
      <c r="C102">
        <v>1.4278</v>
      </c>
      <c r="D102">
        <v>0.69579999999999997</v>
      </c>
    </row>
    <row r="103" spans="2:4">
      <c r="B103">
        <f t="shared" si="8"/>
        <v>1</v>
      </c>
      <c r="C103">
        <v>0.2853</v>
      </c>
      <c r="D103">
        <v>0.25629999999999997</v>
      </c>
    </row>
    <row r="104" spans="2:4">
      <c r="B104">
        <f t="shared" si="8"/>
        <v>0.2</v>
      </c>
      <c r="C104">
        <v>0.12</v>
      </c>
      <c r="D104">
        <v>0.10630000000000001</v>
      </c>
    </row>
    <row r="105" spans="2:4">
      <c r="B105">
        <f t="shared" si="8"/>
        <v>0.04</v>
      </c>
      <c r="C105">
        <v>9.5200000000000007E-2</v>
      </c>
      <c r="D105">
        <v>8.2699999999999996E-2</v>
      </c>
    </row>
    <row r="106" spans="2:4">
      <c r="B106">
        <v>0</v>
      </c>
      <c r="C106">
        <v>8.2600000000000007E-2</v>
      </c>
      <c r="D106">
        <v>4.3099999999999999E-2</v>
      </c>
    </row>
    <row r="109" spans="2:4">
      <c r="B109" t="s">
        <v>38</v>
      </c>
    </row>
    <row r="110" spans="2:4">
      <c r="C110" t="s">
        <v>142</v>
      </c>
      <c r="D110" t="s">
        <v>119</v>
      </c>
    </row>
    <row r="111" spans="2:4">
      <c r="B111" t="s">
        <v>126</v>
      </c>
      <c r="C111" t="s">
        <v>52</v>
      </c>
      <c r="D111" t="s">
        <v>52</v>
      </c>
    </row>
    <row r="112" spans="2:4">
      <c r="B112">
        <v>125</v>
      </c>
      <c r="C112">
        <v>2.7759999999999998</v>
      </c>
      <c r="D112">
        <v>1.2228000000000001</v>
      </c>
    </row>
    <row r="113" spans="2:4">
      <c r="B113">
        <f>B112/5</f>
        <v>25</v>
      </c>
      <c r="C113">
        <v>2.6114999999999999</v>
      </c>
      <c r="D113">
        <v>0.9526</v>
      </c>
    </row>
    <row r="114" spans="2:4">
      <c r="B114">
        <f t="shared" ref="B114:B117" si="9">B113/5</f>
        <v>5</v>
      </c>
      <c r="C114">
        <v>2.1957</v>
      </c>
      <c r="D114">
        <v>0.74650000000000005</v>
      </c>
    </row>
    <row r="115" spans="2:4">
      <c r="B115">
        <f t="shared" si="9"/>
        <v>1</v>
      </c>
      <c r="C115">
        <v>0.84809999999999997</v>
      </c>
      <c r="D115">
        <v>0.38019999999999998</v>
      </c>
    </row>
    <row r="116" spans="2:4">
      <c r="B116">
        <f t="shared" si="9"/>
        <v>0.2</v>
      </c>
      <c r="C116">
        <v>0.17339999999999997</v>
      </c>
      <c r="D116">
        <v>0.13120000000000001</v>
      </c>
    </row>
    <row r="117" spans="2:4">
      <c r="B117">
        <f t="shared" si="9"/>
        <v>0.04</v>
      </c>
      <c r="C117">
        <v>9.3299999999999994E-2</v>
      </c>
      <c r="D117">
        <v>9.1700000000000004E-2</v>
      </c>
    </row>
    <row r="118" spans="2:4">
      <c r="B118">
        <v>0</v>
      </c>
      <c r="C118">
        <v>8.2600000000000007E-2</v>
      </c>
      <c r="D118">
        <v>4.2900000000000001E-2</v>
      </c>
    </row>
    <row r="121" spans="2:4">
      <c r="B121" t="s">
        <v>40</v>
      </c>
    </row>
    <row r="122" spans="2:4">
      <c r="C122" t="s">
        <v>142</v>
      </c>
      <c r="D122" t="s">
        <v>119</v>
      </c>
    </row>
    <row r="123" spans="2:4">
      <c r="B123" t="s">
        <v>126</v>
      </c>
      <c r="C123" t="s">
        <v>52</v>
      </c>
      <c r="D123" t="s">
        <v>52</v>
      </c>
    </row>
    <row r="124" spans="2:4">
      <c r="B124">
        <v>125</v>
      </c>
      <c r="C124">
        <v>3.3672799999999996</v>
      </c>
      <c r="D124">
        <v>1.5339</v>
      </c>
    </row>
    <row r="125" spans="2:4">
      <c r="B125">
        <f>B124/5</f>
        <v>25</v>
      </c>
      <c r="C125">
        <v>3.1667999999999998</v>
      </c>
      <c r="D125">
        <v>1.3367</v>
      </c>
    </row>
    <row r="126" spans="2:4">
      <c r="B126">
        <f t="shared" ref="B126:B129" si="10">B125/5</f>
        <v>5</v>
      </c>
      <c r="C126">
        <v>2.6242999999999999</v>
      </c>
      <c r="D126">
        <v>1.0924</v>
      </c>
    </row>
    <row r="127" spans="2:4">
      <c r="B127">
        <f t="shared" si="10"/>
        <v>1</v>
      </c>
      <c r="C127">
        <v>1.0627</v>
      </c>
      <c r="D127">
        <v>0.55789999999999995</v>
      </c>
    </row>
    <row r="128" spans="2:4">
      <c r="B128">
        <f t="shared" si="10"/>
        <v>0.2</v>
      </c>
      <c r="C128">
        <v>0.20660000000000001</v>
      </c>
      <c r="D128">
        <v>0.17100000000000001</v>
      </c>
    </row>
    <row r="129" spans="2:4">
      <c r="B129">
        <f t="shared" si="10"/>
        <v>0.04</v>
      </c>
      <c r="C129">
        <v>0.10639999999999999</v>
      </c>
      <c r="D129">
        <v>9.8299999999999998E-2</v>
      </c>
    </row>
    <row r="130" spans="2:4">
      <c r="B130">
        <v>0</v>
      </c>
      <c r="C130">
        <v>8.2600000000000007E-2</v>
      </c>
      <c r="D130">
        <v>4.4600000000000001E-2</v>
      </c>
    </row>
    <row r="133" spans="2:4">
      <c r="B133" t="s">
        <v>56</v>
      </c>
    </row>
    <row r="134" spans="2:4">
      <c r="C134" t="s">
        <v>142</v>
      </c>
      <c r="D134" t="s">
        <v>119</v>
      </c>
    </row>
    <row r="135" spans="2:4">
      <c r="B135" t="s">
        <v>126</v>
      </c>
      <c r="C135" t="s">
        <v>52</v>
      </c>
      <c r="D135" t="s">
        <v>52</v>
      </c>
    </row>
    <row r="136" spans="2:4">
      <c r="B136">
        <v>125</v>
      </c>
      <c r="C136">
        <v>2.7199</v>
      </c>
      <c r="D136">
        <v>1.4052</v>
      </c>
    </row>
    <row r="137" spans="2:4">
      <c r="B137">
        <f>B136/5</f>
        <v>25</v>
      </c>
      <c r="C137">
        <v>2.8393999999999999</v>
      </c>
      <c r="D137">
        <v>1.2383999999999999</v>
      </c>
    </row>
    <row r="138" spans="2:4">
      <c r="B138">
        <f t="shared" ref="B138:B141" si="11">B137/5</f>
        <v>5</v>
      </c>
      <c r="C138">
        <v>2.5423</v>
      </c>
      <c r="D138">
        <v>1.0327</v>
      </c>
    </row>
    <row r="139" spans="2:4">
      <c r="B139">
        <f t="shared" si="11"/>
        <v>1</v>
      </c>
      <c r="C139">
        <v>1.7305999999999999</v>
      </c>
      <c r="D139">
        <v>0.66879999999999995</v>
      </c>
    </row>
    <row r="140" spans="2:4">
      <c r="B140">
        <f t="shared" si="11"/>
        <v>0.2</v>
      </c>
      <c r="C140">
        <v>0.37309999999999999</v>
      </c>
      <c r="D140">
        <v>0.2165</v>
      </c>
    </row>
    <row r="141" spans="2:4">
      <c r="B141">
        <f t="shared" si="11"/>
        <v>0.04</v>
      </c>
      <c r="C141">
        <v>0.1051</v>
      </c>
      <c r="D141">
        <v>9.7900000000000001E-2</v>
      </c>
    </row>
    <row r="142" spans="2:4">
      <c r="B142">
        <v>0</v>
      </c>
      <c r="C142">
        <v>7.9399999999999998E-2</v>
      </c>
      <c r="D142">
        <v>8.2000000000000003E-2</v>
      </c>
    </row>
    <row r="145" spans="2:4">
      <c r="B145" t="s">
        <v>150</v>
      </c>
    </row>
    <row r="146" spans="2:4">
      <c r="C146" t="s">
        <v>142</v>
      </c>
      <c r="D146" t="s">
        <v>119</v>
      </c>
    </row>
    <row r="147" spans="2:4">
      <c r="B147" t="s">
        <v>126</v>
      </c>
      <c r="C147" t="s">
        <v>52</v>
      </c>
      <c r="D147" t="s">
        <v>52</v>
      </c>
    </row>
    <row r="148" spans="2:4">
      <c r="B148">
        <v>125</v>
      </c>
      <c r="C148">
        <v>2.4603999999999999</v>
      </c>
      <c r="D148">
        <v>1.3645</v>
      </c>
    </row>
    <row r="149" spans="2:4">
      <c r="B149">
        <f>B148/5</f>
        <v>25</v>
      </c>
      <c r="C149">
        <v>2.4944999999999999</v>
      </c>
      <c r="D149">
        <v>1.2512000000000001</v>
      </c>
    </row>
    <row r="150" spans="2:4">
      <c r="B150">
        <f t="shared" ref="B150:B153" si="12">B149/5</f>
        <v>5</v>
      </c>
      <c r="C150">
        <v>2.3018999999999998</v>
      </c>
      <c r="D150">
        <v>1.0508</v>
      </c>
    </row>
    <row r="151" spans="2:4">
      <c r="B151">
        <f t="shared" si="12"/>
        <v>1</v>
      </c>
      <c r="C151">
        <v>1.409</v>
      </c>
      <c r="D151">
        <v>0.66669999999999996</v>
      </c>
    </row>
    <row r="152" spans="2:4">
      <c r="B152">
        <f t="shared" si="12"/>
        <v>0.2</v>
      </c>
      <c r="C152">
        <v>0.33139999999999997</v>
      </c>
      <c r="D152">
        <v>0.2077</v>
      </c>
    </row>
    <row r="153" spans="2:4">
      <c r="B153">
        <f t="shared" si="12"/>
        <v>0.04</v>
      </c>
      <c r="C153">
        <v>0.10340000000000001</v>
      </c>
      <c r="D153">
        <v>9.9299999999999999E-2</v>
      </c>
    </row>
    <row r="154" spans="2:4">
      <c r="B154">
        <v>0</v>
      </c>
      <c r="C154">
        <v>7.9399999999999998E-2</v>
      </c>
      <c r="D154">
        <v>4.99E-2</v>
      </c>
    </row>
    <row r="157" spans="2:4">
      <c r="B157" t="s">
        <v>151</v>
      </c>
    </row>
    <row r="158" spans="2:4">
      <c r="C158" t="s">
        <v>142</v>
      </c>
      <c r="D158" t="s">
        <v>119</v>
      </c>
    </row>
    <row r="159" spans="2:4">
      <c r="B159" t="s">
        <v>126</v>
      </c>
      <c r="C159" t="s">
        <v>52</v>
      </c>
      <c r="D159" t="s">
        <v>52</v>
      </c>
    </row>
    <row r="160" spans="2:4">
      <c r="B160">
        <v>125</v>
      </c>
      <c r="C160">
        <v>1.9339</v>
      </c>
      <c r="D160">
        <v>0.69059999999999999</v>
      </c>
    </row>
    <row r="161" spans="2:4">
      <c r="B161">
        <f>B160/5</f>
        <v>25</v>
      </c>
      <c r="C161">
        <v>1.8716999999999999</v>
      </c>
      <c r="D161">
        <v>0.54659999999999997</v>
      </c>
    </row>
    <row r="162" spans="2:4">
      <c r="B162">
        <f t="shared" ref="B162:B165" si="13">B161/5</f>
        <v>5</v>
      </c>
      <c r="C162">
        <v>1.5641</v>
      </c>
      <c r="D162">
        <v>0.49199999999999999</v>
      </c>
    </row>
    <row r="163" spans="2:4">
      <c r="B163">
        <f t="shared" si="13"/>
        <v>1</v>
      </c>
      <c r="C163">
        <v>0.70960000000000001</v>
      </c>
      <c r="D163">
        <v>0.28389999999999999</v>
      </c>
    </row>
    <row r="164" spans="2:4">
      <c r="B164">
        <f t="shared" si="13"/>
        <v>0.2</v>
      </c>
      <c r="C164">
        <v>0.16439999999999999</v>
      </c>
      <c r="D164">
        <v>0.1053</v>
      </c>
    </row>
    <row r="165" spans="2:4">
      <c r="B165">
        <f t="shared" si="13"/>
        <v>0.04</v>
      </c>
      <c r="C165">
        <v>8.4599999999999995E-2</v>
      </c>
      <c r="D165">
        <v>8.5300000000000001E-2</v>
      </c>
    </row>
    <row r="166" spans="2:4">
      <c r="B166">
        <v>0</v>
      </c>
      <c r="C166">
        <v>7.9399999999999998E-2</v>
      </c>
      <c r="D166">
        <v>4.6800000000000001E-2</v>
      </c>
    </row>
    <row r="169" spans="2:4">
      <c r="B169" t="s">
        <v>146</v>
      </c>
    </row>
    <row r="170" spans="2:4">
      <c r="C170" t="s">
        <v>142</v>
      </c>
      <c r="D170" t="s">
        <v>119</v>
      </c>
    </row>
    <row r="171" spans="2:4">
      <c r="B171" t="s">
        <v>126</v>
      </c>
      <c r="C171" t="s">
        <v>52</v>
      </c>
      <c r="D171" t="s">
        <v>52</v>
      </c>
    </row>
    <row r="172" spans="2:4">
      <c r="B172">
        <v>125</v>
      </c>
      <c r="C172">
        <v>2.1886000000000001</v>
      </c>
      <c r="D172">
        <v>0.92379999999999995</v>
      </c>
    </row>
    <row r="173" spans="2:4">
      <c r="B173">
        <f>B172/5</f>
        <v>25</v>
      </c>
      <c r="C173">
        <v>2.0891999999999999</v>
      </c>
      <c r="D173">
        <v>0.83160000000000001</v>
      </c>
    </row>
    <row r="174" spans="2:4">
      <c r="B174">
        <f t="shared" ref="B174:B177" si="14">B173/5</f>
        <v>5</v>
      </c>
      <c r="C174">
        <v>1.8559000000000001</v>
      </c>
      <c r="D174">
        <v>0.71909999999999996</v>
      </c>
    </row>
    <row r="175" spans="2:4">
      <c r="B175">
        <f t="shared" si="14"/>
        <v>1</v>
      </c>
      <c r="C175">
        <v>0.86660000000000004</v>
      </c>
      <c r="D175">
        <v>0.3503</v>
      </c>
    </row>
    <row r="176" spans="2:4">
      <c r="B176">
        <f t="shared" si="14"/>
        <v>0.2</v>
      </c>
      <c r="C176">
        <v>0.1938</v>
      </c>
      <c r="D176">
        <v>0.12859999999999999</v>
      </c>
    </row>
    <row r="177" spans="2:4">
      <c r="B177">
        <f t="shared" si="14"/>
        <v>0.04</v>
      </c>
      <c r="C177">
        <v>9.0999999999999998E-2</v>
      </c>
      <c r="D177">
        <v>8.1699999999999995E-2</v>
      </c>
    </row>
    <row r="178" spans="2:4">
      <c r="B178">
        <v>0</v>
      </c>
      <c r="C178">
        <v>7.9399999999999998E-2</v>
      </c>
      <c r="D178">
        <v>5.33E-2</v>
      </c>
    </row>
    <row r="181" spans="2:4">
      <c r="B181" t="s">
        <v>147</v>
      </c>
    </row>
    <row r="182" spans="2:4">
      <c r="C182" t="s">
        <v>142</v>
      </c>
      <c r="D182" t="s">
        <v>119</v>
      </c>
    </row>
    <row r="183" spans="2:4">
      <c r="B183" t="s">
        <v>126</v>
      </c>
      <c r="C183" t="s">
        <v>52</v>
      </c>
      <c r="D183" t="s">
        <v>52</v>
      </c>
    </row>
    <row r="184" spans="2:4">
      <c r="B184">
        <v>125</v>
      </c>
      <c r="C184">
        <v>2.5865</v>
      </c>
      <c r="D184">
        <v>1.3623000000000001</v>
      </c>
    </row>
    <row r="185" spans="2:4">
      <c r="B185">
        <f>B184/5</f>
        <v>25</v>
      </c>
      <c r="C185">
        <v>2.5287000000000002</v>
      </c>
      <c r="D185">
        <v>1.1619999999999999</v>
      </c>
    </row>
    <row r="186" spans="2:4">
      <c r="B186">
        <f t="shared" ref="B186:B189" si="15">B185/5</f>
        <v>5</v>
      </c>
      <c r="C186">
        <v>1.9775</v>
      </c>
      <c r="D186">
        <v>0.80910000000000004</v>
      </c>
    </row>
    <row r="187" spans="2:4">
      <c r="B187">
        <f t="shared" si="15"/>
        <v>1</v>
      </c>
      <c r="C187">
        <v>0.63</v>
      </c>
      <c r="D187">
        <v>0.30130000000000001</v>
      </c>
    </row>
    <row r="188" spans="2:4">
      <c r="B188">
        <f t="shared" si="15"/>
        <v>0.2</v>
      </c>
      <c r="C188">
        <v>0.14149999999999999</v>
      </c>
      <c r="D188">
        <v>0.1177</v>
      </c>
    </row>
    <row r="189" spans="2:4">
      <c r="B189">
        <f t="shared" si="15"/>
        <v>0.04</v>
      </c>
      <c r="C189">
        <v>8.3199999999999996E-2</v>
      </c>
      <c r="D189">
        <v>8.7999999999999995E-2</v>
      </c>
    </row>
    <row r="190" spans="2:4">
      <c r="B190">
        <v>0</v>
      </c>
      <c r="C190">
        <v>7.9399999999999998E-2</v>
      </c>
      <c r="D190">
        <v>5.4100000000000002E-2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AB86"/>
  <sheetViews>
    <sheetView topLeftCell="A4" zoomScaleNormal="100" workbookViewId="0">
      <selection activeCell="K18" sqref="K18"/>
    </sheetView>
  </sheetViews>
  <sheetFormatPr defaultRowHeight="15"/>
  <sheetData>
    <row r="2" spans="3:28">
      <c r="C2" s="125" t="s">
        <v>98</v>
      </c>
      <c r="D2" s="125"/>
      <c r="E2" s="125"/>
      <c r="F2" s="125"/>
      <c r="G2" s="125"/>
      <c r="H2" s="125"/>
      <c r="I2" s="125"/>
      <c r="L2" s="125" t="s">
        <v>128</v>
      </c>
      <c r="M2" s="125"/>
      <c r="N2" s="125"/>
      <c r="O2" s="125"/>
      <c r="P2" s="125"/>
      <c r="Q2" s="125"/>
      <c r="R2" s="125"/>
      <c r="U2" s="125" t="s">
        <v>129</v>
      </c>
      <c r="V2" s="125"/>
      <c r="W2" s="125"/>
      <c r="X2" s="125"/>
      <c r="Y2" s="125"/>
      <c r="Z2" s="125"/>
      <c r="AA2" s="125"/>
      <c r="AB2" s="26"/>
    </row>
    <row r="3" spans="3:28">
      <c r="C3" s="27"/>
      <c r="D3" s="16"/>
      <c r="E3" s="16"/>
      <c r="F3" s="16"/>
      <c r="G3" s="16"/>
      <c r="H3" s="16"/>
      <c r="I3" s="28"/>
      <c r="L3" s="27"/>
      <c r="M3" s="16"/>
      <c r="N3" s="16"/>
      <c r="O3" s="16"/>
      <c r="P3" s="16"/>
      <c r="Q3" s="16"/>
      <c r="R3" s="28"/>
      <c r="U3" s="27"/>
      <c r="V3" s="16"/>
      <c r="W3" s="16"/>
      <c r="X3" s="16"/>
      <c r="Y3" s="16"/>
      <c r="Z3" s="16"/>
      <c r="AA3" s="28"/>
    </row>
    <row r="4" spans="3:28">
      <c r="C4" s="27" t="s">
        <v>34</v>
      </c>
      <c r="D4" s="29" t="s">
        <v>127</v>
      </c>
      <c r="E4" s="30"/>
      <c r="F4" s="30"/>
      <c r="G4" s="30"/>
      <c r="H4" s="16"/>
      <c r="I4" s="28"/>
      <c r="L4" s="27" t="s">
        <v>34</v>
      </c>
      <c r="M4" s="29" t="s">
        <v>127</v>
      </c>
      <c r="N4" s="30"/>
      <c r="O4" s="30"/>
      <c r="P4" s="30"/>
      <c r="Q4" s="16"/>
      <c r="R4" s="28"/>
      <c r="U4" s="27" t="s">
        <v>34</v>
      </c>
      <c r="V4" s="29" t="s">
        <v>127</v>
      </c>
      <c r="W4" s="30"/>
      <c r="X4" s="30"/>
      <c r="Y4" s="30"/>
      <c r="Z4" s="16"/>
      <c r="AA4" s="28"/>
    </row>
    <row r="5" spans="3:28">
      <c r="C5" s="27"/>
      <c r="D5" s="126" t="s">
        <v>123</v>
      </c>
      <c r="E5" s="126"/>
      <c r="F5" s="126" t="s">
        <v>119</v>
      </c>
      <c r="G5" s="126"/>
      <c r="H5" s="16"/>
      <c r="I5" s="28"/>
      <c r="L5" s="27"/>
      <c r="M5" s="126" t="s">
        <v>123</v>
      </c>
      <c r="N5" s="126"/>
      <c r="O5" s="126" t="s">
        <v>119</v>
      </c>
      <c r="P5" s="126"/>
      <c r="Q5" s="16"/>
      <c r="R5" s="28"/>
      <c r="U5" s="27"/>
      <c r="V5" s="126" t="s">
        <v>123</v>
      </c>
      <c r="W5" s="126"/>
      <c r="X5" s="126" t="s">
        <v>119</v>
      </c>
      <c r="Y5" s="126"/>
      <c r="Z5" s="16"/>
      <c r="AA5" s="28"/>
    </row>
    <row r="6" spans="3:28">
      <c r="C6" s="27" t="s">
        <v>16</v>
      </c>
      <c r="D6" s="25" t="s">
        <v>124</v>
      </c>
      <c r="E6" s="25" t="s">
        <v>125</v>
      </c>
      <c r="F6" s="25" t="s">
        <v>124</v>
      </c>
      <c r="G6" s="25" t="s">
        <v>125</v>
      </c>
      <c r="H6" s="16" t="s">
        <v>2</v>
      </c>
      <c r="I6" s="28" t="s">
        <v>3</v>
      </c>
      <c r="L6" s="27" t="s">
        <v>16</v>
      </c>
      <c r="M6" s="25" t="s">
        <v>124</v>
      </c>
      <c r="N6" s="25" t="s">
        <v>125</v>
      </c>
      <c r="O6" s="25" t="s">
        <v>124</v>
      </c>
      <c r="P6" s="25" t="s">
        <v>125</v>
      </c>
      <c r="Q6" s="16" t="s">
        <v>2</v>
      </c>
      <c r="R6" s="28" t="s">
        <v>3</v>
      </c>
      <c r="U6" s="27" t="s">
        <v>16</v>
      </c>
      <c r="V6" s="25" t="s">
        <v>124</v>
      </c>
      <c r="W6" s="25" t="s">
        <v>125</v>
      </c>
      <c r="X6" s="25" t="s">
        <v>124</v>
      </c>
      <c r="Y6" s="25" t="s">
        <v>125</v>
      </c>
      <c r="Z6" s="16" t="s">
        <v>2</v>
      </c>
      <c r="AA6" s="28" t="s">
        <v>3</v>
      </c>
    </row>
    <row r="7" spans="3:28">
      <c r="C7" s="27" t="s">
        <v>18</v>
      </c>
      <c r="D7" s="16">
        <v>100.45632389370395</v>
      </c>
      <c r="E7" s="16">
        <v>99.543676106296047</v>
      </c>
      <c r="F7" s="16">
        <v>99.450337057464765</v>
      </c>
      <c r="G7" s="16">
        <v>100.54966294253525</v>
      </c>
      <c r="H7" s="16">
        <f>AVERAGE(D7:G7)</f>
        <v>100</v>
      </c>
      <c r="I7" s="28">
        <f>STDEV(D7:G7)</f>
        <v>0.58330143514403576</v>
      </c>
      <c r="L7" s="27" t="s">
        <v>18</v>
      </c>
      <c r="M7" s="16">
        <v>99.715565578956671</v>
      </c>
      <c r="N7" s="16">
        <v>100.28443442104333</v>
      </c>
      <c r="O7" s="16">
        <v>99.268227471403321</v>
      </c>
      <c r="P7" s="16">
        <v>100.73177252859666</v>
      </c>
      <c r="Q7" s="16">
        <f>AVERAGE(M7:P7)</f>
        <v>99.999999999999986</v>
      </c>
      <c r="R7" s="28">
        <f>STDEV(M7:P7)</f>
        <v>0.64103768661081617</v>
      </c>
      <c r="U7" s="27" t="s">
        <v>18</v>
      </c>
      <c r="V7" s="16">
        <v>97.593666199452599</v>
      </c>
      <c r="W7" s="16">
        <v>102.4063338005474</v>
      </c>
      <c r="X7" s="16">
        <v>100.10986798274004</v>
      </c>
      <c r="Y7" s="16">
        <v>99.890132017259944</v>
      </c>
      <c r="Z7" s="16">
        <f>AVERAGE(V7:Y7)</f>
        <v>100</v>
      </c>
      <c r="AA7" s="28">
        <f>STDEV(V7:Y7)</f>
        <v>1.9668101642487454</v>
      </c>
    </row>
    <row r="8" spans="3:28">
      <c r="C8" s="27">
        <v>25</v>
      </c>
      <c r="D8" s="16">
        <v>103.51058683618277</v>
      </c>
      <c r="E8" s="16">
        <v>98.818431829840534</v>
      </c>
      <c r="F8" s="16">
        <v>97.982683574537617</v>
      </c>
      <c r="G8" s="16">
        <v>98.127877559358254</v>
      </c>
      <c r="H8" s="16">
        <f t="shared" ref="H8:H15" si="0">AVERAGE(D8:G8)</f>
        <v>99.60989494997979</v>
      </c>
      <c r="I8" s="28">
        <f t="shared" ref="I8:I15" si="1">STDEV(D8:G8)</f>
        <v>2.6258968923717845</v>
      </c>
      <c r="L8" s="27">
        <v>25</v>
      </c>
      <c r="M8" s="16">
        <v>97.940520249732728</v>
      </c>
      <c r="N8" s="16">
        <v>99.203193198377221</v>
      </c>
      <c r="O8" s="16">
        <v>102.46413791500046</v>
      </c>
      <c r="P8" s="16">
        <v>103.79312749930251</v>
      </c>
      <c r="Q8" s="16">
        <f t="shared" ref="Q8:Q15" si="2">AVERAGE(M8:P8)</f>
        <v>100.85024471560322</v>
      </c>
      <c r="R8" s="28">
        <f t="shared" ref="R8:R15" si="3">STDEV(M8:P8)</f>
        <v>2.7352321964406219</v>
      </c>
      <c r="U8" s="27">
        <v>25</v>
      </c>
      <c r="V8" s="16">
        <v>7.3880491455126176</v>
      </c>
      <c r="W8" s="16">
        <v>6.5955327476836301</v>
      </c>
      <c r="X8" s="16">
        <v>9.0307968199097548</v>
      </c>
      <c r="Y8" s="16">
        <v>8.3394258485713788</v>
      </c>
      <c r="Z8" s="16">
        <f t="shared" ref="Z8:Z15" si="4">AVERAGE(V8:Y8)</f>
        <v>7.8384511404193464</v>
      </c>
      <c r="AA8" s="28">
        <f t="shared" ref="AA8:AA15" si="5">STDEV(V8:Y8)</f>
        <v>1.0677658865787749</v>
      </c>
    </row>
    <row r="9" spans="3:28">
      <c r="C9" s="27">
        <f>C8/5</f>
        <v>5</v>
      </c>
      <c r="D9" s="16">
        <v>97.035052254873648</v>
      </c>
      <c r="E9" s="16">
        <v>100.09638242988513</v>
      </c>
      <c r="F9" s="16">
        <v>96.515030091610484</v>
      </c>
      <c r="G9" s="16">
        <v>97.59801379657128</v>
      </c>
      <c r="H9" s="16">
        <f t="shared" si="0"/>
        <v>97.811119643235145</v>
      </c>
      <c r="I9" s="28">
        <f t="shared" si="1"/>
        <v>1.5863972624617502</v>
      </c>
      <c r="L9" s="27">
        <v>5</v>
      </c>
      <c r="M9" s="16">
        <v>90.753527296862487</v>
      </c>
      <c r="N9" s="16">
        <v>101.06206457821143</v>
      </c>
      <c r="O9" s="16">
        <v>103.07762949874453</v>
      </c>
      <c r="P9" s="16">
        <v>102.99306007625779</v>
      </c>
      <c r="Q9" s="16">
        <f t="shared" si="2"/>
        <v>99.47157036251906</v>
      </c>
      <c r="R9" s="28">
        <f t="shared" si="3"/>
        <v>5.8860994170649326</v>
      </c>
      <c r="U9" s="27">
        <v>5</v>
      </c>
      <c r="V9" s="16">
        <v>7.1399673774453314</v>
      </c>
      <c r="W9" s="16">
        <v>7.2551058056870872</v>
      </c>
      <c r="X9" s="16">
        <v>10.32326593051965</v>
      </c>
      <c r="Y9" s="16">
        <v>8.2910460972541102</v>
      </c>
      <c r="Z9" s="16">
        <f t="shared" si="4"/>
        <v>8.2523463027265436</v>
      </c>
      <c r="AA9" s="28">
        <f t="shared" si="5"/>
        <v>1.4744582351065529</v>
      </c>
    </row>
    <row r="10" spans="3:28">
      <c r="C10" s="27">
        <f t="shared" ref="C10:C14" si="6">C9/5</f>
        <v>1</v>
      </c>
      <c r="D10" s="16">
        <v>100.96175286862623</v>
      </c>
      <c r="E10" s="16">
        <v>102.25261944536848</v>
      </c>
      <c r="F10" s="16">
        <v>99.154920724712838</v>
      </c>
      <c r="G10" s="16">
        <v>100.59208975628154</v>
      </c>
      <c r="H10" s="16">
        <f t="shared" si="0"/>
        <v>100.74034569874728</v>
      </c>
      <c r="I10" s="28">
        <f t="shared" si="1"/>
        <v>1.2743031026620064</v>
      </c>
      <c r="L10" s="27">
        <v>1</v>
      </c>
      <c r="M10" s="16">
        <v>100.59792088428445</v>
      </c>
      <c r="N10" s="16">
        <v>102.8320573783575</v>
      </c>
      <c r="O10" s="16">
        <v>104.33716172231004</v>
      </c>
      <c r="P10" s="16">
        <v>103.24880265972287</v>
      </c>
      <c r="Q10" s="16">
        <f t="shared" si="2"/>
        <v>102.75398566116871</v>
      </c>
      <c r="R10" s="28">
        <f t="shared" si="3"/>
        <v>1.5711992041935061</v>
      </c>
      <c r="U10" s="27">
        <v>1</v>
      </c>
      <c r="V10" s="16">
        <v>7.5945861198844264</v>
      </c>
      <c r="W10" s="16">
        <v>6.6898987790776463</v>
      </c>
      <c r="X10" s="16">
        <v>10.17812667656785</v>
      </c>
      <c r="Y10" s="16">
        <v>8.3010463810459481</v>
      </c>
      <c r="Z10" s="16">
        <f t="shared" si="4"/>
        <v>8.1909144891439674</v>
      </c>
      <c r="AA10" s="28">
        <f t="shared" si="5"/>
        <v>1.4798419957672955</v>
      </c>
    </row>
    <row r="11" spans="3:28">
      <c r="C11" s="27">
        <f t="shared" si="6"/>
        <v>0.2</v>
      </c>
      <c r="D11" s="16">
        <v>97.098657347667626</v>
      </c>
      <c r="E11" s="16">
        <v>101.56173654088212</v>
      </c>
      <c r="F11" s="16">
        <v>98.163076101132958</v>
      </c>
      <c r="G11" s="16">
        <v>102.10185578026054</v>
      </c>
      <c r="H11" s="16">
        <f t="shared" si="0"/>
        <v>99.731331442485811</v>
      </c>
      <c r="I11" s="28">
        <f t="shared" si="1"/>
        <v>2.473874570077339</v>
      </c>
      <c r="L11" s="27">
        <v>0.2</v>
      </c>
      <c r="M11" s="16">
        <v>94.472877679419327</v>
      </c>
      <c r="N11" s="16">
        <v>100.59792088428445</v>
      </c>
      <c r="O11" s="16">
        <v>102.54638240491025</v>
      </c>
      <c r="P11" s="16">
        <v>104.27642285873711</v>
      </c>
      <c r="Q11" s="16">
        <f t="shared" si="2"/>
        <v>100.47340095683776</v>
      </c>
      <c r="R11" s="28">
        <f t="shared" si="3"/>
        <v>4.273250616160591</v>
      </c>
      <c r="U11" s="27">
        <v>0.2</v>
      </c>
      <c r="V11" s="16">
        <v>7.8292152880884149</v>
      </c>
      <c r="W11" s="16">
        <v>6.344681326703312</v>
      </c>
      <c r="X11" s="16">
        <v>9.0713385109577445</v>
      </c>
      <c r="Y11" s="16">
        <v>8.7586269340075873</v>
      </c>
      <c r="Z11" s="16">
        <f t="shared" si="4"/>
        <v>8.0009655149392636</v>
      </c>
      <c r="AA11" s="28">
        <f t="shared" si="5"/>
        <v>1.2237271794500058</v>
      </c>
    </row>
    <row r="12" spans="3:28">
      <c r="C12" s="27">
        <f t="shared" si="6"/>
        <v>0.04</v>
      </c>
      <c r="D12" s="16">
        <v>100.16559256917054</v>
      </c>
      <c r="E12" s="16">
        <v>101.17450093762679</v>
      </c>
      <c r="F12" s="16">
        <v>99.260202077342512</v>
      </c>
      <c r="G12" s="16">
        <v>102.12542623234179</v>
      </c>
      <c r="H12" s="16">
        <f t="shared" si="0"/>
        <v>100.68143045412042</v>
      </c>
      <c r="I12" s="28">
        <f t="shared" si="1"/>
        <v>1.240190997620217</v>
      </c>
      <c r="L12" s="27">
        <v>0.04</v>
      </c>
      <c r="M12" s="16">
        <v>91.276004735597709</v>
      </c>
      <c r="N12" s="16">
        <v>93.462142203430901</v>
      </c>
      <c r="O12" s="16">
        <v>100.64720310610993</v>
      </c>
      <c r="P12" s="16">
        <v>103.24880265972287</v>
      </c>
      <c r="Q12" s="16">
        <f t="shared" si="2"/>
        <v>97.158538176215345</v>
      </c>
      <c r="R12" s="28">
        <f t="shared" si="3"/>
        <v>5.7017438075192217</v>
      </c>
      <c r="U12" s="27">
        <v>0.04</v>
      </c>
      <c r="V12" s="16">
        <v>7.1650920860135496</v>
      </c>
      <c r="W12" s="16">
        <v>6.7652729047823001</v>
      </c>
      <c r="X12" s="16">
        <v>8.9664706701136119</v>
      </c>
      <c r="Y12" s="16">
        <v>7.8594122265631867</v>
      </c>
      <c r="Z12" s="16">
        <f t="shared" si="4"/>
        <v>7.6890619718681616</v>
      </c>
      <c r="AA12" s="28">
        <f t="shared" si="5"/>
        <v>0.96414433106557917</v>
      </c>
    </row>
    <row r="13" spans="3:28">
      <c r="C13" s="27">
        <f t="shared" si="6"/>
        <v>8.0000000000000002E-3</v>
      </c>
      <c r="D13" s="16">
        <v>86.814128128925816</v>
      </c>
      <c r="E13" s="16">
        <v>88.399625192978093</v>
      </c>
      <c r="F13" s="16">
        <v>92.470654787158807</v>
      </c>
      <c r="G13" s="16">
        <v>94.484514212982603</v>
      </c>
      <c r="H13" s="16">
        <f t="shared" si="0"/>
        <v>90.54223058051133</v>
      </c>
      <c r="I13" s="28">
        <f t="shared" si="1"/>
        <v>3.5472959605798904</v>
      </c>
      <c r="L13" s="27">
        <v>8.0000000000000002E-3</v>
      </c>
      <c r="M13" s="16">
        <v>43.237706565187381</v>
      </c>
      <c r="N13" s="16">
        <v>50.340873467447352</v>
      </c>
      <c r="O13" s="16">
        <v>73.807309588021951</v>
      </c>
      <c r="P13" s="16">
        <v>82.060820236213146</v>
      </c>
      <c r="Q13" s="16">
        <f t="shared" si="2"/>
        <v>62.361677464217458</v>
      </c>
      <c r="R13" s="28">
        <f t="shared" si="3"/>
        <v>18.522821170479116</v>
      </c>
      <c r="U13" s="27">
        <v>8.0000000000000002E-3</v>
      </c>
      <c r="V13" s="16">
        <v>7.3496696694320338</v>
      </c>
      <c r="W13" s="16">
        <v>6.3520011236877529</v>
      </c>
      <c r="X13" s="16">
        <v>7.4904828380264838</v>
      </c>
      <c r="Y13" s="16">
        <v>7.5510250966581483</v>
      </c>
      <c r="Z13" s="16">
        <f t="shared" si="4"/>
        <v>7.185794681951104</v>
      </c>
      <c r="AA13" s="28">
        <f t="shared" si="5"/>
        <v>0.56222618153285064</v>
      </c>
    </row>
    <row r="14" spans="3:28">
      <c r="C14" s="27">
        <f t="shared" si="6"/>
        <v>1.6000000000000001E-3</v>
      </c>
      <c r="D14" s="16">
        <v>30.951310423315043</v>
      </c>
      <c r="E14" s="16">
        <v>31.9292691872317</v>
      </c>
      <c r="F14" s="16">
        <v>31.913135027263156</v>
      </c>
      <c r="G14" s="16">
        <v>33.673690661386885</v>
      </c>
      <c r="H14" s="16">
        <f t="shared" si="0"/>
        <v>32.1168513247992</v>
      </c>
      <c r="I14" s="28">
        <f t="shared" si="1"/>
        <v>1.1341548543879818</v>
      </c>
      <c r="L14" s="27">
        <v>1.6000000000000001E-3</v>
      </c>
      <c r="M14" s="16">
        <v>10.00722281997724</v>
      </c>
      <c r="N14" s="16">
        <v>11.244173802407071</v>
      </c>
      <c r="O14" s="16">
        <v>17.406770203664092</v>
      </c>
      <c r="P14" s="16">
        <v>19.897935459871661</v>
      </c>
      <c r="Q14" s="16">
        <f t="shared" si="2"/>
        <v>14.639025571480015</v>
      </c>
      <c r="R14" s="28">
        <f t="shared" si="3"/>
        <v>4.771273723232043</v>
      </c>
      <c r="U14" s="27">
        <v>1.6000000000000001E-3</v>
      </c>
      <c r="V14" s="16">
        <v>7.0691433958120875</v>
      </c>
      <c r="W14" s="16">
        <v>6.2973993948308387</v>
      </c>
      <c r="X14" s="16">
        <v>8.2142871622032523</v>
      </c>
      <c r="Y14" s="16">
        <v>7.756706609241613</v>
      </c>
      <c r="Z14" s="16">
        <f t="shared" si="4"/>
        <v>7.3343841405219479</v>
      </c>
      <c r="AA14" s="28">
        <f t="shared" si="5"/>
        <v>0.8363164493977262</v>
      </c>
    </row>
    <row r="15" spans="3:28">
      <c r="C15" s="27">
        <v>0</v>
      </c>
      <c r="D15" s="16">
        <v>11.007823913809005</v>
      </c>
      <c r="E15" s="16">
        <v>10.933252425705717</v>
      </c>
      <c r="F15" s="16">
        <v>14.697591099797295</v>
      </c>
      <c r="G15" s="16">
        <v>12.913465013592292</v>
      </c>
      <c r="H15" s="16">
        <f t="shared" si="0"/>
        <v>12.388033113226077</v>
      </c>
      <c r="I15" s="28">
        <f t="shared" si="1"/>
        <v>1.7917869161068525</v>
      </c>
      <c r="L15" s="27">
        <v>0</v>
      </c>
      <c r="M15" s="16">
        <v>5.8457761431059962</v>
      </c>
      <c r="N15" s="16">
        <v>6.025600246195963</v>
      </c>
      <c r="O15" s="16">
        <v>10.636275922998232</v>
      </c>
      <c r="P15" s="16">
        <v>10.081198270250162</v>
      </c>
      <c r="Q15" s="16">
        <f t="shared" si="2"/>
        <v>8.1472126456375875</v>
      </c>
      <c r="R15" s="28">
        <f t="shared" si="3"/>
        <v>2.5647342645689926</v>
      </c>
      <c r="U15" s="27">
        <v>0</v>
      </c>
      <c r="V15" s="16">
        <v>6.7445005079345615</v>
      </c>
      <c r="W15" s="16">
        <v>6.4774268341779129</v>
      </c>
      <c r="X15" s="16">
        <v>7.6880560124003514</v>
      </c>
      <c r="Y15" s="16">
        <v>7.5126456291327193</v>
      </c>
      <c r="Z15" s="16">
        <f t="shared" si="4"/>
        <v>7.1056572459113863</v>
      </c>
      <c r="AA15" s="28">
        <f t="shared" si="5"/>
        <v>0.58592818299909222</v>
      </c>
    </row>
    <row r="16" spans="3:28">
      <c r="C16" s="27"/>
      <c r="D16" s="16"/>
      <c r="E16" s="16"/>
      <c r="F16" s="16"/>
      <c r="G16" s="16"/>
      <c r="H16" s="16"/>
      <c r="I16" s="28"/>
      <c r="L16" s="27"/>
      <c r="M16" s="16"/>
      <c r="N16" s="16"/>
      <c r="O16" s="16"/>
      <c r="P16" s="16"/>
      <c r="Q16" s="16"/>
      <c r="R16" s="28"/>
      <c r="U16" s="27"/>
      <c r="V16" s="16"/>
      <c r="W16" s="16"/>
      <c r="X16" s="16"/>
      <c r="Y16" s="16"/>
      <c r="Z16" s="16"/>
      <c r="AA16" s="28"/>
    </row>
    <row r="17" spans="3:27">
      <c r="C17" s="27"/>
      <c r="D17" s="16"/>
      <c r="E17" s="16"/>
      <c r="F17" s="16"/>
      <c r="G17" s="16"/>
      <c r="H17" s="16"/>
      <c r="I17" s="28"/>
      <c r="L17" s="27"/>
      <c r="M17" s="16"/>
      <c r="N17" s="16"/>
      <c r="O17" s="16"/>
      <c r="P17" s="16"/>
      <c r="Q17" s="16"/>
      <c r="R17" s="28"/>
      <c r="U17" s="27"/>
      <c r="V17" s="16"/>
      <c r="W17" s="16"/>
      <c r="X17" s="16"/>
      <c r="Y17" s="16"/>
      <c r="Z17" s="16"/>
      <c r="AA17" s="28"/>
    </row>
    <row r="18" spans="3:27">
      <c r="C18" s="27"/>
      <c r="D18" s="16"/>
      <c r="E18" s="16"/>
      <c r="F18" s="16"/>
      <c r="G18" s="16"/>
      <c r="H18" s="16"/>
      <c r="I18" s="28"/>
      <c r="L18" s="27"/>
      <c r="M18" s="16"/>
      <c r="N18" s="16"/>
      <c r="O18" s="16"/>
      <c r="P18" s="16"/>
      <c r="Q18" s="16"/>
      <c r="R18" s="28"/>
      <c r="U18" s="27"/>
      <c r="V18" s="16"/>
      <c r="W18" s="16"/>
      <c r="X18" s="16"/>
      <c r="Y18" s="16"/>
      <c r="Z18" s="16"/>
      <c r="AA18" s="28"/>
    </row>
    <row r="19" spans="3:27">
      <c r="C19" s="27" t="s">
        <v>37</v>
      </c>
      <c r="D19" s="29" t="s">
        <v>127</v>
      </c>
      <c r="E19" s="30"/>
      <c r="F19" s="30"/>
      <c r="G19" s="30"/>
      <c r="H19" s="16"/>
      <c r="I19" s="28"/>
      <c r="L19" s="27" t="s">
        <v>37</v>
      </c>
      <c r="M19" s="29" t="s">
        <v>127</v>
      </c>
      <c r="N19" s="30"/>
      <c r="O19" s="30"/>
      <c r="P19" s="30"/>
      <c r="Q19" s="16"/>
      <c r="R19" s="28"/>
      <c r="U19" s="27" t="s">
        <v>37</v>
      </c>
      <c r="V19" s="29" t="s">
        <v>127</v>
      </c>
      <c r="W19" s="30"/>
      <c r="X19" s="30"/>
      <c r="Y19" s="30"/>
      <c r="Z19" s="16"/>
      <c r="AA19" s="28"/>
    </row>
    <row r="20" spans="3:27">
      <c r="C20" s="27"/>
      <c r="D20" s="126" t="s">
        <v>123</v>
      </c>
      <c r="E20" s="126"/>
      <c r="F20" s="126" t="s">
        <v>119</v>
      </c>
      <c r="G20" s="126"/>
      <c r="H20" s="16"/>
      <c r="I20" s="28"/>
      <c r="L20" s="27"/>
      <c r="M20" s="126" t="s">
        <v>123</v>
      </c>
      <c r="N20" s="126"/>
      <c r="O20" s="126" t="s">
        <v>119</v>
      </c>
      <c r="P20" s="126"/>
      <c r="Q20" s="16"/>
      <c r="R20" s="28"/>
      <c r="U20" s="27"/>
      <c r="V20" s="126" t="s">
        <v>123</v>
      </c>
      <c r="W20" s="126"/>
      <c r="X20" s="126" t="s">
        <v>119</v>
      </c>
      <c r="Y20" s="126"/>
      <c r="Z20" s="16"/>
      <c r="AA20" s="28"/>
    </row>
    <row r="21" spans="3:27">
      <c r="C21" s="27" t="s">
        <v>16</v>
      </c>
      <c r="D21" s="25" t="s">
        <v>124</v>
      </c>
      <c r="E21" s="25" t="s">
        <v>125</v>
      </c>
      <c r="F21" s="25" t="s">
        <v>124</v>
      </c>
      <c r="G21" s="25" t="s">
        <v>125</v>
      </c>
      <c r="H21" s="16" t="s">
        <v>2</v>
      </c>
      <c r="I21" s="28" t="s">
        <v>3</v>
      </c>
      <c r="L21" s="27" t="s">
        <v>16</v>
      </c>
      <c r="M21" s="25" t="s">
        <v>124</v>
      </c>
      <c r="N21" s="25" t="s">
        <v>125</v>
      </c>
      <c r="O21" s="25" t="s">
        <v>124</v>
      </c>
      <c r="P21" s="25" t="s">
        <v>125</v>
      </c>
      <c r="Q21" s="16" t="s">
        <v>2</v>
      </c>
      <c r="R21" s="28" t="s">
        <v>3</v>
      </c>
      <c r="U21" s="27" t="s">
        <v>16</v>
      </c>
      <c r="V21" s="25" t="s">
        <v>124</v>
      </c>
      <c r="W21" s="25" t="s">
        <v>125</v>
      </c>
      <c r="X21" s="25" t="s">
        <v>124</v>
      </c>
      <c r="Y21" s="25" t="s">
        <v>125</v>
      </c>
      <c r="Z21" s="16" t="s">
        <v>2</v>
      </c>
      <c r="AA21" s="28" t="s">
        <v>3</v>
      </c>
    </row>
    <row r="22" spans="3:27">
      <c r="C22" s="27" t="s">
        <v>18</v>
      </c>
      <c r="D22" s="16">
        <v>100.45632389370395</v>
      </c>
      <c r="E22" s="16">
        <v>99.543676106296047</v>
      </c>
      <c r="F22" s="16">
        <v>99.450337057464765</v>
      </c>
      <c r="G22" s="16">
        <v>100.54966294253525</v>
      </c>
      <c r="H22" s="16">
        <f>AVERAGE(D22:G22)</f>
        <v>100</v>
      </c>
      <c r="I22" s="28">
        <f>STDEV(D22:G22)</f>
        <v>0.58330143514403576</v>
      </c>
      <c r="L22" s="27" t="s">
        <v>18</v>
      </c>
      <c r="M22" s="16">
        <v>99.715565578956671</v>
      </c>
      <c r="N22" s="16">
        <v>100.28443442104333</v>
      </c>
      <c r="O22" s="16">
        <v>99.268227471403321</v>
      </c>
      <c r="P22" s="16">
        <v>100.73177252859666</v>
      </c>
      <c r="Q22" s="16">
        <f>AVERAGE(M22:P22)</f>
        <v>99.999999999999986</v>
      </c>
      <c r="R22" s="28">
        <f>STDEV(M22:P22)</f>
        <v>0.64103768661081617</v>
      </c>
      <c r="U22" s="27" t="s">
        <v>18</v>
      </c>
      <c r="V22" s="16">
        <v>97.593666199452599</v>
      </c>
      <c r="W22" s="16">
        <v>102.4063338005474</v>
      </c>
      <c r="X22" s="16">
        <v>100.10986798274004</v>
      </c>
      <c r="Y22" s="16">
        <v>99.890132017259944</v>
      </c>
      <c r="Z22" s="16">
        <f>AVERAGE(V22:Y22)</f>
        <v>100</v>
      </c>
      <c r="AA22" s="28">
        <f>STDEV(V22:Y22)</f>
        <v>1.9668101642487454</v>
      </c>
    </row>
    <row r="23" spans="3:27">
      <c r="C23" s="27">
        <v>25</v>
      </c>
      <c r="D23" s="16">
        <v>99.692819082502623</v>
      </c>
      <c r="E23" s="16">
        <v>98.990969782706969</v>
      </c>
      <c r="F23" s="16">
        <v>100.25456088247773</v>
      </c>
      <c r="G23" s="16">
        <v>101.20146451075598</v>
      </c>
      <c r="H23" s="16">
        <f t="shared" ref="H23:H30" si="7">AVERAGE(D23:G23)</f>
        <v>100.03495356461082</v>
      </c>
      <c r="I23" s="28">
        <f t="shared" ref="I23:I30" si="8">STDEV(D23:G23)</f>
        <v>0.93379749808026602</v>
      </c>
      <c r="L23" s="27">
        <v>25</v>
      </c>
      <c r="M23" s="16">
        <v>96.859508687479263</v>
      </c>
      <c r="N23" s="16">
        <v>97.697309872756648</v>
      </c>
      <c r="O23" s="16">
        <v>105.11979215102762</v>
      </c>
      <c r="P23" s="16">
        <v>105.21075513810099</v>
      </c>
      <c r="Q23" s="16">
        <f t="shared" ref="Q23:Q30" si="9">AVERAGE(M23:P23)</f>
        <v>101.22184146234113</v>
      </c>
      <c r="R23" s="28">
        <f t="shared" ref="R23:R30" si="10">STDEV(M23:P23)</f>
        <v>4.5664618706648783</v>
      </c>
      <c r="U23" s="27">
        <v>25</v>
      </c>
      <c r="V23" s="16">
        <v>6.5674405538514504</v>
      </c>
      <c r="W23" s="16">
        <v>6.6234271091648811</v>
      </c>
      <c r="X23" s="16">
        <v>7.5066995144456801</v>
      </c>
      <c r="Y23" s="16">
        <v>9.3172914366488779</v>
      </c>
      <c r="Z23" s="16">
        <f t="shared" ref="Z23:Z30" si="11">AVERAGE(V23:Y23)</f>
        <v>7.503714653527723</v>
      </c>
      <c r="AA23" s="28">
        <f t="shared" ref="AA23:AA30" si="12">STDEV(V23:Y23)</f>
        <v>1.2833010829050333</v>
      </c>
    </row>
    <row r="24" spans="3:27">
      <c r="C24" s="27">
        <v>5</v>
      </c>
      <c r="D24" s="16">
        <v>101.67798033116078</v>
      </c>
      <c r="E24" s="16">
        <v>101.32729937893647</v>
      </c>
      <c r="F24" s="16">
        <v>101.02107198416066</v>
      </c>
      <c r="G24" s="16">
        <v>102.86145288266628</v>
      </c>
      <c r="H24" s="16">
        <f t="shared" si="7"/>
        <v>101.72195114423106</v>
      </c>
      <c r="I24" s="28">
        <f t="shared" si="8"/>
        <v>0.80568382077381717</v>
      </c>
      <c r="L24" s="27">
        <v>5</v>
      </c>
      <c r="M24" s="16">
        <v>100.97479362141171</v>
      </c>
      <c r="N24" s="16">
        <v>101.40311029096827</v>
      </c>
      <c r="O24" s="16">
        <v>104.29821910164605</v>
      </c>
      <c r="P24" s="16">
        <v>104.65160885334326</v>
      </c>
      <c r="Q24" s="16">
        <f t="shared" si="9"/>
        <v>102.83193296684232</v>
      </c>
      <c r="R24" s="28">
        <f t="shared" si="10"/>
        <v>1.9106470237826934</v>
      </c>
      <c r="U24" s="27">
        <v>5</v>
      </c>
      <c r="V24" s="16">
        <v>6.7077036906614236</v>
      </c>
      <c r="W24" s="16">
        <v>6.3312287268400143</v>
      </c>
      <c r="X24" s="16">
        <v>8.7688974957397434</v>
      </c>
      <c r="Y24" s="16">
        <v>8.6215960182653824</v>
      </c>
      <c r="Z24" s="16">
        <f t="shared" si="11"/>
        <v>7.6073564828766411</v>
      </c>
      <c r="AA24" s="28">
        <f t="shared" si="12"/>
        <v>1.2669828407120447</v>
      </c>
    </row>
    <row r="25" spans="3:27">
      <c r="C25" s="27">
        <v>1</v>
      </c>
      <c r="D25" s="16">
        <v>101.89633344665275</v>
      </c>
      <c r="E25" s="16">
        <v>102.82701486190263</v>
      </c>
      <c r="F25" s="16">
        <v>102.75114316692596</v>
      </c>
      <c r="G25" s="16">
        <v>104.44852998947187</v>
      </c>
      <c r="H25" s="16">
        <f t="shared" si="7"/>
        <v>102.9807553662383</v>
      </c>
      <c r="I25" s="28">
        <f t="shared" si="8"/>
        <v>1.0656283199803591</v>
      </c>
      <c r="L25" s="27">
        <v>1</v>
      </c>
      <c r="M25" s="16">
        <v>105.11235561536934</v>
      </c>
      <c r="N25" s="16">
        <v>105.40700992477474</v>
      </c>
      <c r="O25" s="16">
        <v>104.52577187761555</v>
      </c>
      <c r="P25" s="16">
        <v>105.23691062959175</v>
      </c>
      <c r="Q25" s="16">
        <f t="shared" si="9"/>
        <v>105.07051201183785</v>
      </c>
      <c r="R25" s="28">
        <f t="shared" si="10"/>
        <v>0.38271488360149442</v>
      </c>
      <c r="U25" s="27">
        <v>1</v>
      </c>
      <c r="V25" s="16">
        <v>6.5290610777708649</v>
      </c>
      <c r="W25" s="16">
        <v>6.7755601870307043</v>
      </c>
      <c r="X25" s="16">
        <v>9.0751224021222221</v>
      </c>
      <c r="Y25" s="16">
        <v>8.6780841077922481</v>
      </c>
      <c r="Z25" s="16">
        <f t="shared" si="11"/>
        <v>7.7644569436790096</v>
      </c>
      <c r="AA25" s="28">
        <f t="shared" si="12"/>
        <v>1.2982909637640614</v>
      </c>
    </row>
    <row r="26" spans="3:27">
      <c r="C26" s="27">
        <v>0.2</v>
      </c>
      <c r="D26" s="16">
        <v>100.86549228757788</v>
      </c>
      <c r="E26" s="16">
        <v>101.41088768096076</v>
      </c>
      <c r="F26" s="16">
        <v>101.85578026053206</v>
      </c>
      <c r="G26" s="16">
        <v>104.13928565816559</v>
      </c>
      <c r="H26" s="16">
        <f t="shared" si="7"/>
        <v>102.06786147180907</v>
      </c>
      <c r="I26" s="28">
        <f t="shared" si="8"/>
        <v>1.4391065303455801</v>
      </c>
      <c r="L26" s="27">
        <v>0.2</v>
      </c>
      <c r="M26" s="16">
        <v>103.53435892018268</v>
      </c>
      <c r="N26" s="16">
        <v>64.487265904270657</v>
      </c>
      <c r="O26" s="16">
        <v>104.69258579001209</v>
      </c>
      <c r="P26" s="16">
        <v>106.4162326792523</v>
      </c>
      <c r="Q26" s="16">
        <f t="shared" si="9"/>
        <v>94.782610823429422</v>
      </c>
      <c r="R26" s="28">
        <f t="shared" si="10"/>
        <v>20.231574167147791</v>
      </c>
      <c r="U26" s="27">
        <v>0.2</v>
      </c>
      <c r="V26" s="16">
        <v>6.6072048563885506</v>
      </c>
      <c r="W26" s="16">
        <v>6.728278255158231</v>
      </c>
      <c r="X26" s="16">
        <v>8.9140367496915456</v>
      </c>
      <c r="Y26" s="16">
        <v>8.0026595349327483</v>
      </c>
      <c r="Z26" s="16">
        <f t="shared" si="11"/>
        <v>7.5630448490427682</v>
      </c>
      <c r="AA26" s="28">
        <f t="shared" si="12"/>
        <v>1.0998341610581666</v>
      </c>
    </row>
    <row r="27" spans="3:27">
      <c r="C27" s="27">
        <v>0.04</v>
      </c>
      <c r="D27" s="16">
        <v>101.50714826200911</v>
      </c>
      <c r="E27" s="16">
        <v>100.93640831057806</v>
      </c>
      <c r="F27" s="16">
        <v>100.52389258159305</v>
      </c>
      <c r="G27" s="16">
        <v>104.1229434780559</v>
      </c>
      <c r="H27" s="16">
        <f t="shared" si="7"/>
        <v>101.77259815805903</v>
      </c>
      <c r="I27" s="28">
        <f t="shared" si="8"/>
        <v>1.6179272592086875</v>
      </c>
      <c r="L27" s="27">
        <v>0.04</v>
      </c>
      <c r="M27" s="16">
        <v>98.658438699616809</v>
      </c>
      <c r="N27" s="16">
        <v>98.83826280270678</v>
      </c>
      <c r="O27" s="16">
        <v>98.487921975262722</v>
      </c>
      <c r="P27" s="16">
        <v>103.97301915744444</v>
      </c>
      <c r="Q27" s="16">
        <f t="shared" si="9"/>
        <v>99.989410658757691</v>
      </c>
      <c r="R27" s="28">
        <f t="shared" si="10"/>
        <v>2.6595884819512134</v>
      </c>
      <c r="U27" s="27">
        <v>0.04</v>
      </c>
      <c r="V27" s="16">
        <v>6.5187737955224607</v>
      </c>
      <c r="W27" s="16">
        <v>7.120975471755969</v>
      </c>
      <c r="X27" s="16">
        <v>8.1396904506749514</v>
      </c>
      <c r="Y27" s="16">
        <v>8.1980704857840561</v>
      </c>
      <c r="Z27" s="16">
        <f t="shared" si="11"/>
        <v>7.4943775509343595</v>
      </c>
      <c r="AA27" s="28">
        <f t="shared" si="12"/>
        <v>0.81707696198859492</v>
      </c>
    </row>
    <row r="28" spans="3:27">
      <c r="C28" s="27">
        <v>8.0000000000000002E-3</v>
      </c>
      <c r="D28" s="16">
        <v>90.090155954326178</v>
      </c>
      <c r="E28" s="16">
        <v>89.495777328561729</v>
      </c>
      <c r="F28" s="16">
        <v>79.859834378290046</v>
      </c>
      <c r="G28" s="16">
        <v>77.109634029447349</v>
      </c>
      <c r="H28" s="16">
        <f t="shared" si="7"/>
        <v>84.138850422656333</v>
      </c>
      <c r="I28" s="28">
        <f t="shared" si="8"/>
        <v>6.6290915621222011</v>
      </c>
      <c r="L28" s="27">
        <v>8.0000000000000002E-3</v>
      </c>
      <c r="M28" s="16">
        <v>40.225710253533613</v>
      </c>
      <c r="N28" s="16">
        <v>41.923589684113587</v>
      </c>
      <c r="O28" s="16">
        <v>50.056960848135404</v>
      </c>
      <c r="P28" s="16">
        <v>50.768099600111597</v>
      </c>
      <c r="Q28" s="16">
        <f t="shared" si="9"/>
        <v>45.743590096473554</v>
      </c>
      <c r="R28" s="28">
        <f t="shared" si="10"/>
        <v>5.4433526465770941</v>
      </c>
      <c r="U28" s="27">
        <v>8.0000000000000002E-3</v>
      </c>
      <c r="V28" s="16">
        <v>5.8649378756959987</v>
      </c>
      <c r="W28" s="16">
        <v>6.4995840574821679</v>
      </c>
      <c r="X28" s="16">
        <v>8.1256359977783159</v>
      </c>
      <c r="Y28" s="16">
        <v>7.9864428585135521</v>
      </c>
      <c r="Z28" s="16">
        <f t="shared" si="11"/>
        <v>7.1191501973675093</v>
      </c>
      <c r="AA28" s="28">
        <f t="shared" si="12"/>
        <v>1.1138702761140831</v>
      </c>
    </row>
    <row r="29" spans="3:27">
      <c r="C29" s="27">
        <v>1.6000000000000001E-3</v>
      </c>
      <c r="D29" s="16">
        <v>24.562775911459759</v>
      </c>
      <c r="E29" s="16">
        <v>27.976980317757395</v>
      </c>
      <c r="F29" s="16">
        <v>21.57136347208473</v>
      </c>
      <c r="G29" s="16">
        <v>21.958233158911987</v>
      </c>
      <c r="H29" s="16">
        <f t="shared" si="7"/>
        <v>24.017338215053471</v>
      </c>
      <c r="I29" s="28">
        <f t="shared" si="8"/>
        <v>2.955163500137485</v>
      </c>
      <c r="L29" s="27">
        <v>1.6000000000000001E-3</v>
      </c>
      <c r="M29" s="16">
        <v>9.7502328182433047</v>
      </c>
      <c r="N29" s="16">
        <v>10.118608120103209</v>
      </c>
      <c r="O29" s="16">
        <v>17.673556216869709</v>
      </c>
      <c r="P29" s="16">
        <v>15.893529712638333</v>
      </c>
      <c r="Q29" s="16">
        <f t="shared" si="9"/>
        <v>13.358981716963639</v>
      </c>
      <c r="R29" s="28">
        <f t="shared" si="10"/>
        <v>4.0233723963388295</v>
      </c>
      <c r="U29" s="27">
        <v>1.6000000000000001E-3</v>
      </c>
      <c r="V29" s="16">
        <v>7.057471287107167</v>
      </c>
      <c r="W29" s="16">
        <v>6.6206574562518483</v>
      </c>
      <c r="X29" s="16">
        <v>7.7748152312430481</v>
      </c>
      <c r="Y29" s="16">
        <v>8.974308730382889</v>
      </c>
      <c r="Z29" s="16">
        <f t="shared" si="11"/>
        <v>7.6068131762462379</v>
      </c>
      <c r="AA29" s="28">
        <f t="shared" si="12"/>
        <v>1.0283560337268423</v>
      </c>
    </row>
    <row r="30" spans="3:27">
      <c r="C30" s="27">
        <v>0</v>
      </c>
      <c r="D30" s="16">
        <v>11.007823913809005</v>
      </c>
      <c r="E30" s="16">
        <v>10.933252425705717</v>
      </c>
      <c r="F30" s="16">
        <v>14.697591099797295</v>
      </c>
      <c r="G30" s="16">
        <v>12.913465013592292</v>
      </c>
      <c r="H30" s="16">
        <f t="shared" si="7"/>
        <v>12.388033113226077</v>
      </c>
      <c r="I30" s="28">
        <f t="shared" si="8"/>
        <v>1.7917869161068525</v>
      </c>
      <c r="L30" s="27">
        <v>0</v>
      </c>
      <c r="M30" s="16">
        <v>5.8457761431059962</v>
      </c>
      <c r="N30" s="16">
        <v>6.025600246195963</v>
      </c>
      <c r="O30" s="16">
        <v>10.636275922998232</v>
      </c>
      <c r="P30" s="16">
        <v>10.081198270250162</v>
      </c>
      <c r="Q30" s="16">
        <f t="shared" si="9"/>
        <v>8.1472126456375875</v>
      </c>
      <c r="R30" s="28">
        <f t="shared" si="10"/>
        <v>2.5647342645689926</v>
      </c>
      <c r="U30" s="27">
        <v>0</v>
      </c>
      <c r="V30" s="16">
        <v>6.7445005079345615</v>
      </c>
      <c r="W30" s="16">
        <v>6.4774268341779129</v>
      </c>
      <c r="X30" s="16">
        <v>7.6880560124003514</v>
      </c>
      <c r="Y30" s="16">
        <v>7.5126456291327193</v>
      </c>
      <c r="Z30" s="16">
        <f t="shared" si="11"/>
        <v>7.1056572459113863</v>
      </c>
      <c r="AA30" s="28">
        <f t="shared" si="12"/>
        <v>0.58592818299909222</v>
      </c>
    </row>
    <row r="31" spans="3:27">
      <c r="C31" s="27"/>
      <c r="D31" s="16"/>
      <c r="E31" s="16"/>
      <c r="F31" s="16"/>
      <c r="G31" s="16"/>
      <c r="H31" s="16"/>
      <c r="I31" s="28"/>
      <c r="L31" s="27"/>
      <c r="M31" s="16"/>
      <c r="N31" s="16"/>
      <c r="O31" s="16"/>
      <c r="P31" s="16"/>
      <c r="Q31" s="16"/>
      <c r="R31" s="28"/>
      <c r="U31" s="27"/>
      <c r="V31" s="16"/>
      <c r="W31" s="16"/>
      <c r="X31" s="16"/>
      <c r="Y31" s="16"/>
      <c r="Z31" s="16"/>
      <c r="AA31" s="28"/>
    </row>
    <row r="32" spans="3:27">
      <c r="C32" s="27"/>
      <c r="D32" s="16"/>
      <c r="E32" s="16"/>
      <c r="F32" s="16"/>
      <c r="G32" s="16"/>
      <c r="H32" s="16"/>
      <c r="I32" s="28"/>
      <c r="L32" s="27"/>
      <c r="M32" s="16"/>
      <c r="N32" s="16"/>
      <c r="O32" s="16"/>
      <c r="P32" s="16"/>
      <c r="Q32" s="16"/>
      <c r="R32" s="28"/>
      <c r="U32" s="27"/>
      <c r="V32" s="16"/>
      <c r="W32" s="16"/>
      <c r="X32" s="16"/>
      <c r="Y32" s="16"/>
      <c r="Z32" s="16"/>
      <c r="AA32" s="28"/>
    </row>
    <row r="33" spans="3:27">
      <c r="C33" s="27" t="s">
        <v>39</v>
      </c>
      <c r="D33" s="29" t="s">
        <v>127</v>
      </c>
      <c r="E33" s="30"/>
      <c r="F33" s="30"/>
      <c r="G33" s="30"/>
      <c r="H33" s="16"/>
      <c r="I33" s="28"/>
      <c r="L33" s="27" t="s">
        <v>39</v>
      </c>
      <c r="M33" s="29" t="s">
        <v>127</v>
      </c>
      <c r="N33" s="30"/>
      <c r="O33" s="30"/>
      <c r="P33" s="30"/>
      <c r="Q33" s="16"/>
      <c r="R33" s="28"/>
      <c r="U33" s="27" t="s">
        <v>39</v>
      </c>
      <c r="V33" s="29" t="s">
        <v>127</v>
      </c>
      <c r="W33" s="30"/>
      <c r="X33" s="30"/>
      <c r="Y33" s="30"/>
      <c r="Z33" s="16"/>
      <c r="AA33" s="28"/>
    </row>
    <row r="34" spans="3:27">
      <c r="C34" s="27"/>
      <c r="D34" s="126" t="s">
        <v>123</v>
      </c>
      <c r="E34" s="126"/>
      <c r="F34" s="126" t="s">
        <v>119</v>
      </c>
      <c r="G34" s="126"/>
      <c r="H34" s="16"/>
      <c r="I34" s="28"/>
      <c r="L34" s="27"/>
      <c r="M34" s="126" t="s">
        <v>123</v>
      </c>
      <c r="N34" s="126"/>
      <c r="O34" s="126" t="s">
        <v>119</v>
      </c>
      <c r="P34" s="126"/>
      <c r="Q34" s="16"/>
      <c r="R34" s="28"/>
      <c r="U34" s="27"/>
      <c r="V34" s="126" t="s">
        <v>123</v>
      </c>
      <c r="W34" s="126"/>
      <c r="X34" s="126" t="s">
        <v>119</v>
      </c>
      <c r="Y34" s="126"/>
      <c r="Z34" s="16"/>
      <c r="AA34" s="28"/>
    </row>
    <row r="35" spans="3:27">
      <c r="C35" s="27" t="s">
        <v>16</v>
      </c>
      <c r="D35" s="25" t="s">
        <v>124</v>
      </c>
      <c r="E35" s="25" t="s">
        <v>125</v>
      </c>
      <c r="F35" s="25" t="s">
        <v>124</v>
      </c>
      <c r="G35" s="25" t="s">
        <v>125</v>
      </c>
      <c r="H35" s="16" t="s">
        <v>2</v>
      </c>
      <c r="I35" s="28" t="s">
        <v>3</v>
      </c>
      <c r="L35" s="27" t="s">
        <v>16</v>
      </c>
      <c r="M35" s="25" t="s">
        <v>124</v>
      </c>
      <c r="N35" s="25" t="s">
        <v>125</v>
      </c>
      <c r="O35" s="25" t="s">
        <v>124</v>
      </c>
      <c r="P35" s="25" t="s">
        <v>125</v>
      </c>
      <c r="Q35" s="16" t="s">
        <v>2</v>
      </c>
      <c r="R35" s="28" t="s">
        <v>3</v>
      </c>
      <c r="U35" s="27" t="s">
        <v>16</v>
      </c>
      <c r="V35" s="25" t="s">
        <v>124</v>
      </c>
      <c r="W35" s="25" t="s">
        <v>125</v>
      </c>
      <c r="X35" s="25" t="s">
        <v>124</v>
      </c>
      <c r="Y35" s="25" t="s">
        <v>125</v>
      </c>
      <c r="Z35" s="16" t="s">
        <v>2</v>
      </c>
      <c r="AA35" s="28" t="s">
        <v>3</v>
      </c>
    </row>
    <row r="36" spans="3:27">
      <c r="C36" s="27" t="s">
        <v>18</v>
      </c>
      <c r="D36" s="16">
        <v>100.45632389370395</v>
      </c>
      <c r="E36" s="16">
        <v>99.543676106296047</v>
      </c>
      <c r="F36" s="16">
        <v>99.450337057464765</v>
      </c>
      <c r="G36" s="16">
        <v>100.54966294253525</v>
      </c>
      <c r="H36" s="16">
        <f>AVERAGE(D36:G36)</f>
        <v>100</v>
      </c>
      <c r="I36" s="28">
        <f>STDEV(D36:G36)</f>
        <v>0.58330143514403576</v>
      </c>
      <c r="L36" s="27" t="s">
        <v>18</v>
      </c>
      <c r="M36" s="16">
        <v>99.715565578956671</v>
      </c>
      <c r="N36" s="16">
        <v>100.28443442104333</v>
      </c>
      <c r="O36" s="16">
        <v>99.268227471403321</v>
      </c>
      <c r="P36" s="16">
        <v>100.73177252859666</v>
      </c>
      <c r="Q36" s="16">
        <f>AVERAGE(M36:P36)</f>
        <v>99.999999999999986</v>
      </c>
      <c r="R36" s="28">
        <f>STDEV(M36:P36)</f>
        <v>0.64103768661081617</v>
      </c>
      <c r="U36" s="27" t="s">
        <v>18</v>
      </c>
      <c r="V36" s="16">
        <v>97.593666199452599</v>
      </c>
      <c r="W36" s="16">
        <v>102.4063338005474</v>
      </c>
      <c r="X36" s="16">
        <v>100.10986798274004</v>
      </c>
      <c r="Y36" s="16">
        <v>99.890132017259944</v>
      </c>
      <c r="Z36" s="16">
        <f>AVERAGE(V36:Y36)</f>
        <v>100</v>
      </c>
      <c r="AA36" s="28">
        <f>STDEV(V36:Y36)</f>
        <v>1.9668101642487454</v>
      </c>
    </row>
    <row r="37" spans="3:27">
      <c r="C37" s="27">
        <v>25</v>
      </c>
      <c r="D37" s="16">
        <v>98.471162645045808</v>
      </c>
      <c r="E37" s="16">
        <v>97.618464485328786</v>
      </c>
      <c r="F37" s="16">
        <v>101.30486022721917</v>
      </c>
      <c r="G37" s="16">
        <v>101.59556246955484</v>
      </c>
      <c r="H37" s="16">
        <f t="shared" ref="H37:H44" si="13">AVERAGE(D37:G37)</f>
        <v>99.747512456787149</v>
      </c>
      <c r="I37" s="28">
        <f t="shared" ref="I37:I44" si="14">STDEV(D37:G37)</f>
        <v>2.0002112417161797</v>
      </c>
      <c r="L37" s="27">
        <v>25</v>
      </c>
      <c r="M37" s="16">
        <v>91.964756313077672</v>
      </c>
      <c r="N37" s="16">
        <v>84.666148399668828</v>
      </c>
      <c r="O37" s="16">
        <v>104.43044964196038</v>
      </c>
      <c r="P37" s="16">
        <v>105.29532456058774</v>
      </c>
      <c r="Q37" s="16">
        <f t="shared" ref="Q37:Q44" si="15">AVERAGE(M37:P37)</f>
        <v>96.589169728823649</v>
      </c>
      <c r="R37" s="28">
        <f t="shared" ref="R37:R44" si="16">STDEV(M37:P37)</f>
        <v>10.013764521664218</v>
      </c>
      <c r="U37" s="27">
        <v>25</v>
      </c>
      <c r="V37" s="16">
        <v>8.0786818826122175</v>
      </c>
      <c r="W37" s="16">
        <v>7.3275124461277779</v>
      </c>
      <c r="X37" s="16">
        <v>4.4560724020546525</v>
      </c>
      <c r="Y37" s="16">
        <v>9.1518813371730818</v>
      </c>
      <c r="Z37" s="16">
        <f t="shared" ref="Z37:Z44" si="17">AVERAGE(V37:Y37)</f>
        <v>7.2535370169919329</v>
      </c>
      <c r="AA37" s="28">
        <f t="shared" ref="AA37:AA44" si="18">STDEV(V37:Y37)</f>
        <v>2.0096314623304732</v>
      </c>
    </row>
    <row r="38" spans="3:27">
      <c r="C38" s="27">
        <v>5</v>
      </c>
      <c r="D38" s="16">
        <v>98.500162668197092</v>
      </c>
      <c r="E38" s="16">
        <v>100.53820631201344</v>
      </c>
      <c r="F38" s="16">
        <v>102.13454014047988</v>
      </c>
      <c r="G38" s="16">
        <v>103.63739216518172</v>
      </c>
      <c r="H38" s="16">
        <f t="shared" si="13"/>
        <v>101.20257532146803</v>
      </c>
      <c r="I38" s="28">
        <f t="shared" si="14"/>
        <v>2.20161393948396</v>
      </c>
      <c r="L38" s="27">
        <v>5</v>
      </c>
      <c r="M38" s="16">
        <v>96.969286364716808</v>
      </c>
      <c r="N38" s="16">
        <v>98.180515380931993</v>
      </c>
      <c r="O38" s="16">
        <v>106.00646331256394</v>
      </c>
      <c r="P38" s="16">
        <v>106.70452431879475</v>
      </c>
      <c r="Q38" s="16">
        <f t="shared" si="15"/>
        <v>101.96519734425188</v>
      </c>
      <c r="R38" s="28">
        <f t="shared" si="16"/>
        <v>5.1015028791257473</v>
      </c>
      <c r="U38" s="27">
        <v>5</v>
      </c>
      <c r="V38" s="16">
        <v>6.487714116426317</v>
      </c>
      <c r="W38" s="16">
        <v>7.057471287107167</v>
      </c>
      <c r="X38" s="16">
        <v>8.8675489439565176</v>
      </c>
      <c r="Y38" s="16">
        <v>8.0750940229384902</v>
      </c>
      <c r="Z38" s="16">
        <f t="shared" si="17"/>
        <v>7.621957092607123</v>
      </c>
      <c r="AA38" s="28">
        <f t="shared" si="18"/>
        <v>1.0586128488741835</v>
      </c>
    </row>
    <row r="39" spans="3:27">
      <c r="C39" s="27">
        <v>1</v>
      </c>
      <c r="D39" s="16">
        <v>96.369513908435479</v>
      </c>
      <c r="E39" s="16">
        <v>97.423993741843745</v>
      </c>
      <c r="F39" s="16">
        <v>102.68106035607096</v>
      </c>
      <c r="G39" s="16">
        <v>102.73731516837159</v>
      </c>
      <c r="H39" s="16">
        <f t="shared" si="13"/>
        <v>99.802970793680444</v>
      </c>
      <c r="I39" s="28">
        <f t="shared" si="14"/>
        <v>3.3833875743316049</v>
      </c>
      <c r="L39" s="27">
        <v>1</v>
      </c>
      <c r="M39" s="16">
        <v>63.851795542521053</v>
      </c>
      <c r="N39" s="16">
        <v>69.851673822502363</v>
      </c>
      <c r="O39" s="16">
        <v>104.01835534269506</v>
      </c>
      <c r="P39" s="16">
        <v>104.15291081558635</v>
      </c>
      <c r="Q39" s="16">
        <f t="shared" si="15"/>
        <v>85.468683880826205</v>
      </c>
      <c r="R39" s="28">
        <f t="shared" si="16"/>
        <v>21.636169655505356</v>
      </c>
      <c r="U39" s="27">
        <v>1</v>
      </c>
      <c r="V39" s="16">
        <v>6.5793104949073005</v>
      </c>
      <c r="W39" s="16">
        <v>6.6677415557733903</v>
      </c>
      <c r="X39" s="16">
        <v>7.1718251463892893</v>
      </c>
      <c r="Y39" s="16">
        <v>7.653730713979721</v>
      </c>
      <c r="Z39" s="16">
        <f t="shared" si="17"/>
        <v>7.0181519777624253</v>
      </c>
      <c r="AA39" s="28">
        <f t="shared" si="18"/>
        <v>0.49764280483107348</v>
      </c>
    </row>
    <row r="40" spans="3:27">
      <c r="C40" s="27">
        <v>0.2</v>
      </c>
      <c r="D40" s="16">
        <v>44.853287908086983</v>
      </c>
      <c r="E40" s="16">
        <v>39.724670368434332</v>
      </c>
      <c r="F40" s="16">
        <v>66.622982762142712</v>
      </c>
      <c r="G40" s="16">
        <v>66.683951664859592</v>
      </c>
      <c r="H40" s="16">
        <f t="shared" si="13"/>
        <v>54.471223175880908</v>
      </c>
      <c r="I40" s="28">
        <f t="shared" si="14"/>
        <v>14.221831770276058</v>
      </c>
      <c r="L40" s="27">
        <v>0.2</v>
      </c>
      <c r="M40" s="16">
        <v>15.684887541037446</v>
      </c>
      <c r="N40" s="16">
        <v>12.851107709585222</v>
      </c>
      <c r="O40" s="16">
        <v>40.431158746396356</v>
      </c>
      <c r="P40" s="16">
        <v>35.442434669394594</v>
      </c>
      <c r="Q40" s="16">
        <f t="shared" si="15"/>
        <v>26.102397166603403</v>
      </c>
      <c r="R40" s="28">
        <f t="shared" si="16"/>
        <v>13.864473641127255</v>
      </c>
      <c r="U40" s="27">
        <v>0.2</v>
      </c>
      <c r="V40" s="16">
        <v>6.5114539985380198</v>
      </c>
      <c r="W40" s="16">
        <v>7.5680765848596927</v>
      </c>
      <c r="X40" s="16">
        <v>7.8877914102967779</v>
      </c>
      <c r="Y40" s="16">
        <v>7.3231807929684489</v>
      </c>
      <c r="Z40" s="16">
        <f t="shared" si="17"/>
        <v>7.3226256966657353</v>
      </c>
      <c r="AA40" s="28">
        <f t="shared" si="18"/>
        <v>0.58812080798494537</v>
      </c>
    </row>
    <row r="41" spans="3:27">
      <c r="C41" s="27">
        <v>0.04</v>
      </c>
      <c r="D41" s="16">
        <v>15.083911201441715</v>
      </c>
      <c r="E41" s="16">
        <v>15.974626198230998</v>
      </c>
      <c r="F41" s="16">
        <v>19.456936784047517</v>
      </c>
      <c r="G41" s="16">
        <v>16.95532613648863</v>
      </c>
      <c r="H41" s="16">
        <f t="shared" si="13"/>
        <v>16.867700080052217</v>
      </c>
      <c r="I41" s="28">
        <f t="shared" si="14"/>
        <v>1.8877949003117169</v>
      </c>
      <c r="L41" s="27">
        <v>0.04</v>
      </c>
      <c r="M41" s="16">
        <v>8.4721726219525486</v>
      </c>
      <c r="N41" s="16">
        <v>9.4349090717011297</v>
      </c>
      <c r="O41" s="16">
        <v>17.179217427694596</v>
      </c>
      <c r="P41" s="16">
        <v>13.931577234260207</v>
      </c>
      <c r="Q41" s="16">
        <f t="shared" si="15"/>
        <v>12.25446908890212</v>
      </c>
      <c r="R41" s="28">
        <f t="shared" si="16"/>
        <v>4.0546895970864565</v>
      </c>
      <c r="U41" s="27">
        <v>0.04</v>
      </c>
      <c r="V41" s="16">
        <v>5.9903635861861586</v>
      </c>
      <c r="W41" s="16">
        <v>6.7991022367914749</v>
      </c>
      <c r="X41" s="16">
        <v>7.609405131767252</v>
      </c>
      <c r="Y41" s="16">
        <v>7.0710114746499562</v>
      </c>
      <c r="Z41" s="16">
        <f t="shared" si="17"/>
        <v>6.8674706073487108</v>
      </c>
      <c r="AA41" s="28">
        <f t="shared" si="18"/>
        <v>0.67475592719422317</v>
      </c>
    </row>
    <row r="42" spans="3:27">
      <c r="C42" s="27">
        <v>8.0000000000000002E-3</v>
      </c>
      <c r="D42" s="16">
        <v>15.252793689205046</v>
      </c>
      <c r="E42" s="16">
        <v>12.131513886502683</v>
      </c>
      <c r="F42" s="16">
        <v>15.956567513631578</v>
      </c>
      <c r="G42" s="16">
        <v>13.443328776379266</v>
      </c>
      <c r="H42" s="16">
        <f t="shared" si="13"/>
        <v>14.196050966429643</v>
      </c>
      <c r="I42" s="28">
        <f t="shared" si="14"/>
        <v>1.7363781985210966</v>
      </c>
      <c r="L42" s="27">
        <v>8.0000000000000002E-3</v>
      </c>
      <c r="M42" s="16">
        <v>6.5910241820931486</v>
      </c>
      <c r="N42" s="16">
        <v>7.2264945438427475</v>
      </c>
      <c r="O42" s="16">
        <v>13.489258811494468</v>
      </c>
      <c r="P42" s="16">
        <v>12.273028457174743</v>
      </c>
      <c r="Q42" s="16">
        <f t="shared" si="15"/>
        <v>9.8949514986512774</v>
      </c>
      <c r="R42" s="28">
        <f t="shared" si="16"/>
        <v>3.4933695916971645</v>
      </c>
      <c r="U42" s="27">
        <v>8.0000000000000002E-3</v>
      </c>
      <c r="V42" s="16">
        <v>6.362288405936158</v>
      </c>
      <c r="W42" s="16">
        <v>6.2014507046293756</v>
      </c>
      <c r="X42" s="16">
        <v>8.1477987888845504</v>
      </c>
      <c r="Y42" s="16">
        <v>7.69211018150515</v>
      </c>
      <c r="Z42" s="16">
        <f t="shared" si="17"/>
        <v>7.100912020238809</v>
      </c>
      <c r="AA42" s="28">
        <f t="shared" si="18"/>
        <v>0.96610604561707114</v>
      </c>
    </row>
    <row r="43" spans="3:27">
      <c r="C43" s="27">
        <v>1.6000000000000001E-3</v>
      </c>
      <c r="D43" s="16">
        <v>10.778748100681257</v>
      </c>
      <c r="E43" s="16">
        <v>11.789606050525839</v>
      </c>
      <c r="F43" s="16">
        <v>14.474771759455679</v>
      </c>
      <c r="G43" s="16">
        <v>12.695359763666932</v>
      </c>
      <c r="H43" s="16">
        <f t="shared" si="13"/>
        <v>12.434621418582427</v>
      </c>
      <c r="I43" s="28">
        <f t="shared" si="14"/>
        <v>1.5693054905412493</v>
      </c>
      <c r="L43" s="27">
        <v>1.6000000000000001E-3</v>
      </c>
      <c r="M43" s="16">
        <v>6.4024729833232099</v>
      </c>
      <c r="N43" s="16">
        <v>6.9593994839530531</v>
      </c>
      <c r="O43" s="16">
        <v>11.876336836231749</v>
      </c>
      <c r="P43" s="16">
        <v>11.234655444992095</v>
      </c>
      <c r="Q43" s="16">
        <f t="shared" si="15"/>
        <v>9.1182161871250269</v>
      </c>
      <c r="R43" s="28">
        <f t="shared" si="16"/>
        <v>2.8356242907080067</v>
      </c>
      <c r="U43" s="27">
        <v>1.6000000000000001E-3</v>
      </c>
      <c r="V43" s="16">
        <v>6.6809963232857577</v>
      </c>
      <c r="W43" s="16">
        <v>6.9069208680487897</v>
      </c>
      <c r="X43" s="16">
        <v>7.7102188035065851</v>
      </c>
      <c r="Y43" s="16">
        <v>7.1780415390166485</v>
      </c>
      <c r="Z43" s="16">
        <f t="shared" si="17"/>
        <v>7.1190443834644448</v>
      </c>
      <c r="AA43" s="28">
        <f t="shared" si="18"/>
        <v>0.44341491032441172</v>
      </c>
    </row>
    <row r="44" spans="3:27">
      <c r="C44" s="27">
        <v>0</v>
      </c>
      <c r="D44" s="16">
        <v>11.007823913809005</v>
      </c>
      <c r="E44" s="16">
        <v>10.933252425705717</v>
      </c>
      <c r="F44" s="16">
        <v>14.697591099797295</v>
      </c>
      <c r="G44" s="16">
        <v>12.913465013592292</v>
      </c>
      <c r="H44" s="16">
        <f t="shared" si="13"/>
        <v>12.388033113226077</v>
      </c>
      <c r="I44" s="28">
        <f t="shared" si="14"/>
        <v>1.7917869161068525</v>
      </c>
      <c r="L44" s="27">
        <v>0</v>
      </c>
      <c r="M44" s="16">
        <v>5.8457761431059962</v>
      </c>
      <c r="N44" s="16">
        <v>6.025600246195963</v>
      </c>
      <c r="O44" s="16">
        <v>10.636275922998232</v>
      </c>
      <c r="P44" s="16">
        <v>10.081198270250162</v>
      </c>
      <c r="Q44" s="16">
        <f t="shared" si="15"/>
        <v>8.1472126456375875</v>
      </c>
      <c r="R44" s="28">
        <f t="shared" si="16"/>
        <v>2.5647342645689926</v>
      </c>
      <c r="U44" s="27">
        <v>0</v>
      </c>
      <c r="V44" s="16">
        <v>6.7445005079345615</v>
      </c>
      <c r="W44" s="16">
        <v>6.4774268341779129</v>
      </c>
      <c r="X44" s="16">
        <v>7.6880560124003514</v>
      </c>
      <c r="Y44" s="16">
        <v>7.5126456291327193</v>
      </c>
      <c r="Z44" s="16">
        <f t="shared" si="17"/>
        <v>7.1056572459113863</v>
      </c>
      <c r="AA44" s="28">
        <f t="shared" si="18"/>
        <v>0.58592818299909222</v>
      </c>
    </row>
    <row r="45" spans="3:27">
      <c r="C45" s="27"/>
      <c r="D45" s="16"/>
      <c r="E45" s="16"/>
      <c r="F45" s="16"/>
      <c r="G45" s="16"/>
      <c r="H45" s="16"/>
      <c r="I45" s="28"/>
      <c r="L45" s="27"/>
      <c r="M45" s="16"/>
      <c r="N45" s="16"/>
      <c r="O45" s="16"/>
      <c r="P45" s="16"/>
      <c r="Q45" s="16"/>
      <c r="R45" s="28"/>
      <c r="U45" s="27"/>
      <c r="V45" s="16"/>
      <c r="W45" s="16"/>
      <c r="X45" s="16"/>
      <c r="Y45" s="16"/>
      <c r="Z45" s="16"/>
      <c r="AA45" s="28"/>
    </row>
    <row r="46" spans="3:27">
      <c r="C46" s="27"/>
      <c r="D46" s="16"/>
      <c r="E46" s="16"/>
      <c r="F46" s="16"/>
      <c r="G46" s="16"/>
      <c r="H46" s="16"/>
      <c r="I46" s="28"/>
      <c r="L46" s="27"/>
      <c r="M46" s="16"/>
      <c r="N46" s="16"/>
      <c r="O46" s="16"/>
      <c r="P46" s="16"/>
      <c r="Q46" s="16"/>
      <c r="R46" s="28"/>
      <c r="U46" s="27"/>
      <c r="V46" s="16"/>
      <c r="W46" s="16"/>
      <c r="X46" s="16"/>
      <c r="Y46" s="16"/>
      <c r="Z46" s="16"/>
      <c r="AA46" s="28"/>
    </row>
    <row r="47" spans="3:27">
      <c r="C47" s="27" t="s">
        <v>40</v>
      </c>
      <c r="D47" s="29" t="s">
        <v>127</v>
      </c>
      <c r="E47" s="30"/>
      <c r="F47" s="30"/>
      <c r="G47" s="30"/>
      <c r="H47" s="16"/>
      <c r="I47" s="28"/>
      <c r="L47" s="27" t="s">
        <v>40</v>
      </c>
      <c r="M47" s="29" t="s">
        <v>127</v>
      </c>
      <c r="N47" s="30"/>
      <c r="O47" s="30"/>
      <c r="P47" s="30"/>
      <c r="Q47" s="16"/>
      <c r="R47" s="28"/>
      <c r="U47" s="27" t="s">
        <v>40</v>
      </c>
      <c r="V47" s="29" t="s">
        <v>127</v>
      </c>
      <c r="W47" s="30"/>
      <c r="X47" s="30"/>
      <c r="Y47" s="30"/>
      <c r="Z47" s="16"/>
      <c r="AA47" s="28"/>
    </row>
    <row r="48" spans="3:27">
      <c r="C48" s="27"/>
      <c r="D48" s="126" t="s">
        <v>123</v>
      </c>
      <c r="E48" s="126"/>
      <c r="F48" s="126" t="s">
        <v>119</v>
      </c>
      <c r="G48" s="126"/>
      <c r="H48" s="16"/>
      <c r="I48" s="28"/>
      <c r="L48" s="27"/>
      <c r="M48" s="126" t="s">
        <v>123</v>
      </c>
      <c r="N48" s="126"/>
      <c r="O48" s="126" t="s">
        <v>119</v>
      </c>
      <c r="P48" s="126"/>
      <c r="Q48" s="16"/>
      <c r="R48" s="28"/>
      <c r="U48" s="27"/>
      <c r="V48" s="126" t="s">
        <v>123</v>
      </c>
      <c r="W48" s="126"/>
      <c r="X48" s="126" t="s">
        <v>119</v>
      </c>
      <c r="Y48" s="126"/>
      <c r="Z48" s="16"/>
      <c r="AA48" s="28"/>
    </row>
    <row r="49" spans="3:27">
      <c r="C49" s="27" t="s">
        <v>16</v>
      </c>
      <c r="D49" s="25" t="s">
        <v>124</v>
      </c>
      <c r="E49" s="25" t="s">
        <v>125</v>
      </c>
      <c r="F49" s="25" t="s">
        <v>124</v>
      </c>
      <c r="G49" s="25" t="s">
        <v>125</v>
      </c>
      <c r="H49" s="16" t="s">
        <v>2</v>
      </c>
      <c r="I49" s="28" t="s">
        <v>3</v>
      </c>
      <c r="L49" s="27" t="s">
        <v>16</v>
      </c>
      <c r="M49" s="25" t="s">
        <v>124</v>
      </c>
      <c r="N49" s="25" t="s">
        <v>125</v>
      </c>
      <c r="O49" s="25" t="s">
        <v>124</v>
      </c>
      <c r="P49" s="25" t="s">
        <v>125</v>
      </c>
      <c r="Q49" s="16" t="s">
        <v>2</v>
      </c>
      <c r="R49" s="28" t="s">
        <v>3</v>
      </c>
      <c r="U49" s="27" t="s">
        <v>16</v>
      </c>
      <c r="V49" s="25" t="s">
        <v>124</v>
      </c>
      <c r="W49" s="25" t="s">
        <v>125</v>
      </c>
      <c r="X49" s="25" t="s">
        <v>124</v>
      </c>
      <c r="Y49" s="25" t="s">
        <v>125</v>
      </c>
      <c r="Z49" s="16" t="s">
        <v>2</v>
      </c>
      <c r="AA49" s="28" t="s">
        <v>3</v>
      </c>
    </row>
    <row r="50" spans="3:27">
      <c r="C50" s="27" t="s">
        <v>18</v>
      </c>
      <c r="D50" s="16">
        <v>100.45632389370395</v>
      </c>
      <c r="E50" s="16">
        <v>99.543676106296047</v>
      </c>
      <c r="F50" s="16">
        <v>99.450337057464765</v>
      </c>
      <c r="G50" s="16">
        <v>100.54966294253525</v>
      </c>
      <c r="H50" s="16">
        <f>AVERAGE(D50:G50)</f>
        <v>100</v>
      </c>
      <c r="I50" s="28">
        <f>STDEV(D50:G50)</f>
        <v>0.58330143514403576</v>
      </c>
      <c r="L50" s="27" t="s">
        <v>18</v>
      </c>
      <c r="M50" s="16">
        <v>99.715565578956671</v>
      </c>
      <c r="N50" s="16">
        <v>100.28443442104333</v>
      </c>
      <c r="O50" s="16">
        <v>99.268227471403321</v>
      </c>
      <c r="P50" s="16">
        <v>100.73177252859666</v>
      </c>
      <c r="Q50" s="16">
        <f>AVERAGE(M50:P50)</f>
        <v>99.999999999999986</v>
      </c>
      <c r="R50" s="28">
        <f>STDEV(M50:P50)</f>
        <v>0.64103768661081617</v>
      </c>
      <c r="U50" s="27" t="s">
        <v>18</v>
      </c>
      <c r="V50" s="16">
        <v>97.593666199452599</v>
      </c>
      <c r="W50" s="16">
        <v>102.4063338005474</v>
      </c>
      <c r="X50" s="16">
        <v>100.10986798274004</v>
      </c>
      <c r="Y50" s="16">
        <v>99.890132017259944</v>
      </c>
      <c r="Z50" s="16">
        <f>AVERAGE(V50:Y50)</f>
        <v>100</v>
      </c>
      <c r="AA50" s="28">
        <f>STDEV(V50:Y50)</f>
        <v>1.9668101642487454</v>
      </c>
    </row>
    <row r="51" spans="3:27">
      <c r="C51" s="27">
        <v>25</v>
      </c>
      <c r="D51" s="16">
        <v>100.88718138052295</v>
      </c>
      <c r="E51" s="16">
        <v>101.83808970267665</v>
      </c>
      <c r="F51" s="16">
        <v>99.157120633573754</v>
      </c>
      <c r="G51" s="16">
        <v>100.69988529046654</v>
      </c>
      <c r="H51" s="16">
        <f t="shared" ref="H51:H58" si="19">AVERAGE(D51:G51)</f>
        <v>100.64556925180997</v>
      </c>
      <c r="I51" s="28">
        <f t="shared" ref="I51:I58" si="20">STDEV(D51:G51)</f>
        <v>1.1103919679796468</v>
      </c>
      <c r="L51" s="27">
        <v>25</v>
      </c>
      <c r="M51" s="16">
        <v>96.52374516421294</v>
      </c>
      <c r="N51" s="16">
        <v>97.537925546390824</v>
      </c>
      <c r="O51" s="16">
        <v>105.57286338696177</v>
      </c>
      <c r="P51" s="16">
        <v>104.78587370966241</v>
      </c>
      <c r="Q51" s="16">
        <f t="shared" ref="Q51:Q58" si="21">AVERAGE(M51:P51)</f>
        <v>101.105101951807</v>
      </c>
      <c r="R51" s="28">
        <f t="shared" ref="R51:R58" si="22">STDEV(M51:P51)</f>
        <v>4.7336578702406689</v>
      </c>
      <c r="U51" s="27">
        <v>25</v>
      </c>
      <c r="V51" s="16">
        <v>5.4457311240735269</v>
      </c>
      <c r="W51" s="16">
        <v>7.2507534939666076</v>
      </c>
      <c r="X51" s="16">
        <v>7.2626385343367854</v>
      </c>
      <c r="Y51" s="16">
        <v>7.5550792657629469</v>
      </c>
      <c r="Z51" s="16">
        <f t="shared" ref="Z51:Z58" si="23">AVERAGE(V51:Y51)</f>
        <v>6.8785506045349667</v>
      </c>
      <c r="AA51" s="28">
        <f t="shared" ref="AA51:AA58" si="24">STDEV(V51:Y51)</f>
        <v>0.96552597440866816</v>
      </c>
    </row>
    <row r="52" spans="3:27">
      <c r="C52" s="27">
        <v>5</v>
      </c>
      <c r="D52" s="16">
        <v>101.50178691319122</v>
      </c>
      <c r="E52" s="16">
        <v>104.53582294876622</v>
      </c>
      <c r="F52" s="16">
        <v>103.46642781941891</v>
      </c>
      <c r="G52" s="16">
        <v>104.43690189977843</v>
      </c>
      <c r="H52" s="16">
        <f t="shared" si="19"/>
        <v>103.4852348952887</v>
      </c>
      <c r="I52" s="28">
        <f t="shared" si="20"/>
        <v>1.4075777005590697</v>
      </c>
      <c r="L52" s="27">
        <v>5</v>
      </c>
      <c r="M52" s="16">
        <v>102.01814087599371</v>
      </c>
      <c r="N52" s="16">
        <v>102.58700971808037</v>
      </c>
      <c r="O52" s="16">
        <v>105.5641448897982</v>
      </c>
      <c r="P52" s="16">
        <v>106.03901236864131</v>
      </c>
      <c r="Q52" s="16">
        <f t="shared" si="21"/>
        <v>104.05207696312839</v>
      </c>
      <c r="R52" s="28">
        <f t="shared" si="22"/>
        <v>2.0426763293618553</v>
      </c>
      <c r="U52" s="27">
        <v>5</v>
      </c>
      <c r="V52" s="16">
        <v>5.8162711173670099</v>
      </c>
      <c r="W52" s="16">
        <v>6.4242099317775132</v>
      </c>
      <c r="X52" s="16">
        <v>7.746436047509456</v>
      </c>
      <c r="Y52" s="16">
        <v>7.6437304301878841</v>
      </c>
      <c r="Z52" s="16">
        <f t="shared" si="23"/>
        <v>6.9076618817104656</v>
      </c>
      <c r="AA52" s="28">
        <f t="shared" si="24"/>
        <v>0.94343319806927239</v>
      </c>
    </row>
    <row r="53" spans="3:27">
      <c r="C53" s="27">
        <v>1</v>
      </c>
      <c r="D53" s="16">
        <v>103.57053646387364</v>
      </c>
      <c r="E53" s="16">
        <v>102.82165351308474</v>
      </c>
      <c r="F53" s="16">
        <v>104.35739090809095</v>
      </c>
      <c r="G53" s="16">
        <v>104.45575826144346</v>
      </c>
      <c r="H53" s="16">
        <f t="shared" si="19"/>
        <v>103.8013347866232</v>
      </c>
      <c r="I53" s="28">
        <f t="shared" si="20"/>
        <v>0.76387428244084199</v>
      </c>
      <c r="L53" s="27">
        <v>1</v>
      </c>
      <c r="M53" s="16">
        <v>102.57162247043409</v>
      </c>
      <c r="N53" s="16">
        <v>104.68748385200225</v>
      </c>
      <c r="O53" s="16">
        <v>106.49644285315728</v>
      </c>
      <c r="P53" s="16">
        <v>107.38979819585232</v>
      </c>
      <c r="Q53" s="16">
        <f t="shared" si="21"/>
        <v>105.28633684286149</v>
      </c>
      <c r="R53" s="28">
        <f t="shared" si="22"/>
        <v>2.130508957049539</v>
      </c>
      <c r="U53" s="27">
        <v>1</v>
      </c>
      <c r="V53" s="16">
        <v>5.479758288433632</v>
      </c>
      <c r="W53" s="16">
        <v>6.7385655374066351</v>
      </c>
      <c r="X53" s="16">
        <v>7.4339947484996198</v>
      </c>
      <c r="Y53" s="16">
        <v>8.7788977795315812</v>
      </c>
      <c r="Z53" s="16">
        <f t="shared" si="23"/>
        <v>7.1078040884678675</v>
      </c>
      <c r="AA53" s="28">
        <f t="shared" si="24"/>
        <v>1.3766898350274601</v>
      </c>
    </row>
    <row r="54" spans="3:27">
      <c r="C54" s="27">
        <v>0.2</v>
      </c>
      <c r="D54" s="16">
        <v>76.973372373700627</v>
      </c>
      <c r="E54" s="16">
        <v>103.2505614185154</v>
      </c>
      <c r="F54" s="16">
        <v>104.83068558588286</v>
      </c>
      <c r="G54" s="16">
        <v>104.2118826505759</v>
      </c>
      <c r="H54" s="16">
        <f t="shared" si="19"/>
        <v>97.316625507168695</v>
      </c>
      <c r="I54" s="28">
        <f t="shared" si="20"/>
        <v>13.577741753725331</v>
      </c>
      <c r="L54" s="27">
        <v>0.2</v>
      </c>
      <c r="M54" s="16">
        <v>99.331803029450498</v>
      </c>
      <c r="N54" s="16">
        <v>100.03594185457673</v>
      </c>
      <c r="O54" s="16">
        <v>105.54263926346137</v>
      </c>
      <c r="P54" s="16">
        <v>105.78530410118105</v>
      </c>
      <c r="Q54" s="16">
        <f t="shared" si="21"/>
        <v>102.67392206216741</v>
      </c>
      <c r="R54" s="28">
        <f t="shared" si="22"/>
        <v>3.4659744073966325</v>
      </c>
      <c r="U54" s="27">
        <v>0.2</v>
      </c>
      <c r="V54" s="16">
        <v>5.3307905281827024</v>
      </c>
      <c r="W54" s="16">
        <v>6.4788116606344284</v>
      </c>
      <c r="X54" s="16">
        <v>7.3331810767602867</v>
      </c>
      <c r="Y54" s="16">
        <v>7.1899337683907243</v>
      </c>
      <c r="Z54" s="16">
        <f t="shared" si="23"/>
        <v>6.5831792584920352</v>
      </c>
      <c r="AA54" s="28">
        <f t="shared" si="24"/>
        <v>0.9146992019194945</v>
      </c>
    </row>
    <row r="55" spans="3:27">
      <c r="C55" s="27">
        <v>0.04</v>
      </c>
      <c r="D55" s="16">
        <v>100.35275238244938</v>
      </c>
      <c r="E55" s="16">
        <v>102.51069528164749</v>
      </c>
      <c r="F55" s="16">
        <v>100.52169267273212</v>
      </c>
      <c r="G55" s="16">
        <v>102.9246216942441</v>
      </c>
      <c r="H55" s="16">
        <f t="shared" si="19"/>
        <v>101.57744050776826</v>
      </c>
      <c r="I55" s="28">
        <f t="shared" si="20"/>
        <v>1.3292010278914901</v>
      </c>
      <c r="L55" s="27">
        <v>0.04</v>
      </c>
      <c r="M55" s="16">
        <v>82.670169753493994</v>
      </c>
      <c r="N55" s="16">
        <v>75.591117194560269</v>
      </c>
      <c r="O55" s="16">
        <v>103.26827397005486</v>
      </c>
      <c r="P55" s="16">
        <v>103.4286943178648</v>
      </c>
      <c r="Q55" s="16">
        <f t="shared" si="21"/>
        <v>91.239563808993466</v>
      </c>
      <c r="R55" s="28">
        <f t="shared" si="22"/>
        <v>14.277875269384714</v>
      </c>
      <c r="U55" s="27">
        <v>0.04</v>
      </c>
      <c r="V55" s="16">
        <v>5.8884799254567701</v>
      </c>
      <c r="W55" s="16">
        <v>6.2058030163498552</v>
      </c>
      <c r="X55" s="16">
        <v>7.6840018432955528</v>
      </c>
      <c r="Y55" s="16">
        <v>7.4904828380264838</v>
      </c>
      <c r="Z55" s="16">
        <f t="shared" si="23"/>
        <v>6.8171919057821659</v>
      </c>
      <c r="AA55" s="28">
        <f t="shared" si="24"/>
        <v>0.90203149681437866</v>
      </c>
    </row>
    <row r="56" spans="3:27">
      <c r="C56" s="27">
        <v>8.0000000000000002E-3</v>
      </c>
      <c r="D56" s="16">
        <v>72.323133367207319</v>
      </c>
      <c r="E56" s="16">
        <v>73.050327225051149</v>
      </c>
      <c r="F56" s="16">
        <v>85.514857241628562</v>
      </c>
      <c r="G56" s="16">
        <v>86.968368453306937</v>
      </c>
      <c r="H56" s="16">
        <f t="shared" si="19"/>
        <v>79.464171571798488</v>
      </c>
      <c r="I56" s="28">
        <f t="shared" si="20"/>
        <v>7.8539924848292211</v>
      </c>
      <c r="L56" s="27">
        <v>8.0000000000000002E-3</v>
      </c>
      <c r="M56" s="16">
        <v>16.705957735594261</v>
      </c>
      <c r="N56" s="16">
        <v>21.890311890323375</v>
      </c>
      <c r="O56" s="16">
        <v>73.926752999163028</v>
      </c>
      <c r="P56" s="16">
        <v>71.060401748349307</v>
      </c>
      <c r="Q56" s="16">
        <f t="shared" si="21"/>
        <v>45.895856093357494</v>
      </c>
      <c r="R56" s="28">
        <f t="shared" si="22"/>
        <v>30.807476679027328</v>
      </c>
      <c r="U56" s="27">
        <v>8.0000000000000002E-3</v>
      </c>
      <c r="V56" s="16">
        <v>5.5624522111227277</v>
      </c>
      <c r="W56" s="16">
        <v>6.6663567293168748</v>
      </c>
      <c r="X56" s="16">
        <v>7.341289414969884</v>
      </c>
      <c r="Y56" s="16">
        <v>7.9804967438265138</v>
      </c>
      <c r="Z56" s="16">
        <f t="shared" si="23"/>
        <v>6.8876487748089996</v>
      </c>
      <c r="AA56" s="28">
        <f t="shared" si="24"/>
        <v>1.0336380113616968</v>
      </c>
    </row>
    <row r="57" spans="3:27">
      <c r="C57" s="27">
        <v>1.6000000000000001E-3</v>
      </c>
      <c r="D57" s="16">
        <v>19.208738023782455</v>
      </c>
      <c r="E57" s="16">
        <v>18.868779769193932</v>
      </c>
      <c r="F57" s="16">
        <v>21.264319049639372</v>
      </c>
      <c r="G57" s="16">
        <v>23.257122204937225</v>
      </c>
      <c r="H57" s="16">
        <f t="shared" si="19"/>
        <v>20.649739761888249</v>
      </c>
      <c r="I57" s="28">
        <f t="shared" si="20"/>
        <v>2.0350639146436644</v>
      </c>
      <c r="L57" s="27">
        <v>1.6000000000000001E-3</v>
      </c>
      <c r="M57" s="16">
        <v>6.1300957339430049</v>
      </c>
      <c r="N57" s="16">
        <v>8.87132241910499</v>
      </c>
      <c r="O57" s="16">
        <v>15.137054775411512</v>
      </c>
      <c r="P57" s="16">
        <v>15.57065470101367</v>
      </c>
      <c r="Q57" s="16">
        <f t="shared" si="21"/>
        <v>11.427281907368293</v>
      </c>
      <c r="R57" s="28">
        <f t="shared" si="22"/>
        <v>4.6734378174659108</v>
      </c>
      <c r="U57" s="27">
        <v>1.6000000000000001E-3</v>
      </c>
      <c r="V57" s="16">
        <v>8.1775980580776437</v>
      </c>
      <c r="W57" s="16">
        <v>7.0101893552346928</v>
      </c>
      <c r="X57" s="16">
        <v>7.4199402956029834</v>
      </c>
      <c r="Y57" s="16">
        <v>6.8834385840679264</v>
      </c>
      <c r="Z57" s="16">
        <f t="shared" si="23"/>
        <v>7.3727915732458111</v>
      </c>
      <c r="AA57" s="28">
        <f t="shared" si="24"/>
        <v>0.58334757979875607</v>
      </c>
    </row>
    <row r="58" spans="3:27">
      <c r="C58" s="27">
        <v>0</v>
      </c>
      <c r="D58" s="16">
        <v>11.007823913809005</v>
      </c>
      <c r="E58" s="16">
        <v>10.933252425705717</v>
      </c>
      <c r="F58" s="16">
        <v>14.697591099797295</v>
      </c>
      <c r="G58" s="16">
        <v>12.913465013592292</v>
      </c>
      <c r="H58" s="16">
        <f t="shared" si="19"/>
        <v>12.388033113226077</v>
      </c>
      <c r="I58" s="28">
        <f t="shared" si="20"/>
        <v>1.7917869161068525</v>
      </c>
      <c r="L58" s="27">
        <v>0</v>
      </c>
      <c r="M58" s="16">
        <v>5.8457761431059962</v>
      </c>
      <c r="N58" s="16">
        <v>6.025600246195963</v>
      </c>
      <c r="O58" s="16">
        <v>10.636275922998232</v>
      </c>
      <c r="P58" s="16">
        <v>10.081198270250162</v>
      </c>
      <c r="Q58" s="16">
        <f t="shared" si="21"/>
        <v>8.1472126456375875</v>
      </c>
      <c r="R58" s="28">
        <f t="shared" si="22"/>
        <v>2.5647342645689926</v>
      </c>
      <c r="U58" s="27">
        <v>0</v>
      </c>
      <c r="V58" s="16">
        <v>6.7445005079345615</v>
      </c>
      <c r="W58" s="16">
        <v>6.4774268341779129</v>
      </c>
      <c r="X58" s="16">
        <v>7.6880560124003514</v>
      </c>
      <c r="Y58" s="16">
        <v>7.5126456291327193</v>
      </c>
      <c r="Z58" s="16">
        <f t="shared" si="23"/>
        <v>7.1056572459113863</v>
      </c>
      <c r="AA58" s="28">
        <f t="shared" si="24"/>
        <v>0.58592818299909222</v>
      </c>
    </row>
    <row r="59" spans="3:27">
      <c r="C59" s="27"/>
      <c r="D59" s="16"/>
      <c r="E59" s="16"/>
      <c r="F59" s="16"/>
      <c r="G59" s="16"/>
      <c r="H59" s="16"/>
      <c r="I59" s="28"/>
      <c r="L59" s="27"/>
      <c r="M59" s="16"/>
      <c r="N59" s="16"/>
      <c r="O59" s="16"/>
      <c r="P59" s="16"/>
      <c r="Q59" s="16"/>
      <c r="R59" s="28"/>
      <c r="U59" s="27"/>
      <c r="V59" s="16"/>
      <c r="W59" s="16"/>
      <c r="X59" s="16"/>
      <c r="Y59" s="16"/>
      <c r="Z59" s="16"/>
      <c r="AA59" s="28"/>
    </row>
    <row r="60" spans="3:27">
      <c r="C60" s="27"/>
      <c r="D60" s="16"/>
      <c r="E60" s="16"/>
      <c r="F60" s="16"/>
      <c r="G60" s="16"/>
      <c r="H60" s="16"/>
      <c r="I60" s="28"/>
      <c r="L60" s="27"/>
      <c r="M60" s="16"/>
      <c r="N60" s="16"/>
      <c r="O60" s="16"/>
      <c r="P60" s="16"/>
      <c r="Q60" s="16"/>
      <c r="R60" s="28"/>
      <c r="U60" s="27"/>
      <c r="V60" s="16"/>
      <c r="W60" s="16"/>
      <c r="X60" s="16"/>
      <c r="Y60" s="16"/>
      <c r="Z60" s="16"/>
      <c r="AA60" s="28"/>
    </row>
    <row r="61" spans="3:27">
      <c r="C61" s="27" t="s">
        <v>43</v>
      </c>
      <c r="D61" s="29" t="s">
        <v>127</v>
      </c>
      <c r="E61" s="30"/>
      <c r="F61" s="30"/>
      <c r="G61" s="30"/>
      <c r="H61" s="16"/>
      <c r="I61" s="28"/>
      <c r="L61" s="27" t="s">
        <v>43</v>
      </c>
      <c r="M61" s="29" t="s">
        <v>127</v>
      </c>
      <c r="N61" s="30"/>
      <c r="O61" s="30"/>
      <c r="P61" s="30"/>
      <c r="Q61" s="16"/>
      <c r="R61" s="28"/>
      <c r="U61" s="27" t="s">
        <v>43</v>
      </c>
      <c r="V61" s="29" t="s">
        <v>127</v>
      </c>
      <c r="W61" s="30"/>
      <c r="X61" s="30"/>
      <c r="Y61" s="30"/>
      <c r="Z61" s="16"/>
      <c r="AA61" s="28"/>
    </row>
    <row r="62" spans="3:27">
      <c r="C62" s="27"/>
      <c r="D62" s="126" t="s">
        <v>123</v>
      </c>
      <c r="E62" s="126"/>
      <c r="F62" s="126" t="s">
        <v>119</v>
      </c>
      <c r="G62" s="126"/>
      <c r="H62" s="16"/>
      <c r="I62" s="28"/>
      <c r="L62" s="27"/>
      <c r="M62" s="126" t="s">
        <v>123</v>
      </c>
      <c r="N62" s="126"/>
      <c r="O62" s="126" t="s">
        <v>119</v>
      </c>
      <c r="P62" s="126"/>
      <c r="Q62" s="16"/>
      <c r="R62" s="28"/>
      <c r="U62" s="27"/>
      <c r="V62" s="126" t="s">
        <v>123</v>
      </c>
      <c r="W62" s="126"/>
      <c r="X62" s="126" t="s">
        <v>119</v>
      </c>
      <c r="Y62" s="126"/>
      <c r="Z62" s="16"/>
      <c r="AA62" s="28"/>
    </row>
    <row r="63" spans="3:27">
      <c r="C63" s="27" t="s">
        <v>16</v>
      </c>
      <c r="D63" s="25" t="s">
        <v>124</v>
      </c>
      <c r="E63" s="25" t="s">
        <v>125</v>
      </c>
      <c r="F63" s="25" t="s">
        <v>124</v>
      </c>
      <c r="G63" s="25" t="s">
        <v>125</v>
      </c>
      <c r="H63" s="16" t="s">
        <v>2</v>
      </c>
      <c r="I63" s="28" t="s">
        <v>3</v>
      </c>
      <c r="L63" s="27" t="s">
        <v>16</v>
      </c>
      <c r="M63" s="25" t="s">
        <v>124</v>
      </c>
      <c r="N63" s="25" t="s">
        <v>125</v>
      </c>
      <c r="O63" s="25" t="s">
        <v>124</v>
      </c>
      <c r="P63" s="25" t="s">
        <v>125</v>
      </c>
      <c r="Q63" s="16" t="s">
        <v>2</v>
      </c>
      <c r="R63" s="28" t="s">
        <v>3</v>
      </c>
      <c r="U63" s="27" t="s">
        <v>16</v>
      </c>
      <c r="V63" s="25" t="s">
        <v>124</v>
      </c>
      <c r="W63" s="25" t="s">
        <v>125</v>
      </c>
      <c r="X63" s="25" t="s">
        <v>124</v>
      </c>
      <c r="Y63" s="25" t="s">
        <v>125</v>
      </c>
      <c r="Z63" s="16" t="s">
        <v>2</v>
      </c>
      <c r="AA63" s="28" t="s">
        <v>3</v>
      </c>
    </row>
    <row r="64" spans="3:27">
      <c r="C64" s="27" t="s">
        <v>18</v>
      </c>
      <c r="D64" s="16">
        <v>100.45632389370395</v>
      </c>
      <c r="E64" s="16">
        <v>99.543676106296047</v>
      </c>
      <c r="F64" s="16">
        <v>99.450337057464765</v>
      </c>
      <c r="G64" s="16">
        <v>100.54966294253525</v>
      </c>
      <c r="H64" s="16">
        <f>AVERAGE(D64:G64)</f>
        <v>100</v>
      </c>
      <c r="I64" s="28">
        <f>STDEV(D64:G64)</f>
        <v>0.58330143514403576</v>
      </c>
      <c r="L64" s="27" t="s">
        <v>18</v>
      </c>
      <c r="M64" s="16">
        <v>99.715565578956671</v>
      </c>
      <c r="N64" s="16">
        <v>100.28443442104333</v>
      </c>
      <c r="O64" s="16">
        <v>99.268227471403321</v>
      </c>
      <c r="P64" s="16">
        <v>100.73177252859666</v>
      </c>
      <c r="Q64" s="16">
        <f>AVERAGE(M64:P64)</f>
        <v>99.999999999999986</v>
      </c>
      <c r="R64" s="28">
        <f>STDEV(M64:P64)</f>
        <v>0.64103768661081617</v>
      </c>
      <c r="U64" s="27" t="s">
        <v>18</v>
      </c>
      <c r="V64" s="16">
        <v>97.593666199452599</v>
      </c>
      <c r="W64" s="16">
        <v>102.4063338005474</v>
      </c>
      <c r="X64" s="16">
        <v>100.10986798274004</v>
      </c>
      <c r="Y64" s="16">
        <v>99.890132017259944</v>
      </c>
      <c r="Z64" s="16">
        <f>AVERAGE(V64:Y64)</f>
        <v>100</v>
      </c>
      <c r="AA64" s="28">
        <f>STDEV(V64:Y64)</f>
        <v>1.9668101642487454</v>
      </c>
    </row>
    <row r="65" spans="3:27">
      <c r="C65" s="27">
        <v>25</v>
      </c>
      <c r="D65" s="16">
        <v>99.347499479096228</v>
      </c>
      <c r="E65" s="16">
        <v>95.780496631488916</v>
      </c>
      <c r="F65" s="16">
        <v>99.802008202517328</v>
      </c>
      <c r="G65" s="16">
        <v>99.142978362324982</v>
      </c>
      <c r="H65" s="16">
        <f t="shared" ref="H65:H72" si="25">AVERAGE(D65:G65)</f>
        <v>98.518245668856864</v>
      </c>
      <c r="I65" s="28">
        <f t="shared" ref="I65:I72" si="26">STDEV(D65:G65)</f>
        <v>1.8458303329869277</v>
      </c>
      <c r="L65" s="27">
        <v>25</v>
      </c>
      <c r="M65" s="16">
        <v>99.203193198377221</v>
      </c>
      <c r="N65" s="16">
        <v>96.830341815075144</v>
      </c>
      <c r="O65" s="16">
        <v>103.5350599832605</v>
      </c>
      <c r="P65" s="16">
        <v>103.70419882823398</v>
      </c>
      <c r="Q65" s="16">
        <f t="shared" ref="Q65:Q72" si="27">AVERAGE(M65:P65)</f>
        <v>100.81819845623671</v>
      </c>
      <c r="R65" s="28">
        <f t="shared" ref="R65:R72" si="28">STDEV(M65:P65)</f>
        <v>3.3774535416277067</v>
      </c>
      <c r="U65" s="27">
        <v>25</v>
      </c>
      <c r="V65" s="16">
        <v>16.983907327413529</v>
      </c>
      <c r="W65" s="16">
        <v>20.418079107222166</v>
      </c>
      <c r="X65" s="16">
        <v>21.660884971059989</v>
      </c>
      <c r="Y65" s="16">
        <v>25.22774294946208</v>
      </c>
      <c r="Z65" s="16">
        <f t="shared" ref="Z65:Z72" si="29">AVERAGE(V65:Y65)</f>
        <v>21.072653588789443</v>
      </c>
      <c r="AA65" s="28">
        <f t="shared" ref="AA65:AA72" si="30">STDEV(V65:Y65)</f>
        <v>3.4037771909109655</v>
      </c>
    </row>
    <row r="66" spans="3:27">
      <c r="C66" s="27">
        <v>5</v>
      </c>
      <c r="D66" s="16">
        <v>92.593662154604246</v>
      </c>
      <c r="E66" s="16">
        <v>95.760513422258626</v>
      </c>
      <c r="F66" s="16">
        <v>95.68503590565534</v>
      </c>
      <c r="G66" s="16">
        <v>94.247866874086654</v>
      </c>
      <c r="H66" s="16">
        <f t="shared" si="25"/>
        <v>94.571769589151216</v>
      </c>
      <c r="I66" s="28">
        <f t="shared" si="26"/>
        <v>1.4911176774095496</v>
      </c>
      <c r="L66" s="27">
        <v>5</v>
      </c>
      <c r="M66" s="16">
        <v>100.09588322227339</v>
      </c>
      <c r="N66" s="16">
        <v>98.372281825478751</v>
      </c>
      <c r="O66" s="16">
        <v>103.62166372175207</v>
      </c>
      <c r="P66" s="16">
        <v>101.00059285780712</v>
      </c>
      <c r="Q66" s="16">
        <f t="shared" si="27"/>
        <v>100.77260540682784</v>
      </c>
      <c r="R66" s="28">
        <f t="shared" si="28"/>
        <v>2.1900241832676643</v>
      </c>
      <c r="U66" s="27">
        <v>5</v>
      </c>
      <c r="V66" s="16">
        <v>12.094480774157555</v>
      </c>
      <c r="W66" s="16">
        <v>10.86060040140184</v>
      </c>
      <c r="X66" s="16">
        <v>13.841744157604472</v>
      </c>
      <c r="Y66" s="16">
        <v>14.527169014255811</v>
      </c>
      <c r="Z66" s="16">
        <f t="shared" si="29"/>
        <v>12.830998586854919</v>
      </c>
      <c r="AA66" s="28">
        <f t="shared" si="30"/>
        <v>1.6656858672667432</v>
      </c>
    </row>
    <row r="67" spans="3:27">
      <c r="C67" s="27">
        <v>1</v>
      </c>
      <c r="D67" s="16">
        <v>64.631059999585716</v>
      </c>
      <c r="E67" s="16">
        <v>66.420044621044028</v>
      </c>
      <c r="F67" s="16">
        <v>55.749147535316389</v>
      </c>
      <c r="G67" s="16">
        <v>54.124671977875202</v>
      </c>
      <c r="H67" s="16">
        <f t="shared" si="25"/>
        <v>60.231231033455337</v>
      </c>
      <c r="I67" s="28">
        <f t="shared" si="26"/>
        <v>6.1924428280687289</v>
      </c>
      <c r="L67" s="27">
        <v>1</v>
      </c>
      <c r="M67" s="16">
        <v>97.464204553936312</v>
      </c>
      <c r="N67" s="16">
        <v>82.312129170202468</v>
      </c>
      <c r="O67" s="16">
        <v>102.92999628010789</v>
      </c>
      <c r="P67" s="16">
        <v>101.1740909513624</v>
      </c>
      <c r="Q67" s="16">
        <f t="shared" si="27"/>
        <v>95.970105238902278</v>
      </c>
      <c r="R67" s="28">
        <f t="shared" si="28"/>
        <v>9.3860569225013233</v>
      </c>
      <c r="U67" s="27">
        <v>1</v>
      </c>
      <c r="V67" s="16">
        <v>8.2203298458787071</v>
      </c>
      <c r="W67" s="16">
        <v>8.1362510967330959</v>
      </c>
      <c r="X67" s="16">
        <v>10.480567691785849</v>
      </c>
      <c r="Y67" s="16">
        <v>10.127854979668342</v>
      </c>
      <c r="Z67" s="16">
        <f t="shared" si="29"/>
        <v>9.241250903516498</v>
      </c>
      <c r="AA67" s="28">
        <f t="shared" si="30"/>
        <v>1.2362951735534953</v>
      </c>
    </row>
    <row r="68" spans="3:27">
      <c r="C68" s="27">
        <v>0.2</v>
      </c>
      <c r="D68" s="16">
        <v>22.435782616801248</v>
      </c>
      <c r="E68" s="16">
        <v>23.79732151887012</v>
      </c>
      <c r="F68" s="16">
        <v>25.864328477820202</v>
      </c>
      <c r="G68" s="16">
        <v>22.244221310831406</v>
      </c>
      <c r="H68" s="16">
        <f t="shared" si="25"/>
        <v>23.585413481080746</v>
      </c>
      <c r="I68" s="28">
        <f t="shared" si="26"/>
        <v>1.6692120037596476</v>
      </c>
      <c r="L68" s="27">
        <v>0.2</v>
      </c>
      <c r="M68" s="16">
        <v>36.566301238673439</v>
      </c>
      <c r="N68" s="16">
        <v>30.915966106716304</v>
      </c>
      <c r="O68" s="16">
        <v>47.418452989863297</v>
      </c>
      <c r="P68" s="16">
        <v>45.410873709662418</v>
      </c>
      <c r="Q68" s="16">
        <f t="shared" si="27"/>
        <v>40.077898511228867</v>
      </c>
      <c r="R68" s="28">
        <f t="shared" si="28"/>
        <v>7.7157130867337376</v>
      </c>
      <c r="U68" s="27">
        <v>0.2</v>
      </c>
      <c r="V68" s="16">
        <v>6.7415330226705983</v>
      </c>
      <c r="W68" s="16">
        <v>6.362288405936158</v>
      </c>
      <c r="X68" s="16">
        <v>7.5448087040307907</v>
      </c>
      <c r="Y68" s="16">
        <v>8.1902324255147771</v>
      </c>
      <c r="Z68" s="16">
        <f t="shared" si="29"/>
        <v>7.2097156395380821</v>
      </c>
      <c r="AA68" s="28">
        <f t="shared" si="30"/>
        <v>0.81874465055560885</v>
      </c>
    </row>
    <row r="69" spans="3:27">
      <c r="C69" s="27">
        <v>0.04</v>
      </c>
      <c r="D69" s="16">
        <v>16.496382917280481</v>
      </c>
      <c r="E69" s="16">
        <v>13.87297746162066</v>
      </c>
      <c r="F69" s="16">
        <v>17.320825280095541</v>
      </c>
      <c r="G69" s="16">
        <v>14.697591099797295</v>
      </c>
      <c r="H69" s="16">
        <f t="shared" si="25"/>
        <v>15.596944189698494</v>
      </c>
      <c r="I69" s="28">
        <f t="shared" si="26"/>
        <v>1.5876243571593627</v>
      </c>
      <c r="L69" s="27">
        <v>0.04</v>
      </c>
      <c r="M69" s="16">
        <v>12.436570664786514</v>
      </c>
      <c r="N69" s="16">
        <v>10.656472806484691</v>
      </c>
      <c r="O69" s="16">
        <v>20.309739142564865</v>
      </c>
      <c r="P69" s="16">
        <v>15.663942620664001</v>
      </c>
      <c r="Q69" s="16">
        <f t="shared" si="27"/>
        <v>14.766681308625017</v>
      </c>
      <c r="R69" s="28">
        <f t="shared" si="28"/>
        <v>4.2368934199513033</v>
      </c>
      <c r="U69" s="27">
        <v>0.04</v>
      </c>
      <c r="V69" s="16">
        <v>7.1002030749082303</v>
      </c>
      <c r="W69" s="16">
        <v>6.6574542735249862</v>
      </c>
      <c r="X69" s="16">
        <v>7.5307542511341543</v>
      </c>
      <c r="Y69" s="16">
        <v>7.7788694003478476</v>
      </c>
      <c r="Z69" s="16">
        <f t="shared" si="29"/>
        <v>7.2668202499788048</v>
      </c>
      <c r="AA69" s="28">
        <f t="shared" si="30"/>
        <v>0.49360701833460757</v>
      </c>
    </row>
    <row r="70" spans="3:27">
      <c r="C70" s="27">
        <v>8.0000000000000002E-3</v>
      </c>
      <c r="D70" s="16">
        <v>12.864069093164401</v>
      </c>
      <c r="E70" s="16">
        <v>11.369714959016143</v>
      </c>
      <c r="F70" s="16">
        <v>15.775860714341835</v>
      </c>
      <c r="G70" s="16">
        <v>12.393029431637832</v>
      </c>
      <c r="H70" s="16">
        <f t="shared" si="25"/>
        <v>13.100668549540053</v>
      </c>
      <c r="I70" s="28">
        <f t="shared" si="26"/>
        <v>1.8894078327266981</v>
      </c>
      <c r="L70" s="27">
        <v>8.0000000000000002E-3</v>
      </c>
      <c r="M70" s="16">
        <v>7.3720992454507144</v>
      </c>
      <c r="N70" s="16">
        <v>7.5691478794879945</v>
      </c>
      <c r="O70" s="16">
        <v>13.740642146377754</v>
      </c>
      <c r="P70" s="16">
        <v>12.645889519203942</v>
      </c>
      <c r="Q70" s="16">
        <f t="shared" si="27"/>
        <v>10.331944697630101</v>
      </c>
      <c r="R70" s="28">
        <f t="shared" si="28"/>
        <v>3.3350307491591105</v>
      </c>
      <c r="U70" s="27">
        <v>8.0000000000000002E-3</v>
      </c>
      <c r="V70" s="16">
        <v>6.5452833305471945</v>
      </c>
      <c r="W70" s="16">
        <v>6.0095533242264505</v>
      </c>
      <c r="X70" s="16">
        <v>7.7869777385574466</v>
      </c>
      <c r="Y70" s="16">
        <v>7.7504902166142555</v>
      </c>
      <c r="Z70" s="16">
        <f t="shared" si="29"/>
        <v>7.023076152486337</v>
      </c>
      <c r="AA70" s="28">
        <f t="shared" si="30"/>
        <v>0.8884802301296183</v>
      </c>
    </row>
    <row r="71" spans="3:27">
      <c r="C71" s="27">
        <v>1.6000000000000001E-3</v>
      </c>
      <c r="D71" s="16">
        <v>11.102378611142589</v>
      </c>
      <c r="E71" s="16">
        <v>10.140747591353119</v>
      </c>
      <c r="F71" s="16">
        <v>16.664623894152957</v>
      </c>
      <c r="G71" s="16">
        <v>13.00020427725137</v>
      </c>
      <c r="H71" s="16">
        <f t="shared" si="25"/>
        <v>12.72698859347501</v>
      </c>
      <c r="I71" s="28">
        <f t="shared" si="26"/>
        <v>2.8814127719319114</v>
      </c>
      <c r="L71" s="27">
        <v>1.6000000000000001E-3</v>
      </c>
      <c r="M71" s="16">
        <v>6.6167461483078043</v>
      </c>
      <c r="N71" s="16">
        <v>5.3607333516296132</v>
      </c>
      <c r="O71" s="16">
        <v>11.93039151864596</v>
      </c>
      <c r="P71" s="16">
        <v>11.54677764344834</v>
      </c>
      <c r="Q71" s="16">
        <f t="shared" si="27"/>
        <v>8.8636621655079288</v>
      </c>
      <c r="R71" s="28">
        <f t="shared" si="28"/>
        <v>3.3626913554875086</v>
      </c>
      <c r="U71" s="27">
        <v>1.6000000000000001E-3</v>
      </c>
      <c r="V71" s="16">
        <v>6.5025515427461311</v>
      </c>
      <c r="W71" s="16">
        <v>6.3076866770792428</v>
      </c>
      <c r="X71" s="16">
        <v>6.9923605940168567</v>
      </c>
      <c r="Y71" s="16">
        <v>6.9399266735947913</v>
      </c>
      <c r="Z71" s="16">
        <f t="shared" si="29"/>
        <v>6.6856313718592553</v>
      </c>
      <c r="AA71" s="28">
        <f t="shared" si="30"/>
        <v>0.33422015316784942</v>
      </c>
    </row>
    <row r="72" spans="3:27">
      <c r="C72" s="27">
        <v>0</v>
      </c>
      <c r="D72" s="16">
        <v>11.007823913809005</v>
      </c>
      <c r="E72" s="16">
        <v>10.933252425705717</v>
      </c>
      <c r="F72" s="16">
        <v>14.697591099797295</v>
      </c>
      <c r="G72" s="16">
        <v>12.913465013592292</v>
      </c>
      <c r="H72" s="16">
        <f t="shared" si="25"/>
        <v>12.388033113226077</v>
      </c>
      <c r="I72" s="28">
        <f t="shared" si="26"/>
        <v>1.7917869161068525</v>
      </c>
      <c r="L72" s="27">
        <v>0</v>
      </c>
      <c r="M72" s="16">
        <v>5.8457761431059962</v>
      </c>
      <c r="N72" s="16">
        <v>6.025600246195963</v>
      </c>
      <c r="O72" s="16">
        <v>10.636275922998232</v>
      </c>
      <c r="P72" s="16">
        <v>10.081198270250162</v>
      </c>
      <c r="Q72" s="16">
        <f t="shared" si="27"/>
        <v>8.1472126456375875</v>
      </c>
      <c r="R72" s="28">
        <f t="shared" si="28"/>
        <v>2.5647342645689926</v>
      </c>
      <c r="U72" s="27">
        <v>0</v>
      </c>
      <c r="V72" s="16">
        <v>6.7445005079345615</v>
      </c>
      <c r="W72" s="16">
        <v>6.4774268341779129</v>
      </c>
      <c r="X72" s="16">
        <v>7.6880560124003514</v>
      </c>
      <c r="Y72" s="16">
        <v>7.5126456291327193</v>
      </c>
      <c r="Z72" s="16">
        <f t="shared" si="29"/>
        <v>7.1056572459113863</v>
      </c>
      <c r="AA72" s="28">
        <f t="shared" si="30"/>
        <v>0.58592818299909222</v>
      </c>
    </row>
    <row r="73" spans="3:27">
      <c r="C73" s="27"/>
      <c r="D73" s="16"/>
      <c r="E73" s="16"/>
      <c r="F73" s="16"/>
      <c r="G73" s="16"/>
      <c r="H73" s="16"/>
      <c r="I73" s="28"/>
      <c r="L73" s="27"/>
      <c r="M73" s="16"/>
      <c r="N73" s="16"/>
      <c r="O73" s="16"/>
      <c r="P73" s="16"/>
      <c r="Q73" s="16"/>
      <c r="R73" s="28"/>
      <c r="U73" s="27"/>
      <c r="V73" s="16"/>
      <c r="W73" s="16"/>
      <c r="X73" s="16"/>
      <c r="Y73" s="16"/>
      <c r="Z73" s="16"/>
      <c r="AA73" s="28"/>
    </row>
    <row r="74" spans="3:27">
      <c r="C74" s="27"/>
      <c r="D74" s="16"/>
      <c r="E74" s="16"/>
      <c r="F74" s="16"/>
      <c r="G74" s="16"/>
      <c r="H74" s="16"/>
      <c r="I74" s="28"/>
      <c r="L74" s="27"/>
      <c r="M74" s="16"/>
      <c r="N74" s="16"/>
      <c r="O74" s="16"/>
      <c r="P74" s="16"/>
      <c r="Q74" s="16"/>
      <c r="R74" s="28"/>
      <c r="U74" s="27"/>
      <c r="V74" s="16"/>
      <c r="W74" s="16"/>
      <c r="X74" s="16"/>
      <c r="Y74" s="16"/>
      <c r="Z74" s="16"/>
      <c r="AA74" s="28"/>
    </row>
    <row r="75" spans="3:27">
      <c r="C75" s="27" t="s">
        <v>46</v>
      </c>
      <c r="D75" s="29" t="s">
        <v>127</v>
      </c>
      <c r="E75" s="30"/>
      <c r="F75" s="30"/>
      <c r="G75" s="30"/>
      <c r="H75" s="16"/>
      <c r="I75" s="28"/>
      <c r="L75" s="27" t="s">
        <v>46</v>
      </c>
      <c r="M75" s="29" t="s">
        <v>127</v>
      </c>
      <c r="N75" s="30"/>
      <c r="O75" s="30"/>
      <c r="P75" s="30"/>
      <c r="Q75" s="16"/>
      <c r="R75" s="28"/>
      <c r="U75" s="27" t="s">
        <v>46</v>
      </c>
      <c r="V75" s="29" t="s">
        <v>127</v>
      </c>
      <c r="W75" s="30"/>
      <c r="X75" s="30"/>
      <c r="Y75" s="30"/>
      <c r="Z75" s="16"/>
      <c r="AA75" s="28"/>
    </row>
    <row r="76" spans="3:27">
      <c r="C76" s="27"/>
      <c r="D76" s="126" t="s">
        <v>123</v>
      </c>
      <c r="E76" s="126"/>
      <c r="F76" s="126" t="s">
        <v>119</v>
      </c>
      <c r="G76" s="126"/>
      <c r="H76" s="16"/>
      <c r="I76" s="28"/>
      <c r="L76" s="27"/>
      <c r="M76" s="126" t="s">
        <v>123</v>
      </c>
      <c r="N76" s="126"/>
      <c r="O76" s="126" t="s">
        <v>119</v>
      </c>
      <c r="P76" s="126"/>
      <c r="Q76" s="16"/>
      <c r="R76" s="28"/>
      <c r="U76" s="27"/>
      <c r="V76" s="126" t="s">
        <v>123</v>
      </c>
      <c r="W76" s="126"/>
      <c r="X76" s="126" t="s">
        <v>119</v>
      </c>
      <c r="Y76" s="126"/>
      <c r="Z76" s="16"/>
      <c r="AA76" s="28"/>
    </row>
    <row r="77" spans="3:27">
      <c r="C77" s="27" t="s">
        <v>16</v>
      </c>
      <c r="D77" s="25" t="s">
        <v>124</v>
      </c>
      <c r="E77" s="25" t="s">
        <v>125</v>
      </c>
      <c r="F77" s="25" t="s">
        <v>124</v>
      </c>
      <c r="G77" s="25" t="s">
        <v>125</v>
      </c>
      <c r="H77" s="16" t="s">
        <v>2</v>
      </c>
      <c r="I77" s="28" t="s">
        <v>3</v>
      </c>
      <c r="L77" s="27" t="s">
        <v>16</v>
      </c>
      <c r="M77" s="25" t="s">
        <v>124</v>
      </c>
      <c r="N77" s="25" t="s">
        <v>125</v>
      </c>
      <c r="O77" s="25" t="s">
        <v>124</v>
      </c>
      <c r="P77" s="25" t="s">
        <v>125</v>
      </c>
      <c r="Q77" s="16" t="s">
        <v>2</v>
      </c>
      <c r="R77" s="28" t="s">
        <v>3</v>
      </c>
      <c r="U77" s="27" t="s">
        <v>16</v>
      </c>
      <c r="V77" s="25" t="s">
        <v>124</v>
      </c>
      <c r="W77" s="25" t="s">
        <v>125</v>
      </c>
      <c r="X77" s="25" t="s">
        <v>124</v>
      </c>
      <c r="Y77" s="25" t="s">
        <v>125</v>
      </c>
      <c r="Z77" s="16" t="s">
        <v>2</v>
      </c>
      <c r="AA77" s="28" t="s">
        <v>3</v>
      </c>
    </row>
    <row r="78" spans="3:27">
      <c r="C78" s="27" t="s">
        <v>18</v>
      </c>
      <c r="D78" s="16">
        <v>100.45632389370395</v>
      </c>
      <c r="E78" s="16">
        <v>99.543676106296047</v>
      </c>
      <c r="F78" s="16">
        <v>99.450337057464765</v>
      </c>
      <c r="G78" s="16">
        <v>100.54966294253525</v>
      </c>
      <c r="H78" s="16">
        <f>AVERAGE(D78:G78)</f>
        <v>100</v>
      </c>
      <c r="I78" s="28">
        <f>STDEV(D78:G78)</f>
        <v>0.58330143514403576</v>
      </c>
      <c r="L78" s="27" t="s">
        <v>18</v>
      </c>
      <c r="M78" s="16">
        <v>99.715565578956671</v>
      </c>
      <c r="N78" s="16">
        <v>100.28443442104333</v>
      </c>
      <c r="O78" s="16">
        <v>99.268227471403321</v>
      </c>
      <c r="P78" s="16">
        <v>100.73177252859666</v>
      </c>
      <c r="Q78" s="16">
        <f>AVERAGE(M78:P78)</f>
        <v>99.999999999999986</v>
      </c>
      <c r="R78" s="28">
        <f>STDEV(M78:P78)</f>
        <v>0.64103768661081617</v>
      </c>
      <c r="U78" s="27" t="s">
        <v>18</v>
      </c>
      <c r="V78" s="16">
        <v>97.593666199452599</v>
      </c>
      <c r="W78" s="16">
        <v>102.4063338005474</v>
      </c>
      <c r="X78" s="16">
        <v>100.10986798274004</v>
      </c>
      <c r="Y78" s="16">
        <v>99.890132017259944</v>
      </c>
      <c r="Z78" s="16">
        <f>AVERAGE(V78:Y78)</f>
        <v>100</v>
      </c>
      <c r="AA78" s="28">
        <f>STDEV(V78:Y78)</f>
        <v>1.9668101642487454</v>
      </c>
    </row>
    <row r="79" spans="3:27">
      <c r="C79" s="27">
        <v>25</v>
      </c>
      <c r="D79" s="16">
        <v>11.42430323788914</v>
      </c>
      <c r="E79" s="16">
        <v>10.547966403838725</v>
      </c>
      <c r="F79" s="16">
        <v>14.594509656028537</v>
      </c>
      <c r="G79" s="16">
        <v>13.318876789390155</v>
      </c>
      <c r="H79" s="16">
        <f t="shared" ref="H79:H86" si="31">AVERAGE(D79:G79)</f>
        <v>12.471414021786638</v>
      </c>
      <c r="I79" s="28">
        <f t="shared" ref="I79:I86" si="32">STDEV(D79:G79)</f>
        <v>1.8277326525283826</v>
      </c>
      <c r="L79" s="27">
        <v>25</v>
      </c>
      <c r="M79" s="16">
        <v>7.241881791489015</v>
      </c>
      <c r="N79" s="16">
        <v>6.0614272705663765</v>
      </c>
      <c r="O79" s="16">
        <v>12.951618153073561</v>
      </c>
      <c r="P79" s="16">
        <v>11.152120338510183</v>
      </c>
      <c r="Q79" s="16">
        <f t="shared" ref="Q79:Q86" si="33">AVERAGE(M79:P79)</f>
        <v>9.3517618884097828</v>
      </c>
      <c r="R79" s="28">
        <f t="shared" ref="R79:R86" si="34">STDEV(M79:P79)</f>
        <v>3.2392463936255402</v>
      </c>
      <c r="U79" s="27">
        <v>25</v>
      </c>
      <c r="V79" s="16">
        <v>7.7289142861664741</v>
      </c>
      <c r="W79" s="16">
        <v>7.0661759105481243</v>
      </c>
      <c r="X79" s="16">
        <v>8.1961785402018172</v>
      </c>
      <c r="Y79" s="16">
        <v>8.1961785402018172</v>
      </c>
      <c r="Z79" s="16">
        <f t="shared" ref="Z79:Z86" si="35">AVERAGE(V79:Y79)</f>
        <v>7.7968618192795587</v>
      </c>
      <c r="AA79" s="28">
        <f t="shared" ref="AA79:AA86" si="36">STDEV(V79:Y79)</f>
        <v>0.53461090264822375</v>
      </c>
    </row>
    <row r="80" spans="3:27">
      <c r="C80" s="27">
        <v>5</v>
      </c>
      <c r="D80" s="16">
        <v>12.040614654272202</v>
      </c>
      <c r="E80" s="16">
        <v>11.635101725501377</v>
      </c>
      <c r="F80" s="16">
        <v>14.312921321830952</v>
      </c>
      <c r="G80" s="16">
        <v>13.11962790112981</v>
      </c>
      <c r="H80" s="16">
        <f t="shared" si="31"/>
        <v>12.777066400683585</v>
      </c>
      <c r="I80" s="28">
        <f t="shared" si="32"/>
        <v>1.2003670569950589</v>
      </c>
      <c r="L80" s="27">
        <v>5</v>
      </c>
      <c r="M80" s="16">
        <v>8.2409045864332704</v>
      </c>
      <c r="N80" s="16">
        <v>5.4071247549810471</v>
      </c>
      <c r="O80" s="16">
        <v>15.618315818841252</v>
      </c>
      <c r="P80" s="16">
        <v>10.575537059425278</v>
      </c>
      <c r="Q80" s="16">
        <f t="shared" si="33"/>
        <v>9.9604705549202119</v>
      </c>
      <c r="R80" s="28">
        <f t="shared" si="34"/>
        <v>4.3235550545525188</v>
      </c>
      <c r="U80" s="27">
        <v>5</v>
      </c>
      <c r="V80" s="16">
        <v>6.7504354784624869</v>
      </c>
      <c r="W80" s="16">
        <v>6.6677415557733903</v>
      </c>
      <c r="X80" s="16">
        <v>7.2202048977065569</v>
      </c>
      <c r="Y80" s="16">
        <v>8.9624165010088124</v>
      </c>
      <c r="Z80" s="16">
        <f t="shared" si="35"/>
        <v>7.400199608237811</v>
      </c>
      <c r="AA80" s="28">
        <f t="shared" si="36"/>
        <v>1.0695182620913934</v>
      </c>
    </row>
    <row r="81" spans="3:27">
      <c r="C81" s="27">
        <v>1</v>
      </c>
      <c r="D81" s="16">
        <v>11.569547051319075</v>
      </c>
      <c r="E81" s="16">
        <v>10.768025403045488</v>
      </c>
      <c r="F81" s="16">
        <v>13.55803830984145</v>
      </c>
      <c r="G81" s="16">
        <v>13.093857540187621</v>
      </c>
      <c r="H81" s="16">
        <f t="shared" si="31"/>
        <v>12.247367076098408</v>
      </c>
      <c r="I81" s="28">
        <f t="shared" si="32"/>
        <v>1.3015755785941829</v>
      </c>
      <c r="L81" s="27">
        <v>1</v>
      </c>
      <c r="M81" s="16">
        <v>6.6920747636507283</v>
      </c>
      <c r="N81" s="16">
        <v>5.2220184624005714</v>
      </c>
      <c r="O81" s="16">
        <v>14.200397563470659</v>
      </c>
      <c r="P81" s="16">
        <v>10.135543569236493</v>
      </c>
      <c r="Q81" s="16">
        <f t="shared" si="33"/>
        <v>9.0625085896896138</v>
      </c>
      <c r="R81" s="28">
        <f t="shared" si="34"/>
        <v>3.9965663644210863</v>
      </c>
      <c r="U81" s="27">
        <v>1</v>
      </c>
      <c r="V81" s="16">
        <v>6.7298609139656778</v>
      </c>
      <c r="W81" s="16">
        <v>6.7460831667420074</v>
      </c>
      <c r="X81" s="16">
        <v>7.7323815946128205</v>
      </c>
      <c r="Y81" s="16">
        <v>7.9845509129313124</v>
      </c>
      <c r="Z81" s="16">
        <f t="shared" si="35"/>
        <v>7.2982191470629543</v>
      </c>
      <c r="AA81" s="28">
        <f t="shared" si="36"/>
        <v>0.65509122662341213</v>
      </c>
    </row>
    <row r="82" spans="3:27">
      <c r="C82" s="27">
        <v>0.2</v>
      </c>
      <c r="D82" s="16">
        <v>9.7681338485102138</v>
      </c>
      <c r="E82" s="16">
        <v>9.7079405231457958</v>
      </c>
      <c r="F82" s="16">
        <v>14.371690315686921</v>
      </c>
      <c r="G82" s="16">
        <v>12.789013026603183</v>
      </c>
      <c r="H82" s="16">
        <f t="shared" si="31"/>
        <v>11.659194428486529</v>
      </c>
      <c r="I82" s="28">
        <f t="shared" si="32"/>
        <v>2.310672768046643</v>
      </c>
      <c r="L82" s="27">
        <v>0.2</v>
      </c>
      <c r="M82" s="16">
        <v>7.0090061330813196</v>
      </c>
      <c r="N82" s="16">
        <v>5.3607333516296132</v>
      </c>
      <c r="O82" s="16">
        <v>14.356458662698781</v>
      </c>
      <c r="P82" s="16">
        <v>10.725204594066771</v>
      </c>
      <c r="Q82" s="16">
        <f t="shared" si="33"/>
        <v>9.3628506853691214</v>
      </c>
      <c r="R82" s="28">
        <f t="shared" si="34"/>
        <v>4.0145425697559194</v>
      </c>
      <c r="U82" s="27">
        <v>0.2</v>
      </c>
      <c r="V82" s="16">
        <v>6.6485518177330993</v>
      </c>
      <c r="W82" s="16">
        <v>6.4552696108736569</v>
      </c>
      <c r="X82" s="16">
        <v>8.2526666297286813</v>
      </c>
      <c r="Y82" s="16">
        <v>9.6316246812409538</v>
      </c>
      <c r="Z82" s="16">
        <f t="shared" si="35"/>
        <v>7.7470281848940976</v>
      </c>
      <c r="AA82" s="28">
        <f t="shared" si="36"/>
        <v>1.4924995515023465</v>
      </c>
    </row>
    <row r="83" spans="3:27">
      <c r="C83" s="27">
        <v>0.04</v>
      </c>
      <c r="D83" s="16">
        <v>10.647882449990192</v>
      </c>
      <c r="E83" s="16">
        <v>11.449647795937317</v>
      </c>
      <c r="F83" s="16">
        <v>12.840553748487563</v>
      </c>
      <c r="G83" s="16">
        <v>12.327346438504691</v>
      </c>
      <c r="H83" s="16">
        <f t="shared" si="31"/>
        <v>11.816357608229941</v>
      </c>
      <c r="I83" s="28">
        <f t="shared" si="32"/>
        <v>0.96779777506103459</v>
      </c>
      <c r="L83" s="27">
        <v>0.04</v>
      </c>
      <c r="M83" s="16">
        <v>6.4109704185905514</v>
      </c>
      <c r="N83" s="16">
        <v>6.7674033789936514</v>
      </c>
      <c r="O83" s="16">
        <v>12.531095973216777</v>
      </c>
      <c r="P83" s="16">
        <v>10.291604668464615</v>
      </c>
      <c r="Q83" s="16">
        <f t="shared" si="33"/>
        <v>9.0002686098163984</v>
      </c>
      <c r="R83" s="28">
        <f t="shared" si="34"/>
        <v>2.933964493570917</v>
      </c>
      <c r="U83" s="27">
        <v>0.04</v>
      </c>
      <c r="V83" s="16">
        <v>6.8950509269929379</v>
      </c>
      <c r="W83" s="16">
        <v>6.8507364803844286</v>
      </c>
      <c r="X83" s="16">
        <v>7.9440092218833236</v>
      </c>
      <c r="Y83" s="16">
        <v>7.7948157988267237</v>
      </c>
      <c r="Z83" s="16">
        <f t="shared" si="35"/>
        <v>7.3711531070218541</v>
      </c>
      <c r="AA83" s="28">
        <f t="shared" si="36"/>
        <v>0.57883819151540938</v>
      </c>
    </row>
    <row r="84" spans="3:27">
      <c r="C84" s="27">
        <v>8.0000000000000002E-3</v>
      </c>
      <c r="D84" s="16">
        <v>10.089814777583225</v>
      </c>
      <c r="E84" s="16">
        <v>11.936799445344096</v>
      </c>
      <c r="F84" s="16">
        <v>12.840553748487563</v>
      </c>
      <c r="G84" s="16">
        <v>12.493596693851254</v>
      </c>
      <c r="H84" s="16">
        <f t="shared" si="31"/>
        <v>11.840191166316535</v>
      </c>
      <c r="I84" s="28">
        <f t="shared" si="32"/>
        <v>1.2248557385848267</v>
      </c>
      <c r="L84" s="27">
        <v>8.0000000000000002E-3</v>
      </c>
      <c r="M84" s="16">
        <v>6.1523727939681994</v>
      </c>
      <c r="N84" s="16">
        <v>5.5235625841848952</v>
      </c>
      <c r="O84" s="16">
        <v>11.82199153724542</v>
      </c>
      <c r="P84" s="16">
        <v>9.1750557983818464</v>
      </c>
      <c r="Q84" s="16">
        <f t="shared" si="33"/>
        <v>8.168245678445091</v>
      </c>
      <c r="R84" s="28">
        <f t="shared" si="34"/>
        <v>2.9109916737395225</v>
      </c>
      <c r="U84" s="27">
        <v>8.0000000000000002E-3</v>
      </c>
      <c r="V84" s="16">
        <v>6.7047362053974604</v>
      </c>
      <c r="W84" s="16">
        <v>7.0426338607873538</v>
      </c>
      <c r="X84" s="16">
        <v>7.6315679228734874</v>
      </c>
      <c r="Y84" s="16">
        <v>7.2364215741257523</v>
      </c>
      <c r="Z84" s="16">
        <f t="shared" si="35"/>
        <v>7.1538398907960135</v>
      </c>
      <c r="AA84" s="28">
        <f t="shared" si="36"/>
        <v>0.38691287064102631</v>
      </c>
    </row>
    <row r="85" spans="3:27">
      <c r="C85" s="27">
        <v>1.6000000000000001E-3</v>
      </c>
      <c r="D85" s="16">
        <v>10.22068042827429</v>
      </c>
      <c r="E85" s="16">
        <v>10.106142521710417</v>
      </c>
      <c r="F85" s="16">
        <v>12.486682694574082</v>
      </c>
      <c r="G85" s="16">
        <v>12.289633715174658</v>
      </c>
      <c r="H85" s="16">
        <f t="shared" si="31"/>
        <v>11.275784839933362</v>
      </c>
      <c r="I85" s="28">
        <f t="shared" si="32"/>
        <v>1.2878239564321823</v>
      </c>
      <c r="L85" s="27">
        <v>1.6000000000000001E-3</v>
      </c>
      <c r="M85" s="16">
        <v>6.7040171051075337</v>
      </c>
      <c r="N85" s="16">
        <v>4.6154853126424609</v>
      </c>
      <c r="O85" s="16">
        <v>11.427624848879383</v>
      </c>
      <c r="P85" s="16">
        <v>9.7126964568027532</v>
      </c>
      <c r="Q85" s="16">
        <f t="shared" si="33"/>
        <v>8.1149559308580326</v>
      </c>
      <c r="R85" s="28">
        <f t="shared" si="34"/>
        <v>3.0421260726907851</v>
      </c>
      <c r="U85" s="27">
        <v>1.6000000000000001E-3</v>
      </c>
      <c r="V85" s="16">
        <v>6.1690061990767164</v>
      </c>
      <c r="W85" s="16">
        <v>6.7739775282232575</v>
      </c>
      <c r="X85" s="16">
        <v>7.2585843652319859</v>
      </c>
      <c r="Y85" s="16">
        <v>6.6437020510041496</v>
      </c>
      <c r="Z85" s="16">
        <f t="shared" si="35"/>
        <v>6.711317535884028</v>
      </c>
      <c r="AA85" s="28">
        <f t="shared" si="36"/>
        <v>0.44799579498390885</v>
      </c>
    </row>
    <row r="86" spans="3:27">
      <c r="C86" s="31">
        <v>0</v>
      </c>
      <c r="D86" s="4">
        <v>11.007823913809005</v>
      </c>
      <c r="E86" s="4">
        <v>10.933252425705717</v>
      </c>
      <c r="F86" s="4">
        <v>14.697591099797295</v>
      </c>
      <c r="G86" s="4">
        <v>12.913465013592292</v>
      </c>
      <c r="H86" s="4">
        <f t="shared" si="31"/>
        <v>12.388033113226077</v>
      </c>
      <c r="I86" s="32">
        <f t="shared" si="32"/>
        <v>1.7917869161068525</v>
      </c>
      <c r="L86" s="31">
        <v>0</v>
      </c>
      <c r="M86" s="4">
        <v>5.8457761431059962</v>
      </c>
      <c r="N86" s="4">
        <v>6.025600246195963</v>
      </c>
      <c r="O86" s="4">
        <v>10.636275922998232</v>
      </c>
      <c r="P86" s="4">
        <v>10.081198270250162</v>
      </c>
      <c r="Q86" s="4">
        <f t="shared" si="33"/>
        <v>8.1472126456375875</v>
      </c>
      <c r="R86" s="32">
        <f t="shared" si="34"/>
        <v>2.5647342645689926</v>
      </c>
      <c r="U86" s="31">
        <v>0</v>
      </c>
      <c r="V86" s="4">
        <v>6.7445005079345615</v>
      </c>
      <c r="W86" s="4">
        <v>6.4774268341779129</v>
      </c>
      <c r="X86" s="4">
        <v>7.6880560124003514</v>
      </c>
      <c r="Y86" s="4">
        <v>7.5126456291327193</v>
      </c>
      <c r="Z86" s="4">
        <f t="shared" si="35"/>
        <v>7.1056572459113863</v>
      </c>
      <c r="AA86" s="32">
        <f t="shared" si="36"/>
        <v>0.58592818299909222</v>
      </c>
    </row>
  </sheetData>
  <mergeCells count="39">
    <mergeCell ref="D48:E48"/>
    <mergeCell ref="F48:G48"/>
    <mergeCell ref="M48:N48"/>
    <mergeCell ref="O48:P48"/>
    <mergeCell ref="D5:E5"/>
    <mergeCell ref="F5:G5"/>
    <mergeCell ref="M5:N5"/>
    <mergeCell ref="O5:P5"/>
    <mergeCell ref="D20:E20"/>
    <mergeCell ref="F20:G20"/>
    <mergeCell ref="M20:N20"/>
    <mergeCell ref="O20:P20"/>
    <mergeCell ref="D62:E62"/>
    <mergeCell ref="F62:G62"/>
    <mergeCell ref="M62:N62"/>
    <mergeCell ref="O62:P62"/>
    <mergeCell ref="D76:E76"/>
    <mergeCell ref="F76:G76"/>
    <mergeCell ref="M76:N76"/>
    <mergeCell ref="O76:P76"/>
    <mergeCell ref="V76:W76"/>
    <mergeCell ref="X76:Y76"/>
    <mergeCell ref="V62:W62"/>
    <mergeCell ref="X62:Y62"/>
    <mergeCell ref="V48:W48"/>
    <mergeCell ref="X48:Y48"/>
    <mergeCell ref="C2:I2"/>
    <mergeCell ref="L2:R2"/>
    <mergeCell ref="U2:AA2"/>
    <mergeCell ref="V34:W34"/>
    <mergeCell ref="X34:Y34"/>
    <mergeCell ref="V20:W20"/>
    <mergeCell ref="X20:Y20"/>
    <mergeCell ref="V5:W5"/>
    <mergeCell ref="X5:Y5"/>
    <mergeCell ref="D34:E34"/>
    <mergeCell ref="F34:G34"/>
    <mergeCell ref="M34:N34"/>
    <mergeCell ref="O34:P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Fig 1A</vt:lpstr>
      <vt:lpstr>Fig 1B</vt:lpstr>
      <vt:lpstr>Fig 1C</vt:lpstr>
      <vt:lpstr>Fig 2A</vt:lpstr>
      <vt:lpstr>Fig 2B</vt:lpstr>
      <vt:lpstr>Fig 2C</vt:lpstr>
      <vt:lpstr>Fig 3</vt:lpstr>
      <vt:lpstr>Fig 4</vt:lpstr>
      <vt:lpstr>Fig 5A</vt:lpstr>
      <vt:lpstr>Fig 5B</vt:lpstr>
      <vt:lpstr>Fig 6A</vt:lpstr>
      <vt:lpstr>Fig 6B</vt:lpstr>
      <vt:lpstr>Fig 9A</vt:lpstr>
      <vt:lpstr>Fig 9B</vt:lpstr>
      <vt:lpstr>Fig 9C</vt:lpstr>
      <vt:lpstr>Fig 10</vt:lpstr>
      <vt:lpstr>S1 Fig</vt:lpstr>
      <vt:lpstr>S2 Fig A B C</vt:lpstr>
      <vt:lpstr>S3 Fig A</vt:lpstr>
      <vt:lpstr>S3 Fig B</vt:lpstr>
      <vt:lpstr>S4 Fig A</vt:lpstr>
      <vt:lpstr>S4 Fig B</vt:lpstr>
      <vt:lpstr>S5 Fig</vt:lpstr>
      <vt:lpstr>S6 Fig</vt:lpstr>
      <vt:lpstr>S13 Fig A B</vt:lpstr>
      <vt:lpstr>S13 Fig C</vt:lpstr>
      <vt:lpstr>S14 Fig A B</vt:lpstr>
      <vt:lpstr>S17 Fig</vt:lpstr>
      <vt:lpstr>S18 Fig A</vt:lpstr>
      <vt:lpstr>S18 Fig B</vt:lpstr>
      <vt:lpstr>S19 Fig</vt:lpstr>
      <vt:lpstr>S21 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</dc:creator>
  <cp:lastModifiedBy>Rudo Simeon</cp:lastModifiedBy>
  <dcterms:created xsi:type="dcterms:W3CDTF">2017-03-28T21:35:44Z</dcterms:created>
  <dcterms:modified xsi:type="dcterms:W3CDTF">2019-05-02T19:04:01Z</dcterms:modified>
</cp:coreProperties>
</file>